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4F6EAD2F-3F52-493C-A533-9FD00120C96B}"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CFS" sheetId="12" r:id="rId4"/>
    <sheet name="DTH" sheetId="13" r:id="rId5"/>
    <sheet name="Tablas" sheetId="4" state="hidden" r:id="rId6"/>
  </sheets>
  <externalReferences>
    <externalReference r:id="rId7"/>
    <externalReference r:id="rId8"/>
    <externalReference r:id="rId9"/>
  </externalReferences>
  <definedNames>
    <definedName name="_xlnm.Print_Area" localSheetId="3">CFS!$A$1:$S$24</definedName>
    <definedName name="_xlnm.Print_Area" localSheetId="2">DHA!$A$1:$T$26</definedName>
    <definedName name="_xlnm.Print_Area" localSheetId="4">DTH!$A$1:$P$26</definedName>
    <definedName name="_xlnm.Print_Area" localSheetId="0">Registro!$A$1:$J$226</definedName>
    <definedName name="Planes" localSheetId="3">[1]Parametros!#REF!</definedName>
    <definedName name="Planes" localSheetId="2">[1]Parametros!#REF!</definedName>
    <definedName name="Planes" localSheetId="4">[1]Parametros!#REF!</definedName>
    <definedName name="Planes">[1]Parametros!#REF!</definedName>
    <definedName name="REGIONAL" localSheetId="3">[2]Parametros!$E$2:$E$34</definedName>
    <definedName name="REGIONAL" localSheetId="2">[2]Parametros!$E$2:$E$34</definedName>
    <definedName name="REGIONAL" localSheetId="4">[2]Parametros!$E$2:$E$34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1" l="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157" i="1"/>
  <c r="D126" i="1"/>
  <c r="I125" i="1" s="1"/>
  <c r="D71" i="1" l="1"/>
  <c r="D77" i="1"/>
  <c r="D82" i="1"/>
  <c r="MT7" i="5" l="1"/>
  <c r="MS7" i="5"/>
  <c r="MR7" i="5"/>
  <c r="MQ7" i="5"/>
  <c r="MP7" i="5"/>
  <c r="MO7" i="5"/>
  <c r="MN7" i="5"/>
  <c r="MM7" i="5"/>
  <c r="ML7" i="5"/>
  <c r="MK7" i="5"/>
  <c r="MJ7" i="5"/>
  <c r="MI7" i="5"/>
  <c r="MH7" i="5"/>
  <c r="MG7" i="5"/>
  <c r="MF7" i="5"/>
  <c r="ME7" i="5"/>
  <c r="LB7" i="5"/>
  <c r="LA7" i="5"/>
  <c r="D187" i="1"/>
  <c r="D179" i="1"/>
  <c r="EB7" i="5" l="1"/>
  <c r="DV7" i="5"/>
  <c r="D32" i="1"/>
  <c r="D22" i="1"/>
  <c r="V7" i="5" l="1"/>
  <c r="U7" i="5"/>
  <c r="S7" i="5"/>
  <c r="R7" i="5"/>
  <c r="P7" i="5"/>
  <c r="O7" i="5"/>
  <c r="DM7" i="5" l="1"/>
  <c r="DL7" i="5"/>
  <c r="DK7" i="5"/>
  <c r="DJ7" i="5"/>
  <c r="DH7" i="5"/>
  <c r="DF7" i="5"/>
  <c r="DE7" i="5"/>
  <c r="DC7" i="5"/>
  <c r="DB7" i="5"/>
  <c r="DA7" i="5"/>
  <c r="CZ7" i="5"/>
  <c r="CY7" i="5"/>
  <c r="CU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IZ7" i="5"/>
  <c r="IY7" i="5"/>
  <c r="IX7" i="5"/>
  <c r="IW7" i="5"/>
  <c r="IV7" i="5"/>
  <c r="IU7" i="5"/>
  <c r="IT7" i="5"/>
  <c r="IS7" i="5"/>
  <c r="IR7" i="5"/>
  <c r="IQ7" i="5"/>
  <c r="IP7" i="5"/>
  <c r="IG7" i="5"/>
  <c r="IF7" i="5"/>
  <c r="IE7" i="5"/>
  <c r="ID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P7" i="5"/>
  <c r="AY7" i="5"/>
  <c r="DN7" i="5" l="1"/>
  <c r="LG7" i="5"/>
  <c r="LF7" i="5"/>
  <c r="LE7" i="5"/>
  <c r="D139" i="1" l="1"/>
  <c r="BV7" i="5" s="1"/>
  <c r="D102" i="1"/>
  <c r="I101" i="1" s="1"/>
  <c r="D44" i="1"/>
  <c r="D52" i="1"/>
  <c r="AT7" i="5"/>
  <c r="AX7" i="5" l="1"/>
  <c r="AW7" i="5"/>
  <c r="BO7" i="5"/>
  <c r="AB7" i="5" l="1"/>
  <c r="AA7" i="5"/>
  <c r="C7" i="5"/>
  <c r="B7" i="5"/>
  <c r="A7" i="5"/>
  <c r="D173" i="1" l="1"/>
  <c r="AH7" i="5"/>
  <c r="D166" i="1"/>
  <c r="I186" i="1" l="1"/>
  <c r="AS7" i="5" s="1"/>
  <c r="CC7" i="5"/>
  <c r="I178" i="1"/>
  <c r="AR7" i="5" s="1"/>
  <c r="CB7" i="5"/>
  <c r="I172" i="1"/>
  <c r="AQ7" i="5" s="1"/>
  <c r="CA7" i="5"/>
  <c r="I165" i="1"/>
  <c r="AP7" i="5" s="1"/>
  <c r="BZ7" i="5"/>
  <c r="D144" i="1"/>
  <c r="I138" i="1"/>
  <c r="AL7" i="5" s="1"/>
  <c r="D133" i="1"/>
  <c r="D121" i="1"/>
  <c r="D97" i="1"/>
  <c r="BU7" i="5" l="1"/>
  <c r="I132" i="1"/>
  <c r="AK7" i="5" s="1"/>
  <c r="BK7" i="5"/>
  <c r="I96" i="1"/>
  <c r="AF7" i="5" s="1"/>
  <c r="I156" i="1"/>
  <c r="AO7" i="5" s="1"/>
  <c r="BY7" i="5"/>
  <c r="I143" i="1"/>
  <c r="AN7" i="5" s="1"/>
  <c r="BX7" i="5"/>
  <c r="AJ7" i="5"/>
  <c r="BS7" i="5"/>
  <c r="I120" i="1"/>
  <c r="AI7" i="5" s="1"/>
  <c r="BR7" i="5"/>
  <c r="D91" i="1" l="1"/>
  <c r="I90" i="1" s="1"/>
  <c r="AD7" i="5" l="1"/>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<sst xmlns="http://schemas.openxmlformats.org/spreadsheetml/2006/main" count="1332" uniqueCount="462">
  <si>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</si>
  <si>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</si>
  <si>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</si>
  <si>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</si>
  <si>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</si>
  <si>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</si>
  <si>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</si>
  <si>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</si>
  <si>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</si>
  <si>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</si>
  <si>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</si>
  <si>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</si>
  <si>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</si>
  <si>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</si>
  <si>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</si>
  <si>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</si>
  <si>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</si>
  <si>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</si>
  <si>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</si>
  <si>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</si>
  <si>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</si>
  <si>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</si>
  <si>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</si>
  <si>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</si>
  <si>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</si>
  <si>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</si>
  <si>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</si>
  <si>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</si>
  <si>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</si>
  <si>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</si>
  <si>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</si>
  <si>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</si>
  <si>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</si>
  <si>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</si>
  <si>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</si>
  <si>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</si>
  <si>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</si>
  <si>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</si>
  <si>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</si>
  <si>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</si>
  <si>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</si>
  <si>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</si>
  <si>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</si>
  <si>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</si>
  <si>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</si>
  <si>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</si>
  <si>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</si>
  <si>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</si>
  <si>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</si>
  <si>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</si>
  <si>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</si>
  <si>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</si>
  <si>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</si>
  <si>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</si>
  <si>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</si>
  <si>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</si>
  <si>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</si>
  <si>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</si>
  <si>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</si>
  <si>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</si>
  <si>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</si>
  <si>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</si>
  <si>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</si>
  <si>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</si>
  <si>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</si>
  <si>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</si>
  <si>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</si>
  <si>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</si>
  <si>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</si>
  <si>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</si>
  <si>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</si>
  <si>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</si>
  <si>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</si>
  <si>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</si>
  <si>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</si>
  <si>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</si>
  <si>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</si>
  <si>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</si>
  <si>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</si>
  <si>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</si>
  <si>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</si>
  <si>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</si>
  <si>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</si>
  <si>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</si>
  <si>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</si>
  <si>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</si>
  <si>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</si>
  <si>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</si>
  <si>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</si>
  <si>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</si>
  <si>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</si>
  <si>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</si>
  <si>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</si>
  <si>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</si>
  <si>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</si>
  <si>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</si>
  <si>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</si>
  <si>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</si>
  <si>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</si>
  <si>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</si>
  <si>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</si>
  <si>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</si>
  <si>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</si>
  <si>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</si>
  <si>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</si>
  <si>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</si>
  <si>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</si>
  <si>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</si>
  <si>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</si>
  <si>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</si>
  <si>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</si>
  <si>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</si>
  <si>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</si>
  <si>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</si>
  <si>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</si>
  <si>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</si>
  <si>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</si>
  <si>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</si>
  <si>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</si>
  <si>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</si>
  <si>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</si>
  <si>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</si>
  <si>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</si>
  <si>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</si>
  <si>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</si>
  <si>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</si>
  <si>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</si>
  <si>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</si>
  <si>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</si>
  <si>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</si>
  <si>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</si>
  <si>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</si>
  <si>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</si>
  <si>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</si>
  <si>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</si>
  <si>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</si>
  <si>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</si>
  <si>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</si>
  <si>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</si>
  <si>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</si>
  <si>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</si>
  <si>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</si>
  <si>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</si>
  <si>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</si>
  <si>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</si>
  <si>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</si>
  <si>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</si>
  <si>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</si>
  <si>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</si>
  <si>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</si>
  <si>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</si>
  <si>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</si>
  <si>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</si>
  <si>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</si>
  <si>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</si>
  <si>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</si>
  <si>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</si>
  <si>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</si>
  <si>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</si>
  <si>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</si>
  <si>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</si>
  <si>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</si>
  <si>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</si>
  <si>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</si>
  <si>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</si>
  <si>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</si>
  <si>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</si>
  <si>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</si>
  <si>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</si>
  <si>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</si>
  <si>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</si>
  <si>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</si>
  <si>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Control de crecimiento y desarrollo en menores de 10 años (3280 del 2 de agosto de 2018)</t>
  </si>
  <si>
    <t xml:space="preserve">Valoración de educación </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</si>
  <si>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</si>
  <si>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</si>
  <si>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</si>
  <si>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</si>
  <si>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</si>
  <si>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</si>
  <si>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</si>
  <si>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</si>
  <si>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</si>
  <si>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</si>
  <si>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NO</t>
  </si>
  <si>
    <t>Si no se encuentra el documento en el anexo de la historia de atención.</t>
  </si>
  <si>
    <t>N/A</t>
  </si>
  <si>
    <t>Tenga en cuenta las acciones definidas para cada modalidad según lineamiento.</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</si>
  <si>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</si>
  <si>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</si>
  <si>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</si>
  <si>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</si>
  <si>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</si>
  <si>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</si>
  <si>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</si>
  <si>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</si>
  <si>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</si>
  <si>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</si>
  <si>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</si>
  <si>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</si>
  <si>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</si>
  <si>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</si>
  <si>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</si>
  <si>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</si>
  <si>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</si>
  <si>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t>Clasificación de la Información 
Clasificada</t>
  </si>
  <si>
    <t>Página 1 de 1</t>
  </si>
  <si>
    <t>Subdirección</t>
  </si>
  <si>
    <t>Tipo de discapacidad</t>
  </si>
  <si>
    <t>Sesiones mensuales</t>
  </si>
  <si>
    <t>Criterio l</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</si>
  <si>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</si>
  <si>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</si>
  <si>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</si>
  <si>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</si>
  <si>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</si>
  <si>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</si>
  <si>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</si>
  <si>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</si>
  <si>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</si>
  <si>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</si>
  <si>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</si>
  <si>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</si>
  <si>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</si>
  <si>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</si>
  <si>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</si>
  <si>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</si>
  <si>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</si>
  <si>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</si>
  <si>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</si>
  <si>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</si>
  <si>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</si>
  <si>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</si>
  <si>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</si>
  <si>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</si>
  <si>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</si>
  <si>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</si>
  <si>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</si>
  <si>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</si>
  <si>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</si>
  <si>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</si>
  <si>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</si>
  <si>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</si>
  <si>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</si>
  <si>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</si>
  <si>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</si>
  <si>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</si>
  <si>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</si>
  <si>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</si>
  <si>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</si>
  <si>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</si>
  <si>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</si>
  <si>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</si>
  <si>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</si>
  <si>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</si>
  <si>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</si>
  <si>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</si>
  <si>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</si>
  <si>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</si>
  <si>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</si>
  <si>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</si>
  <si>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</si>
  <si>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</si>
  <si>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</si>
  <si>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</si>
  <si>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</si>
  <si>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</si>
  <si>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</si>
  <si>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</si>
  <si>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</si>
  <si>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</si>
  <si>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</si>
  <si>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</si>
  <si>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</si>
  <si>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</si>
  <si>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</si>
  <si>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</si>
  <si>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</si>
  <si>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</si>
  <si>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</si>
  <si>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</si>
  <si>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</si>
  <si>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</si>
  <si>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</si>
  <si>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</si>
  <si>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</si>
  <si>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</si>
  <si>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</si>
  <si>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</si>
  <si>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</si>
  <si>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</si>
  <si>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</si>
  <si>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</si>
  <si>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</si>
  <si>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</si>
  <si>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</si>
  <si>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</si>
  <si>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</si>
  <si>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</si>
  <si>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</si>
  <si>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</si>
  <si>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</si>
  <si>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</si>
  <si>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</si>
  <si>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</si>
  <si>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</si>
  <si>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</si>
  <si>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</si>
  <si>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</si>
  <si>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</si>
  <si>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</si>
  <si>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</si>
  <si>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</si>
  <si>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</si>
  <si>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</si>
  <si>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</si>
  <si>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</si>
  <si>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</si>
  <si>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</si>
  <si>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</si>
  <si>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</si>
  <si>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</si>
  <si>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</si>
  <si>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</si>
  <si>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</si>
  <si>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</si>
  <si>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</si>
  <si>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</si>
  <si>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</si>
  <si>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</si>
  <si>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</si>
  <si>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</si>
  <si>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</si>
  <si>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</si>
  <si>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</si>
  <si>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</si>
  <si>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</si>
  <si>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</si>
  <si>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</si>
  <si>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</si>
  <si>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</si>
  <si>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</si>
  <si>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</si>
  <si>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</si>
  <si>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</si>
  <si>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</si>
  <si>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</si>
  <si>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</si>
  <si>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</si>
  <si>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</si>
  <si>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</si>
  <si>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</si>
  <si>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</si>
  <si>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</si>
  <si>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</si>
  <si>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</si>
  <si>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</si>
  <si>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</si>
  <si>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</si>
  <si>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</si>
  <si>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</si>
  <si>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</si>
  <si>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</si>
  <si>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</si>
  <si>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</si>
  <si>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</si>
  <si>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</si>
  <si>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</si>
  <si>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</si>
  <si>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</si>
  <si>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</si>
  <si>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</si>
  <si>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</si>
  <si>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</si>
  <si>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</si>
  <si>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</si>
  <si>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</si>
  <si>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</si>
  <si>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</si>
  <si>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</si>
  <si>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</si>
  <si>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</si>
  <si>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</si>
  <si>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</si>
  <si>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</si>
  <si>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</si>
  <si>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</si>
  <si>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</si>
  <si>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</si>
  <si>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</si>
  <si>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</si>
  <si>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</si>
  <si>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</si>
  <si>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</si>
  <si>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</si>
  <si>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</si>
  <si>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</si>
  <si>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</si>
  <si>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</si>
  <si>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</si>
  <si>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</si>
  <si>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</si>
  <si>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</si>
  <si>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</si>
  <si>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</si>
  <si>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</si>
  <si>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</si>
  <si>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</si>
  <si>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</si>
  <si>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</si>
  <si>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</si>
  <si>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</si>
  <si>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</si>
  <si>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</si>
  <si>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</si>
  <si>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</si>
  <si>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</si>
  <si>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</si>
  <si>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</si>
  <si>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</si>
  <si>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</si>
  <si>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</si>
  <si>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</si>
  <si>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</si>
  <si>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</si>
  <si>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</si>
  <si>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</si>
  <si>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</si>
  <si>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</si>
  <si>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</si>
  <si>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</si>
  <si>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PROCESO
PROTECCIÓN
REGISTRO HOGAR SUSTITUTO ENTIDAD SRD</t>
  </si>
  <si>
    <t>F8.A2.G19.P</t>
  </si>
  <si>
    <t>Valoración y seguimiento Psicológica</t>
  </si>
  <si>
    <t>Valoración y seguimiento Trabajo social</t>
  </si>
  <si>
    <t>Valoración y seguimiento salud</t>
  </si>
  <si>
    <t>Valoración y seguimiento Odontología</t>
  </si>
  <si>
    <t>Valoración  y seguimiento en Nutrición</t>
  </si>
  <si>
    <t>Otras valoraciones y seguimientos</t>
  </si>
  <si>
    <t>Si se encuentra el documento en el anexo de la historia de atención.</t>
  </si>
  <si>
    <t>En los casos que no aplica el documento.</t>
  </si>
  <si>
    <t>Padre - Madre sustituitos
Nombres y apellidos</t>
  </si>
  <si>
    <t>Hoja de vida actualizada con foto 3 X 4 cms.</t>
  </si>
  <si>
    <t>Para pueblos indígenas: Certificado de antecedentes expedido por la Autoridad Tradicional</t>
  </si>
  <si>
    <t>Resolución de aprobación de la calidad de hogar sustituto</t>
  </si>
  <si>
    <t>Constancias de capacitaciones recibidas</t>
  </si>
  <si>
    <t>Certificados de afiliación al SGSS de la persona responsable del hogar</t>
  </si>
  <si>
    <t>Fotocopia de la cédula de ciudadanía</t>
  </si>
  <si>
    <t>Certificado de salud física</t>
  </si>
  <si>
    <t>certificación de cursos de capacitación en manipulación de alimentos</t>
  </si>
  <si>
    <t>Reporte de exámenes de laboratorio</t>
  </si>
  <si>
    <t>Certificación de curso de primeros auxilios.</t>
  </si>
  <si>
    <t>Copia firmada por el responsable del proceso de conformación del Hogar Sustituto, con la composición familiar con que fue aprobado el hogar</t>
  </si>
  <si>
    <t>Copia de las modificaciones o actualizaciones de la composición del hogar aprobadas, cuando haya lugar</t>
  </si>
  <si>
    <t>Hoja de vida con copia de documento de identidad de la persona aprobada para asumir el rol de apoyo del Hogar</t>
  </si>
  <si>
    <t>Certificación antecedentes Contraloría de las personas mayores de edad que habitan el Hogar Sustituto y la red de apoyo</t>
  </si>
  <si>
    <t>Certificación antecedentes Procuraduría de las personas mayores de edad que habitan el Hogar Sustituto y la red de apoyo</t>
  </si>
  <si>
    <t>Certificación antecedentes judiciales de las personas mayores de edad que habitan el Hogar Sustituto y la red de apoyo</t>
  </si>
  <si>
    <t>Registro nacional de medidas correctivas de las personas mayores de edad que habitan el Hogar Sustituto y la red de apoyo</t>
  </si>
  <si>
    <t xml:space="preserve">Si se encuentra el documento </t>
  </si>
  <si>
    <t xml:space="preserve">Si no se encuentra el documento </t>
  </si>
  <si>
    <t>Tenga en cuenta las acciones y el talento humano definidos para cada modalidad según lineamiento y lo que establece la normatividad vigente según profesión o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</si>
</sst>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4"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9"/>
      <color theme="1"/>
      <name val="Arial"/>
      <family val="2"/>
    </font>
    <font>
      <b/>
      <sz val="9"/>
      <color theme="1"/>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10">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2" fillId="16" borderId="0" xfId="0" applyFont="1" applyFill="1"/>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2" fillId="0" borderId="5" xfId="0" applyFont="1" applyBorder="1" applyAlignment="1">
      <alignment vertical="center" wrapText="1"/>
    </xf>
    <xf numFmtId="0" fontId="2" fillId="0" borderId="7" xfId="0" applyFont="1" applyBorder="1" applyAlignment="1">
      <alignment horizontal="center" vertical="center" wrapText="1"/>
    </xf>
    <xf numFmtId="0" fontId="12" fillId="0" borderId="8" xfId="0" applyFont="1" applyBorder="1" applyAlignment="1">
      <alignment vertical="center" wrapText="1"/>
    </xf>
    <xf numFmtId="0" fontId="13" fillId="16" borderId="4"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12" fillId="0" borderId="6" xfId="0" applyFont="1" applyBorder="1" applyAlignment="1">
      <alignment vertical="center" wrapText="1"/>
    </xf>
    <xf numFmtId="0" fontId="12" fillId="0" borderId="9" xfId="0" applyFont="1" applyBorder="1" applyAlignment="1">
      <alignment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 fillId="6" borderId="31" xfId="0" applyFont="1" applyFill="1" applyBorder="1" applyAlignment="1">
      <alignment horizontal="center" vertical="center"/>
    </xf>
    <xf numFmtId="0" fontId="1" fillId="10" borderId="31" xfId="0" applyFont="1" applyFill="1" applyBorder="1" applyAlignment="1">
      <alignment horizontal="center" vertical="center"/>
    </xf>
    <xf numFmtId="0" fontId="1" fillId="2" borderId="31" xfId="0" applyFont="1" applyFill="1" applyBorder="1" applyAlignment="1">
      <alignment horizontal="center" vertical="center"/>
    </xf>
    <xf numFmtId="0" fontId="1" fillId="15" borderId="31"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4" xfId="0" applyFont="1" applyBorder="1" applyAlignment="1">
      <alignment horizontal="center" vertical="center"/>
    </xf>
    <xf numFmtId="0" fontId="2" fillId="3" borderId="32" xfId="0" applyFont="1" applyFill="1" applyBorder="1" applyAlignment="1">
      <alignment horizontal="center" vertical="center"/>
    </xf>
    <xf numFmtId="0" fontId="2" fillId="9" borderId="30"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2" fillId="0" borderId="0" xfId="0" applyFont="1"/>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3" xfId="0" applyFont="1" applyFill="1" applyBorder="1" applyAlignment="1">
      <alignment horizontal="center" vertical="center"/>
    </xf>
    <xf numFmtId="0" fontId="2" fillId="0" borderId="15" xfId="0" applyFont="1" applyBorder="1" applyAlignment="1">
      <alignment horizontal="center" vertical="center"/>
    </xf>
    <xf numFmtId="0" fontId="2" fillId="0" borderId="33" xfId="0" applyFont="1" applyBorder="1" applyAlignment="1">
      <alignment horizontal="center" vertical="center"/>
    </xf>
    <xf numFmtId="0" fontId="2" fillId="3" borderId="34" xfId="0" applyFont="1" applyFill="1" applyBorder="1" applyAlignment="1">
      <alignment horizontal="center" vertical="center"/>
    </xf>
    <xf numFmtId="0" fontId="2" fillId="0" borderId="34"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2" xfId="0" applyFont="1" applyFill="1" applyBorder="1" applyAlignment="1">
      <alignment horizontal="center" vertical="center"/>
    </xf>
    <xf numFmtId="0" fontId="2" fillId="0" borderId="32" xfId="0" applyFont="1" applyBorder="1" applyAlignment="1">
      <alignment horizontal="center" vertical="center"/>
    </xf>
    <xf numFmtId="0" fontId="6" fillId="7" borderId="14"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7" xfId="0" applyFont="1" applyFill="1" applyBorder="1" applyAlignment="1">
      <alignment horizontal="left"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7" fillId="5" borderId="37" xfId="0" applyFont="1" applyFill="1" applyBorder="1" applyAlignment="1">
      <alignment horizontal="center" vertical="center" wrapText="1"/>
    </xf>
    <xf numFmtId="0" fontId="7" fillId="5" borderId="39" xfId="0" applyFont="1" applyFill="1" applyBorder="1" applyAlignment="1">
      <alignment horizontal="center" vertical="center" wrapText="1"/>
    </xf>
    <xf numFmtId="0" fontId="2" fillId="0" borderId="40" xfId="0" applyFont="1" applyBorder="1" applyAlignment="1" applyProtection="1">
      <alignment horizontal="left" vertical="center" wrapText="1"/>
      <protection locked="0"/>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1" fillId="4" borderId="36"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16" borderId="0" xfId="0" applyFont="1" applyFill="1" applyAlignment="1">
      <alignment horizontal="left" vertical="center" wrapText="1"/>
    </xf>
    <xf numFmtId="0" fontId="12" fillId="16" borderId="0" xfId="0" applyFont="1" applyFill="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9">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103</xdr:row>
      <xdr:rowOff>22413</xdr:rowOff>
    </xdr:from>
    <xdr:to>
      <xdr:col>2</xdr:col>
      <xdr:colOff>1030941</xdr:colOff>
      <xdr:row>110</xdr:row>
      <xdr:rowOff>156882</xdr:rowOff>
    </xdr:to>
    <xdr:sp macro="" textlink="">
      <xdr:nvSpPr>
        <xdr:cNvPr id="6" name="Flecha: a la derecha 5">
          <a:extLst>
            <a:ext uri="{FF2B5EF4-FFF2-40B4-BE49-F238E27FC236}">
              <a16:creationId xmlns:a16="http://schemas.microsoft.com/office/drawing/2014/main" id="{367B19DB-6786-4B8A-AC50-67A4DCE4DE9E}"/>
            </a:ext>
          </a:extLst>
        </xdr:cNvPr>
        <xdr:cNvSpPr/>
      </xdr:nvSpPr>
      <xdr:spPr>
        <a:xfrm>
          <a:off x="2117912" y="35264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111</xdr:row>
      <xdr:rowOff>22413</xdr:rowOff>
    </xdr:from>
    <xdr:to>
      <xdr:col>2</xdr:col>
      <xdr:colOff>1030941</xdr:colOff>
      <xdr:row>118</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326</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326</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326</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326</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326</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326</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326</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325</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6"/>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11" t="s">
        <v>1</v>
      </c>
      <c r="B1" s="112"/>
      <c r="C1" s="113"/>
      <c r="D1" s="113"/>
      <c r="E1" s="3" t="s">
        <v>0</v>
      </c>
      <c r="F1" s="9"/>
      <c r="G1" s="3" t="s">
        <v>25</v>
      </c>
      <c r="H1" s="114"/>
      <c r="I1" s="114"/>
      <c r="J1" s="115"/>
    </row>
    <row r="2" spans="1:10" ht="15" customHeight="1" x14ac:dyDescent="0.2">
      <c r="A2" s="104" t="s">
        <v>2</v>
      </c>
      <c r="B2" s="105"/>
      <c r="C2" s="105"/>
      <c r="D2" s="105"/>
      <c r="E2" s="105"/>
      <c r="F2" s="105"/>
      <c r="G2" s="105"/>
      <c r="H2" s="105"/>
      <c r="I2" s="105"/>
      <c r="J2" s="106"/>
    </row>
    <row r="3" spans="1:10" ht="15" customHeight="1" x14ac:dyDescent="0.2">
      <c r="A3" s="116" t="s">
        <v>3</v>
      </c>
      <c r="B3" s="117"/>
      <c r="C3" s="117" t="s">
        <v>4</v>
      </c>
      <c r="D3" s="117"/>
      <c r="E3" s="117"/>
      <c r="F3" s="117"/>
      <c r="G3" s="117"/>
      <c r="H3" s="117"/>
      <c r="I3" s="117" t="s">
        <v>5</v>
      </c>
      <c r="J3" s="120"/>
    </row>
    <row r="4" spans="1:10" ht="15" customHeight="1" x14ac:dyDescent="0.2">
      <c r="A4" s="118" t="str">
        <f>+IFERROR(VLOOKUP($H$1,[3]Directorio!$B$1:$Y$1001,2,FALSE),"")</f>
        <v/>
      </c>
      <c r="B4" s="119"/>
      <c r="C4" s="119" t="str">
        <f>+IFERROR(VLOOKUP($H$1,[3]Directorio!$B$1:$Y$1001,3,FALSE),"")</f>
        <v/>
      </c>
      <c r="D4" s="119"/>
      <c r="E4" s="119"/>
      <c r="F4" s="119"/>
      <c r="G4" s="119"/>
      <c r="H4" s="119"/>
      <c r="I4" s="119" t="str">
        <f>+IFERROR(VLOOKUP($H$1,[3]Directorio!$B$1:$Y$1001,4,FALSE),"")</f>
        <v/>
      </c>
      <c r="J4" s="121"/>
    </row>
    <row r="5" spans="1:10" ht="15" customHeight="1" x14ac:dyDescent="0.2">
      <c r="A5" s="116" t="s">
        <v>7</v>
      </c>
      <c r="B5" s="117"/>
      <c r="C5" s="117"/>
      <c r="D5" s="117"/>
      <c r="E5" s="117" t="s">
        <v>6</v>
      </c>
      <c r="F5" s="117"/>
      <c r="G5" s="117"/>
      <c r="H5" s="117"/>
      <c r="I5" s="117"/>
      <c r="J5" s="120"/>
    </row>
    <row r="6" spans="1:10" ht="15" customHeight="1" x14ac:dyDescent="0.2">
      <c r="A6" s="118" t="str">
        <f>+IFERROR(VLOOKUP($H$1,[3]Directorio!$B$1:$Y$1001,5,FALSE),"")</f>
        <v/>
      </c>
      <c r="B6" s="119"/>
      <c r="C6" s="119"/>
      <c r="D6" s="119"/>
      <c r="E6" s="119" t="str">
        <f>+IFERROR(VLOOKUP($H$1,[3]Directorio!$B$1:$Y$1001,6,FALSE),"")</f>
        <v/>
      </c>
      <c r="F6" s="119"/>
      <c r="G6" s="119"/>
      <c r="H6" s="119"/>
      <c r="I6" s="119"/>
      <c r="J6" s="121"/>
    </row>
    <row r="7" spans="1:10" ht="15" customHeight="1" x14ac:dyDescent="0.2">
      <c r="A7" s="116" t="s">
        <v>8</v>
      </c>
      <c r="B7" s="117"/>
      <c r="C7" s="117"/>
      <c r="D7" s="117"/>
      <c r="E7" s="117" t="s">
        <v>9</v>
      </c>
      <c r="F7" s="117"/>
      <c r="G7" s="117"/>
      <c r="H7" s="117" t="s">
        <v>10</v>
      </c>
      <c r="I7" s="117"/>
      <c r="J7" s="120"/>
    </row>
    <row r="8" spans="1:10" ht="15" customHeight="1" x14ac:dyDescent="0.2">
      <c r="A8" s="118" t="str">
        <f>+IFERROR(VLOOKUP($H$1,[3]Directorio!$B$1:$Y$1001,7,FALSE),"")</f>
        <v/>
      </c>
      <c r="B8" s="119"/>
      <c r="C8" s="119"/>
      <c r="D8" s="119"/>
      <c r="E8" s="119" t="str">
        <f>+IFERROR(VLOOKUP($H$1,[3]Directorio!$B$1:$Y$1001,8,FALSE),"")</f>
        <v/>
      </c>
      <c r="F8" s="119"/>
      <c r="G8" s="119"/>
      <c r="H8" s="119" t="str">
        <f>+IFERROR(VLOOKUP($H$1,[3]Directorio!$B$1:$Y$1001,9,FALSE),"")</f>
        <v/>
      </c>
      <c r="I8" s="119"/>
      <c r="J8" s="121"/>
    </row>
    <row r="9" spans="1:10" ht="15" customHeight="1" x14ac:dyDescent="0.2">
      <c r="A9" s="116" t="s">
        <v>11</v>
      </c>
      <c r="B9" s="117"/>
      <c r="C9" s="117"/>
      <c r="D9" s="117" t="s">
        <v>12</v>
      </c>
      <c r="E9" s="117"/>
      <c r="F9" s="117"/>
      <c r="G9" s="117" t="s">
        <v>13</v>
      </c>
      <c r="H9" s="117"/>
      <c r="I9" s="117"/>
      <c r="J9" s="120"/>
    </row>
    <row r="10" spans="1:10" ht="15" customHeight="1" thickBot="1" x14ac:dyDescent="0.25">
      <c r="A10" s="122" t="str">
        <f>+IFERROR(VLOOKUP($H$1,[3]Directorio!$B$1:$Y$1001,10,FALSE),"")</f>
        <v/>
      </c>
      <c r="B10" s="123"/>
      <c r="C10" s="123"/>
      <c r="D10" s="123" t="str">
        <f>+IFERROR(VLOOKUP($H$1,[3]Directorio!$B$1:$Y$1001,11,FALSE),"")</f>
        <v/>
      </c>
      <c r="E10" s="123"/>
      <c r="F10" s="123"/>
      <c r="G10" s="123" t="str">
        <f>+IFERROR(VLOOKUP($H$1,[3]Directorio!$B$1:$Y$1001,12,FALSE),"")</f>
        <v/>
      </c>
      <c r="H10" s="123"/>
      <c r="I10" s="123"/>
      <c r="J10" s="124"/>
    </row>
    <row r="11" spans="1:10" ht="15" customHeight="1" x14ac:dyDescent="0.2">
      <c r="A11" s="104" t="s">
        <v>14</v>
      </c>
      <c r="B11" s="105"/>
      <c r="C11" s="105"/>
      <c r="D11" s="105"/>
      <c r="E11" s="105"/>
      <c r="F11" s="105"/>
      <c r="G11" s="105"/>
      <c r="H11" s="105"/>
      <c r="I11" s="105"/>
      <c r="J11" s="106"/>
    </row>
    <row r="12" spans="1:10" ht="15" customHeight="1" x14ac:dyDescent="0.2">
      <c r="A12" s="71" t="s">
        <v>207</v>
      </c>
      <c r="B12" s="117" t="s">
        <v>15</v>
      </c>
      <c r="C12" s="117"/>
      <c r="D12" s="117"/>
      <c r="E12" s="125" t="s">
        <v>16</v>
      </c>
      <c r="F12" s="126"/>
      <c r="G12" s="125" t="s">
        <v>17</v>
      </c>
      <c r="H12" s="126"/>
      <c r="I12" s="125" t="s">
        <v>208</v>
      </c>
      <c r="J12" s="129"/>
    </row>
    <row r="13" spans="1:10" ht="15" customHeight="1" x14ac:dyDescent="0.2">
      <c r="A13" s="70" t="str">
        <f>+IFERROR(VLOOKUP($H$1,[3]Directorio!$B$1:$Y$1001,13,FALSE),"")</f>
        <v/>
      </c>
      <c r="B13" s="119" t="str">
        <f>+IFERROR(VLOOKUP($H$1,[3]Directorio!$B$1:$Y$1001,14,FALSE),"")</f>
        <v/>
      </c>
      <c r="C13" s="119"/>
      <c r="D13" s="119"/>
      <c r="E13" s="127" t="str">
        <f>+IFERROR(VLOOKUP($H$1,[3]Directorio!$B$1:$Y$1001,15,FALSE),"")</f>
        <v/>
      </c>
      <c r="F13" s="128"/>
      <c r="G13" s="127" t="str">
        <f>+IFERROR(VLOOKUP($H$1,[3]Directorio!$B$1:$Y$1001,16,FALSE),"")</f>
        <v/>
      </c>
      <c r="H13" s="128"/>
      <c r="I13" s="127" t="str">
        <f>+IFERROR(VLOOKUP($H$1,[3]Directorio!$B$1:$Y$1001,17,FALSE),"")</f>
        <v/>
      </c>
      <c r="J13" s="130"/>
    </row>
    <row r="14" spans="1:10" ht="15" customHeight="1" x14ac:dyDescent="0.2">
      <c r="A14" s="135" t="s">
        <v>18</v>
      </c>
      <c r="B14" s="126"/>
      <c r="C14" s="125" t="s">
        <v>19</v>
      </c>
      <c r="D14" s="126"/>
      <c r="E14" s="125" t="s">
        <v>209</v>
      </c>
      <c r="F14" s="126"/>
      <c r="G14" s="117" t="s">
        <v>20</v>
      </c>
      <c r="H14" s="117"/>
      <c r="I14" s="117" t="s">
        <v>21</v>
      </c>
      <c r="J14" s="120"/>
    </row>
    <row r="15" spans="1:10" ht="15" customHeight="1" x14ac:dyDescent="0.2">
      <c r="A15" s="136" t="str">
        <f>+IFERROR(VLOOKUP($H$1,[3]Directorio!$B$1:$Y$1001,18,FALSE),"")</f>
        <v/>
      </c>
      <c r="B15" s="128"/>
      <c r="C15" s="127" t="str">
        <f>+IFERROR(VLOOKUP($H$1,[3]Directorio!$B$1:$Y$1001,19,FALSE),"")</f>
        <v/>
      </c>
      <c r="D15" s="128"/>
      <c r="E15" s="127" t="str">
        <f>+IFERROR(VLOOKUP($H$1,[3]Directorio!$B$1:$Y$1001,20,FALSE),"")</f>
        <v/>
      </c>
      <c r="F15" s="128"/>
      <c r="G15" s="133" t="str">
        <f>+IFERROR(VLOOKUP($H$1,[3]Directorio!$B$1:$Y$1001,21,FALSE),"")</f>
        <v/>
      </c>
      <c r="H15" s="133"/>
      <c r="I15" s="133" t="str">
        <f>+IFERROR(VLOOKUP($H$1,[3]Directorio!$B$1:$Y$1001,22,FALSE),"")</f>
        <v/>
      </c>
      <c r="J15" s="134"/>
    </row>
    <row r="16" spans="1:10" ht="15" customHeight="1" x14ac:dyDescent="0.2">
      <c r="A16" s="116" t="s">
        <v>22</v>
      </c>
      <c r="B16" s="117"/>
      <c r="C16" s="117"/>
      <c r="D16" s="117" t="s">
        <v>23</v>
      </c>
      <c r="E16" s="117"/>
      <c r="F16" s="117"/>
      <c r="G16" s="117"/>
      <c r="H16" s="117"/>
      <c r="I16" s="117"/>
      <c r="J16" s="120"/>
    </row>
    <row r="17" spans="1:10" ht="15" customHeight="1" thickBot="1" x14ac:dyDescent="0.25">
      <c r="A17" s="131" t="str">
        <f>+IFERROR(VLOOKUP($H$1,[3]Directorio!$B$1:$Y$1001,23,FALSE),"")</f>
        <v/>
      </c>
      <c r="B17" s="132"/>
      <c r="C17" s="132"/>
      <c r="D17" s="123" t="str">
        <f>+IFERROR(VLOOKUP($H$1,[3]Directorio!$B$1:$Y$1001,24,FALSE),"")</f>
        <v/>
      </c>
      <c r="E17" s="123"/>
      <c r="F17" s="123"/>
      <c r="G17" s="123"/>
      <c r="H17" s="123"/>
      <c r="I17" s="123"/>
      <c r="J17" s="124"/>
    </row>
    <row r="18" spans="1:10" ht="15" customHeight="1" x14ac:dyDescent="0.2">
      <c r="A18" s="104" t="s">
        <v>27</v>
      </c>
      <c r="B18" s="105"/>
      <c r="C18" s="105"/>
      <c r="D18" s="105"/>
      <c r="E18" s="105"/>
      <c r="F18" s="105"/>
      <c r="G18" s="105"/>
      <c r="H18" s="105"/>
      <c r="I18" s="105"/>
      <c r="J18" s="106"/>
    </row>
    <row r="19" spans="1:10" ht="15" customHeight="1" thickBot="1" x14ac:dyDescent="0.25">
      <c r="A19" s="107" t="s">
        <v>24</v>
      </c>
      <c r="B19" s="108"/>
      <c r="C19" s="109"/>
      <c r="D19" s="109"/>
      <c r="E19" s="109"/>
      <c r="F19" s="108" t="s">
        <v>26</v>
      </c>
      <c r="G19" s="108"/>
      <c r="H19" s="109"/>
      <c r="I19" s="109"/>
      <c r="J19" s="110"/>
    </row>
    <row r="20" spans="1:10" ht="15" customHeight="1" thickBot="1" x14ac:dyDescent="0.25">
      <c r="A20" s="138" t="s">
        <v>28</v>
      </c>
      <c r="B20" s="139"/>
      <c r="C20" s="139"/>
      <c r="D20" s="139"/>
      <c r="E20" s="139"/>
      <c r="F20" s="139"/>
      <c r="G20" s="139"/>
      <c r="H20" s="139"/>
      <c r="I20" s="139"/>
      <c r="J20" s="140"/>
    </row>
    <row r="21" spans="1:10" ht="60" customHeight="1" thickBot="1" x14ac:dyDescent="0.25">
      <c r="A21" s="82" t="s">
        <v>216</v>
      </c>
      <c r="B21" s="83"/>
      <c r="C21" s="83"/>
      <c r="D21" s="83"/>
      <c r="E21" s="83"/>
      <c r="F21" s="83"/>
      <c r="G21" s="83"/>
      <c r="H21" s="84"/>
      <c r="I21" s="85"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86"/>
    </row>
    <row r="22" spans="1:10" ht="15" customHeight="1" x14ac:dyDescent="0.2">
      <c r="A22" s="142" t="s">
        <v>225</v>
      </c>
      <c r="B22" s="12" t="s">
        <v>37</v>
      </c>
      <c r="C22" s="13"/>
      <c r="D22" s="90"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93" t="s">
        <v>46</v>
      </c>
      <c r="F22" s="93"/>
      <c r="G22" s="93"/>
      <c r="H22" s="93"/>
      <c r="I22" s="93"/>
      <c r="J22" s="94"/>
    </row>
    <row r="23" spans="1:10" ht="15" customHeight="1" x14ac:dyDescent="0.2">
      <c r="A23" s="143"/>
      <c r="B23" s="10" t="s">
        <v>38</v>
      </c>
      <c r="C23" s="11"/>
      <c r="D23" s="91"/>
      <c r="E23" s="95"/>
      <c r="F23" s="96"/>
      <c r="G23" s="96"/>
      <c r="H23" s="96"/>
      <c r="I23" s="96"/>
      <c r="J23" s="97"/>
    </row>
    <row r="24" spans="1:10" ht="15" customHeight="1" x14ac:dyDescent="0.2">
      <c r="A24" s="143"/>
      <c r="B24" s="10" t="s">
        <v>39</v>
      </c>
      <c r="C24" s="11"/>
      <c r="D24" s="91"/>
      <c r="E24" s="95"/>
      <c r="F24" s="96"/>
      <c r="G24" s="96"/>
      <c r="H24" s="96"/>
      <c r="I24" s="96"/>
      <c r="J24" s="97"/>
    </row>
    <row r="25" spans="1:10" ht="15" customHeight="1" x14ac:dyDescent="0.2">
      <c r="A25" s="143"/>
      <c r="B25" s="10" t="s">
        <v>40</v>
      </c>
      <c r="C25" s="11"/>
      <c r="D25" s="91"/>
      <c r="E25" s="95"/>
      <c r="F25" s="96"/>
      <c r="G25" s="96"/>
      <c r="H25" s="96"/>
      <c r="I25" s="96"/>
      <c r="J25" s="97"/>
    </row>
    <row r="26" spans="1:10" ht="15" customHeight="1" x14ac:dyDescent="0.2">
      <c r="A26" s="143"/>
      <c r="B26" s="10" t="s">
        <v>41</v>
      </c>
      <c r="C26" s="11"/>
      <c r="D26" s="91"/>
      <c r="E26" s="95"/>
      <c r="F26" s="96"/>
      <c r="G26" s="96"/>
      <c r="H26" s="96"/>
      <c r="I26" s="96"/>
      <c r="J26" s="97"/>
    </row>
    <row r="27" spans="1:10" ht="15" customHeight="1" x14ac:dyDescent="0.2">
      <c r="A27" s="143"/>
      <c r="B27" s="10" t="s">
        <v>42</v>
      </c>
      <c r="C27" s="11"/>
      <c r="D27" s="91"/>
      <c r="E27" s="95"/>
      <c r="F27" s="96"/>
      <c r="G27" s="96"/>
      <c r="H27" s="96"/>
      <c r="I27" s="96"/>
      <c r="J27" s="97"/>
    </row>
    <row r="28" spans="1:10" ht="15" customHeight="1" x14ac:dyDescent="0.2">
      <c r="A28" s="143"/>
      <c r="B28" s="10" t="s">
        <v>43</v>
      </c>
      <c r="C28" s="11"/>
      <c r="D28" s="91"/>
      <c r="E28" s="95"/>
      <c r="F28" s="96"/>
      <c r="G28" s="96"/>
      <c r="H28" s="96"/>
      <c r="I28" s="96"/>
      <c r="J28" s="97"/>
    </row>
    <row r="29" spans="1:10" ht="15" customHeight="1" x14ac:dyDescent="0.2">
      <c r="A29" s="143"/>
      <c r="B29" s="10" t="s">
        <v>44</v>
      </c>
      <c r="C29" s="11"/>
      <c r="D29" s="91"/>
      <c r="E29" s="95"/>
      <c r="F29" s="96"/>
      <c r="G29" s="96"/>
      <c r="H29" s="96"/>
      <c r="I29" s="96"/>
      <c r="J29" s="97"/>
    </row>
    <row r="30" spans="1:10" ht="15" customHeight="1" x14ac:dyDescent="0.2">
      <c r="A30" s="143"/>
      <c r="B30" s="10" t="s">
        <v>49</v>
      </c>
      <c r="C30" s="11"/>
      <c r="D30" s="137"/>
      <c r="E30" s="95"/>
      <c r="F30" s="96"/>
      <c r="G30" s="96"/>
      <c r="H30" s="96"/>
      <c r="I30" s="96"/>
      <c r="J30" s="97"/>
    </row>
    <row r="31" spans="1:10" ht="15" customHeight="1" thickBot="1" x14ac:dyDescent="0.25">
      <c r="A31" s="144"/>
      <c r="B31" s="72" t="s">
        <v>48</v>
      </c>
      <c r="C31" s="19"/>
      <c r="D31" s="92"/>
      <c r="E31" s="98"/>
      <c r="F31" s="99"/>
      <c r="G31" s="99"/>
      <c r="H31" s="99"/>
      <c r="I31" s="99"/>
      <c r="J31" s="100"/>
    </row>
    <row r="32" spans="1:10" ht="15" customHeight="1" x14ac:dyDescent="0.2">
      <c r="A32" s="87" t="s">
        <v>224</v>
      </c>
      <c r="B32" s="12" t="s">
        <v>37</v>
      </c>
      <c r="C32" s="13"/>
      <c r="D32" s="90" t="str">
        <f>+IF(C38="X","Variable no aplica",IF(OR(C32="",C33="",C34="",C35="",C36="",C37=""),"Valide todos los criterios",IF(AND(C32="Cumple",C33="Cumple",C34="Cumple",C35="Cumple",C36="Cumple",C37="Cumple"),"Cumple variable","No cumple variable")))</f>
        <v>Valide todos los criterios</v>
      </c>
      <c r="E32" s="93" t="s">
        <v>46</v>
      </c>
      <c r="F32" s="93"/>
      <c r="G32" s="93"/>
      <c r="H32" s="93"/>
      <c r="I32" s="93"/>
      <c r="J32" s="94"/>
    </row>
    <row r="33" spans="1:10" ht="24.95" customHeight="1" x14ac:dyDescent="0.2">
      <c r="A33" s="88"/>
      <c r="B33" s="10" t="s">
        <v>38</v>
      </c>
      <c r="C33" s="11"/>
      <c r="D33" s="91"/>
      <c r="E33" s="95"/>
      <c r="F33" s="96"/>
      <c r="G33" s="96"/>
      <c r="H33" s="96"/>
      <c r="I33" s="96"/>
      <c r="J33" s="97"/>
    </row>
    <row r="34" spans="1:10" ht="24.95" customHeight="1" x14ac:dyDescent="0.2">
      <c r="A34" s="88"/>
      <c r="B34" s="10" t="s">
        <v>39</v>
      </c>
      <c r="C34" s="11"/>
      <c r="D34" s="91"/>
      <c r="E34" s="95"/>
      <c r="F34" s="96"/>
      <c r="G34" s="96"/>
      <c r="H34" s="96"/>
      <c r="I34" s="96"/>
      <c r="J34" s="97"/>
    </row>
    <row r="35" spans="1:10" ht="24.95" customHeight="1" x14ac:dyDescent="0.2">
      <c r="A35" s="88"/>
      <c r="B35" s="10" t="s">
        <v>40</v>
      </c>
      <c r="C35" s="11"/>
      <c r="D35" s="91"/>
      <c r="E35" s="95"/>
      <c r="F35" s="96"/>
      <c r="G35" s="96"/>
      <c r="H35" s="96"/>
      <c r="I35" s="96"/>
      <c r="J35" s="97"/>
    </row>
    <row r="36" spans="1:10" ht="24.95" customHeight="1" x14ac:dyDescent="0.2">
      <c r="A36" s="88"/>
      <c r="B36" s="10" t="s">
        <v>41</v>
      </c>
      <c r="C36" s="11"/>
      <c r="D36" s="91"/>
      <c r="E36" s="95"/>
      <c r="F36" s="96"/>
      <c r="G36" s="96"/>
      <c r="H36" s="96"/>
      <c r="I36" s="96"/>
      <c r="J36" s="97"/>
    </row>
    <row r="37" spans="1:10" ht="24.95" customHeight="1" x14ac:dyDescent="0.2">
      <c r="A37" s="141"/>
      <c r="B37" s="10" t="s">
        <v>42</v>
      </c>
      <c r="C37" s="17"/>
      <c r="D37" s="137"/>
      <c r="E37" s="95"/>
      <c r="F37" s="96"/>
      <c r="G37" s="96"/>
      <c r="H37" s="96"/>
      <c r="I37" s="96"/>
      <c r="J37" s="97"/>
    </row>
    <row r="38" spans="1:10" ht="15" customHeight="1" thickBot="1" x14ac:dyDescent="0.25">
      <c r="A38" s="89"/>
      <c r="B38" s="72" t="s">
        <v>48</v>
      </c>
      <c r="C38" s="19"/>
      <c r="D38" s="92"/>
      <c r="E38" s="98"/>
      <c r="F38" s="99"/>
      <c r="G38" s="99"/>
      <c r="H38" s="99"/>
      <c r="I38" s="99"/>
      <c r="J38" s="100"/>
    </row>
    <row r="39" spans="1:10" ht="15" customHeight="1" x14ac:dyDescent="0.2">
      <c r="A39" s="87" t="s">
        <v>223</v>
      </c>
      <c r="B39" s="12" t="s">
        <v>37</v>
      </c>
      <c r="C39" s="13"/>
      <c r="D39" s="90" t="str">
        <f>+IF(OR(C39="",C40="",C41="",C42="",C43=""),"Valide todos los criterios",IF(AND(C39="Cumple",C40="Cumple",C41="Cumple",C42="Cumple",C43="Cumple"),"Cumple variable","No cumple variable"))</f>
        <v>Valide todos los criterios</v>
      </c>
      <c r="E39" s="93" t="s">
        <v>46</v>
      </c>
      <c r="F39" s="93"/>
      <c r="G39" s="93"/>
      <c r="H39" s="93"/>
      <c r="I39" s="93"/>
      <c r="J39" s="94"/>
    </row>
    <row r="40" spans="1:10" ht="30" customHeight="1" x14ac:dyDescent="0.2">
      <c r="A40" s="88"/>
      <c r="B40" s="10" t="s">
        <v>38</v>
      </c>
      <c r="C40" s="11"/>
      <c r="D40" s="91"/>
      <c r="E40" s="95"/>
      <c r="F40" s="96"/>
      <c r="G40" s="96"/>
      <c r="H40" s="96"/>
      <c r="I40" s="96"/>
      <c r="J40" s="97"/>
    </row>
    <row r="41" spans="1:10" ht="30" customHeight="1" x14ac:dyDescent="0.2">
      <c r="A41" s="88"/>
      <c r="B41" s="10" t="s">
        <v>39</v>
      </c>
      <c r="C41" s="11"/>
      <c r="D41" s="91"/>
      <c r="E41" s="95"/>
      <c r="F41" s="96"/>
      <c r="G41" s="96"/>
      <c r="H41" s="96"/>
      <c r="I41" s="96"/>
      <c r="J41" s="97"/>
    </row>
    <row r="42" spans="1:10" ht="30" customHeight="1" x14ac:dyDescent="0.2">
      <c r="A42" s="88"/>
      <c r="B42" s="10" t="s">
        <v>40</v>
      </c>
      <c r="C42" s="11"/>
      <c r="D42" s="91"/>
      <c r="E42" s="95"/>
      <c r="F42" s="96"/>
      <c r="G42" s="96"/>
      <c r="H42" s="96"/>
      <c r="I42" s="96"/>
      <c r="J42" s="97"/>
    </row>
    <row r="43" spans="1:10" ht="30" customHeight="1" thickBot="1" x14ac:dyDescent="0.25">
      <c r="A43" s="89"/>
      <c r="B43" s="14" t="s">
        <v>41</v>
      </c>
      <c r="C43" s="42"/>
      <c r="D43" s="92"/>
      <c r="E43" s="98"/>
      <c r="F43" s="99"/>
      <c r="G43" s="99"/>
      <c r="H43" s="99"/>
      <c r="I43" s="99"/>
      <c r="J43" s="100"/>
    </row>
    <row r="44" spans="1:10" ht="15" customHeight="1" x14ac:dyDescent="0.2">
      <c r="A44" s="142" t="s">
        <v>222</v>
      </c>
      <c r="B44" s="12" t="s">
        <v>37</v>
      </c>
      <c r="C44" s="13"/>
      <c r="D44" s="90"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93" t="s">
        <v>46</v>
      </c>
      <c r="F44" s="93"/>
      <c r="G44" s="93"/>
      <c r="H44" s="93"/>
      <c r="I44" s="93"/>
      <c r="J44" s="94"/>
    </row>
    <row r="45" spans="1:10" ht="15" customHeight="1" x14ac:dyDescent="0.2">
      <c r="A45" s="143"/>
      <c r="B45" s="10" t="s">
        <v>38</v>
      </c>
      <c r="C45" s="11"/>
      <c r="D45" s="91"/>
      <c r="E45" s="95"/>
      <c r="F45" s="96"/>
      <c r="G45" s="96"/>
      <c r="H45" s="96"/>
      <c r="I45" s="96"/>
      <c r="J45" s="97"/>
    </row>
    <row r="46" spans="1:10" ht="15" customHeight="1" x14ac:dyDescent="0.2">
      <c r="A46" s="143"/>
      <c r="B46" s="10" t="s">
        <v>39</v>
      </c>
      <c r="C46" s="11"/>
      <c r="D46" s="91"/>
      <c r="E46" s="95"/>
      <c r="F46" s="96"/>
      <c r="G46" s="96"/>
      <c r="H46" s="96"/>
      <c r="I46" s="96"/>
      <c r="J46" s="97"/>
    </row>
    <row r="47" spans="1:10" ht="15" customHeight="1" x14ac:dyDescent="0.2">
      <c r="A47" s="143"/>
      <c r="B47" s="10" t="s">
        <v>40</v>
      </c>
      <c r="C47" s="11"/>
      <c r="D47" s="91"/>
      <c r="E47" s="95"/>
      <c r="F47" s="96"/>
      <c r="G47" s="96"/>
      <c r="H47" s="96"/>
      <c r="I47" s="96"/>
      <c r="J47" s="97"/>
    </row>
    <row r="48" spans="1:10" ht="15" customHeight="1" x14ac:dyDescent="0.2">
      <c r="A48" s="143"/>
      <c r="B48" s="10" t="s">
        <v>41</v>
      </c>
      <c r="C48" s="11"/>
      <c r="D48" s="91"/>
      <c r="E48" s="95"/>
      <c r="F48" s="96"/>
      <c r="G48" s="96"/>
      <c r="H48" s="96"/>
      <c r="I48" s="96"/>
      <c r="J48" s="97"/>
    </row>
    <row r="49" spans="1:10" ht="15" customHeight="1" x14ac:dyDescent="0.2">
      <c r="A49" s="143"/>
      <c r="B49" s="10" t="s">
        <v>42</v>
      </c>
      <c r="C49" s="11"/>
      <c r="D49" s="91"/>
      <c r="E49" s="95"/>
      <c r="F49" s="96"/>
      <c r="G49" s="96"/>
      <c r="H49" s="96"/>
      <c r="I49" s="96"/>
      <c r="J49" s="97"/>
    </row>
    <row r="50" spans="1:10" ht="15" customHeight="1" x14ac:dyDescent="0.2">
      <c r="A50" s="143"/>
      <c r="B50" s="16" t="s">
        <v>43</v>
      </c>
      <c r="C50" s="17"/>
      <c r="D50" s="137"/>
      <c r="E50" s="95"/>
      <c r="F50" s="96"/>
      <c r="G50" s="96"/>
      <c r="H50" s="96"/>
      <c r="I50" s="96"/>
      <c r="J50" s="97"/>
    </row>
    <row r="51" spans="1:10" ht="15" customHeight="1" thickBot="1" x14ac:dyDescent="0.25">
      <c r="A51" s="144"/>
      <c r="B51" s="18" t="s">
        <v>48</v>
      </c>
      <c r="C51" s="19"/>
      <c r="D51" s="92"/>
      <c r="E51" s="98"/>
      <c r="F51" s="99"/>
      <c r="G51" s="99"/>
      <c r="H51" s="99"/>
      <c r="I51" s="99"/>
      <c r="J51" s="100"/>
    </row>
    <row r="52" spans="1:10" ht="15" customHeight="1" x14ac:dyDescent="0.2">
      <c r="A52" s="87" t="s">
        <v>221</v>
      </c>
      <c r="B52" s="12" t="s">
        <v>37</v>
      </c>
      <c r="C52" s="13"/>
      <c r="D52" s="90" t="str">
        <f>+IF(C62="X","Variable no aplica",IF(OR(C52="",C53="",C54="",C55="",C56="",C57="",C58="",C59="",C60="",C61=""),"Valide todos los criterios",IF(AND(C52="Cumple",C53="Cumple",C54="Cumple",C55="Cumple",C56="Cumple",C57="Cumple",C58="Cumple",C59="Cumple",C60="Cumple",C61="Cumple"),"Cumple variable","No cumple variable")))</f>
        <v>Valide todos los criterios</v>
      </c>
      <c r="E52" s="93" t="s">
        <v>46</v>
      </c>
      <c r="F52" s="93"/>
      <c r="G52" s="93"/>
      <c r="H52" s="93"/>
      <c r="I52" s="93"/>
      <c r="J52" s="94"/>
    </row>
    <row r="53" spans="1:10" ht="15" customHeight="1" x14ac:dyDescent="0.2">
      <c r="A53" s="88"/>
      <c r="B53" s="10" t="s">
        <v>38</v>
      </c>
      <c r="C53" s="11"/>
      <c r="D53" s="91"/>
      <c r="E53" s="95"/>
      <c r="F53" s="96"/>
      <c r="G53" s="96"/>
      <c r="H53" s="96"/>
      <c r="I53" s="96"/>
      <c r="J53" s="97"/>
    </row>
    <row r="54" spans="1:10" ht="15" customHeight="1" x14ac:dyDescent="0.2">
      <c r="A54" s="88"/>
      <c r="B54" s="10" t="s">
        <v>39</v>
      </c>
      <c r="C54" s="11"/>
      <c r="D54" s="91"/>
      <c r="E54" s="95"/>
      <c r="F54" s="96"/>
      <c r="G54" s="96"/>
      <c r="H54" s="96"/>
      <c r="I54" s="96"/>
      <c r="J54" s="97"/>
    </row>
    <row r="55" spans="1:10" ht="15" customHeight="1" x14ac:dyDescent="0.2">
      <c r="A55" s="88"/>
      <c r="B55" s="10" t="s">
        <v>40</v>
      </c>
      <c r="C55" s="11"/>
      <c r="D55" s="91"/>
      <c r="E55" s="95"/>
      <c r="F55" s="96"/>
      <c r="G55" s="96"/>
      <c r="H55" s="96"/>
      <c r="I55" s="96"/>
      <c r="J55" s="97"/>
    </row>
    <row r="56" spans="1:10" ht="15" customHeight="1" x14ac:dyDescent="0.2">
      <c r="A56" s="88"/>
      <c r="B56" s="10" t="s">
        <v>41</v>
      </c>
      <c r="C56" s="11"/>
      <c r="D56" s="91"/>
      <c r="E56" s="95"/>
      <c r="F56" s="96"/>
      <c r="G56" s="96"/>
      <c r="H56" s="96"/>
      <c r="I56" s="96"/>
      <c r="J56" s="97"/>
    </row>
    <row r="57" spans="1:10" ht="15" customHeight="1" x14ac:dyDescent="0.2">
      <c r="A57" s="88"/>
      <c r="B57" s="10" t="s">
        <v>42</v>
      </c>
      <c r="C57" s="11"/>
      <c r="D57" s="91"/>
      <c r="E57" s="95"/>
      <c r="F57" s="96"/>
      <c r="G57" s="96"/>
      <c r="H57" s="96"/>
      <c r="I57" s="96"/>
      <c r="J57" s="97"/>
    </row>
    <row r="58" spans="1:10" ht="15" customHeight="1" x14ac:dyDescent="0.2">
      <c r="A58" s="88"/>
      <c r="B58" s="10" t="s">
        <v>43</v>
      </c>
      <c r="C58" s="11"/>
      <c r="D58" s="91"/>
      <c r="E58" s="95"/>
      <c r="F58" s="96"/>
      <c r="G58" s="96"/>
      <c r="H58" s="96"/>
      <c r="I58" s="96"/>
      <c r="J58" s="97"/>
    </row>
    <row r="59" spans="1:10" ht="15" customHeight="1" x14ac:dyDescent="0.2">
      <c r="A59" s="88"/>
      <c r="B59" s="10" t="s">
        <v>44</v>
      </c>
      <c r="C59" s="11"/>
      <c r="D59" s="91"/>
      <c r="E59" s="95"/>
      <c r="F59" s="96"/>
      <c r="G59" s="96"/>
      <c r="H59" s="96"/>
      <c r="I59" s="96"/>
      <c r="J59" s="97"/>
    </row>
    <row r="60" spans="1:10" ht="15" customHeight="1" x14ac:dyDescent="0.2">
      <c r="A60" s="88"/>
      <c r="B60" s="10" t="s">
        <v>49</v>
      </c>
      <c r="C60" s="11"/>
      <c r="D60" s="91"/>
      <c r="E60" s="95"/>
      <c r="F60" s="96"/>
      <c r="G60" s="96"/>
      <c r="H60" s="96"/>
      <c r="I60" s="96"/>
      <c r="J60" s="97"/>
    </row>
    <row r="61" spans="1:10" ht="15" customHeight="1" x14ac:dyDescent="0.2">
      <c r="A61" s="141"/>
      <c r="B61" s="10" t="s">
        <v>50</v>
      </c>
      <c r="C61" s="17"/>
      <c r="D61" s="137"/>
      <c r="E61" s="95"/>
      <c r="F61" s="96"/>
      <c r="G61" s="96"/>
      <c r="H61" s="96"/>
      <c r="I61" s="96"/>
      <c r="J61" s="97"/>
    </row>
    <row r="62" spans="1:10" ht="15" customHeight="1" thickBot="1" x14ac:dyDescent="0.25">
      <c r="A62" s="89"/>
      <c r="B62" s="18" t="s">
        <v>48</v>
      </c>
      <c r="C62" s="19"/>
      <c r="D62" s="92"/>
      <c r="E62" s="98"/>
      <c r="F62" s="99"/>
      <c r="G62" s="99"/>
      <c r="H62" s="99"/>
      <c r="I62" s="99"/>
      <c r="J62" s="100"/>
    </row>
    <row r="63" spans="1:10" ht="15" customHeight="1" x14ac:dyDescent="0.2">
      <c r="A63" s="87" t="s">
        <v>220</v>
      </c>
      <c r="B63" s="148" t="s">
        <v>54</v>
      </c>
      <c r="C63" s="151"/>
      <c r="D63" s="145"/>
      <c r="E63" s="93" t="s">
        <v>46</v>
      </c>
      <c r="F63" s="93"/>
      <c r="G63" s="93"/>
      <c r="H63" s="93"/>
      <c r="I63" s="93"/>
      <c r="J63" s="94"/>
    </row>
    <row r="64" spans="1:10" ht="14.1" customHeight="1" x14ac:dyDescent="0.2">
      <c r="A64" s="88"/>
      <c r="B64" s="149"/>
      <c r="C64" s="152"/>
      <c r="D64" s="146"/>
      <c r="E64" s="95"/>
      <c r="F64" s="96"/>
      <c r="G64" s="96"/>
      <c r="H64" s="96"/>
      <c r="I64" s="96"/>
      <c r="J64" s="97"/>
    </row>
    <row r="65" spans="1:10" ht="14.1" customHeight="1" x14ac:dyDescent="0.2">
      <c r="A65" s="88"/>
      <c r="B65" s="149"/>
      <c r="C65" s="152"/>
      <c r="D65" s="146"/>
      <c r="E65" s="95"/>
      <c r="F65" s="96"/>
      <c r="G65" s="96"/>
      <c r="H65" s="96"/>
      <c r="I65" s="96"/>
      <c r="J65" s="97"/>
    </row>
    <row r="66" spans="1:10" ht="14.1" customHeight="1" x14ac:dyDescent="0.2">
      <c r="A66" s="88"/>
      <c r="B66" s="149"/>
      <c r="C66" s="152"/>
      <c r="D66" s="146"/>
      <c r="E66" s="95"/>
      <c r="F66" s="96"/>
      <c r="G66" s="96"/>
      <c r="H66" s="96"/>
      <c r="I66" s="96"/>
      <c r="J66" s="97"/>
    </row>
    <row r="67" spans="1:10" ht="14.1" customHeight="1" x14ac:dyDescent="0.2">
      <c r="A67" s="88"/>
      <c r="B67" s="149"/>
      <c r="C67" s="152"/>
      <c r="D67" s="146"/>
      <c r="E67" s="95"/>
      <c r="F67" s="96"/>
      <c r="G67" s="96"/>
      <c r="H67" s="96"/>
      <c r="I67" s="96"/>
      <c r="J67" s="97"/>
    </row>
    <row r="68" spans="1:10" ht="14.1" customHeight="1" x14ac:dyDescent="0.2">
      <c r="A68" s="88"/>
      <c r="B68" s="149"/>
      <c r="C68" s="152"/>
      <c r="D68" s="146"/>
      <c r="E68" s="95"/>
      <c r="F68" s="96"/>
      <c r="G68" s="96"/>
      <c r="H68" s="96"/>
      <c r="I68" s="96"/>
      <c r="J68" s="97"/>
    </row>
    <row r="69" spans="1:10" ht="14.1" customHeight="1" x14ac:dyDescent="0.2">
      <c r="A69" s="88"/>
      <c r="B69" s="149"/>
      <c r="C69" s="152"/>
      <c r="D69" s="146"/>
      <c r="E69" s="95"/>
      <c r="F69" s="96"/>
      <c r="G69" s="96"/>
      <c r="H69" s="96"/>
      <c r="I69" s="96"/>
      <c r="J69" s="97"/>
    </row>
    <row r="70" spans="1:10" ht="14.1" customHeight="1" thickBot="1" x14ac:dyDescent="0.25">
      <c r="A70" s="89"/>
      <c r="B70" s="150"/>
      <c r="C70" s="153"/>
      <c r="D70" s="147"/>
      <c r="E70" s="98"/>
      <c r="F70" s="99"/>
      <c r="G70" s="99"/>
      <c r="H70" s="99"/>
      <c r="I70" s="99"/>
      <c r="J70" s="100"/>
    </row>
    <row r="71" spans="1:10" ht="15" customHeight="1" x14ac:dyDescent="0.2">
      <c r="A71" s="87" t="s">
        <v>219</v>
      </c>
      <c r="B71" s="12" t="s">
        <v>37</v>
      </c>
      <c r="C71" s="13"/>
      <c r="D71" s="90" t="str">
        <f>+IF(OR(C71="",C72="",C73="",C74="",C75="",C76=""),"Valide todos los criterios",IF(AND(C71="Cumple",C72="Cumple",C73="Cumple",C74="Cumple",C75="Cumple",C76="Cumple"),"Cumple variable","No cumple variable"))</f>
        <v>Valide todos los criterios</v>
      </c>
      <c r="E71" s="93" t="s">
        <v>46</v>
      </c>
      <c r="F71" s="93"/>
      <c r="G71" s="93"/>
      <c r="H71" s="93"/>
      <c r="I71" s="93"/>
      <c r="J71" s="94"/>
    </row>
    <row r="72" spans="1:10" ht="24.95" customHeight="1" x14ac:dyDescent="0.2">
      <c r="A72" s="88"/>
      <c r="B72" s="10" t="s">
        <v>38</v>
      </c>
      <c r="C72" s="11"/>
      <c r="D72" s="91"/>
      <c r="E72" s="95"/>
      <c r="F72" s="96"/>
      <c r="G72" s="96"/>
      <c r="H72" s="96"/>
      <c r="I72" s="96"/>
      <c r="J72" s="97"/>
    </row>
    <row r="73" spans="1:10" ht="24.95" customHeight="1" x14ac:dyDescent="0.2">
      <c r="A73" s="88"/>
      <c r="B73" s="10" t="s">
        <v>39</v>
      </c>
      <c r="C73" s="11"/>
      <c r="D73" s="91"/>
      <c r="E73" s="95"/>
      <c r="F73" s="96"/>
      <c r="G73" s="96"/>
      <c r="H73" s="96"/>
      <c r="I73" s="96"/>
      <c r="J73" s="97"/>
    </row>
    <row r="74" spans="1:10" ht="24.95" customHeight="1" x14ac:dyDescent="0.2">
      <c r="A74" s="88"/>
      <c r="B74" s="10" t="s">
        <v>40</v>
      </c>
      <c r="C74" s="11"/>
      <c r="D74" s="91"/>
      <c r="E74" s="95"/>
      <c r="F74" s="96"/>
      <c r="G74" s="96"/>
      <c r="H74" s="96"/>
      <c r="I74" s="96"/>
      <c r="J74" s="97"/>
    </row>
    <row r="75" spans="1:10" ht="24.95" customHeight="1" x14ac:dyDescent="0.2">
      <c r="A75" s="88"/>
      <c r="B75" s="10" t="s">
        <v>41</v>
      </c>
      <c r="C75" s="11"/>
      <c r="D75" s="91"/>
      <c r="E75" s="95"/>
      <c r="F75" s="96"/>
      <c r="G75" s="96"/>
      <c r="H75" s="96"/>
      <c r="I75" s="96"/>
      <c r="J75" s="97"/>
    </row>
    <row r="76" spans="1:10" ht="24.95" customHeight="1" thickBot="1" x14ac:dyDescent="0.25">
      <c r="A76" s="89"/>
      <c r="B76" s="14" t="s">
        <v>42</v>
      </c>
      <c r="C76" s="15"/>
      <c r="D76" s="92"/>
      <c r="E76" s="98"/>
      <c r="F76" s="99"/>
      <c r="G76" s="99"/>
      <c r="H76" s="99"/>
      <c r="I76" s="99"/>
      <c r="J76" s="100"/>
    </row>
    <row r="77" spans="1:10" ht="15" customHeight="1" x14ac:dyDescent="0.2">
      <c r="A77" s="87" t="s">
        <v>218</v>
      </c>
      <c r="B77" s="12" t="s">
        <v>37</v>
      </c>
      <c r="C77" s="13"/>
      <c r="D77" s="90" t="str">
        <f>+IF(OR(C77="",C78="",C79="",C80="",C81=""),"Valide todos los criterios",IF(AND(C77="Cumple",C78="Cumple",C79="Cumple",C80="Cumple",C81="Cumple"),"Cumple variable","No cumple variable"))</f>
        <v>Valide todos los criterios</v>
      </c>
      <c r="E77" s="93" t="s">
        <v>46</v>
      </c>
      <c r="F77" s="93"/>
      <c r="G77" s="93"/>
      <c r="H77" s="93"/>
      <c r="I77" s="93"/>
      <c r="J77" s="94"/>
    </row>
    <row r="78" spans="1:10" ht="30" customHeight="1" x14ac:dyDescent="0.2">
      <c r="A78" s="88"/>
      <c r="B78" s="10" t="s">
        <v>38</v>
      </c>
      <c r="C78" s="11"/>
      <c r="D78" s="91"/>
      <c r="E78" s="95"/>
      <c r="F78" s="96"/>
      <c r="G78" s="96"/>
      <c r="H78" s="96"/>
      <c r="I78" s="96"/>
      <c r="J78" s="97"/>
    </row>
    <row r="79" spans="1:10" ht="30" customHeight="1" x14ac:dyDescent="0.2">
      <c r="A79" s="88"/>
      <c r="B79" s="10" t="s">
        <v>39</v>
      </c>
      <c r="C79" s="11"/>
      <c r="D79" s="91"/>
      <c r="E79" s="95"/>
      <c r="F79" s="96"/>
      <c r="G79" s="96"/>
      <c r="H79" s="96"/>
      <c r="I79" s="96"/>
      <c r="J79" s="97"/>
    </row>
    <row r="80" spans="1:10" ht="30" customHeight="1" x14ac:dyDescent="0.2">
      <c r="A80" s="88"/>
      <c r="B80" s="10" t="s">
        <v>40</v>
      </c>
      <c r="C80" s="11"/>
      <c r="D80" s="91"/>
      <c r="E80" s="95"/>
      <c r="F80" s="96"/>
      <c r="G80" s="96"/>
      <c r="H80" s="96"/>
      <c r="I80" s="96"/>
      <c r="J80" s="97"/>
    </row>
    <row r="81" spans="1:10" ht="30" customHeight="1" thickBot="1" x14ac:dyDescent="0.25">
      <c r="A81" s="89"/>
      <c r="B81" s="14" t="s">
        <v>41</v>
      </c>
      <c r="C81" s="15"/>
      <c r="D81" s="92"/>
      <c r="E81" s="98"/>
      <c r="F81" s="99"/>
      <c r="G81" s="99"/>
      <c r="H81" s="99"/>
      <c r="I81" s="99"/>
      <c r="J81" s="100"/>
    </row>
    <row r="82" spans="1:10" ht="15" customHeight="1" x14ac:dyDescent="0.2">
      <c r="A82" s="87" t="s">
        <v>217</v>
      </c>
      <c r="B82" s="12" t="s">
        <v>37</v>
      </c>
      <c r="C82" s="13"/>
      <c r="D82" s="90" t="str">
        <f>+IF(OR(C82="",C83="",C84="",C85="",C86="",C87="",C88="",C89=""),"Valide todos los criterios",IF(AND(C82="Cumple",C83="Cumple",C84="Cumple",C85="Cumple",C86="Cumple",C87="Cumple",C88="Cumple",C89="Cumple"),"Cumple variable","No cumple variable"))</f>
        <v>Valide todos los criterios</v>
      </c>
      <c r="E82" s="93" t="s">
        <v>46</v>
      </c>
      <c r="F82" s="93"/>
      <c r="G82" s="93"/>
      <c r="H82" s="93"/>
      <c r="I82" s="93"/>
      <c r="J82" s="94"/>
    </row>
    <row r="83" spans="1:10" ht="20.100000000000001" customHeight="1" x14ac:dyDescent="0.2">
      <c r="A83" s="88"/>
      <c r="B83" s="10" t="s">
        <v>38</v>
      </c>
      <c r="C83" s="11"/>
      <c r="D83" s="91"/>
      <c r="E83" s="95"/>
      <c r="F83" s="96"/>
      <c r="G83" s="96"/>
      <c r="H83" s="96"/>
      <c r="I83" s="96"/>
      <c r="J83" s="97"/>
    </row>
    <row r="84" spans="1:10" ht="20.100000000000001" customHeight="1" x14ac:dyDescent="0.2">
      <c r="A84" s="88"/>
      <c r="B84" s="10" t="s">
        <v>39</v>
      </c>
      <c r="C84" s="11"/>
      <c r="D84" s="91"/>
      <c r="E84" s="95"/>
      <c r="F84" s="96"/>
      <c r="G84" s="96"/>
      <c r="H84" s="96"/>
      <c r="I84" s="96"/>
      <c r="J84" s="97"/>
    </row>
    <row r="85" spans="1:10" ht="20.100000000000001" customHeight="1" x14ac:dyDescent="0.2">
      <c r="A85" s="88"/>
      <c r="B85" s="10" t="s">
        <v>40</v>
      </c>
      <c r="C85" s="11"/>
      <c r="D85" s="91"/>
      <c r="E85" s="95"/>
      <c r="F85" s="96"/>
      <c r="G85" s="96"/>
      <c r="H85" s="96"/>
      <c r="I85" s="96"/>
      <c r="J85" s="97"/>
    </row>
    <row r="86" spans="1:10" ht="20.100000000000001" customHeight="1" x14ac:dyDescent="0.2">
      <c r="A86" s="88"/>
      <c r="B86" s="10" t="s">
        <v>41</v>
      </c>
      <c r="C86" s="11"/>
      <c r="D86" s="91"/>
      <c r="E86" s="95"/>
      <c r="F86" s="96"/>
      <c r="G86" s="96"/>
      <c r="H86" s="96"/>
      <c r="I86" s="96"/>
      <c r="J86" s="97"/>
    </row>
    <row r="87" spans="1:10" ht="20.100000000000001" customHeight="1" x14ac:dyDescent="0.2">
      <c r="A87" s="88"/>
      <c r="B87" s="10" t="s">
        <v>42</v>
      </c>
      <c r="C87" s="11"/>
      <c r="D87" s="91"/>
      <c r="E87" s="95"/>
      <c r="F87" s="96"/>
      <c r="G87" s="96"/>
      <c r="H87" s="96"/>
      <c r="I87" s="96"/>
      <c r="J87" s="97"/>
    </row>
    <row r="88" spans="1:10" ht="20.100000000000001" customHeight="1" x14ac:dyDescent="0.2">
      <c r="A88" s="88"/>
      <c r="B88" s="10" t="s">
        <v>43</v>
      </c>
      <c r="C88" s="11"/>
      <c r="D88" s="91"/>
      <c r="E88" s="95"/>
      <c r="F88" s="96"/>
      <c r="G88" s="96"/>
      <c r="H88" s="96"/>
      <c r="I88" s="96"/>
      <c r="J88" s="97"/>
    </row>
    <row r="89" spans="1:10" ht="20.100000000000001" customHeight="1" thickBot="1" x14ac:dyDescent="0.25">
      <c r="A89" s="89"/>
      <c r="B89" s="14" t="s">
        <v>44</v>
      </c>
      <c r="C89" s="15"/>
      <c r="D89" s="92"/>
      <c r="E89" s="98"/>
      <c r="F89" s="99"/>
      <c r="G89" s="99"/>
      <c r="H89" s="99"/>
      <c r="I89" s="99"/>
      <c r="J89" s="100"/>
    </row>
    <row r="90" spans="1:10" ht="60" customHeight="1" thickBot="1" x14ac:dyDescent="0.25">
      <c r="A90" s="82" t="s">
        <v>271</v>
      </c>
      <c r="B90" s="83"/>
      <c r="C90" s="83"/>
      <c r="D90" s="83"/>
      <c r="E90" s="83"/>
      <c r="F90" s="83"/>
      <c r="G90" s="83"/>
      <c r="H90" s="84"/>
      <c r="I90" s="85" t="str">
        <f>+IF(OR(D91="Valide todos los criterios"),"Valide todas las variables",IF(AND(D91="Cumple variable"),"Cumple obligación","No cumple obligación"))</f>
        <v>Valide todas las variables</v>
      </c>
      <c r="J90" s="86"/>
    </row>
    <row r="91" spans="1:10" ht="20.100000000000001" customHeight="1" x14ac:dyDescent="0.2">
      <c r="A91" s="87" t="s">
        <v>272</v>
      </c>
      <c r="B91" s="12" t="s">
        <v>37</v>
      </c>
      <c r="C91" s="13"/>
      <c r="D91" s="154" t="str">
        <f>+IF(OR(C91="",C92="",C93="",C94="",C95=""),"Valide todos los criterios",IF(AND(C91="Cumple",C92="Cumple",C93="Cumple",C94="Cumple",C95="Cumple"),"Cumple variable","No cumple variable"))</f>
        <v>Valide todos los criterios</v>
      </c>
      <c r="E91" s="93" t="s">
        <v>46</v>
      </c>
      <c r="F91" s="93"/>
      <c r="G91" s="93"/>
      <c r="H91" s="93"/>
      <c r="I91" s="93"/>
      <c r="J91" s="94"/>
    </row>
    <row r="92" spans="1:10" ht="21.95" customHeight="1" x14ac:dyDescent="0.2">
      <c r="A92" s="88"/>
      <c r="B92" s="10" t="s">
        <v>38</v>
      </c>
      <c r="C92" s="11"/>
      <c r="D92" s="155"/>
      <c r="E92" s="95"/>
      <c r="F92" s="96"/>
      <c r="G92" s="96"/>
      <c r="H92" s="96"/>
      <c r="I92" s="96"/>
      <c r="J92" s="97"/>
    </row>
    <row r="93" spans="1:10" ht="21.95" customHeight="1" x14ac:dyDescent="0.2">
      <c r="A93" s="88"/>
      <c r="B93" s="10" t="s">
        <v>39</v>
      </c>
      <c r="C93" s="11"/>
      <c r="D93" s="155"/>
      <c r="E93" s="95"/>
      <c r="F93" s="96"/>
      <c r="G93" s="96"/>
      <c r="H93" s="96"/>
      <c r="I93" s="96"/>
      <c r="J93" s="97"/>
    </row>
    <row r="94" spans="1:10" ht="21.95" customHeight="1" x14ac:dyDescent="0.2">
      <c r="A94" s="88"/>
      <c r="B94" s="10" t="s">
        <v>40</v>
      </c>
      <c r="C94" s="11"/>
      <c r="D94" s="155"/>
      <c r="E94" s="95"/>
      <c r="F94" s="96"/>
      <c r="G94" s="96"/>
      <c r="H94" s="96"/>
      <c r="I94" s="96"/>
      <c r="J94" s="97"/>
    </row>
    <row r="95" spans="1:10" ht="21.95" customHeight="1" thickBot="1" x14ac:dyDescent="0.25">
      <c r="A95" s="89"/>
      <c r="B95" s="14" t="s">
        <v>41</v>
      </c>
      <c r="C95" s="15"/>
      <c r="D95" s="156"/>
      <c r="E95" s="98"/>
      <c r="F95" s="99"/>
      <c r="G95" s="99"/>
      <c r="H95" s="99"/>
      <c r="I95" s="99"/>
      <c r="J95" s="100"/>
    </row>
    <row r="96" spans="1:10" ht="80.099999999999994" customHeight="1" thickBot="1" x14ac:dyDescent="0.25">
      <c r="A96" s="82" t="s">
        <v>331</v>
      </c>
      <c r="B96" s="83"/>
      <c r="C96" s="83"/>
      <c r="D96" s="83"/>
      <c r="E96" s="83"/>
      <c r="F96" s="83"/>
      <c r="G96" s="83"/>
      <c r="H96" s="84"/>
      <c r="I96" s="85" t="str">
        <f>+IF(OR(D97="Valide todos los criterios"),"Valide todas las variables",IF(AND(D97="Cumple variable"),"Cumple obligación","No cumple obligación"))</f>
        <v>Valide todas las variables</v>
      </c>
      <c r="J96" s="86"/>
    </row>
    <row r="97" spans="1:10" ht="24.95" customHeight="1" x14ac:dyDescent="0.2">
      <c r="A97" s="87" t="s">
        <v>334</v>
      </c>
      <c r="B97" s="12" t="s">
        <v>37</v>
      </c>
      <c r="C97" s="13"/>
      <c r="D97" s="90" t="str">
        <f>+IF(OR(C97="",C98="",C99="",C100=""),"Valide todos los criterios",IF(AND(C97="Cumple",C98="Cumple",C99="Cumple",C100="Cumple"),"Cumple variable","No cumple variable"))</f>
        <v>Valide todos los criterios</v>
      </c>
      <c r="E97" s="93" t="s">
        <v>46</v>
      </c>
      <c r="F97" s="93"/>
      <c r="G97" s="93"/>
      <c r="H97" s="93"/>
      <c r="I97" s="93"/>
      <c r="J97" s="94"/>
    </row>
    <row r="98" spans="1:10" ht="27.95" customHeight="1" x14ac:dyDescent="0.2">
      <c r="A98" s="88"/>
      <c r="B98" s="10" t="s">
        <v>38</v>
      </c>
      <c r="C98" s="11"/>
      <c r="D98" s="91"/>
      <c r="E98" s="95"/>
      <c r="F98" s="96"/>
      <c r="G98" s="96"/>
      <c r="H98" s="96"/>
      <c r="I98" s="96"/>
      <c r="J98" s="97"/>
    </row>
    <row r="99" spans="1:10" ht="27.95" customHeight="1" x14ac:dyDescent="0.2">
      <c r="A99" s="88"/>
      <c r="B99" s="10" t="s">
        <v>39</v>
      </c>
      <c r="C99" s="11"/>
      <c r="D99" s="91"/>
      <c r="E99" s="95"/>
      <c r="F99" s="96"/>
      <c r="G99" s="96"/>
      <c r="H99" s="96"/>
      <c r="I99" s="96"/>
      <c r="J99" s="97"/>
    </row>
    <row r="100" spans="1:10" ht="27.95" customHeight="1" thickBot="1" x14ac:dyDescent="0.25">
      <c r="A100" s="89"/>
      <c r="B100" s="14" t="s">
        <v>40</v>
      </c>
      <c r="C100" s="22"/>
      <c r="D100" s="92"/>
      <c r="E100" s="98"/>
      <c r="F100" s="99"/>
      <c r="G100" s="99"/>
      <c r="H100" s="99"/>
      <c r="I100" s="99"/>
      <c r="J100" s="100"/>
    </row>
    <row r="101" spans="1:10" ht="129.94999999999999" customHeight="1" thickBot="1" x14ac:dyDescent="0.25">
      <c r="A101" s="82" t="s">
        <v>355</v>
      </c>
      <c r="B101" s="83"/>
      <c r="C101" s="83"/>
      <c r="D101" s="83"/>
      <c r="E101" s="83"/>
      <c r="F101" s="83"/>
      <c r="G101" s="83"/>
      <c r="H101" s="84"/>
      <c r="I101" s="85" t="str">
        <f>+IF(OR(D102="Valide todos los criterios",D104="",D112=""),"Valide todas las variables",IF(AND(D102="Cumple variable",D104="Cumple variable",D112="Cumple variable"),"Cumple obligación",IF(AND(D102="Cumple variable",D104="Cumple variable",D112="Variable no aplica"),"Cumple obligación",IF(AND(D102="Cumple variable",D104="Variable no aplica",D112="Variable no aplica"),"Cumple obligación",IF(AND(D102="Cumple variable",D104="Variable no aplica",D112="Cumple variable"),"Cumple obligación","No cumple obligación")))))</f>
        <v>Valide todas las variables</v>
      </c>
      <c r="J101" s="86"/>
    </row>
    <row r="102" spans="1:10" ht="15" customHeight="1" x14ac:dyDescent="0.2">
      <c r="A102" s="87" t="s">
        <v>358</v>
      </c>
      <c r="B102" s="12" t="s">
        <v>37</v>
      </c>
      <c r="C102" s="13"/>
      <c r="D102" s="154" t="str">
        <f>+IF(OR(C102="",C103=""),"Valide todos los criterios",IF(AND(C102="Cumple",C103="Cumple"),"Cumple variable","No cumple variable"))</f>
        <v>Valide todos los criterios</v>
      </c>
      <c r="E102" s="93" t="s">
        <v>46</v>
      </c>
      <c r="F102" s="93"/>
      <c r="G102" s="93"/>
      <c r="H102" s="93"/>
      <c r="I102" s="93"/>
      <c r="J102" s="94"/>
    </row>
    <row r="103" spans="1:10" ht="84.95" customHeight="1" thickBot="1" x14ac:dyDescent="0.25">
      <c r="A103" s="89"/>
      <c r="B103" s="14" t="s">
        <v>38</v>
      </c>
      <c r="C103" s="41"/>
      <c r="D103" s="156"/>
      <c r="E103" s="98"/>
      <c r="F103" s="99"/>
      <c r="G103" s="99"/>
      <c r="H103" s="99"/>
      <c r="I103" s="99"/>
      <c r="J103" s="100"/>
    </row>
    <row r="104" spans="1:10" ht="15" customHeight="1" x14ac:dyDescent="0.2">
      <c r="A104" s="87" t="s">
        <v>357</v>
      </c>
      <c r="B104" s="148" t="s">
        <v>54</v>
      </c>
      <c r="C104" s="151"/>
      <c r="D104" s="145"/>
      <c r="E104" s="93" t="s">
        <v>46</v>
      </c>
      <c r="F104" s="93"/>
      <c r="G104" s="93"/>
      <c r="H104" s="93"/>
      <c r="I104" s="93"/>
      <c r="J104" s="94"/>
    </row>
    <row r="105" spans="1:10" ht="15" customHeight="1" x14ac:dyDescent="0.2">
      <c r="A105" s="88"/>
      <c r="B105" s="149"/>
      <c r="C105" s="152"/>
      <c r="D105" s="146"/>
      <c r="E105" s="95"/>
      <c r="F105" s="96"/>
      <c r="G105" s="96"/>
      <c r="H105" s="96"/>
      <c r="I105" s="96"/>
      <c r="J105" s="97"/>
    </row>
    <row r="106" spans="1:10" ht="15" customHeight="1" x14ac:dyDescent="0.2">
      <c r="A106" s="88"/>
      <c r="B106" s="149"/>
      <c r="C106" s="152"/>
      <c r="D106" s="146"/>
      <c r="E106" s="95"/>
      <c r="F106" s="96"/>
      <c r="G106" s="96"/>
      <c r="H106" s="96"/>
      <c r="I106" s="96"/>
      <c r="J106" s="97"/>
    </row>
    <row r="107" spans="1:10" ht="15" customHeight="1" x14ac:dyDescent="0.2">
      <c r="A107" s="88"/>
      <c r="B107" s="149"/>
      <c r="C107" s="152"/>
      <c r="D107" s="146"/>
      <c r="E107" s="95"/>
      <c r="F107" s="96"/>
      <c r="G107" s="96"/>
      <c r="H107" s="96"/>
      <c r="I107" s="96"/>
      <c r="J107" s="97"/>
    </row>
    <row r="108" spans="1:10" ht="15" customHeight="1" x14ac:dyDescent="0.2">
      <c r="A108" s="88"/>
      <c r="B108" s="149"/>
      <c r="C108" s="152"/>
      <c r="D108" s="146"/>
      <c r="E108" s="95"/>
      <c r="F108" s="96"/>
      <c r="G108" s="96"/>
      <c r="H108" s="96"/>
      <c r="I108" s="96"/>
      <c r="J108" s="97"/>
    </row>
    <row r="109" spans="1:10" ht="15" customHeight="1" x14ac:dyDescent="0.2">
      <c r="A109" s="88"/>
      <c r="B109" s="149"/>
      <c r="C109" s="152"/>
      <c r="D109" s="146"/>
      <c r="E109" s="95"/>
      <c r="F109" s="96"/>
      <c r="G109" s="96"/>
      <c r="H109" s="96"/>
      <c r="I109" s="96"/>
      <c r="J109" s="97"/>
    </row>
    <row r="110" spans="1:10" ht="15" customHeight="1" x14ac:dyDescent="0.2">
      <c r="A110" s="88"/>
      <c r="B110" s="149"/>
      <c r="C110" s="152"/>
      <c r="D110" s="146"/>
      <c r="E110" s="95"/>
      <c r="F110" s="96"/>
      <c r="G110" s="96"/>
      <c r="H110" s="96"/>
      <c r="I110" s="96"/>
      <c r="J110" s="97"/>
    </row>
    <row r="111" spans="1:10" ht="15" customHeight="1" thickBot="1" x14ac:dyDescent="0.25">
      <c r="A111" s="89"/>
      <c r="B111" s="150"/>
      <c r="C111" s="153"/>
      <c r="D111" s="147"/>
      <c r="E111" s="98"/>
      <c r="F111" s="99"/>
      <c r="G111" s="99"/>
      <c r="H111" s="99"/>
      <c r="I111" s="99"/>
      <c r="J111" s="100"/>
    </row>
    <row r="112" spans="1:10" ht="15" customHeight="1" x14ac:dyDescent="0.2">
      <c r="A112" s="87" t="s">
        <v>356</v>
      </c>
      <c r="B112" s="148" t="s">
        <v>54</v>
      </c>
      <c r="C112" s="151"/>
      <c r="D112" s="145"/>
      <c r="E112" s="93" t="s">
        <v>46</v>
      </c>
      <c r="F112" s="93"/>
      <c r="G112" s="93"/>
      <c r="H112" s="93"/>
      <c r="I112" s="93"/>
      <c r="J112" s="94"/>
    </row>
    <row r="113" spans="1:10" ht="15" customHeight="1" x14ac:dyDescent="0.2">
      <c r="A113" s="88"/>
      <c r="B113" s="149"/>
      <c r="C113" s="152"/>
      <c r="D113" s="146"/>
      <c r="E113" s="95"/>
      <c r="F113" s="96"/>
      <c r="G113" s="96"/>
      <c r="H113" s="96"/>
      <c r="I113" s="96"/>
      <c r="J113" s="97"/>
    </row>
    <row r="114" spans="1:10" ht="15" customHeight="1" x14ac:dyDescent="0.2">
      <c r="A114" s="88"/>
      <c r="B114" s="149"/>
      <c r="C114" s="152"/>
      <c r="D114" s="146"/>
      <c r="E114" s="95"/>
      <c r="F114" s="96"/>
      <c r="G114" s="96"/>
      <c r="H114" s="96"/>
      <c r="I114" s="96"/>
      <c r="J114" s="97"/>
    </row>
    <row r="115" spans="1:10" ht="15" customHeight="1" x14ac:dyDescent="0.2">
      <c r="A115" s="88"/>
      <c r="B115" s="149"/>
      <c r="C115" s="152"/>
      <c r="D115" s="146"/>
      <c r="E115" s="95"/>
      <c r="F115" s="96"/>
      <c r="G115" s="96"/>
      <c r="H115" s="96"/>
      <c r="I115" s="96"/>
      <c r="J115" s="97"/>
    </row>
    <row r="116" spans="1:10" ht="15" customHeight="1" x14ac:dyDescent="0.2">
      <c r="A116" s="88"/>
      <c r="B116" s="149"/>
      <c r="C116" s="152"/>
      <c r="D116" s="146"/>
      <c r="E116" s="95"/>
      <c r="F116" s="96"/>
      <c r="G116" s="96"/>
      <c r="H116" s="96"/>
      <c r="I116" s="96"/>
      <c r="J116" s="97"/>
    </row>
    <row r="117" spans="1:10" ht="15" customHeight="1" x14ac:dyDescent="0.2">
      <c r="A117" s="88"/>
      <c r="B117" s="149"/>
      <c r="C117" s="152"/>
      <c r="D117" s="146"/>
      <c r="E117" s="95"/>
      <c r="F117" s="96"/>
      <c r="G117" s="96"/>
      <c r="H117" s="96"/>
      <c r="I117" s="96"/>
      <c r="J117" s="97"/>
    </row>
    <row r="118" spans="1:10" ht="15" customHeight="1" x14ac:dyDescent="0.2">
      <c r="A118" s="88"/>
      <c r="B118" s="149"/>
      <c r="C118" s="152"/>
      <c r="D118" s="146"/>
      <c r="E118" s="95"/>
      <c r="F118" s="96"/>
      <c r="G118" s="96"/>
      <c r="H118" s="96"/>
      <c r="I118" s="96"/>
      <c r="J118" s="97"/>
    </row>
    <row r="119" spans="1:10" ht="15" customHeight="1" thickBot="1" x14ac:dyDescent="0.25">
      <c r="A119" s="89"/>
      <c r="B119" s="150"/>
      <c r="C119" s="153"/>
      <c r="D119" s="147"/>
      <c r="E119" s="98"/>
      <c r="F119" s="99"/>
      <c r="G119" s="99"/>
      <c r="H119" s="99"/>
      <c r="I119" s="99"/>
      <c r="J119" s="100"/>
    </row>
    <row r="120" spans="1:10" ht="60" customHeight="1" thickBot="1" x14ac:dyDescent="0.25">
      <c r="A120" s="82" t="s">
        <v>364</v>
      </c>
      <c r="B120" s="83"/>
      <c r="C120" s="83"/>
      <c r="D120" s="83"/>
      <c r="E120" s="83"/>
      <c r="F120" s="83"/>
      <c r="G120" s="83"/>
      <c r="H120" s="84"/>
      <c r="I120" s="85" t="str">
        <f>+IF(OR(D121="Valide todos los criterios"),"Valide todas las variables",IF(AND(D121="Cumple variable"),"Cumple obligación","No cumple obligación"))</f>
        <v>Valide todas las variables</v>
      </c>
      <c r="J120" s="86"/>
    </row>
    <row r="121" spans="1:10" ht="24.95" customHeight="1" x14ac:dyDescent="0.2">
      <c r="A121" s="87" t="s">
        <v>365</v>
      </c>
      <c r="B121" s="12" t="s">
        <v>37</v>
      </c>
      <c r="C121" s="13"/>
      <c r="D121" s="154" t="str">
        <f>+IF(OR(C121="",C122="",C123="",C124=""),"Valide todos los criterios",IF(AND(C121="Cumple",C122="Cumple",C123="Cumple",C124="Cumple"),"Cumple variable","No cumple variable"))</f>
        <v>Valide todos los criterios</v>
      </c>
      <c r="E121" s="93" t="s">
        <v>46</v>
      </c>
      <c r="F121" s="93"/>
      <c r="G121" s="93"/>
      <c r="H121" s="93"/>
      <c r="I121" s="93"/>
      <c r="J121" s="94"/>
    </row>
    <row r="122" spans="1:10" ht="35.1" customHeight="1" x14ac:dyDescent="0.2">
      <c r="A122" s="88"/>
      <c r="B122" s="10" t="s">
        <v>38</v>
      </c>
      <c r="C122" s="11"/>
      <c r="D122" s="155"/>
      <c r="E122" s="95"/>
      <c r="F122" s="96"/>
      <c r="G122" s="96"/>
      <c r="H122" s="96"/>
      <c r="I122" s="96"/>
      <c r="J122" s="97"/>
    </row>
    <row r="123" spans="1:10" ht="35.1" customHeight="1" x14ac:dyDescent="0.2">
      <c r="A123" s="88"/>
      <c r="B123" s="10" t="s">
        <v>39</v>
      </c>
      <c r="C123" s="11"/>
      <c r="D123" s="155"/>
      <c r="E123" s="95"/>
      <c r="F123" s="96"/>
      <c r="G123" s="96"/>
      <c r="H123" s="96"/>
      <c r="I123" s="96"/>
      <c r="J123" s="97"/>
    </row>
    <row r="124" spans="1:10" ht="35.1" customHeight="1" thickBot="1" x14ac:dyDescent="0.25">
      <c r="A124" s="89"/>
      <c r="B124" s="14" t="s">
        <v>40</v>
      </c>
      <c r="C124" s="22"/>
      <c r="D124" s="156"/>
      <c r="E124" s="98"/>
      <c r="F124" s="99"/>
      <c r="G124" s="99"/>
      <c r="H124" s="99"/>
      <c r="I124" s="99"/>
      <c r="J124" s="100"/>
    </row>
    <row r="125" spans="1:10" ht="80.099999999999994" customHeight="1" thickBot="1" x14ac:dyDescent="0.25">
      <c r="A125" s="157" t="s">
        <v>369</v>
      </c>
      <c r="B125" s="158"/>
      <c r="C125" s="158"/>
      <c r="D125" s="158"/>
      <c r="E125" s="158"/>
      <c r="F125" s="158"/>
      <c r="G125" s="158"/>
      <c r="H125" s="159"/>
      <c r="I125" s="160" t="str">
        <f>+IF(D126="Variable no aplica","Obligación no aplica",IF(OR(D126="Valide todos los criterios"),"Valide todas las variables",IF(AND(D126="Cumple variable"),"Cumple obligación","No cumple obligación")))</f>
        <v>Valide todas las variables</v>
      </c>
      <c r="J125" s="161"/>
    </row>
    <row r="126" spans="1:10" ht="24.95" customHeight="1" x14ac:dyDescent="0.2">
      <c r="A126" s="142" t="s">
        <v>370</v>
      </c>
      <c r="B126" s="12" t="s">
        <v>37</v>
      </c>
      <c r="C126" s="13"/>
      <c r="D126" s="154" t="str">
        <f>+IF(C131="X","Variable no aplica",IF(C130="No aplica",IF(OR(C126="",C127="",C128="",C129=""),"Valide todos los criterios",IF(AND(C126="Cumple",C127="Cumple",C128="Cumple",C129="Cumple"),"Cumple variable","No cumple variable")),IF(OR(C126="",C127="",C128="",C129="",C130=""),"Valide todos los criterios",IF(AND(C126="Cumple",C127="Cumple",C128="Cumple",C129="Cumple",C130="Cumple"),"Cumple variable","No cumple variable"))))</f>
        <v>Valide todos los criterios</v>
      </c>
      <c r="E126" s="93" t="s">
        <v>46</v>
      </c>
      <c r="F126" s="93"/>
      <c r="G126" s="93"/>
      <c r="H126" s="93"/>
      <c r="I126" s="93"/>
      <c r="J126" s="94"/>
    </row>
    <row r="127" spans="1:10" ht="24.95" customHeight="1" x14ac:dyDescent="0.2">
      <c r="A127" s="143"/>
      <c r="B127" s="10" t="s">
        <v>38</v>
      </c>
      <c r="C127" s="11"/>
      <c r="D127" s="155"/>
      <c r="E127" s="162"/>
      <c r="F127" s="163"/>
      <c r="G127" s="163"/>
      <c r="H127" s="163"/>
      <c r="I127" s="163"/>
      <c r="J127" s="164"/>
    </row>
    <row r="128" spans="1:10" ht="24.95" customHeight="1" x14ac:dyDescent="0.2">
      <c r="A128" s="143"/>
      <c r="B128" s="10" t="s">
        <v>39</v>
      </c>
      <c r="C128" s="11"/>
      <c r="D128" s="155"/>
      <c r="E128" s="95"/>
      <c r="F128" s="96"/>
      <c r="G128" s="96"/>
      <c r="H128" s="96"/>
      <c r="I128" s="96"/>
      <c r="J128" s="97"/>
    </row>
    <row r="129" spans="1:10" ht="24.95" customHeight="1" x14ac:dyDescent="0.2">
      <c r="A129" s="143"/>
      <c r="B129" s="10" t="s">
        <v>40</v>
      </c>
      <c r="C129" s="11"/>
      <c r="D129" s="155"/>
      <c r="E129" s="95"/>
      <c r="F129" s="96"/>
      <c r="G129" s="96"/>
      <c r="H129" s="96"/>
      <c r="I129" s="96"/>
      <c r="J129" s="97"/>
    </row>
    <row r="130" spans="1:10" ht="24.95" customHeight="1" x14ac:dyDescent="0.2">
      <c r="A130" s="143"/>
      <c r="B130" s="10" t="s">
        <v>41</v>
      </c>
      <c r="C130" s="11"/>
      <c r="D130" s="155"/>
      <c r="E130" s="95"/>
      <c r="F130" s="96"/>
      <c r="G130" s="96"/>
      <c r="H130" s="96"/>
      <c r="I130" s="96"/>
      <c r="J130" s="97"/>
    </row>
    <row r="131" spans="1:10" ht="15" customHeight="1" thickBot="1" x14ac:dyDescent="0.25">
      <c r="A131" s="144"/>
      <c r="B131" s="18" t="s">
        <v>48</v>
      </c>
      <c r="C131" s="19"/>
      <c r="D131" s="156"/>
      <c r="E131" s="98"/>
      <c r="F131" s="99"/>
      <c r="G131" s="99"/>
      <c r="H131" s="99"/>
      <c r="I131" s="99"/>
      <c r="J131" s="100"/>
    </row>
    <row r="132" spans="1:10" ht="75" customHeight="1" thickBot="1" x14ac:dyDescent="0.25">
      <c r="A132" s="165" t="s">
        <v>377</v>
      </c>
      <c r="B132" s="166"/>
      <c r="C132" s="166"/>
      <c r="D132" s="166"/>
      <c r="E132" s="166"/>
      <c r="F132" s="166"/>
      <c r="G132" s="166"/>
      <c r="H132" s="167"/>
      <c r="I132" s="160" t="str">
        <f>+IF(D133="Variable no aplica","Obligación no aplica",IF(OR(D133="Valide todos los criterios"),"Valide todas las variables",IF(AND(D133="Cumple variable"),"Cumple obligación","No cumple obligación")))</f>
        <v>Valide todas las variables</v>
      </c>
      <c r="J132" s="161"/>
    </row>
    <row r="133" spans="1:10" ht="15" customHeight="1" x14ac:dyDescent="0.2">
      <c r="A133" s="142" t="s">
        <v>379</v>
      </c>
      <c r="B133" s="12" t="s">
        <v>37</v>
      </c>
      <c r="C133" s="13"/>
      <c r="D133" s="90" t="str">
        <f>+IF(C137="X","Variable no aplica",IF(OR(C133="",C134="",C135="",C136=""),"Valide todos los criterios",IF(AND(C133="Cumple",C134="Cumple",C135="Cumple",C136="Cumple"),"Cumple variable","No cumple variable")))</f>
        <v>Valide todos los criterios</v>
      </c>
      <c r="E133" s="93" t="s">
        <v>46</v>
      </c>
      <c r="F133" s="93"/>
      <c r="G133" s="93"/>
      <c r="H133" s="93"/>
      <c r="I133" s="93"/>
      <c r="J133" s="94"/>
    </row>
    <row r="134" spans="1:10" ht="24.95" customHeight="1" x14ac:dyDescent="0.2">
      <c r="A134" s="143"/>
      <c r="B134" s="10" t="s">
        <v>38</v>
      </c>
      <c r="C134" s="11"/>
      <c r="D134" s="91"/>
      <c r="E134" s="95"/>
      <c r="F134" s="96"/>
      <c r="G134" s="96"/>
      <c r="H134" s="96"/>
      <c r="I134" s="96"/>
      <c r="J134" s="97"/>
    </row>
    <row r="135" spans="1:10" ht="24.95" customHeight="1" x14ac:dyDescent="0.2">
      <c r="A135" s="143"/>
      <c r="B135" s="10" t="s">
        <v>39</v>
      </c>
      <c r="C135" s="11"/>
      <c r="D135" s="91"/>
      <c r="E135" s="95"/>
      <c r="F135" s="96"/>
      <c r="G135" s="96"/>
      <c r="H135" s="96"/>
      <c r="I135" s="96"/>
      <c r="J135" s="97"/>
    </row>
    <row r="136" spans="1:10" ht="24.95" customHeight="1" x14ac:dyDescent="0.2">
      <c r="A136" s="143"/>
      <c r="B136" s="16" t="s">
        <v>40</v>
      </c>
      <c r="C136" s="17"/>
      <c r="D136" s="137"/>
      <c r="E136" s="95"/>
      <c r="F136" s="96"/>
      <c r="G136" s="96"/>
      <c r="H136" s="96"/>
      <c r="I136" s="96"/>
      <c r="J136" s="97"/>
    </row>
    <row r="137" spans="1:10" ht="15" customHeight="1" thickBot="1" x14ac:dyDescent="0.25">
      <c r="A137" s="144"/>
      <c r="B137" s="18" t="s">
        <v>48</v>
      </c>
      <c r="C137" s="19"/>
      <c r="D137" s="92"/>
      <c r="E137" s="98"/>
      <c r="F137" s="99"/>
      <c r="G137" s="99"/>
      <c r="H137" s="99"/>
      <c r="I137" s="99"/>
      <c r="J137" s="100"/>
    </row>
    <row r="138" spans="1:10" ht="45" customHeight="1" thickBot="1" x14ac:dyDescent="0.25">
      <c r="A138" s="82" t="s">
        <v>390</v>
      </c>
      <c r="B138" s="83"/>
      <c r="C138" s="83"/>
      <c r="D138" s="83"/>
      <c r="E138" s="83"/>
      <c r="F138" s="83"/>
      <c r="G138" s="83"/>
      <c r="H138" s="84"/>
      <c r="I138" s="85" t="str">
        <f>+IF(OR(D139="Valide todos los criterios"),"Valide todas las variables",IF(AND(D139="Cumple variable"),"Cumple obligación","No cumple obligación"))</f>
        <v>Valide todas las variables</v>
      </c>
      <c r="J138" s="86"/>
    </row>
    <row r="139" spans="1:10" ht="24.95" customHeight="1" x14ac:dyDescent="0.2">
      <c r="A139" s="87" t="s">
        <v>391</v>
      </c>
      <c r="B139" s="12" t="s">
        <v>37</v>
      </c>
      <c r="C139" s="13"/>
      <c r="D139" s="154" t="str">
        <f>+IF(C141="No aplica",IF(OR(C139="",C140=""),"Valide todos los criterios",IF(AND(C139="Cumple",C140="Cumple"),"Cumple variable","No cumple variable")),IF(OR(C139="",C140="",C141=""),"Valide todos los criterios",IF(AND(C139="Cumple",C140="Cumple",C141="Cumple"),"Cumple variable","No cumple variable")))</f>
        <v>Valide todos los criterios</v>
      </c>
      <c r="E139" s="93" t="s">
        <v>46</v>
      </c>
      <c r="F139" s="93"/>
      <c r="G139" s="93"/>
      <c r="H139" s="93"/>
      <c r="I139" s="93"/>
      <c r="J139" s="94"/>
    </row>
    <row r="140" spans="1:10" ht="60" customHeight="1" x14ac:dyDescent="0.2">
      <c r="A140" s="88"/>
      <c r="B140" s="10" t="s">
        <v>38</v>
      </c>
      <c r="C140" s="11"/>
      <c r="D140" s="155"/>
      <c r="E140" s="95"/>
      <c r="F140" s="96"/>
      <c r="G140" s="96"/>
      <c r="H140" s="96"/>
      <c r="I140" s="96"/>
      <c r="J140" s="97"/>
    </row>
    <row r="141" spans="1:10" ht="60" customHeight="1" thickBot="1" x14ac:dyDescent="0.25">
      <c r="A141" s="89"/>
      <c r="B141" s="14" t="s">
        <v>39</v>
      </c>
      <c r="C141" s="22"/>
      <c r="D141" s="156"/>
      <c r="E141" s="98"/>
      <c r="F141" s="99"/>
      <c r="G141" s="99"/>
      <c r="H141" s="99"/>
      <c r="I141" s="99"/>
      <c r="J141" s="100"/>
    </row>
    <row r="142" spans="1:10" ht="15" customHeight="1" thickBot="1" x14ac:dyDescent="0.25">
      <c r="A142" s="101" t="s">
        <v>60</v>
      </c>
      <c r="B142" s="102"/>
      <c r="C142" s="102"/>
      <c r="D142" s="102"/>
      <c r="E142" s="102"/>
      <c r="F142" s="102"/>
      <c r="G142" s="102"/>
      <c r="H142" s="102"/>
      <c r="I142" s="102"/>
      <c r="J142" s="103"/>
    </row>
    <row r="143" spans="1:10" ht="60" customHeight="1" thickBot="1" x14ac:dyDescent="0.25">
      <c r="A143" s="82" t="s">
        <v>396</v>
      </c>
      <c r="B143" s="83"/>
      <c r="C143" s="83"/>
      <c r="D143" s="83"/>
      <c r="E143" s="83"/>
      <c r="F143" s="83"/>
      <c r="G143" s="83"/>
      <c r="H143" s="84"/>
      <c r="I143" s="85" t="str">
        <f>+IF(OR(D144="Valide todos los criterios"),"Valide todas las variables",IF(AND(D144="Cumple variable"),"Cumple obligación","No cumple obligación"))</f>
        <v>Valide todas las variables</v>
      </c>
      <c r="J143" s="86"/>
    </row>
    <row r="144" spans="1:10" ht="15" customHeight="1" x14ac:dyDescent="0.2">
      <c r="A144" s="87" t="s">
        <v>397</v>
      </c>
      <c r="B144" s="12" t="s">
        <v>37</v>
      </c>
      <c r="C144" s="13"/>
      <c r="D144" s="90" t="str">
        <f>+IF(OR(C144="",C145="",C146="",C147="",C148="",C149="",C154="",C155=""),"Valide todos los criterios",IF(AND(C144="Cumple",C145="Cumple",C146="Cumple",C147="Cumple",C148="Cumple",C149="Cumple",C154="Cumple",C155="Cumple"),"Cumple variable","No cumple variable"))</f>
        <v>Valide todos los criterios</v>
      </c>
      <c r="E144" s="93" t="s">
        <v>46</v>
      </c>
      <c r="F144" s="93"/>
      <c r="G144" s="93"/>
      <c r="H144" s="93"/>
      <c r="I144" s="93"/>
      <c r="J144" s="94"/>
    </row>
    <row r="145" spans="1:10" ht="15" customHeight="1" x14ac:dyDescent="0.2">
      <c r="A145" s="88"/>
      <c r="B145" s="10" t="s">
        <v>38</v>
      </c>
      <c r="C145" s="11"/>
      <c r="D145" s="91"/>
      <c r="E145" s="95"/>
      <c r="F145" s="96"/>
      <c r="G145" s="96"/>
      <c r="H145" s="96"/>
      <c r="I145" s="96"/>
      <c r="J145" s="97"/>
    </row>
    <row r="146" spans="1:10" ht="15" customHeight="1" x14ac:dyDescent="0.2">
      <c r="A146" s="88"/>
      <c r="B146" s="10" t="s">
        <v>39</v>
      </c>
      <c r="C146" s="11"/>
      <c r="D146" s="91"/>
      <c r="E146" s="95"/>
      <c r="F146" s="96"/>
      <c r="G146" s="96"/>
      <c r="H146" s="96"/>
      <c r="I146" s="96"/>
      <c r="J146" s="97"/>
    </row>
    <row r="147" spans="1:10" ht="15" customHeight="1" x14ac:dyDescent="0.2">
      <c r="A147" s="88"/>
      <c r="B147" s="10" t="s">
        <v>40</v>
      </c>
      <c r="C147" s="11"/>
      <c r="D147" s="91"/>
      <c r="E147" s="95"/>
      <c r="F147" s="96"/>
      <c r="G147" s="96"/>
      <c r="H147" s="96"/>
      <c r="I147" s="96"/>
      <c r="J147" s="97"/>
    </row>
    <row r="148" spans="1:10" ht="15" customHeight="1" x14ac:dyDescent="0.2">
      <c r="A148" s="88"/>
      <c r="B148" s="10" t="s">
        <v>41</v>
      </c>
      <c r="C148" s="11"/>
      <c r="D148" s="91"/>
      <c r="E148" s="95"/>
      <c r="F148" s="96"/>
      <c r="G148" s="96"/>
      <c r="H148" s="96"/>
      <c r="I148" s="96"/>
      <c r="J148" s="97"/>
    </row>
    <row r="149" spans="1:10" ht="15" customHeight="1" x14ac:dyDescent="0.2">
      <c r="A149" s="88"/>
      <c r="B149" s="10" t="s">
        <v>42</v>
      </c>
      <c r="C149" s="11"/>
      <c r="D149" s="91"/>
      <c r="E149" s="95"/>
      <c r="F149" s="96"/>
      <c r="G149" s="96"/>
      <c r="H149" s="96"/>
      <c r="I149" s="96"/>
      <c r="J149" s="97"/>
    </row>
    <row r="150" spans="1:10" ht="15" customHeight="1" x14ac:dyDescent="0.2">
      <c r="A150" s="88"/>
      <c r="B150" s="10" t="s">
        <v>43</v>
      </c>
      <c r="C150" s="11"/>
      <c r="D150" s="91"/>
      <c r="E150" s="95"/>
      <c r="F150" s="96"/>
      <c r="G150" s="96"/>
      <c r="H150" s="96"/>
      <c r="I150" s="96"/>
      <c r="J150" s="97"/>
    </row>
    <row r="151" spans="1:10" ht="15" customHeight="1" x14ac:dyDescent="0.2">
      <c r="A151" s="88"/>
      <c r="B151" s="10" t="s">
        <v>44</v>
      </c>
      <c r="C151" s="11"/>
      <c r="D151" s="91"/>
      <c r="E151" s="95"/>
      <c r="F151" s="96"/>
      <c r="G151" s="96"/>
      <c r="H151" s="96"/>
      <c r="I151" s="96"/>
      <c r="J151" s="97"/>
    </row>
    <row r="152" spans="1:10" ht="15" customHeight="1" x14ac:dyDescent="0.2">
      <c r="A152" s="88"/>
      <c r="B152" s="10" t="s">
        <v>49</v>
      </c>
      <c r="C152" s="11"/>
      <c r="D152" s="91"/>
      <c r="E152" s="95"/>
      <c r="F152" s="96"/>
      <c r="G152" s="96"/>
      <c r="H152" s="96"/>
      <c r="I152" s="96"/>
      <c r="J152" s="97"/>
    </row>
    <row r="153" spans="1:10" ht="15" customHeight="1" x14ac:dyDescent="0.2">
      <c r="A153" s="88"/>
      <c r="B153" s="10" t="s">
        <v>50</v>
      </c>
      <c r="C153" s="11"/>
      <c r="D153" s="91"/>
      <c r="E153" s="95"/>
      <c r="F153" s="96"/>
      <c r="G153" s="96"/>
      <c r="H153" s="96"/>
      <c r="I153" s="96"/>
      <c r="J153" s="97"/>
    </row>
    <row r="154" spans="1:10" ht="15" customHeight="1" x14ac:dyDescent="0.2">
      <c r="A154" s="88"/>
      <c r="B154" s="10" t="s">
        <v>58</v>
      </c>
      <c r="C154" s="11"/>
      <c r="D154" s="91"/>
      <c r="E154" s="95"/>
      <c r="F154" s="96"/>
      <c r="G154" s="96"/>
      <c r="H154" s="96"/>
      <c r="I154" s="96"/>
      <c r="J154" s="97"/>
    </row>
    <row r="155" spans="1:10" ht="15" customHeight="1" thickBot="1" x14ac:dyDescent="0.25">
      <c r="A155" s="89"/>
      <c r="B155" s="14" t="s">
        <v>210</v>
      </c>
      <c r="C155" s="22"/>
      <c r="D155" s="92"/>
      <c r="E155" s="98"/>
      <c r="F155" s="99"/>
      <c r="G155" s="99"/>
      <c r="H155" s="99"/>
      <c r="I155" s="99"/>
      <c r="J155" s="100"/>
    </row>
    <row r="156" spans="1:10" ht="90" customHeight="1" thickBot="1" x14ac:dyDescent="0.25">
      <c r="A156" s="82" t="s">
        <v>398</v>
      </c>
      <c r="B156" s="83"/>
      <c r="C156" s="83"/>
      <c r="D156" s="83"/>
      <c r="E156" s="83"/>
      <c r="F156" s="83"/>
      <c r="G156" s="83"/>
      <c r="H156" s="84"/>
      <c r="I156" s="85" t="str">
        <f>+IF(OR(D157="Valide todos los criterios"),"Valide todas las variables",IF(AND(D157="Cumple variable"),"Cumple obligación","No cumple obligación"))</f>
        <v>Valide todas las variables</v>
      </c>
      <c r="J156" s="86"/>
    </row>
    <row r="157" spans="1:10" ht="15" customHeight="1" x14ac:dyDescent="0.2">
      <c r="A157" s="87" t="s">
        <v>399</v>
      </c>
      <c r="B157" s="12" t="s">
        <v>37</v>
      </c>
      <c r="C157" s="13"/>
      <c r="D157" s="90" t="str">
        <f>+IF(OR(C157="",C158="",C159="",C160="",C161="",C162="",C163="",C164=""),"Valide todos los criterios",IF(AND(C157="Cumple",C158="Cumple",C159="Cumple",C160="Cumple",C161="Cumple",C162="Cumple",C163="Cumple",C164="Cumple"),"Cumple variable","No cumple variable"))</f>
        <v>Valide todos los criterios</v>
      </c>
      <c r="E157" s="93" t="s">
        <v>46</v>
      </c>
      <c r="F157" s="93"/>
      <c r="G157" s="93"/>
      <c r="H157" s="93"/>
      <c r="I157" s="93"/>
      <c r="J157" s="94"/>
    </row>
    <row r="158" spans="1:10" ht="15" customHeight="1" x14ac:dyDescent="0.2">
      <c r="A158" s="88"/>
      <c r="B158" s="10" t="s">
        <v>38</v>
      </c>
      <c r="C158" s="11"/>
      <c r="D158" s="91"/>
      <c r="E158" s="95"/>
      <c r="F158" s="96"/>
      <c r="G158" s="96"/>
      <c r="H158" s="96"/>
      <c r="I158" s="96"/>
      <c r="J158" s="97"/>
    </row>
    <row r="159" spans="1:10" ht="15" customHeight="1" x14ac:dyDescent="0.2">
      <c r="A159" s="88"/>
      <c r="B159" s="10" t="s">
        <v>39</v>
      </c>
      <c r="C159" s="11"/>
      <c r="D159" s="91"/>
      <c r="E159" s="95"/>
      <c r="F159" s="96"/>
      <c r="G159" s="96"/>
      <c r="H159" s="96"/>
      <c r="I159" s="96"/>
      <c r="J159" s="97"/>
    </row>
    <row r="160" spans="1:10" ht="15" customHeight="1" x14ac:dyDescent="0.2">
      <c r="A160" s="88"/>
      <c r="B160" s="10" t="s">
        <v>40</v>
      </c>
      <c r="C160" s="11"/>
      <c r="D160" s="91"/>
      <c r="E160" s="95"/>
      <c r="F160" s="96"/>
      <c r="G160" s="96"/>
      <c r="H160" s="96"/>
      <c r="I160" s="96"/>
      <c r="J160" s="97"/>
    </row>
    <row r="161" spans="1:10" ht="15" customHeight="1" x14ac:dyDescent="0.2">
      <c r="A161" s="88"/>
      <c r="B161" s="10" t="s">
        <v>41</v>
      </c>
      <c r="C161" s="11"/>
      <c r="D161" s="91"/>
      <c r="E161" s="95"/>
      <c r="F161" s="96"/>
      <c r="G161" s="96"/>
      <c r="H161" s="96"/>
      <c r="I161" s="96"/>
      <c r="J161" s="97"/>
    </row>
    <row r="162" spans="1:10" ht="15" customHeight="1" x14ac:dyDescent="0.2">
      <c r="A162" s="88"/>
      <c r="B162" s="10" t="s">
        <v>42</v>
      </c>
      <c r="C162" s="11"/>
      <c r="D162" s="91"/>
      <c r="E162" s="95"/>
      <c r="F162" s="96"/>
      <c r="G162" s="96"/>
      <c r="H162" s="96"/>
      <c r="I162" s="96"/>
      <c r="J162" s="97"/>
    </row>
    <row r="163" spans="1:10" ht="15" customHeight="1" x14ac:dyDescent="0.2">
      <c r="A163" s="88"/>
      <c r="B163" s="10" t="s">
        <v>43</v>
      </c>
      <c r="C163" s="11"/>
      <c r="D163" s="91"/>
      <c r="E163" s="95"/>
      <c r="F163" s="96"/>
      <c r="G163" s="96"/>
      <c r="H163" s="96"/>
      <c r="I163" s="96"/>
      <c r="J163" s="97"/>
    </row>
    <row r="164" spans="1:10" ht="15" customHeight="1" thickBot="1" x14ac:dyDescent="0.25">
      <c r="A164" s="89"/>
      <c r="B164" s="14" t="s">
        <v>44</v>
      </c>
      <c r="C164" s="76"/>
      <c r="D164" s="92"/>
      <c r="E164" s="98"/>
      <c r="F164" s="99"/>
      <c r="G164" s="99"/>
      <c r="H164" s="99"/>
      <c r="I164" s="99"/>
      <c r="J164" s="100"/>
    </row>
    <row r="165" spans="1:10" ht="45" customHeight="1" thickBot="1" x14ac:dyDescent="0.25">
      <c r="A165" s="82" t="s">
        <v>400</v>
      </c>
      <c r="B165" s="83"/>
      <c r="C165" s="83"/>
      <c r="D165" s="83"/>
      <c r="E165" s="83"/>
      <c r="F165" s="83"/>
      <c r="G165" s="83"/>
      <c r="H165" s="84"/>
      <c r="I165" s="85" t="str">
        <f>+IF(OR(D166="Valide todos los criterios"),"Valide todas las variables",IF(AND(D166="Cumple variable"),"Cumple obligación","No cumple obligación"))</f>
        <v>Valide todas las variables</v>
      </c>
      <c r="J165" s="86"/>
    </row>
    <row r="166" spans="1:10" ht="15" customHeight="1" x14ac:dyDescent="0.2">
      <c r="A166" s="87" t="s">
        <v>400</v>
      </c>
      <c r="B166" s="12" t="s">
        <v>37</v>
      </c>
      <c r="C166" s="13"/>
      <c r="D166" s="90" t="str">
        <f>+IF(OR(C166="",C167="",C168="",C169="",C170=""),"Valide todos los criterios",IF(AND(C166="Cumple",C167="Cumple",C168="Cumple",C169="Cumple",C170="Cumple"),"Cumple variable","No cumple variable"))</f>
        <v>Valide todos los criterios</v>
      </c>
      <c r="E166" s="93" t="s">
        <v>46</v>
      </c>
      <c r="F166" s="93"/>
      <c r="G166" s="93"/>
      <c r="H166" s="93"/>
      <c r="I166" s="93"/>
      <c r="J166" s="94"/>
    </row>
    <row r="167" spans="1:10" ht="30" customHeight="1" x14ac:dyDescent="0.2">
      <c r="A167" s="88"/>
      <c r="B167" s="10" t="s">
        <v>38</v>
      </c>
      <c r="C167" s="11"/>
      <c r="D167" s="91"/>
      <c r="E167" s="95"/>
      <c r="F167" s="96"/>
      <c r="G167" s="96"/>
      <c r="H167" s="96"/>
      <c r="I167" s="96"/>
      <c r="J167" s="97"/>
    </row>
    <row r="168" spans="1:10" ht="30" customHeight="1" x14ac:dyDescent="0.2">
      <c r="A168" s="88"/>
      <c r="B168" s="10" t="s">
        <v>39</v>
      </c>
      <c r="C168" s="11"/>
      <c r="D168" s="91"/>
      <c r="E168" s="95"/>
      <c r="F168" s="96"/>
      <c r="G168" s="96"/>
      <c r="H168" s="96"/>
      <c r="I168" s="96"/>
      <c r="J168" s="97"/>
    </row>
    <row r="169" spans="1:10" ht="30" customHeight="1" x14ac:dyDescent="0.2">
      <c r="A169" s="88"/>
      <c r="B169" s="10" t="s">
        <v>40</v>
      </c>
      <c r="C169" s="11"/>
      <c r="D169" s="91"/>
      <c r="E169" s="95"/>
      <c r="F169" s="96"/>
      <c r="G169" s="96"/>
      <c r="H169" s="96"/>
      <c r="I169" s="96"/>
      <c r="J169" s="97"/>
    </row>
    <row r="170" spans="1:10" ht="30" customHeight="1" thickBot="1" x14ac:dyDescent="0.25">
      <c r="A170" s="89"/>
      <c r="B170" s="14" t="s">
        <v>41</v>
      </c>
      <c r="C170" s="23"/>
      <c r="D170" s="92"/>
      <c r="E170" s="98"/>
      <c r="F170" s="99"/>
      <c r="G170" s="99"/>
      <c r="H170" s="99"/>
      <c r="I170" s="99"/>
      <c r="J170" s="100"/>
    </row>
    <row r="171" spans="1:10" ht="15" customHeight="1" thickBot="1" x14ac:dyDescent="0.25">
      <c r="A171" s="101" t="s">
        <v>61</v>
      </c>
      <c r="B171" s="102"/>
      <c r="C171" s="102"/>
      <c r="D171" s="102"/>
      <c r="E171" s="102"/>
      <c r="F171" s="102"/>
      <c r="G171" s="102"/>
      <c r="H171" s="102"/>
      <c r="I171" s="102"/>
      <c r="J171" s="103"/>
    </row>
    <row r="172" spans="1:10" ht="45" customHeight="1" thickBot="1" x14ac:dyDescent="0.25">
      <c r="A172" s="82" t="s">
        <v>425</v>
      </c>
      <c r="B172" s="83"/>
      <c r="C172" s="83"/>
      <c r="D172" s="83"/>
      <c r="E172" s="83"/>
      <c r="F172" s="83"/>
      <c r="G172" s="83"/>
      <c r="H172" s="84"/>
      <c r="I172" s="85" t="str">
        <f>+IF(OR(D173="Valide todos los criterios"),"Valide todas las variables",IF(AND(D173="Cumple variable"),"Cumple obligación","No cumple obligación"))</f>
        <v>Valide todas las variables</v>
      </c>
      <c r="J172" s="86"/>
    </row>
    <row r="173" spans="1:10" ht="15" customHeight="1" x14ac:dyDescent="0.2">
      <c r="A173" s="87" t="s">
        <v>426</v>
      </c>
      <c r="B173" s="12" t="s">
        <v>37</v>
      </c>
      <c r="C173" s="13"/>
      <c r="D173" s="90" t="str">
        <f>+IF(OR(C173="",C174="",C175="",C176="",C177=""),"Valide todos los criterios",IF(AND(C173="Cumple",C174="Cumple",C175="Cumple",C176="Cumple",C177="Cumple"),"Cumple variable","No cumple variable"))</f>
        <v>Valide todos los criterios</v>
      </c>
      <c r="E173" s="93" t="s">
        <v>46</v>
      </c>
      <c r="F173" s="93"/>
      <c r="G173" s="93"/>
      <c r="H173" s="93"/>
      <c r="I173" s="93"/>
      <c r="J173" s="94"/>
    </row>
    <row r="174" spans="1:10" ht="30" customHeight="1" x14ac:dyDescent="0.2">
      <c r="A174" s="88"/>
      <c r="B174" s="10" t="s">
        <v>38</v>
      </c>
      <c r="C174" s="11"/>
      <c r="D174" s="91"/>
      <c r="E174" s="95"/>
      <c r="F174" s="96"/>
      <c r="G174" s="96"/>
      <c r="H174" s="96"/>
      <c r="I174" s="96"/>
      <c r="J174" s="97"/>
    </row>
    <row r="175" spans="1:10" ht="30" customHeight="1" x14ac:dyDescent="0.2">
      <c r="A175" s="88"/>
      <c r="B175" s="10" t="s">
        <v>39</v>
      </c>
      <c r="C175" s="11"/>
      <c r="D175" s="91"/>
      <c r="E175" s="95"/>
      <c r="F175" s="96"/>
      <c r="G175" s="96"/>
      <c r="H175" s="96"/>
      <c r="I175" s="96"/>
      <c r="J175" s="97"/>
    </row>
    <row r="176" spans="1:10" ht="30" customHeight="1" x14ac:dyDescent="0.2">
      <c r="A176" s="88"/>
      <c r="B176" s="10" t="s">
        <v>40</v>
      </c>
      <c r="C176" s="11"/>
      <c r="D176" s="91"/>
      <c r="E176" s="95"/>
      <c r="F176" s="96"/>
      <c r="G176" s="96"/>
      <c r="H176" s="96"/>
      <c r="I176" s="96"/>
      <c r="J176" s="97"/>
    </row>
    <row r="177" spans="1:10" ht="30" customHeight="1" thickBot="1" x14ac:dyDescent="0.25">
      <c r="A177" s="89"/>
      <c r="B177" s="14" t="s">
        <v>41</v>
      </c>
      <c r="C177" s="23"/>
      <c r="D177" s="92"/>
      <c r="E177" s="98"/>
      <c r="F177" s="99"/>
      <c r="G177" s="99"/>
      <c r="H177" s="99"/>
      <c r="I177" s="99"/>
      <c r="J177" s="100"/>
    </row>
    <row r="178" spans="1:10" ht="60" customHeight="1" thickBot="1" x14ac:dyDescent="0.25">
      <c r="A178" s="82" t="s">
        <v>427</v>
      </c>
      <c r="B178" s="83"/>
      <c r="C178" s="83"/>
      <c r="D178" s="83"/>
      <c r="E178" s="83"/>
      <c r="F178" s="83"/>
      <c r="G178" s="83"/>
      <c r="H178" s="84"/>
      <c r="I178" s="85" t="str">
        <f>+IF(OR(D179="Valide todos los criterios"),"Valide todas las variables",IF(AND(D179="Cumple variable"),"Cumple obligación","No cumple obligación"))</f>
        <v>Valide todas las variables</v>
      </c>
      <c r="J178" s="86"/>
    </row>
    <row r="179" spans="1:10" ht="15" customHeight="1" x14ac:dyDescent="0.2">
      <c r="A179" s="87" t="s">
        <v>428</v>
      </c>
      <c r="B179" s="12" t="s">
        <v>37</v>
      </c>
      <c r="C179" s="13"/>
      <c r="D179" s="90" t="str">
        <f>+IF(OR(C179="",C180="",C181="",C182="",C183="",C184="",C185=""),"Valide todos los criterios",IF(AND(C179="Cumple",C180="Cumple",C181="Cumple",C182="Cumple",C183="Cumple",C184="Cumple",C185="Cumple"),"Cumple variable","No cumple variable"))</f>
        <v>Valide todos los criterios</v>
      </c>
      <c r="E179" s="93" t="s">
        <v>46</v>
      </c>
      <c r="F179" s="93"/>
      <c r="G179" s="93"/>
      <c r="H179" s="93"/>
      <c r="I179" s="93"/>
      <c r="J179" s="94"/>
    </row>
    <row r="180" spans="1:10" ht="20.100000000000001" customHeight="1" x14ac:dyDescent="0.2">
      <c r="A180" s="88"/>
      <c r="B180" s="10" t="s">
        <v>38</v>
      </c>
      <c r="C180" s="11"/>
      <c r="D180" s="91"/>
      <c r="E180" s="95"/>
      <c r="F180" s="96"/>
      <c r="G180" s="96"/>
      <c r="H180" s="96"/>
      <c r="I180" s="96"/>
      <c r="J180" s="97"/>
    </row>
    <row r="181" spans="1:10" ht="20.100000000000001" customHeight="1" x14ac:dyDescent="0.2">
      <c r="A181" s="88"/>
      <c r="B181" s="10" t="s">
        <v>39</v>
      </c>
      <c r="C181" s="11"/>
      <c r="D181" s="91"/>
      <c r="E181" s="95"/>
      <c r="F181" s="96"/>
      <c r="G181" s="96"/>
      <c r="H181" s="96"/>
      <c r="I181" s="96"/>
      <c r="J181" s="97"/>
    </row>
    <row r="182" spans="1:10" ht="20.100000000000001" customHeight="1" x14ac:dyDescent="0.2">
      <c r="A182" s="88"/>
      <c r="B182" s="10" t="s">
        <v>40</v>
      </c>
      <c r="C182" s="11"/>
      <c r="D182" s="91"/>
      <c r="E182" s="95"/>
      <c r="F182" s="96"/>
      <c r="G182" s="96"/>
      <c r="H182" s="96"/>
      <c r="I182" s="96"/>
      <c r="J182" s="97"/>
    </row>
    <row r="183" spans="1:10" ht="20.100000000000001" customHeight="1" x14ac:dyDescent="0.2">
      <c r="A183" s="88"/>
      <c r="B183" s="10" t="s">
        <v>41</v>
      </c>
      <c r="C183" s="11"/>
      <c r="D183" s="91"/>
      <c r="E183" s="95"/>
      <c r="F183" s="96"/>
      <c r="G183" s="96"/>
      <c r="H183" s="96"/>
      <c r="I183" s="96"/>
      <c r="J183" s="97"/>
    </row>
    <row r="184" spans="1:10" ht="20.100000000000001" customHeight="1" x14ac:dyDescent="0.2">
      <c r="A184" s="88"/>
      <c r="B184" s="10" t="s">
        <v>42</v>
      </c>
      <c r="C184" s="11"/>
      <c r="D184" s="91"/>
      <c r="E184" s="95"/>
      <c r="F184" s="96"/>
      <c r="G184" s="96"/>
      <c r="H184" s="96"/>
      <c r="I184" s="96"/>
      <c r="J184" s="97"/>
    </row>
    <row r="185" spans="1:10" ht="20.100000000000001" customHeight="1" thickBot="1" x14ac:dyDescent="0.25">
      <c r="A185" s="89"/>
      <c r="B185" s="14" t="s">
        <v>43</v>
      </c>
      <c r="C185" s="23"/>
      <c r="D185" s="92"/>
      <c r="E185" s="98"/>
      <c r="F185" s="99"/>
      <c r="G185" s="99"/>
      <c r="H185" s="99"/>
      <c r="I185" s="99"/>
      <c r="J185" s="100"/>
    </row>
    <row r="186" spans="1:10" ht="45" customHeight="1" thickBot="1" x14ac:dyDescent="0.25">
      <c r="A186" s="82" t="s">
        <v>429</v>
      </c>
      <c r="B186" s="83"/>
      <c r="C186" s="83"/>
      <c r="D186" s="83"/>
      <c r="E186" s="83"/>
      <c r="F186" s="83"/>
      <c r="G186" s="83"/>
      <c r="H186" s="84"/>
      <c r="I186" s="85" t="str">
        <f>+IF(OR(D187="Valide todos los criterios"),"Valide todas las variables",IF(AND(D187="Cumple variable"),"Cumple obligación","No cumple obligación"))</f>
        <v>Valide todas las variables</v>
      </c>
      <c r="J186" s="86"/>
    </row>
    <row r="187" spans="1:10" ht="15" customHeight="1" x14ac:dyDescent="0.2">
      <c r="A187" s="87" t="s">
        <v>430</v>
      </c>
      <c r="B187" s="12" t="s">
        <v>37</v>
      </c>
      <c r="C187" s="13"/>
      <c r="D187" s="90" t="str">
        <f>+IF(OR(C187="",C188="",C189="",C190="",C191="",C192=""),"Valide todos los criterios",IF(AND(C187="Cumple",C188="Cumple",C189="Cumple",C190="Cumple",C191="Cumple",C192="Cumple"),"Cumple variable","No cumple variable"))</f>
        <v>Valide todos los criterios</v>
      </c>
      <c r="E187" s="93" t="s">
        <v>46</v>
      </c>
      <c r="F187" s="93"/>
      <c r="G187" s="93"/>
      <c r="H187" s="93"/>
      <c r="I187" s="93"/>
      <c r="J187" s="94"/>
    </row>
    <row r="188" spans="1:10" ht="30" customHeight="1" x14ac:dyDescent="0.2">
      <c r="A188" s="88"/>
      <c r="B188" s="10" t="s">
        <v>38</v>
      </c>
      <c r="C188" s="11"/>
      <c r="D188" s="91"/>
      <c r="E188" s="95"/>
      <c r="F188" s="96"/>
      <c r="G188" s="96"/>
      <c r="H188" s="96"/>
      <c r="I188" s="96"/>
      <c r="J188" s="97"/>
    </row>
    <row r="189" spans="1:10" ht="30" customHeight="1" x14ac:dyDescent="0.2">
      <c r="A189" s="88"/>
      <c r="B189" s="10" t="s">
        <v>39</v>
      </c>
      <c r="C189" s="11"/>
      <c r="D189" s="91"/>
      <c r="E189" s="95"/>
      <c r="F189" s="96"/>
      <c r="G189" s="96"/>
      <c r="H189" s="96"/>
      <c r="I189" s="96"/>
      <c r="J189" s="97"/>
    </row>
    <row r="190" spans="1:10" ht="30" customHeight="1" x14ac:dyDescent="0.2">
      <c r="A190" s="88"/>
      <c r="B190" s="10" t="s">
        <v>40</v>
      </c>
      <c r="C190" s="11"/>
      <c r="D190" s="91"/>
      <c r="E190" s="95"/>
      <c r="F190" s="96"/>
      <c r="G190" s="96"/>
      <c r="H190" s="96"/>
      <c r="I190" s="96"/>
      <c r="J190" s="97"/>
    </row>
    <row r="191" spans="1:10" ht="30" customHeight="1" x14ac:dyDescent="0.2">
      <c r="A191" s="88"/>
      <c r="B191" s="10" t="s">
        <v>41</v>
      </c>
      <c r="C191" s="11"/>
      <c r="D191" s="91"/>
      <c r="E191" s="95"/>
      <c r="F191" s="96"/>
      <c r="G191" s="96"/>
      <c r="H191" s="96"/>
      <c r="I191" s="96"/>
      <c r="J191" s="97"/>
    </row>
    <row r="192" spans="1:10" ht="30" customHeight="1" thickBot="1" x14ac:dyDescent="0.25">
      <c r="A192" s="89"/>
      <c r="B192" s="14" t="s">
        <v>42</v>
      </c>
      <c r="C192" s="23"/>
      <c r="D192" s="92"/>
      <c r="E192" s="98"/>
      <c r="F192" s="99"/>
      <c r="G192" s="99"/>
      <c r="H192" s="99"/>
      <c r="I192" s="99"/>
      <c r="J192" s="100"/>
    </row>
    <row r="193" spans="1:10" ht="15" customHeight="1" x14ac:dyDescent="0.2">
      <c r="A193" s="168" t="s">
        <v>80</v>
      </c>
      <c r="B193" s="169"/>
      <c r="C193" s="169"/>
      <c r="D193" s="169"/>
      <c r="E193" s="169"/>
      <c r="F193" s="169"/>
      <c r="G193" s="169"/>
      <c r="H193" s="169"/>
      <c r="I193" s="169"/>
      <c r="J193" s="170"/>
    </row>
    <row r="194" spans="1:10" ht="249.95" customHeight="1" x14ac:dyDescent="0.2">
      <c r="A194" s="176"/>
      <c r="B194" s="177"/>
      <c r="C194" s="177"/>
      <c r="D194" s="177"/>
      <c r="E194" s="177"/>
      <c r="F194" s="177"/>
      <c r="G194" s="177"/>
      <c r="H194" s="177"/>
      <c r="I194" s="177"/>
      <c r="J194" s="178"/>
    </row>
    <row r="195" spans="1:10" ht="15" customHeight="1" x14ac:dyDescent="0.2">
      <c r="A195" s="179" t="s">
        <v>81</v>
      </c>
      <c r="B195" s="180"/>
      <c r="C195" s="180"/>
      <c r="D195" s="180"/>
      <c r="E195" s="180"/>
      <c r="F195" s="180"/>
      <c r="G195" s="180"/>
      <c r="H195" s="180"/>
      <c r="I195" s="180"/>
      <c r="J195" s="181"/>
    </row>
    <row r="196" spans="1:10" ht="249.95" customHeight="1" thickBot="1" x14ac:dyDescent="0.25">
      <c r="A196" s="182"/>
      <c r="B196" s="183"/>
      <c r="C196" s="183"/>
      <c r="D196" s="183"/>
      <c r="E196" s="183"/>
      <c r="F196" s="183"/>
      <c r="G196" s="183"/>
      <c r="H196" s="183"/>
      <c r="I196" s="183"/>
      <c r="J196" s="184"/>
    </row>
    <row r="197" spans="1:10" ht="12.75" x14ac:dyDescent="0.2">
      <c r="A197" s="171" t="s">
        <v>79</v>
      </c>
      <c r="B197" s="172"/>
      <c r="C197" s="172"/>
      <c r="D197" s="172"/>
      <c r="E197" s="172"/>
      <c r="F197" s="172"/>
      <c r="G197" s="172"/>
      <c r="H197" s="172"/>
      <c r="I197" s="172"/>
      <c r="J197" s="173"/>
    </row>
    <row r="198" spans="1:10" ht="20.100000000000001" customHeight="1" x14ac:dyDescent="0.2">
      <c r="A198" s="44" t="s">
        <v>82</v>
      </c>
      <c r="B198" s="174"/>
      <c r="C198" s="174"/>
      <c r="D198" s="174"/>
      <c r="E198" s="174"/>
      <c r="F198" s="43" t="s">
        <v>83</v>
      </c>
      <c r="G198" s="174"/>
      <c r="H198" s="174"/>
      <c r="I198" s="174"/>
      <c r="J198" s="175"/>
    </row>
    <row r="199" spans="1:10" ht="20.100000000000001" customHeight="1" x14ac:dyDescent="0.2">
      <c r="A199" s="44" t="s">
        <v>73</v>
      </c>
      <c r="B199" s="174"/>
      <c r="C199" s="174"/>
      <c r="D199" s="174"/>
      <c r="E199" s="174"/>
      <c r="F199" s="43" t="s">
        <v>73</v>
      </c>
      <c r="G199" s="174"/>
      <c r="H199" s="174"/>
      <c r="I199" s="174"/>
      <c r="J199" s="175"/>
    </row>
    <row r="200" spans="1:10" ht="20.100000000000001" customHeight="1" x14ac:dyDescent="0.2">
      <c r="A200" s="44" t="s">
        <v>75</v>
      </c>
      <c r="B200" s="174"/>
      <c r="C200" s="174"/>
      <c r="D200" s="174"/>
      <c r="E200" s="174"/>
      <c r="F200" s="43" t="s">
        <v>75</v>
      </c>
      <c r="G200" s="174"/>
      <c r="H200" s="174"/>
      <c r="I200" s="174"/>
      <c r="J200" s="175"/>
    </row>
    <row r="201" spans="1:10" ht="20.100000000000001" customHeight="1" x14ac:dyDescent="0.2">
      <c r="A201" s="44" t="s">
        <v>76</v>
      </c>
      <c r="B201" s="174"/>
      <c r="C201" s="174"/>
      <c r="D201" s="174"/>
      <c r="E201" s="174"/>
      <c r="F201" s="43" t="s">
        <v>76</v>
      </c>
      <c r="G201" s="174"/>
      <c r="H201" s="174"/>
      <c r="I201" s="174"/>
      <c r="J201" s="175"/>
    </row>
    <row r="202" spans="1:10" ht="30" customHeight="1" x14ac:dyDescent="0.2">
      <c r="A202" s="44" t="s">
        <v>74</v>
      </c>
      <c r="B202" s="174"/>
      <c r="C202" s="174"/>
      <c r="D202" s="174"/>
      <c r="E202" s="174"/>
      <c r="F202" s="43" t="s">
        <v>74</v>
      </c>
      <c r="G202" s="174"/>
      <c r="H202" s="174"/>
      <c r="I202" s="174"/>
      <c r="J202" s="175"/>
    </row>
    <row r="203" spans="1:10" ht="5.0999999999999996" customHeight="1" x14ac:dyDescent="0.2">
      <c r="A203" s="116"/>
      <c r="B203" s="117"/>
      <c r="C203" s="117"/>
      <c r="D203" s="117"/>
      <c r="E203" s="117"/>
      <c r="F203" s="117"/>
      <c r="G203" s="117"/>
      <c r="H203" s="117"/>
      <c r="I203" s="117"/>
      <c r="J203" s="120"/>
    </row>
    <row r="204" spans="1:10" ht="20.100000000000001" customHeight="1" x14ac:dyDescent="0.2">
      <c r="A204" s="44" t="s">
        <v>84</v>
      </c>
      <c r="B204" s="174"/>
      <c r="C204" s="174"/>
      <c r="D204" s="174"/>
      <c r="E204" s="174"/>
      <c r="F204" s="43" t="s">
        <v>85</v>
      </c>
      <c r="G204" s="174"/>
      <c r="H204" s="174"/>
      <c r="I204" s="174"/>
      <c r="J204" s="175"/>
    </row>
    <row r="205" spans="1:10" ht="20.100000000000001" customHeight="1" x14ac:dyDescent="0.2">
      <c r="A205" s="44" t="s">
        <v>73</v>
      </c>
      <c r="B205" s="174"/>
      <c r="C205" s="174"/>
      <c r="D205" s="174"/>
      <c r="E205" s="174"/>
      <c r="F205" s="43" t="s">
        <v>73</v>
      </c>
      <c r="G205" s="174"/>
      <c r="H205" s="174"/>
      <c r="I205" s="174"/>
      <c r="J205" s="175"/>
    </row>
    <row r="206" spans="1:10" ht="20.100000000000001" customHeight="1" x14ac:dyDescent="0.2">
      <c r="A206" s="44" t="s">
        <v>75</v>
      </c>
      <c r="B206" s="174"/>
      <c r="C206" s="174"/>
      <c r="D206" s="174"/>
      <c r="E206" s="174"/>
      <c r="F206" s="43" t="s">
        <v>75</v>
      </c>
      <c r="G206" s="174"/>
      <c r="H206" s="174"/>
      <c r="I206" s="174"/>
      <c r="J206" s="175"/>
    </row>
    <row r="207" spans="1:10" ht="20.100000000000001" customHeight="1" x14ac:dyDescent="0.2">
      <c r="A207" s="44" t="s">
        <v>76</v>
      </c>
      <c r="B207" s="174"/>
      <c r="C207" s="174"/>
      <c r="D207" s="174"/>
      <c r="E207" s="174"/>
      <c r="F207" s="43" t="s">
        <v>76</v>
      </c>
      <c r="G207" s="174"/>
      <c r="H207" s="174"/>
      <c r="I207" s="174"/>
      <c r="J207" s="175"/>
    </row>
    <row r="208" spans="1:10" ht="20.100000000000001" customHeight="1" thickBot="1" x14ac:dyDescent="0.25">
      <c r="A208" s="73" t="s">
        <v>74</v>
      </c>
      <c r="B208" s="185"/>
      <c r="C208" s="185"/>
      <c r="D208" s="185"/>
      <c r="E208" s="185"/>
      <c r="F208" s="74" t="s">
        <v>74</v>
      </c>
      <c r="G208" s="185"/>
      <c r="H208" s="185"/>
      <c r="I208" s="185"/>
      <c r="J208" s="186"/>
    </row>
    <row r="209" spans="1:10" ht="12.75" x14ac:dyDescent="0.2">
      <c r="A209" s="187" t="s">
        <v>78</v>
      </c>
      <c r="B209" s="188"/>
      <c r="C209" s="188"/>
      <c r="D209" s="188"/>
      <c r="E209" s="188"/>
      <c r="F209" s="188"/>
      <c r="G209" s="188"/>
      <c r="H209" s="188"/>
      <c r="I209" s="188"/>
      <c r="J209" s="189"/>
    </row>
    <row r="210" spans="1:10" ht="20.100000000000001" customHeight="1" x14ac:dyDescent="0.2">
      <c r="A210" s="44" t="s">
        <v>82</v>
      </c>
      <c r="B210" s="174"/>
      <c r="C210" s="174"/>
      <c r="D210" s="174"/>
      <c r="E210" s="174"/>
      <c r="F210" s="43" t="s">
        <v>83</v>
      </c>
      <c r="G210" s="174"/>
      <c r="H210" s="174"/>
      <c r="I210" s="174"/>
      <c r="J210" s="175"/>
    </row>
    <row r="211" spans="1:10" ht="20.100000000000001" customHeight="1" x14ac:dyDescent="0.2">
      <c r="A211" s="44" t="s">
        <v>73</v>
      </c>
      <c r="B211" s="174"/>
      <c r="C211" s="174"/>
      <c r="D211" s="174"/>
      <c r="E211" s="174"/>
      <c r="F211" s="43" t="s">
        <v>73</v>
      </c>
      <c r="G211" s="174"/>
      <c r="H211" s="174"/>
      <c r="I211" s="174"/>
      <c r="J211" s="175"/>
    </row>
    <row r="212" spans="1:10" ht="20.100000000000001" customHeight="1" x14ac:dyDescent="0.2">
      <c r="A212" s="44" t="s">
        <v>77</v>
      </c>
      <c r="B212" s="174"/>
      <c r="C212" s="174"/>
      <c r="D212" s="174"/>
      <c r="E212" s="174"/>
      <c r="F212" s="43" t="s">
        <v>77</v>
      </c>
      <c r="G212" s="174"/>
      <c r="H212" s="174"/>
      <c r="I212" s="174"/>
      <c r="J212" s="175"/>
    </row>
    <row r="213" spans="1:10" ht="20.100000000000001" customHeight="1" x14ac:dyDescent="0.2">
      <c r="A213" s="44" t="s">
        <v>76</v>
      </c>
      <c r="B213" s="174"/>
      <c r="C213" s="174"/>
      <c r="D213" s="174"/>
      <c r="E213" s="174"/>
      <c r="F213" s="43" t="s">
        <v>76</v>
      </c>
      <c r="G213" s="174"/>
      <c r="H213" s="174"/>
      <c r="I213" s="174"/>
      <c r="J213" s="175"/>
    </row>
    <row r="214" spans="1:10" ht="20.100000000000001" customHeight="1" x14ac:dyDescent="0.2">
      <c r="A214" s="44" t="s">
        <v>74</v>
      </c>
      <c r="B214" s="174"/>
      <c r="C214" s="174"/>
      <c r="D214" s="174"/>
      <c r="E214" s="174"/>
      <c r="F214" s="43" t="s">
        <v>74</v>
      </c>
      <c r="G214" s="174"/>
      <c r="H214" s="174"/>
      <c r="I214" s="174"/>
      <c r="J214" s="175"/>
    </row>
    <row r="215" spans="1:10" ht="5.0999999999999996" customHeight="1" x14ac:dyDescent="0.2">
      <c r="A215" s="116"/>
      <c r="B215" s="117"/>
      <c r="C215" s="117"/>
      <c r="D215" s="117"/>
      <c r="E215" s="117"/>
      <c r="F215" s="117"/>
      <c r="G215" s="117"/>
      <c r="H215" s="117"/>
      <c r="I215" s="117"/>
      <c r="J215" s="120"/>
    </row>
    <row r="216" spans="1:10" ht="20.100000000000001" customHeight="1" x14ac:dyDescent="0.2">
      <c r="A216" s="44" t="s">
        <v>84</v>
      </c>
      <c r="B216" s="174"/>
      <c r="C216" s="174"/>
      <c r="D216" s="174"/>
      <c r="E216" s="174"/>
      <c r="F216" s="43" t="s">
        <v>85</v>
      </c>
      <c r="G216" s="174"/>
      <c r="H216" s="174"/>
      <c r="I216" s="174"/>
      <c r="J216" s="175"/>
    </row>
    <row r="217" spans="1:10" ht="20.100000000000001" customHeight="1" x14ac:dyDescent="0.2">
      <c r="A217" s="44" t="s">
        <v>73</v>
      </c>
      <c r="B217" s="174"/>
      <c r="C217" s="174"/>
      <c r="D217" s="174"/>
      <c r="E217" s="174"/>
      <c r="F217" s="43" t="s">
        <v>73</v>
      </c>
      <c r="G217" s="174"/>
      <c r="H217" s="174"/>
      <c r="I217" s="174"/>
      <c r="J217" s="175"/>
    </row>
    <row r="218" spans="1:10" ht="20.100000000000001" customHeight="1" x14ac:dyDescent="0.2">
      <c r="A218" s="44" t="s">
        <v>77</v>
      </c>
      <c r="B218" s="174"/>
      <c r="C218" s="174"/>
      <c r="D218" s="174"/>
      <c r="E218" s="174"/>
      <c r="F218" s="43" t="s">
        <v>77</v>
      </c>
      <c r="G218" s="174"/>
      <c r="H218" s="174"/>
      <c r="I218" s="174"/>
      <c r="J218" s="175"/>
    </row>
    <row r="219" spans="1:10" ht="20.100000000000001" customHeight="1" x14ac:dyDescent="0.2">
      <c r="A219" s="44" t="s">
        <v>76</v>
      </c>
      <c r="B219" s="174"/>
      <c r="C219" s="174"/>
      <c r="D219" s="174"/>
      <c r="E219" s="174"/>
      <c r="F219" s="43" t="s">
        <v>76</v>
      </c>
      <c r="G219" s="174"/>
      <c r="H219" s="174"/>
      <c r="I219" s="174"/>
      <c r="J219" s="175"/>
    </row>
    <row r="220" spans="1:10" ht="20.100000000000001" customHeight="1" x14ac:dyDescent="0.2">
      <c r="A220" s="44" t="s">
        <v>74</v>
      </c>
      <c r="B220" s="174"/>
      <c r="C220" s="174"/>
      <c r="D220" s="174"/>
      <c r="E220" s="174"/>
      <c r="F220" s="43" t="s">
        <v>74</v>
      </c>
      <c r="G220" s="174"/>
      <c r="H220" s="174"/>
      <c r="I220" s="174"/>
      <c r="J220" s="175"/>
    </row>
    <row r="221" spans="1:10" ht="5.0999999999999996" customHeight="1" x14ac:dyDescent="0.2">
      <c r="A221" s="116"/>
      <c r="B221" s="117"/>
      <c r="C221" s="117"/>
      <c r="D221" s="117"/>
      <c r="E221" s="117"/>
      <c r="F221" s="117"/>
      <c r="G221" s="117"/>
      <c r="H221" s="117"/>
      <c r="I221" s="117"/>
      <c r="J221" s="120"/>
    </row>
    <row r="222" spans="1:10" ht="19.5" customHeight="1" x14ac:dyDescent="0.2">
      <c r="A222" s="44" t="s">
        <v>211</v>
      </c>
      <c r="B222" s="174"/>
      <c r="C222" s="174"/>
      <c r="D222" s="174"/>
      <c r="E222" s="174"/>
      <c r="F222" s="43" t="s">
        <v>212</v>
      </c>
      <c r="G222" s="174"/>
      <c r="H222" s="174"/>
      <c r="I222" s="174"/>
      <c r="J222" s="175"/>
    </row>
    <row r="223" spans="1:10" ht="19.5" customHeight="1" x14ac:dyDescent="0.2">
      <c r="A223" s="44" t="s">
        <v>73</v>
      </c>
      <c r="B223" s="174"/>
      <c r="C223" s="174"/>
      <c r="D223" s="174"/>
      <c r="E223" s="174"/>
      <c r="F223" s="43" t="s">
        <v>73</v>
      </c>
      <c r="G223" s="174"/>
      <c r="H223" s="174"/>
      <c r="I223" s="174"/>
      <c r="J223" s="175"/>
    </row>
    <row r="224" spans="1:10" ht="19.5" customHeight="1" x14ac:dyDescent="0.2">
      <c r="A224" s="44" t="s">
        <v>77</v>
      </c>
      <c r="B224" s="174"/>
      <c r="C224" s="174"/>
      <c r="D224" s="174"/>
      <c r="E224" s="174"/>
      <c r="F224" s="43" t="s">
        <v>77</v>
      </c>
      <c r="G224" s="174"/>
      <c r="H224" s="174"/>
      <c r="I224" s="174"/>
      <c r="J224" s="175"/>
    </row>
    <row r="225" spans="1:10" ht="19.5" customHeight="1" x14ac:dyDescent="0.2">
      <c r="A225" s="44" t="s">
        <v>76</v>
      </c>
      <c r="B225" s="174"/>
      <c r="C225" s="174"/>
      <c r="D225" s="174"/>
      <c r="E225" s="174"/>
      <c r="F225" s="43" t="s">
        <v>76</v>
      </c>
      <c r="G225" s="174"/>
      <c r="H225" s="174"/>
      <c r="I225" s="174"/>
      <c r="J225" s="175"/>
    </row>
    <row r="226" spans="1:10" ht="20.100000000000001" customHeight="1" thickBot="1" x14ac:dyDescent="0.25">
      <c r="A226" s="45" t="s">
        <v>74</v>
      </c>
      <c r="B226" s="190"/>
      <c r="C226" s="190"/>
      <c r="D226" s="190"/>
      <c r="E226" s="190"/>
      <c r="F226" s="46" t="s">
        <v>74</v>
      </c>
      <c r="G226" s="190"/>
      <c r="H226" s="190"/>
      <c r="I226" s="190"/>
      <c r="J226" s="191"/>
    </row>
  </sheetData>
  <sheetProtection algorithmName="SHA-512" hashValue="8gTEdcran3zdc6ClOixxebBIR+77u+3AMsYG/MH8CgvzcomG9jRj1pVpRvMONNFoK2z2P6pz9LRSrvtD0krPkQ==" saltValue="GMo3ixs41mr0ctlQB2fgyA==" spinCount="100000" sheet="1" formatRows="0"/>
  <mergeCells count="246">
    <mergeCell ref="B226:E226"/>
    <mergeCell ref="G226:J226"/>
    <mergeCell ref="A221:J221"/>
    <mergeCell ref="B222:E222"/>
    <mergeCell ref="G222:J222"/>
    <mergeCell ref="B223:E223"/>
    <mergeCell ref="G223:J223"/>
    <mergeCell ref="B224:E224"/>
    <mergeCell ref="G224:J224"/>
    <mergeCell ref="B225:E225"/>
    <mergeCell ref="G225:J225"/>
    <mergeCell ref="B218:E218"/>
    <mergeCell ref="G218:J218"/>
    <mergeCell ref="B219:E219"/>
    <mergeCell ref="G219:J219"/>
    <mergeCell ref="B220:E220"/>
    <mergeCell ref="G220:J220"/>
    <mergeCell ref="A194:J194"/>
    <mergeCell ref="A195:J195"/>
    <mergeCell ref="A196:J196"/>
    <mergeCell ref="B213:E213"/>
    <mergeCell ref="G213:J213"/>
    <mergeCell ref="B214:E214"/>
    <mergeCell ref="G214:J214"/>
    <mergeCell ref="A215:J215"/>
    <mergeCell ref="B216:E216"/>
    <mergeCell ref="G216:J216"/>
    <mergeCell ref="B217:E217"/>
    <mergeCell ref="G217:J217"/>
    <mergeCell ref="B208:E208"/>
    <mergeCell ref="G208:J208"/>
    <mergeCell ref="A209:J209"/>
    <mergeCell ref="B210:E210"/>
    <mergeCell ref="G210:J210"/>
    <mergeCell ref="B211:E211"/>
    <mergeCell ref="G211:J211"/>
    <mergeCell ref="B212:E212"/>
    <mergeCell ref="G212:J212"/>
    <mergeCell ref="A203:J203"/>
    <mergeCell ref="B204:E204"/>
    <mergeCell ref="G204:J204"/>
    <mergeCell ref="B205:E205"/>
    <mergeCell ref="G205:J205"/>
    <mergeCell ref="B206:E206"/>
    <mergeCell ref="G206:J206"/>
    <mergeCell ref="B207:E207"/>
    <mergeCell ref="G207:J207"/>
    <mergeCell ref="A193:J193"/>
    <mergeCell ref="A197:J197"/>
    <mergeCell ref="B198:E198"/>
    <mergeCell ref="B199:E199"/>
    <mergeCell ref="B200:E200"/>
    <mergeCell ref="B201:E201"/>
    <mergeCell ref="B202:E202"/>
    <mergeCell ref="G198:J198"/>
    <mergeCell ref="G199:J199"/>
    <mergeCell ref="G200:J200"/>
    <mergeCell ref="G201:J201"/>
    <mergeCell ref="G202:J202"/>
    <mergeCell ref="A138:H138"/>
    <mergeCell ref="I138:J138"/>
    <mergeCell ref="A139:A141"/>
    <mergeCell ref="D139:D141"/>
    <mergeCell ref="E139:J139"/>
    <mergeCell ref="E140:J141"/>
    <mergeCell ref="A157:A164"/>
    <mergeCell ref="D157:D164"/>
    <mergeCell ref="E157:J157"/>
    <mergeCell ref="A142:J142"/>
    <mergeCell ref="A143:H143"/>
    <mergeCell ref="I143:J143"/>
    <mergeCell ref="A144:A155"/>
    <mergeCell ref="D144:D155"/>
    <mergeCell ref="E144:J144"/>
    <mergeCell ref="E145:J155"/>
    <mergeCell ref="A156:H156"/>
    <mergeCell ref="I156:J156"/>
    <mergeCell ref="E158:J164"/>
    <mergeCell ref="E127:J131"/>
    <mergeCell ref="D126:D131"/>
    <mergeCell ref="A126:A131"/>
    <mergeCell ref="A132:H132"/>
    <mergeCell ref="I132:J132"/>
    <mergeCell ref="A133:A137"/>
    <mergeCell ref="D133:D137"/>
    <mergeCell ref="E133:J133"/>
    <mergeCell ref="E134:J137"/>
    <mergeCell ref="A120:H120"/>
    <mergeCell ref="I120:J120"/>
    <mergeCell ref="A121:A124"/>
    <mergeCell ref="D121:D124"/>
    <mergeCell ref="E121:J121"/>
    <mergeCell ref="E122:J124"/>
    <mergeCell ref="A125:H125"/>
    <mergeCell ref="I125:J125"/>
    <mergeCell ref="E126:J126"/>
    <mergeCell ref="A104:A111"/>
    <mergeCell ref="B104:B111"/>
    <mergeCell ref="C104:C111"/>
    <mergeCell ref="D104:D111"/>
    <mergeCell ref="E104:J104"/>
    <mergeCell ref="E105:J111"/>
    <mergeCell ref="A112:A119"/>
    <mergeCell ref="B112:B119"/>
    <mergeCell ref="C112:C119"/>
    <mergeCell ref="D112:D119"/>
    <mergeCell ref="E112:J112"/>
    <mergeCell ref="E113:J119"/>
    <mergeCell ref="A97:A100"/>
    <mergeCell ref="D97:D100"/>
    <mergeCell ref="E97:J97"/>
    <mergeCell ref="E98:J100"/>
    <mergeCell ref="A101:H101"/>
    <mergeCell ref="I101:J101"/>
    <mergeCell ref="A102:A103"/>
    <mergeCell ref="D102:D103"/>
    <mergeCell ref="E102:J102"/>
    <mergeCell ref="E103:J103"/>
    <mergeCell ref="A77:A81"/>
    <mergeCell ref="D77:D81"/>
    <mergeCell ref="E77:J77"/>
    <mergeCell ref="E78:J81"/>
    <mergeCell ref="A82:A89"/>
    <mergeCell ref="D82:D89"/>
    <mergeCell ref="E82:J82"/>
    <mergeCell ref="E83:J89"/>
    <mergeCell ref="A96:H96"/>
    <mergeCell ref="I96:J96"/>
    <mergeCell ref="A90:H90"/>
    <mergeCell ref="I90:J90"/>
    <mergeCell ref="A91:A95"/>
    <mergeCell ref="D91:D95"/>
    <mergeCell ref="E91:J91"/>
    <mergeCell ref="E92:J95"/>
    <mergeCell ref="A63:A70"/>
    <mergeCell ref="D63:D70"/>
    <mergeCell ref="E63:J63"/>
    <mergeCell ref="E64:J70"/>
    <mergeCell ref="A71:A76"/>
    <mergeCell ref="D71:D76"/>
    <mergeCell ref="E71:J71"/>
    <mergeCell ref="E72:J76"/>
    <mergeCell ref="B63:B70"/>
    <mergeCell ref="C63:C70"/>
    <mergeCell ref="A44:A51"/>
    <mergeCell ref="D44:D51"/>
    <mergeCell ref="E44:J44"/>
    <mergeCell ref="E45:J51"/>
    <mergeCell ref="A39:A43"/>
    <mergeCell ref="D39:D43"/>
    <mergeCell ref="E39:J39"/>
    <mergeCell ref="E40:J43"/>
    <mergeCell ref="A52:A62"/>
    <mergeCell ref="D52:D62"/>
    <mergeCell ref="E52:J52"/>
    <mergeCell ref="E53:J62"/>
    <mergeCell ref="D22:D31"/>
    <mergeCell ref="E22:J22"/>
    <mergeCell ref="E23:J31"/>
    <mergeCell ref="A20:J20"/>
    <mergeCell ref="A21:H21"/>
    <mergeCell ref="I21:J21"/>
    <mergeCell ref="A32:A38"/>
    <mergeCell ref="D32:D38"/>
    <mergeCell ref="E32:J32"/>
    <mergeCell ref="E33:J38"/>
    <mergeCell ref="A22:A31"/>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A165:H165"/>
    <mergeCell ref="I165:J165"/>
    <mergeCell ref="A166:A170"/>
    <mergeCell ref="D166:D170"/>
    <mergeCell ref="E166:J166"/>
    <mergeCell ref="E167:J170"/>
    <mergeCell ref="A171:J171"/>
    <mergeCell ref="A172:H172"/>
    <mergeCell ref="I172:J172"/>
    <mergeCell ref="A186:H186"/>
    <mergeCell ref="I186:J186"/>
    <mergeCell ref="A187:A192"/>
    <mergeCell ref="D187:D192"/>
    <mergeCell ref="E187:J187"/>
    <mergeCell ref="E188:J192"/>
    <mergeCell ref="A173:A177"/>
    <mergeCell ref="D173:D177"/>
    <mergeCell ref="E173:J173"/>
    <mergeCell ref="E174:J177"/>
    <mergeCell ref="A178:H178"/>
    <mergeCell ref="I178:J178"/>
    <mergeCell ref="A179:A185"/>
    <mergeCell ref="D179:D185"/>
    <mergeCell ref="E179:J179"/>
    <mergeCell ref="E180:J185"/>
  </mergeCells>
  <conditionalFormatting sqref="C1:D1 F1 H1:J1 C19:E19 H19:J19 A4:J4 A6:J6 A8:J8 A10:J10 A15 A17:J17 C32:C37 C71:C89 C121:C124 C139:C141 C166:C170 C173:C177 C187:C192 A13:B13 E13 G13 I13 C15 E15 G15:J15 C39:C50 C179:C185 C97:C100">
    <cfRule type="containsBlanks" dxfId="8" priority="50">
      <formula>LEN(TRIM(A1))=0</formula>
    </cfRule>
  </conditionalFormatting>
  <conditionalFormatting sqref="C22:C30">
    <cfRule type="containsBlanks" dxfId="7" priority="49">
      <formula>LEN(TRIM(C22))=0</formula>
    </cfRule>
  </conditionalFormatting>
  <conditionalFormatting sqref="C52:C61">
    <cfRule type="containsBlanks" dxfId="6" priority="44">
      <formula>LEN(TRIM(C52))=0</formula>
    </cfRule>
  </conditionalFormatting>
  <conditionalFormatting sqref="C91:C95">
    <cfRule type="containsBlanks" dxfId="5" priority="39">
      <formula>LEN(TRIM(C91))=0</formula>
    </cfRule>
  </conditionalFormatting>
  <conditionalFormatting sqref="C126:C130">
    <cfRule type="containsBlanks" dxfId="4" priority="21">
      <formula>LEN(TRIM(C126))=0</formula>
    </cfRule>
  </conditionalFormatting>
  <conditionalFormatting sqref="C133:C136">
    <cfRule type="containsBlanks" dxfId="3" priority="19">
      <formula>LEN(TRIM(C133))=0</formula>
    </cfRule>
  </conditionalFormatting>
  <conditionalFormatting sqref="C144:C155">
    <cfRule type="containsBlanks" dxfId="2" priority="16">
      <formula>LEN(TRIM(C144))=0</formula>
    </cfRule>
  </conditionalFormatting>
  <conditionalFormatting sqref="C102:C103">
    <cfRule type="containsBlanks" dxfId="1" priority="8">
      <formula>LEN(TRIM(C102))=0</formula>
    </cfRule>
  </conditionalFormatting>
  <conditionalFormatting sqref="C157:C164">
    <cfRule type="containsBlanks" dxfId="0" priority="1">
      <formula>LEN(TRIM(C157))=0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HOGAR SUSTITUTO ENTIDAD SRD&amp;R&amp;"Arial,Normal"&amp;10F8.A2.G19.P 
Versión 3 
Página &amp;P de &amp;N 
05/03/2021 
Clasificación de la Información 
Clasificada</oddHeader>
    <oddFooter>&amp;C&amp;G</oddFooter>
  </headerFooter>
  <rowBreaks count="8" manualBreakCount="8">
    <brk id="31" max="9" man="1"/>
    <brk id="62" max="9" man="1"/>
    <brk id="89" max="9" man="1"/>
    <brk id="103" max="9" man="1"/>
    <brk id="124" max="9" man="1"/>
    <brk id="164" max="9" man="1"/>
    <brk id="192" max="9" man="1"/>
    <brk id="196" max="9" man="1"/>
  </rowBreaks>
  <drawing r:id="rId2"/>
  <legacyDrawingHF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C139:C140 C48:C50 C71:C89 C91:C95 C121:C124 C126:C129 C133:C136 C102:C103 C144:C155 C166:C170 C173:C177 C187:C192 C22:C24 C39:C45 C52:C61 C179:C185 C26:C28 C30 C32:C37 C157:C164 C97:C100</xm:sqref>
        </x14:dataValidation>
        <x14:dataValidation type="list" allowBlank="1" showInputMessage="1" showErrorMessage="1" xr:uid="{00000000-0002-0000-0000-000004000000}">
          <x14:formula1>
            <xm:f>Tablas!$C$2</xm:f>
          </x14:formula1>
          <xm:sqref>C51 C137 C62 C31 C38 C131</xm:sqref>
        </x14:dataValidation>
        <x14:dataValidation type="list" allowBlank="1" showInputMessage="1" showErrorMessage="1" xr:uid="{00000000-0002-0000-0000-000007000000}">
          <x14:formula1>
            <xm:f>Tablas!$D$2:$D$4</xm:f>
          </x14:formula1>
          <xm:sqref>D104:D119 D63:D70</xm:sqref>
        </x14:dataValidation>
        <x14:dataValidation type="list" allowBlank="1" showInputMessage="1" showErrorMessage="1" xr:uid="{00000000-0002-0000-0000-000008000000}">
          <x14:formula1>
            <xm:f>Tablas!$B$2:$B$4</xm:f>
          </x14:formula1>
          <xm:sqref>C25 C46:C47 C141 C29 C130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B1" sqref="B1:MR3"/>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192"/>
      <c r="B1" s="198" t="s">
        <v>431</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8"/>
      <c r="IZ1" s="198"/>
      <c r="JA1" s="198"/>
      <c r="JB1" s="198"/>
      <c r="JC1" s="198"/>
      <c r="JD1" s="198"/>
      <c r="JE1" s="198"/>
      <c r="JF1" s="198"/>
      <c r="JG1" s="198"/>
      <c r="JH1" s="198"/>
      <c r="JI1" s="198"/>
      <c r="JJ1" s="198"/>
      <c r="JK1" s="198"/>
      <c r="JL1" s="198"/>
      <c r="JM1" s="198"/>
      <c r="JN1" s="198"/>
      <c r="JO1" s="198"/>
      <c r="JP1" s="198"/>
      <c r="JQ1" s="198"/>
      <c r="JR1" s="198"/>
      <c r="JS1" s="198"/>
      <c r="JT1" s="198"/>
      <c r="JU1" s="198"/>
      <c r="JV1" s="198"/>
      <c r="JW1" s="198"/>
      <c r="JX1" s="198"/>
      <c r="JY1" s="198"/>
      <c r="JZ1" s="198"/>
      <c r="KA1" s="198"/>
      <c r="KB1" s="198"/>
      <c r="KC1" s="198"/>
      <c r="KD1" s="198"/>
      <c r="KE1" s="198"/>
      <c r="KF1" s="198"/>
      <c r="KG1" s="198"/>
      <c r="KH1" s="198"/>
      <c r="KI1" s="198"/>
      <c r="KJ1" s="198"/>
      <c r="KK1" s="198"/>
      <c r="KL1" s="198"/>
      <c r="KM1" s="198"/>
      <c r="KN1" s="198"/>
      <c r="KO1" s="198"/>
      <c r="KP1" s="198"/>
      <c r="KQ1" s="198"/>
      <c r="KR1" s="198"/>
      <c r="KS1" s="198"/>
      <c r="KT1" s="198"/>
      <c r="KU1" s="198"/>
      <c r="KV1" s="198"/>
      <c r="KW1" s="198"/>
      <c r="KX1" s="198"/>
      <c r="KY1" s="198"/>
      <c r="KZ1" s="198"/>
      <c r="LA1" s="198"/>
      <c r="LB1" s="198"/>
      <c r="LC1" s="198"/>
      <c r="LD1" s="198"/>
      <c r="LE1" s="198"/>
      <c r="LF1" s="198"/>
      <c r="LG1" s="198"/>
      <c r="LH1" s="198"/>
      <c r="LI1" s="198"/>
      <c r="LJ1" s="198"/>
      <c r="LK1" s="198"/>
      <c r="LL1" s="198"/>
      <c r="LM1" s="198"/>
      <c r="LN1" s="198"/>
      <c r="LO1" s="198"/>
      <c r="LP1" s="198"/>
      <c r="LQ1" s="198"/>
      <c r="LR1" s="198"/>
      <c r="LS1" s="198"/>
      <c r="LT1" s="198"/>
      <c r="LU1" s="198"/>
      <c r="LV1" s="198"/>
      <c r="LW1" s="198"/>
      <c r="LX1" s="198"/>
      <c r="LY1" s="198"/>
      <c r="LZ1" s="198"/>
      <c r="MA1" s="198"/>
      <c r="MB1" s="198"/>
      <c r="MC1" s="198"/>
      <c r="MD1" s="198"/>
      <c r="ME1" s="198"/>
      <c r="MF1" s="198"/>
      <c r="MG1" s="198"/>
      <c r="MH1" s="198"/>
      <c r="MI1" s="198"/>
      <c r="MJ1" s="198"/>
      <c r="MK1" s="198"/>
      <c r="ML1" s="198"/>
      <c r="MM1" s="198"/>
      <c r="MN1" s="198"/>
      <c r="MO1" s="198"/>
      <c r="MP1" s="198"/>
      <c r="MQ1" s="198"/>
      <c r="MR1" s="198"/>
      <c r="MS1" s="4" t="s">
        <v>432</v>
      </c>
      <c r="MT1" s="75">
        <v>44260</v>
      </c>
    </row>
    <row r="2" spans="1:358" ht="30" customHeight="1" x14ac:dyDescent="0.25">
      <c r="A2" s="193"/>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99"/>
      <c r="DQ2" s="199"/>
      <c r="DR2" s="199"/>
      <c r="DS2" s="199"/>
      <c r="DT2" s="199"/>
      <c r="DU2" s="199"/>
      <c r="DV2" s="199"/>
      <c r="DW2" s="199"/>
      <c r="DX2" s="199"/>
      <c r="DY2" s="199"/>
      <c r="DZ2" s="199"/>
      <c r="EA2" s="199"/>
      <c r="EB2" s="199"/>
      <c r="EC2" s="199"/>
      <c r="ED2" s="199"/>
      <c r="EE2" s="199"/>
      <c r="EF2" s="199"/>
      <c r="EG2" s="199"/>
      <c r="EH2" s="199"/>
      <c r="EI2" s="199"/>
      <c r="EJ2" s="199"/>
      <c r="EK2" s="199"/>
      <c r="EL2" s="199"/>
      <c r="EM2" s="199"/>
      <c r="EN2" s="199"/>
      <c r="EO2" s="199"/>
      <c r="EP2" s="199"/>
      <c r="EQ2" s="199"/>
      <c r="ER2" s="199"/>
      <c r="ES2" s="199"/>
      <c r="ET2" s="199"/>
      <c r="EU2" s="199"/>
      <c r="EV2" s="199"/>
      <c r="EW2" s="199"/>
      <c r="EX2" s="199"/>
      <c r="EY2" s="199"/>
      <c r="EZ2" s="199"/>
      <c r="FA2" s="199"/>
      <c r="FB2" s="199"/>
      <c r="FC2" s="199"/>
      <c r="FD2" s="199"/>
      <c r="FE2" s="199"/>
      <c r="FF2" s="199"/>
      <c r="FG2" s="199"/>
      <c r="FH2" s="199"/>
      <c r="FI2" s="199"/>
      <c r="FJ2" s="199"/>
      <c r="FK2" s="199"/>
      <c r="FL2" s="199"/>
      <c r="FM2" s="199"/>
      <c r="FN2" s="199"/>
      <c r="FO2" s="199"/>
      <c r="FP2" s="199"/>
      <c r="FQ2" s="199"/>
      <c r="FR2" s="199"/>
      <c r="FS2" s="199"/>
      <c r="FT2" s="199"/>
      <c r="FU2" s="199"/>
      <c r="FV2" s="199"/>
      <c r="FW2" s="199"/>
      <c r="FX2" s="199"/>
      <c r="FY2" s="199"/>
      <c r="FZ2" s="199"/>
      <c r="GA2" s="199"/>
      <c r="GB2" s="199"/>
      <c r="GC2" s="199"/>
      <c r="GD2" s="199"/>
      <c r="GE2" s="199"/>
      <c r="GF2" s="199"/>
      <c r="GG2" s="199"/>
      <c r="GH2" s="199"/>
      <c r="GI2" s="199"/>
      <c r="GJ2" s="199"/>
      <c r="GK2" s="199"/>
      <c r="GL2" s="199"/>
      <c r="GM2" s="199"/>
      <c r="GN2" s="199"/>
      <c r="GO2" s="199"/>
      <c r="GP2" s="199"/>
      <c r="GQ2" s="199"/>
      <c r="GR2" s="199"/>
      <c r="GS2" s="199"/>
      <c r="GT2" s="199"/>
      <c r="GU2" s="199"/>
      <c r="GV2" s="199"/>
      <c r="GW2" s="199"/>
      <c r="GX2" s="199"/>
      <c r="GY2" s="199"/>
      <c r="GZ2" s="199"/>
      <c r="HA2" s="199"/>
      <c r="HB2" s="199"/>
      <c r="HC2" s="199"/>
      <c r="HD2" s="199"/>
      <c r="HE2" s="199"/>
      <c r="HF2" s="199"/>
      <c r="HG2" s="199"/>
      <c r="HH2" s="199"/>
      <c r="HI2" s="199"/>
      <c r="HJ2" s="199"/>
      <c r="HK2" s="199"/>
      <c r="HL2" s="199"/>
      <c r="HM2" s="199"/>
      <c r="HN2" s="199"/>
      <c r="HO2" s="199"/>
      <c r="HP2" s="199"/>
      <c r="HQ2" s="199"/>
      <c r="HR2" s="199"/>
      <c r="HS2" s="199"/>
      <c r="HT2" s="199"/>
      <c r="HU2" s="199"/>
      <c r="HV2" s="199"/>
      <c r="HW2" s="199"/>
      <c r="HX2" s="199"/>
      <c r="HY2" s="199"/>
      <c r="HZ2" s="199"/>
      <c r="IA2" s="199"/>
      <c r="IB2" s="199"/>
      <c r="IC2" s="199"/>
      <c r="ID2" s="199"/>
      <c r="IE2" s="199"/>
      <c r="IF2" s="199"/>
      <c r="IG2" s="199"/>
      <c r="IH2" s="199"/>
      <c r="II2" s="199"/>
      <c r="IJ2" s="199"/>
      <c r="IK2" s="199"/>
      <c r="IL2" s="199"/>
      <c r="IM2" s="199"/>
      <c r="IN2" s="199"/>
      <c r="IO2" s="199"/>
      <c r="IP2" s="199"/>
      <c r="IQ2" s="199"/>
      <c r="IR2" s="199"/>
      <c r="IS2" s="199"/>
      <c r="IT2" s="199"/>
      <c r="IU2" s="199"/>
      <c r="IV2" s="199"/>
      <c r="IW2" s="199"/>
      <c r="IX2" s="199"/>
      <c r="IY2" s="199"/>
      <c r="IZ2" s="199"/>
      <c r="JA2" s="199"/>
      <c r="JB2" s="199"/>
      <c r="JC2" s="199"/>
      <c r="JD2" s="199"/>
      <c r="JE2" s="199"/>
      <c r="JF2" s="199"/>
      <c r="JG2" s="199"/>
      <c r="JH2" s="199"/>
      <c r="JI2" s="199"/>
      <c r="JJ2" s="199"/>
      <c r="JK2" s="199"/>
      <c r="JL2" s="199"/>
      <c r="JM2" s="199"/>
      <c r="JN2" s="199"/>
      <c r="JO2" s="199"/>
      <c r="JP2" s="199"/>
      <c r="JQ2" s="199"/>
      <c r="JR2" s="199"/>
      <c r="JS2" s="199"/>
      <c r="JT2" s="199"/>
      <c r="JU2" s="199"/>
      <c r="JV2" s="199"/>
      <c r="JW2" s="199"/>
      <c r="JX2" s="199"/>
      <c r="JY2" s="199"/>
      <c r="JZ2" s="199"/>
      <c r="KA2" s="199"/>
      <c r="KB2" s="199"/>
      <c r="KC2" s="199"/>
      <c r="KD2" s="199"/>
      <c r="KE2" s="199"/>
      <c r="KF2" s="199"/>
      <c r="KG2" s="199"/>
      <c r="KH2" s="199"/>
      <c r="KI2" s="199"/>
      <c r="KJ2" s="199"/>
      <c r="KK2" s="199"/>
      <c r="KL2" s="199"/>
      <c r="KM2" s="199"/>
      <c r="KN2" s="199"/>
      <c r="KO2" s="199"/>
      <c r="KP2" s="199"/>
      <c r="KQ2" s="199"/>
      <c r="KR2" s="199"/>
      <c r="KS2" s="199"/>
      <c r="KT2" s="199"/>
      <c r="KU2" s="199"/>
      <c r="KV2" s="199"/>
      <c r="KW2" s="199"/>
      <c r="KX2" s="199"/>
      <c r="KY2" s="199"/>
      <c r="KZ2" s="199"/>
      <c r="LA2" s="199"/>
      <c r="LB2" s="199"/>
      <c r="LC2" s="199"/>
      <c r="LD2" s="199"/>
      <c r="LE2" s="199"/>
      <c r="LF2" s="199"/>
      <c r="LG2" s="199"/>
      <c r="LH2" s="199"/>
      <c r="LI2" s="199"/>
      <c r="LJ2" s="199"/>
      <c r="LK2" s="199"/>
      <c r="LL2" s="199"/>
      <c r="LM2" s="199"/>
      <c r="LN2" s="199"/>
      <c r="LO2" s="199"/>
      <c r="LP2" s="199"/>
      <c r="LQ2" s="199"/>
      <c r="LR2" s="199"/>
      <c r="LS2" s="199"/>
      <c r="LT2" s="199"/>
      <c r="LU2" s="199"/>
      <c r="LV2" s="199"/>
      <c r="LW2" s="199"/>
      <c r="LX2" s="199"/>
      <c r="LY2" s="199"/>
      <c r="LZ2" s="199"/>
      <c r="MA2" s="199"/>
      <c r="MB2" s="199"/>
      <c r="MC2" s="199"/>
      <c r="MD2" s="199"/>
      <c r="ME2" s="199"/>
      <c r="MF2" s="199"/>
      <c r="MG2" s="199"/>
      <c r="MH2" s="199"/>
      <c r="MI2" s="199"/>
      <c r="MJ2" s="199"/>
      <c r="MK2" s="199"/>
      <c r="ML2" s="199"/>
      <c r="MM2" s="199"/>
      <c r="MN2" s="199"/>
      <c r="MO2" s="199"/>
      <c r="MP2" s="199"/>
      <c r="MQ2" s="199"/>
      <c r="MR2" s="199"/>
      <c r="MS2" s="5" t="s">
        <v>215</v>
      </c>
      <c r="MT2" s="51" t="s">
        <v>206</v>
      </c>
    </row>
    <row r="3" spans="1:358" ht="30" customHeight="1" thickBot="1" x14ac:dyDescent="0.3">
      <c r="A3" s="194"/>
      <c r="B3" s="200"/>
      <c r="C3" s="200"/>
      <c r="D3" s="200"/>
      <c r="E3" s="200"/>
      <c r="F3" s="200"/>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200"/>
      <c r="AM3" s="200"/>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Y3" s="200"/>
      <c r="CZ3" s="200"/>
      <c r="DA3" s="200"/>
      <c r="DB3" s="200"/>
      <c r="DC3" s="200"/>
      <c r="DD3" s="200"/>
      <c r="DE3" s="200"/>
      <c r="DF3" s="200"/>
      <c r="DG3" s="200"/>
      <c r="DH3" s="200"/>
      <c r="DI3" s="200"/>
      <c r="DJ3" s="200"/>
      <c r="DK3" s="200"/>
      <c r="DL3" s="200"/>
      <c r="DM3" s="200"/>
      <c r="DN3" s="200"/>
      <c r="DO3" s="200"/>
      <c r="DP3" s="200"/>
      <c r="DQ3" s="200"/>
      <c r="DR3" s="200"/>
      <c r="DS3" s="200"/>
      <c r="DT3" s="200"/>
      <c r="DU3" s="200"/>
      <c r="DV3" s="200"/>
      <c r="DW3" s="200"/>
      <c r="DX3" s="200"/>
      <c r="DY3" s="200"/>
      <c r="DZ3" s="200"/>
      <c r="EA3" s="200"/>
      <c r="EB3" s="200"/>
      <c r="EC3" s="200"/>
      <c r="ED3" s="200"/>
      <c r="EE3" s="200"/>
      <c r="EF3" s="200"/>
      <c r="EG3" s="200"/>
      <c r="EH3" s="200"/>
      <c r="EI3" s="200"/>
      <c r="EJ3" s="200"/>
      <c r="EK3" s="200"/>
      <c r="EL3" s="200"/>
      <c r="EM3" s="200"/>
      <c r="EN3" s="200"/>
      <c r="EO3" s="200"/>
      <c r="EP3" s="200"/>
      <c r="EQ3" s="200"/>
      <c r="ER3" s="200"/>
      <c r="ES3" s="200"/>
      <c r="ET3" s="200"/>
      <c r="EU3" s="200"/>
      <c r="EV3" s="200"/>
      <c r="EW3" s="200"/>
      <c r="EX3" s="200"/>
      <c r="EY3" s="200"/>
      <c r="EZ3" s="200"/>
      <c r="FA3" s="200"/>
      <c r="FB3" s="200"/>
      <c r="FC3" s="200"/>
      <c r="FD3" s="200"/>
      <c r="FE3" s="200"/>
      <c r="FF3" s="200"/>
      <c r="FG3" s="200"/>
      <c r="FH3" s="200"/>
      <c r="FI3" s="200"/>
      <c r="FJ3" s="200"/>
      <c r="FK3" s="200"/>
      <c r="FL3" s="200"/>
      <c r="FM3" s="200"/>
      <c r="FN3" s="200"/>
      <c r="FO3" s="200"/>
      <c r="FP3" s="200"/>
      <c r="FQ3" s="200"/>
      <c r="FR3" s="200"/>
      <c r="FS3" s="200"/>
      <c r="FT3" s="200"/>
      <c r="FU3" s="200"/>
      <c r="FV3" s="200"/>
      <c r="FW3" s="200"/>
      <c r="FX3" s="200"/>
      <c r="FY3" s="200"/>
      <c r="FZ3" s="200"/>
      <c r="GA3" s="200"/>
      <c r="GB3" s="200"/>
      <c r="GC3" s="200"/>
      <c r="GD3" s="200"/>
      <c r="GE3" s="200"/>
      <c r="GF3" s="200"/>
      <c r="GG3" s="200"/>
      <c r="GH3" s="200"/>
      <c r="GI3" s="200"/>
      <c r="GJ3" s="200"/>
      <c r="GK3" s="200"/>
      <c r="GL3" s="200"/>
      <c r="GM3" s="200"/>
      <c r="GN3" s="200"/>
      <c r="GO3" s="200"/>
      <c r="GP3" s="200"/>
      <c r="GQ3" s="200"/>
      <c r="GR3" s="200"/>
      <c r="GS3" s="200"/>
      <c r="GT3" s="200"/>
      <c r="GU3" s="200"/>
      <c r="GV3" s="200"/>
      <c r="GW3" s="200"/>
      <c r="GX3" s="200"/>
      <c r="GY3" s="200"/>
      <c r="GZ3" s="200"/>
      <c r="HA3" s="200"/>
      <c r="HB3" s="200"/>
      <c r="HC3" s="200"/>
      <c r="HD3" s="200"/>
      <c r="HE3" s="200"/>
      <c r="HF3" s="200"/>
      <c r="HG3" s="200"/>
      <c r="HH3" s="200"/>
      <c r="HI3" s="200"/>
      <c r="HJ3" s="200"/>
      <c r="HK3" s="200"/>
      <c r="HL3" s="200"/>
      <c r="HM3" s="200"/>
      <c r="HN3" s="200"/>
      <c r="HO3" s="200"/>
      <c r="HP3" s="200"/>
      <c r="HQ3" s="200"/>
      <c r="HR3" s="200"/>
      <c r="HS3" s="200"/>
      <c r="HT3" s="200"/>
      <c r="HU3" s="200"/>
      <c r="HV3" s="200"/>
      <c r="HW3" s="200"/>
      <c r="HX3" s="200"/>
      <c r="HY3" s="200"/>
      <c r="HZ3" s="200"/>
      <c r="IA3" s="200"/>
      <c r="IB3" s="200"/>
      <c r="IC3" s="200"/>
      <c r="ID3" s="200"/>
      <c r="IE3" s="200"/>
      <c r="IF3" s="200"/>
      <c r="IG3" s="200"/>
      <c r="IH3" s="200"/>
      <c r="II3" s="200"/>
      <c r="IJ3" s="200"/>
      <c r="IK3" s="200"/>
      <c r="IL3" s="200"/>
      <c r="IM3" s="200"/>
      <c r="IN3" s="200"/>
      <c r="IO3" s="200"/>
      <c r="IP3" s="200"/>
      <c r="IQ3" s="200"/>
      <c r="IR3" s="200"/>
      <c r="IS3" s="200"/>
      <c r="IT3" s="200"/>
      <c r="IU3" s="200"/>
      <c r="IV3" s="200"/>
      <c r="IW3" s="200"/>
      <c r="IX3" s="200"/>
      <c r="IY3" s="200"/>
      <c r="IZ3" s="200"/>
      <c r="JA3" s="200"/>
      <c r="JB3" s="200"/>
      <c r="JC3" s="200"/>
      <c r="JD3" s="200"/>
      <c r="JE3" s="200"/>
      <c r="JF3" s="200"/>
      <c r="JG3" s="200"/>
      <c r="JH3" s="200"/>
      <c r="JI3" s="200"/>
      <c r="JJ3" s="200"/>
      <c r="JK3" s="200"/>
      <c r="JL3" s="200"/>
      <c r="JM3" s="200"/>
      <c r="JN3" s="200"/>
      <c r="JO3" s="200"/>
      <c r="JP3" s="200"/>
      <c r="JQ3" s="200"/>
      <c r="JR3" s="200"/>
      <c r="JS3" s="200"/>
      <c r="JT3" s="200"/>
      <c r="JU3" s="200"/>
      <c r="JV3" s="200"/>
      <c r="JW3" s="200"/>
      <c r="JX3" s="200"/>
      <c r="JY3" s="200"/>
      <c r="JZ3" s="200"/>
      <c r="KA3" s="200"/>
      <c r="KB3" s="200"/>
      <c r="KC3" s="200"/>
      <c r="KD3" s="200"/>
      <c r="KE3" s="200"/>
      <c r="KF3" s="200"/>
      <c r="KG3" s="200"/>
      <c r="KH3" s="200"/>
      <c r="KI3" s="200"/>
      <c r="KJ3" s="200"/>
      <c r="KK3" s="200"/>
      <c r="KL3" s="200"/>
      <c r="KM3" s="200"/>
      <c r="KN3" s="200"/>
      <c r="KO3" s="200"/>
      <c r="KP3" s="200"/>
      <c r="KQ3" s="200"/>
      <c r="KR3" s="200"/>
      <c r="KS3" s="200"/>
      <c r="KT3" s="200"/>
      <c r="KU3" s="200"/>
      <c r="KV3" s="200"/>
      <c r="KW3" s="200"/>
      <c r="KX3" s="200"/>
      <c r="KY3" s="200"/>
      <c r="KZ3" s="200"/>
      <c r="LA3" s="200"/>
      <c r="LB3" s="200"/>
      <c r="LC3" s="200"/>
      <c r="LD3" s="200"/>
      <c r="LE3" s="200"/>
      <c r="LF3" s="200"/>
      <c r="LG3" s="200"/>
      <c r="LH3" s="200"/>
      <c r="LI3" s="200"/>
      <c r="LJ3" s="200"/>
      <c r="LK3" s="200"/>
      <c r="LL3" s="200"/>
      <c r="LM3" s="200"/>
      <c r="LN3" s="200"/>
      <c r="LO3" s="200"/>
      <c r="LP3" s="200"/>
      <c r="LQ3" s="200"/>
      <c r="LR3" s="200"/>
      <c r="LS3" s="200"/>
      <c r="LT3" s="200"/>
      <c r="LU3" s="200"/>
      <c r="LV3" s="200"/>
      <c r="LW3" s="200"/>
      <c r="LX3" s="200"/>
      <c r="LY3" s="200"/>
      <c r="LZ3" s="200"/>
      <c r="MA3" s="200"/>
      <c r="MB3" s="200"/>
      <c r="MC3" s="200"/>
      <c r="MD3" s="200"/>
      <c r="ME3" s="200"/>
      <c r="MF3" s="200"/>
      <c r="MG3" s="200"/>
      <c r="MH3" s="200"/>
      <c r="MI3" s="200"/>
      <c r="MJ3" s="200"/>
      <c r="MK3" s="200"/>
      <c r="ML3" s="200"/>
      <c r="MM3" s="200"/>
      <c r="MN3" s="200"/>
      <c r="MO3" s="200"/>
      <c r="MP3" s="200"/>
      <c r="MQ3" s="200"/>
      <c r="MR3" s="200"/>
      <c r="MS3" s="195" t="s">
        <v>205</v>
      </c>
      <c r="MT3" s="196"/>
    </row>
    <row r="4" spans="1:358" ht="12.75" x14ac:dyDescent="0.25">
      <c r="A4" s="27"/>
      <c r="B4" s="27"/>
      <c r="C4" s="27"/>
      <c r="D4" s="27"/>
      <c r="E4" s="27"/>
      <c r="F4" s="27"/>
      <c r="G4" s="27"/>
      <c r="H4" s="27"/>
      <c r="I4" s="28"/>
      <c r="J4" s="28"/>
      <c r="AC4" s="65" t="s">
        <v>86</v>
      </c>
      <c r="AD4" s="65" t="s">
        <v>86</v>
      </c>
      <c r="AE4" s="65" t="s">
        <v>86</v>
      </c>
      <c r="AF4" s="65" t="s">
        <v>86</v>
      </c>
      <c r="AG4" s="65" t="s">
        <v>86</v>
      </c>
      <c r="AH4" s="65" t="s">
        <v>86</v>
      </c>
      <c r="AI4" s="65" t="s">
        <v>86</v>
      </c>
      <c r="AJ4" s="65" t="s">
        <v>86</v>
      </c>
      <c r="AK4" s="65" t="s">
        <v>86</v>
      </c>
      <c r="AL4" s="65" t="s">
        <v>86</v>
      </c>
      <c r="AM4" s="65" t="s">
        <v>86</v>
      </c>
      <c r="AN4" s="65" t="s">
        <v>86</v>
      </c>
      <c r="AO4" s="65" t="s">
        <v>86</v>
      </c>
      <c r="AP4" s="65" t="s">
        <v>86</v>
      </c>
      <c r="AQ4" s="65" t="s">
        <v>86</v>
      </c>
      <c r="AR4" s="65" t="s">
        <v>86</v>
      </c>
      <c r="AS4" s="65" t="s">
        <v>86</v>
      </c>
      <c r="AT4" s="66" t="s">
        <v>87</v>
      </c>
      <c r="AU4" s="66" t="s">
        <v>87</v>
      </c>
      <c r="AV4" s="66" t="s">
        <v>87</v>
      </c>
      <c r="AW4" s="66" t="s">
        <v>87</v>
      </c>
      <c r="AX4" s="66" t="s">
        <v>87</v>
      </c>
      <c r="AY4" s="66" t="s">
        <v>87</v>
      </c>
      <c r="AZ4" s="66" t="s">
        <v>87</v>
      </c>
      <c r="BA4" s="66" t="s">
        <v>87</v>
      </c>
      <c r="BB4" s="66" t="s">
        <v>87</v>
      </c>
      <c r="BC4" s="66" t="s">
        <v>87</v>
      </c>
      <c r="BD4" s="66" t="s">
        <v>87</v>
      </c>
      <c r="BE4" s="66" t="s">
        <v>87</v>
      </c>
      <c r="BF4" s="66" t="s">
        <v>87</v>
      </c>
      <c r="BG4" s="66" t="s">
        <v>87</v>
      </c>
      <c r="BH4" s="66" t="s">
        <v>87</v>
      </c>
      <c r="BI4" s="66" t="s">
        <v>87</v>
      </c>
      <c r="BJ4" s="66" t="s">
        <v>87</v>
      </c>
      <c r="BK4" s="66" t="s">
        <v>87</v>
      </c>
      <c r="BL4" s="66" t="s">
        <v>87</v>
      </c>
      <c r="BM4" s="66" t="s">
        <v>87</v>
      </c>
      <c r="BN4" s="66" t="s">
        <v>87</v>
      </c>
      <c r="BO4" s="66" t="s">
        <v>87</v>
      </c>
      <c r="BP4" s="66" t="s">
        <v>87</v>
      </c>
      <c r="BQ4" s="66" t="s">
        <v>87</v>
      </c>
      <c r="BR4" s="66" t="s">
        <v>87</v>
      </c>
      <c r="BS4" s="66" t="s">
        <v>87</v>
      </c>
      <c r="BT4" s="66" t="s">
        <v>87</v>
      </c>
      <c r="BU4" s="66" t="s">
        <v>87</v>
      </c>
      <c r="BV4" s="66" t="s">
        <v>87</v>
      </c>
      <c r="BW4" s="66" t="s">
        <v>87</v>
      </c>
      <c r="BX4" s="66" t="s">
        <v>87</v>
      </c>
      <c r="BY4" s="66" t="s">
        <v>87</v>
      </c>
      <c r="BZ4" s="66" t="s">
        <v>87</v>
      </c>
      <c r="CA4" s="66" t="s">
        <v>87</v>
      </c>
      <c r="CB4" s="66" t="s">
        <v>87</v>
      </c>
      <c r="CC4" s="66" t="s">
        <v>87</v>
      </c>
      <c r="CD4" s="67" t="s">
        <v>167</v>
      </c>
      <c r="CE4" s="67" t="s">
        <v>167</v>
      </c>
      <c r="CF4" s="67" t="s">
        <v>167</v>
      </c>
      <c r="CG4" s="67" t="s">
        <v>167</v>
      </c>
      <c r="CH4" s="67" t="s">
        <v>167</v>
      </c>
      <c r="CI4" s="67" t="s">
        <v>167</v>
      </c>
      <c r="CJ4" s="67" t="s">
        <v>167</v>
      </c>
      <c r="CK4" s="67" t="s">
        <v>167</v>
      </c>
      <c r="CL4" s="67" t="s">
        <v>167</v>
      </c>
      <c r="CM4" s="67" t="s">
        <v>167</v>
      </c>
      <c r="CN4" s="67" t="s">
        <v>167</v>
      </c>
      <c r="CO4" s="67" t="s">
        <v>167</v>
      </c>
      <c r="CP4" s="67" t="s">
        <v>167</v>
      </c>
      <c r="CQ4" s="67" t="s">
        <v>167</v>
      </c>
      <c r="CR4" s="67" t="s">
        <v>167</v>
      </c>
      <c r="CS4" s="67" t="s">
        <v>167</v>
      </c>
      <c r="CT4" s="67" t="s">
        <v>167</v>
      </c>
      <c r="CU4" s="67" t="s">
        <v>167</v>
      </c>
      <c r="CV4" s="67" t="s">
        <v>167</v>
      </c>
      <c r="CW4" s="67" t="s">
        <v>167</v>
      </c>
      <c r="CX4" s="67" t="s">
        <v>167</v>
      </c>
      <c r="CY4" s="67" t="s">
        <v>167</v>
      </c>
      <c r="CZ4" s="67" t="s">
        <v>167</v>
      </c>
      <c r="DA4" s="67" t="s">
        <v>167</v>
      </c>
      <c r="DB4" s="67" t="s">
        <v>167</v>
      </c>
      <c r="DC4" s="67" t="s">
        <v>167</v>
      </c>
      <c r="DD4" s="67" t="s">
        <v>167</v>
      </c>
      <c r="DE4" s="67" t="s">
        <v>167</v>
      </c>
      <c r="DF4" s="67" t="s">
        <v>167</v>
      </c>
      <c r="DG4" s="67" t="s">
        <v>167</v>
      </c>
      <c r="DH4" s="67" t="s">
        <v>167</v>
      </c>
      <c r="DI4" s="67" t="s">
        <v>167</v>
      </c>
      <c r="DJ4" s="67" t="s">
        <v>167</v>
      </c>
      <c r="DK4" s="67" t="s">
        <v>167</v>
      </c>
      <c r="DL4" s="67" t="s">
        <v>167</v>
      </c>
      <c r="DM4" s="67" t="s">
        <v>167</v>
      </c>
      <c r="DN4" s="68" t="s">
        <v>88</v>
      </c>
      <c r="DO4" s="68" t="s">
        <v>88</v>
      </c>
      <c r="DP4" s="68" t="s">
        <v>88</v>
      </c>
      <c r="DQ4" s="68" t="s">
        <v>88</v>
      </c>
      <c r="DR4" s="68" t="s">
        <v>88</v>
      </c>
      <c r="DS4" s="68" t="s">
        <v>88</v>
      </c>
      <c r="DT4" s="68" t="s">
        <v>88</v>
      </c>
      <c r="DU4" s="68" t="s">
        <v>88</v>
      </c>
      <c r="DV4" s="68" t="s">
        <v>88</v>
      </c>
      <c r="DW4" s="68" t="s">
        <v>88</v>
      </c>
      <c r="DX4" s="68" t="s">
        <v>88</v>
      </c>
      <c r="DY4" s="68" t="s">
        <v>88</v>
      </c>
      <c r="DZ4" s="68" t="s">
        <v>88</v>
      </c>
      <c r="EA4" s="68" t="s">
        <v>88</v>
      </c>
      <c r="EB4" s="68" t="s">
        <v>88</v>
      </c>
      <c r="EC4" s="68" t="s">
        <v>88</v>
      </c>
      <c r="ED4" s="68" t="s">
        <v>88</v>
      </c>
      <c r="EE4" s="68" t="s">
        <v>88</v>
      </c>
      <c r="EF4" s="68" t="s">
        <v>88</v>
      </c>
      <c r="EG4" s="68" t="s">
        <v>88</v>
      </c>
      <c r="EH4" s="68" t="s">
        <v>88</v>
      </c>
      <c r="EI4" s="68" t="s">
        <v>88</v>
      </c>
      <c r="EJ4" s="68" t="s">
        <v>88</v>
      </c>
      <c r="EK4" s="68" t="s">
        <v>88</v>
      </c>
      <c r="EL4" s="68" t="s">
        <v>88</v>
      </c>
      <c r="EM4" s="68" t="s">
        <v>88</v>
      </c>
      <c r="EN4" s="68" t="s">
        <v>88</v>
      </c>
      <c r="EO4" s="68" t="s">
        <v>88</v>
      </c>
      <c r="EP4" s="68" t="s">
        <v>88</v>
      </c>
      <c r="EQ4" s="68" t="s">
        <v>88</v>
      </c>
      <c r="ER4" s="68" t="s">
        <v>88</v>
      </c>
      <c r="ES4" s="68" t="s">
        <v>88</v>
      </c>
      <c r="ET4" s="68" t="s">
        <v>88</v>
      </c>
      <c r="EU4" s="68" t="s">
        <v>88</v>
      </c>
      <c r="EV4" s="68" t="s">
        <v>88</v>
      </c>
      <c r="EW4" s="68" t="s">
        <v>88</v>
      </c>
      <c r="EX4" s="68" t="s">
        <v>88</v>
      </c>
      <c r="EY4" s="68" t="s">
        <v>88</v>
      </c>
      <c r="EZ4" s="68" t="s">
        <v>88</v>
      </c>
      <c r="FA4" s="68" t="s">
        <v>88</v>
      </c>
      <c r="FB4" s="68" t="s">
        <v>88</v>
      </c>
      <c r="FC4" s="68" t="s">
        <v>88</v>
      </c>
      <c r="FD4" s="68" t="s">
        <v>88</v>
      </c>
      <c r="FE4" s="68" t="s">
        <v>88</v>
      </c>
      <c r="FF4" s="68" t="s">
        <v>88</v>
      </c>
      <c r="FG4" s="68" t="s">
        <v>88</v>
      </c>
      <c r="FH4" s="68" t="s">
        <v>88</v>
      </c>
      <c r="FI4" s="68" t="s">
        <v>88</v>
      </c>
      <c r="FJ4" s="68" t="s">
        <v>88</v>
      </c>
      <c r="FK4" s="68" t="s">
        <v>88</v>
      </c>
      <c r="FL4" s="68" t="s">
        <v>88</v>
      </c>
      <c r="FM4" s="68" t="s">
        <v>88</v>
      </c>
      <c r="FN4" s="68" t="s">
        <v>88</v>
      </c>
      <c r="FO4" s="68" t="s">
        <v>88</v>
      </c>
      <c r="FP4" s="68" t="s">
        <v>88</v>
      </c>
      <c r="FQ4" s="68" t="s">
        <v>88</v>
      </c>
      <c r="FR4" s="68" t="s">
        <v>88</v>
      </c>
      <c r="FS4" s="68" t="s">
        <v>88</v>
      </c>
      <c r="FT4" s="68" t="s">
        <v>88</v>
      </c>
      <c r="FU4" s="68" t="s">
        <v>88</v>
      </c>
      <c r="FV4" s="68" t="s">
        <v>88</v>
      </c>
      <c r="FW4" s="68" t="s">
        <v>88</v>
      </c>
      <c r="FX4" s="68" t="s">
        <v>88</v>
      </c>
      <c r="FY4" s="68" t="s">
        <v>88</v>
      </c>
      <c r="FZ4" s="68" t="s">
        <v>88</v>
      </c>
      <c r="GA4" s="68" t="s">
        <v>88</v>
      </c>
      <c r="GB4" s="68" t="s">
        <v>88</v>
      </c>
      <c r="GC4" s="68" t="s">
        <v>88</v>
      </c>
      <c r="GD4" s="68" t="s">
        <v>88</v>
      </c>
      <c r="GE4" s="68" t="s">
        <v>88</v>
      </c>
      <c r="GF4" s="68"/>
      <c r="GG4" s="68" t="s">
        <v>88</v>
      </c>
      <c r="GH4" s="68" t="s">
        <v>88</v>
      </c>
      <c r="GI4" s="68" t="s">
        <v>88</v>
      </c>
      <c r="GJ4" s="68" t="s">
        <v>88</v>
      </c>
      <c r="GK4" s="68" t="s">
        <v>88</v>
      </c>
      <c r="GL4" s="68" t="s">
        <v>88</v>
      </c>
      <c r="GM4" s="68" t="s">
        <v>88</v>
      </c>
      <c r="GN4" s="68" t="s">
        <v>88</v>
      </c>
      <c r="GO4" s="68" t="s">
        <v>88</v>
      </c>
      <c r="GP4" s="68" t="s">
        <v>88</v>
      </c>
      <c r="GQ4" s="68" t="s">
        <v>88</v>
      </c>
      <c r="GR4" s="68" t="s">
        <v>88</v>
      </c>
      <c r="GS4" s="68" t="s">
        <v>88</v>
      </c>
      <c r="GT4" s="68" t="s">
        <v>88</v>
      </c>
      <c r="GU4" s="68" t="s">
        <v>88</v>
      </c>
      <c r="GV4" s="68" t="s">
        <v>88</v>
      </c>
      <c r="GW4" s="68" t="s">
        <v>88</v>
      </c>
      <c r="GX4" s="68" t="s">
        <v>88</v>
      </c>
      <c r="GY4" s="68" t="s">
        <v>88</v>
      </c>
      <c r="GZ4" s="68" t="s">
        <v>88</v>
      </c>
      <c r="HA4" s="68" t="s">
        <v>88</v>
      </c>
      <c r="HB4" s="68" t="s">
        <v>88</v>
      </c>
      <c r="HC4" s="68" t="s">
        <v>88</v>
      </c>
      <c r="HD4" s="68" t="s">
        <v>88</v>
      </c>
      <c r="HE4" s="68" t="s">
        <v>88</v>
      </c>
      <c r="HF4" s="68" t="s">
        <v>88</v>
      </c>
      <c r="HG4" s="68" t="s">
        <v>88</v>
      </c>
      <c r="HH4" s="68" t="s">
        <v>88</v>
      </c>
      <c r="HI4" s="68" t="s">
        <v>88</v>
      </c>
      <c r="HJ4" s="68" t="s">
        <v>88</v>
      </c>
      <c r="HK4" s="68" t="s">
        <v>88</v>
      </c>
      <c r="HL4" s="68" t="s">
        <v>88</v>
      </c>
      <c r="HM4" s="68" t="s">
        <v>88</v>
      </c>
      <c r="HN4" s="68" t="s">
        <v>88</v>
      </c>
      <c r="HO4" s="68" t="s">
        <v>88</v>
      </c>
      <c r="HP4" s="68" t="s">
        <v>88</v>
      </c>
      <c r="HQ4" s="68" t="s">
        <v>88</v>
      </c>
      <c r="HR4" s="68" t="s">
        <v>88</v>
      </c>
      <c r="HS4" s="68" t="s">
        <v>88</v>
      </c>
      <c r="HT4" s="68" t="s">
        <v>88</v>
      </c>
      <c r="HU4" s="68" t="s">
        <v>88</v>
      </c>
      <c r="HV4" s="68" t="s">
        <v>88</v>
      </c>
      <c r="HW4" s="68" t="s">
        <v>88</v>
      </c>
      <c r="HX4" s="68" t="s">
        <v>88</v>
      </c>
      <c r="HY4" s="68" t="s">
        <v>88</v>
      </c>
      <c r="HZ4" s="68" t="s">
        <v>88</v>
      </c>
      <c r="IA4" s="68" t="s">
        <v>88</v>
      </c>
      <c r="IB4" s="68" t="s">
        <v>88</v>
      </c>
      <c r="IC4" s="68" t="s">
        <v>88</v>
      </c>
      <c r="ID4" s="68" t="s">
        <v>88</v>
      </c>
      <c r="IE4" s="68" t="s">
        <v>88</v>
      </c>
      <c r="IF4" s="68" t="s">
        <v>88</v>
      </c>
      <c r="IG4" s="68" t="s">
        <v>88</v>
      </c>
      <c r="IH4" s="68" t="s">
        <v>88</v>
      </c>
      <c r="II4" s="68" t="s">
        <v>88</v>
      </c>
      <c r="IJ4" s="68" t="s">
        <v>88</v>
      </c>
      <c r="IK4" s="68" t="s">
        <v>88</v>
      </c>
      <c r="IL4" s="68" t="s">
        <v>88</v>
      </c>
      <c r="IM4" s="68" t="s">
        <v>88</v>
      </c>
      <c r="IN4" s="68" t="s">
        <v>88</v>
      </c>
      <c r="IO4" s="68" t="s">
        <v>88</v>
      </c>
      <c r="IP4" s="68" t="s">
        <v>88</v>
      </c>
      <c r="IQ4" s="68" t="s">
        <v>88</v>
      </c>
      <c r="IR4" s="68" t="s">
        <v>88</v>
      </c>
      <c r="IS4" s="68" t="s">
        <v>88</v>
      </c>
      <c r="IT4" s="68" t="s">
        <v>88</v>
      </c>
      <c r="IU4" s="68" t="s">
        <v>88</v>
      </c>
      <c r="IV4" s="68" t="s">
        <v>88</v>
      </c>
      <c r="IW4" s="68" t="s">
        <v>88</v>
      </c>
      <c r="IX4" s="68" t="s">
        <v>88</v>
      </c>
      <c r="IY4" s="68" t="s">
        <v>88</v>
      </c>
      <c r="IZ4" s="68" t="s">
        <v>88</v>
      </c>
      <c r="JA4" s="68" t="s">
        <v>88</v>
      </c>
      <c r="JB4" s="68" t="s">
        <v>88</v>
      </c>
      <c r="JC4" s="68" t="s">
        <v>88</v>
      </c>
      <c r="JD4" s="68" t="s">
        <v>88</v>
      </c>
      <c r="JE4" s="68" t="s">
        <v>88</v>
      </c>
      <c r="JF4" s="68" t="s">
        <v>88</v>
      </c>
      <c r="JG4" s="68" t="s">
        <v>88</v>
      </c>
      <c r="JH4" s="68" t="s">
        <v>88</v>
      </c>
      <c r="JI4" s="68" t="s">
        <v>88</v>
      </c>
      <c r="JJ4" s="68" t="s">
        <v>88</v>
      </c>
      <c r="JK4" s="68" t="s">
        <v>88</v>
      </c>
      <c r="JL4" s="68" t="s">
        <v>88</v>
      </c>
      <c r="JM4" s="68" t="s">
        <v>88</v>
      </c>
      <c r="JN4" s="68" t="s">
        <v>88</v>
      </c>
      <c r="JO4" s="68" t="s">
        <v>88</v>
      </c>
      <c r="JP4" s="68" t="s">
        <v>88</v>
      </c>
      <c r="JQ4" s="68" t="s">
        <v>88</v>
      </c>
      <c r="JR4" s="68" t="s">
        <v>88</v>
      </c>
      <c r="JS4" s="68" t="s">
        <v>88</v>
      </c>
      <c r="JT4" s="68" t="s">
        <v>88</v>
      </c>
      <c r="JU4" s="68" t="s">
        <v>88</v>
      </c>
      <c r="JV4" s="68" t="s">
        <v>88</v>
      </c>
      <c r="JW4" s="68" t="s">
        <v>88</v>
      </c>
      <c r="JX4" s="68" t="s">
        <v>88</v>
      </c>
      <c r="JY4" s="68" t="s">
        <v>88</v>
      </c>
      <c r="JZ4" s="68" t="s">
        <v>88</v>
      </c>
      <c r="KA4" s="68" t="s">
        <v>88</v>
      </c>
      <c r="KB4" s="68" t="s">
        <v>88</v>
      </c>
      <c r="KC4" s="68" t="s">
        <v>88</v>
      </c>
      <c r="KD4" s="68" t="s">
        <v>88</v>
      </c>
      <c r="KE4" s="68" t="s">
        <v>88</v>
      </c>
      <c r="KF4" s="68" t="s">
        <v>88</v>
      </c>
      <c r="KG4" s="68" t="s">
        <v>88</v>
      </c>
      <c r="KH4" s="68" t="s">
        <v>88</v>
      </c>
      <c r="KI4" s="68" t="s">
        <v>88</v>
      </c>
      <c r="KJ4" s="68" t="s">
        <v>88</v>
      </c>
      <c r="KK4" s="68" t="s">
        <v>88</v>
      </c>
      <c r="KL4" s="68" t="s">
        <v>88</v>
      </c>
      <c r="KM4" s="68" t="s">
        <v>88</v>
      </c>
      <c r="KN4" s="68" t="s">
        <v>88</v>
      </c>
      <c r="KO4" s="68" t="s">
        <v>88</v>
      </c>
      <c r="KP4" s="68" t="s">
        <v>88</v>
      </c>
      <c r="KQ4" s="68" t="s">
        <v>88</v>
      </c>
      <c r="KR4" s="68" t="s">
        <v>88</v>
      </c>
      <c r="KS4" s="68" t="s">
        <v>88</v>
      </c>
      <c r="KT4" s="68" t="s">
        <v>88</v>
      </c>
      <c r="KU4" s="68" t="s">
        <v>88</v>
      </c>
      <c r="KV4" s="68" t="s">
        <v>88</v>
      </c>
      <c r="KW4" s="68" t="s">
        <v>88</v>
      </c>
      <c r="KX4" s="68" t="s">
        <v>88</v>
      </c>
      <c r="KY4" s="68" t="s">
        <v>88</v>
      </c>
      <c r="KZ4" s="68" t="s">
        <v>88</v>
      </c>
      <c r="LA4" s="68" t="s">
        <v>88</v>
      </c>
      <c r="LB4" s="68" t="s">
        <v>88</v>
      </c>
      <c r="LC4" s="68" t="s">
        <v>88</v>
      </c>
      <c r="LD4" s="68" t="s">
        <v>88</v>
      </c>
    </row>
    <row r="5" spans="1:358" ht="15" customHeight="1" x14ac:dyDescent="0.25">
      <c r="D5" s="197" t="s">
        <v>2</v>
      </c>
      <c r="E5" s="197"/>
      <c r="F5" s="197"/>
      <c r="G5" s="197"/>
      <c r="H5" s="197"/>
      <c r="I5" s="197"/>
      <c r="J5" s="197"/>
      <c r="K5" s="197"/>
      <c r="L5" s="197"/>
      <c r="M5" s="197"/>
      <c r="N5" s="197"/>
      <c r="O5" s="69"/>
      <c r="P5" s="197" t="s">
        <v>14</v>
      </c>
      <c r="Q5" s="197"/>
      <c r="R5" s="197"/>
      <c r="S5" s="197"/>
      <c r="T5" s="197"/>
      <c r="U5" s="197"/>
      <c r="V5" s="197"/>
      <c r="W5" s="197"/>
      <c r="X5" s="197"/>
      <c r="Y5" s="197"/>
      <c r="Z5" s="197"/>
      <c r="AA5" s="197" t="s">
        <v>69</v>
      </c>
      <c r="AB5" s="197"/>
      <c r="AC5" s="29" t="s">
        <v>70</v>
      </c>
      <c r="AD5" s="29" t="s">
        <v>70</v>
      </c>
      <c r="AE5" s="29" t="s">
        <v>70</v>
      </c>
      <c r="AF5" s="29" t="s">
        <v>70</v>
      </c>
      <c r="AG5" s="29" t="s">
        <v>70</v>
      </c>
      <c r="AH5" s="29" t="s">
        <v>70</v>
      </c>
      <c r="AI5" s="29" t="s">
        <v>70</v>
      </c>
      <c r="AJ5" s="29" t="s">
        <v>70</v>
      </c>
      <c r="AK5" s="29" t="s">
        <v>70</v>
      </c>
      <c r="AL5" s="29" t="s">
        <v>70</v>
      </c>
      <c r="AM5" s="29" t="s">
        <v>70</v>
      </c>
      <c r="AN5" s="29" t="s">
        <v>71</v>
      </c>
      <c r="AO5" s="29" t="s">
        <v>71</v>
      </c>
      <c r="AP5" s="29" t="s">
        <v>71</v>
      </c>
      <c r="AQ5" s="29" t="s">
        <v>72</v>
      </c>
      <c r="AR5" s="29" t="s">
        <v>72</v>
      </c>
      <c r="AS5" s="29" t="s">
        <v>72</v>
      </c>
      <c r="AT5" s="29" t="s">
        <v>70</v>
      </c>
      <c r="AU5" s="29" t="s">
        <v>70</v>
      </c>
      <c r="AV5" s="29" t="s">
        <v>70</v>
      </c>
      <c r="AW5" s="29" t="s">
        <v>70</v>
      </c>
      <c r="AX5" s="29" t="s">
        <v>70</v>
      </c>
      <c r="AY5" s="29" t="s">
        <v>70</v>
      </c>
      <c r="AZ5" s="29" t="s">
        <v>70</v>
      </c>
      <c r="BA5" s="29" t="s">
        <v>70</v>
      </c>
      <c r="BB5" s="29" t="s">
        <v>70</v>
      </c>
      <c r="BC5" s="29" t="s">
        <v>70</v>
      </c>
      <c r="BD5" s="29" t="s">
        <v>70</v>
      </c>
      <c r="BE5" s="29" t="s">
        <v>70</v>
      </c>
      <c r="BF5" s="29" t="s">
        <v>70</v>
      </c>
      <c r="BG5" s="29" t="s">
        <v>70</v>
      </c>
      <c r="BH5" s="29" t="s">
        <v>70</v>
      </c>
      <c r="BI5" s="29" t="s">
        <v>70</v>
      </c>
      <c r="BJ5" s="29" t="s">
        <v>70</v>
      </c>
      <c r="BK5" s="29" t="s">
        <v>70</v>
      </c>
      <c r="BL5" s="29" t="s">
        <v>70</v>
      </c>
      <c r="BM5" s="29" t="s">
        <v>70</v>
      </c>
      <c r="BN5" s="29" t="s">
        <v>70</v>
      </c>
      <c r="BO5" s="29" t="s">
        <v>70</v>
      </c>
      <c r="BP5" s="29" t="s">
        <v>70</v>
      </c>
      <c r="BQ5" s="29" t="s">
        <v>70</v>
      </c>
      <c r="BR5" s="29" t="s">
        <v>70</v>
      </c>
      <c r="BS5" s="29" t="s">
        <v>70</v>
      </c>
      <c r="BT5" s="29" t="s">
        <v>70</v>
      </c>
      <c r="BU5" s="29" t="s">
        <v>70</v>
      </c>
      <c r="BV5" s="29" t="s">
        <v>70</v>
      </c>
      <c r="BW5" s="29" t="s">
        <v>70</v>
      </c>
      <c r="BX5" s="29" t="s">
        <v>71</v>
      </c>
      <c r="BY5" s="29" t="s">
        <v>71</v>
      </c>
      <c r="BZ5" s="29" t="s">
        <v>71</v>
      </c>
      <c r="CA5" s="29" t="s">
        <v>72</v>
      </c>
      <c r="CB5" s="29" t="s">
        <v>72</v>
      </c>
      <c r="CC5" s="29" t="s">
        <v>72</v>
      </c>
      <c r="CD5" s="29" t="s">
        <v>70</v>
      </c>
      <c r="CE5" s="29" t="s">
        <v>70</v>
      </c>
      <c r="CF5" s="29" t="s">
        <v>70</v>
      </c>
      <c r="CG5" s="29" t="s">
        <v>70</v>
      </c>
      <c r="CH5" s="29" t="s">
        <v>70</v>
      </c>
      <c r="CI5" s="29" t="s">
        <v>70</v>
      </c>
      <c r="CJ5" s="29" t="s">
        <v>70</v>
      </c>
      <c r="CK5" s="29" t="s">
        <v>70</v>
      </c>
      <c r="CL5" s="29" t="s">
        <v>70</v>
      </c>
      <c r="CM5" s="29" t="s">
        <v>70</v>
      </c>
      <c r="CN5" s="29" t="s">
        <v>70</v>
      </c>
      <c r="CO5" s="29" t="s">
        <v>70</v>
      </c>
      <c r="CP5" s="29" t="s">
        <v>70</v>
      </c>
      <c r="CQ5" s="29" t="s">
        <v>70</v>
      </c>
      <c r="CR5" s="29" t="s">
        <v>70</v>
      </c>
      <c r="CS5" s="29" t="s">
        <v>70</v>
      </c>
      <c r="CT5" s="29" t="s">
        <v>70</v>
      </c>
      <c r="CU5" s="29" t="s">
        <v>70</v>
      </c>
      <c r="CV5" s="29" t="s">
        <v>70</v>
      </c>
      <c r="CW5" s="29" t="s">
        <v>70</v>
      </c>
      <c r="CX5" s="29" t="s">
        <v>70</v>
      </c>
      <c r="CY5" s="29" t="s">
        <v>70</v>
      </c>
      <c r="CZ5" s="29" t="s">
        <v>70</v>
      </c>
      <c r="DA5" s="29" t="s">
        <v>70</v>
      </c>
      <c r="DB5" s="29" t="s">
        <v>70</v>
      </c>
      <c r="DC5" s="29" t="s">
        <v>70</v>
      </c>
      <c r="DD5" s="29" t="s">
        <v>70</v>
      </c>
      <c r="DE5" s="29" t="s">
        <v>70</v>
      </c>
      <c r="DF5" s="29" t="s">
        <v>70</v>
      </c>
      <c r="DG5" s="29" t="s">
        <v>70</v>
      </c>
      <c r="DH5" s="29" t="s">
        <v>71</v>
      </c>
      <c r="DI5" s="29" t="s">
        <v>71</v>
      </c>
      <c r="DJ5" s="29" t="s">
        <v>71</v>
      </c>
      <c r="DK5" s="29" t="s">
        <v>72</v>
      </c>
      <c r="DL5" s="29" t="s">
        <v>72</v>
      </c>
      <c r="DM5" s="29" t="s">
        <v>72</v>
      </c>
      <c r="DN5" s="29" t="s">
        <v>70</v>
      </c>
      <c r="DO5" s="29" t="s">
        <v>70</v>
      </c>
      <c r="DP5" s="29" t="s">
        <v>70</v>
      </c>
      <c r="DQ5" s="29" t="s">
        <v>70</v>
      </c>
      <c r="DR5" s="29" t="s">
        <v>70</v>
      </c>
      <c r="DS5" s="29" t="s">
        <v>70</v>
      </c>
      <c r="DT5" s="29" t="s">
        <v>70</v>
      </c>
      <c r="DU5" s="29" t="s">
        <v>70</v>
      </c>
      <c r="DV5" s="29" t="s">
        <v>70</v>
      </c>
      <c r="DW5" s="29" t="s">
        <v>70</v>
      </c>
      <c r="DX5" s="29" t="s">
        <v>70</v>
      </c>
      <c r="DY5" s="29" t="s">
        <v>70</v>
      </c>
      <c r="DZ5" s="29" t="s">
        <v>70</v>
      </c>
      <c r="EA5" s="29" t="s">
        <v>70</v>
      </c>
      <c r="EB5" s="29" t="s">
        <v>70</v>
      </c>
      <c r="EC5" s="29" t="s">
        <v>70</v>
      </c>
      <c r="ED5" s="29" t="s">
        <v>70</v>
      </c>
      <c r="EE5" s="29" t="s">
        <v>70</v>
      </c>
      <c r="EF5" s="29" t="s">
        <v>70</v>
      </c>
      <c r="EG5" s="29" t="s">
        <v>70</v>
      </c>
      <c r="EH5" s="29" t="s">
        <v>70</v>
      </c>
      <c r="EI5" s="29" t="s">
        <v>70</v>
      </c>
      <c r="EJ5" s="29" t="s">
        <v>70</v>
      </c>
      <c r="EK5" s="29" t="s">
        <v>70</v>
      </c>
      <c r="EL5" s="29" t="s">
        <v>70</v>
      </c>
      <c r="EM5" s="29" t="s">
        <v>70</v>
      </c>
      <c r="EN5" s="29" t="s">
        <v>70</v>
      </c>
      <c r="EO5" s="29" t="s">
        <v>70</v>
      </c>
      <c r="EP5" s="29" t="s">
        <v>70</v>
      </c>
      <c r="EQ5" s="29" t="s">
        <v>70</v>
      </c>
      <c r="ER5" s="29" t="s">
        <v>70</v>
      </c>
      <c r="ES5" s="29" t="s">
        <v>70</v>
      </c>
      <c r="ET5" s="29" t="s">
        <v>70</v>
      </c>
      <c r="EU5" s="29" t="s">
        <v>70</v>
      </c>
      <c r="EV5" s="29" t="s">
        <v>70</v>
      </c>
      <c r="EW5" s="29" t="s">
        <v>70</v>
      </c>
      <c r="EX5" s="29" t="s">
        <v>70</v>
      </c>
      <c r="EY5" s="29" t="s">
        <v>70</v>
      </c>
      <c r="EZ5" s="29" t="s">
        <v>70</v>
      </c>
      <c r="FA5" s="29" t="s">
        <v>70</v>
      </c>
      <c r="FB5" s="29" t="s">
        <v>70</v>
      </c>
      <c r="FC5" s="29" t="s">
        <v>70</v>
      </c>
      <c r="FD5" s="29" t="s">
        <v>70</v>
      </c>
      <c r="FE5" s="29" t="s">
        <v>70</v>
      </c>
      <c r="FF5" s="29" t="s">
        <v>70</v>
      </c>
      <c r="FG5" s="29" t="s">
        <v>70</v>
      </c>
      <c r="FH5" s="29" t="s">
        <v>70</v>
      </c>
      <c r="FI5" s="29" t="s">
        <v>70</v>
      </c>
      <c r="FJ5" s="29" t="s">
        <v>70</v>
      </c>
      <c r="FK5" s="29" t="s">
        <v>70</v>
      </c>
      <c r="FL5" s="29" t="s">
        <v>70</v>
      </c>
      <c r="FM5" s="29" t="s">
        <v>70</v>
      </c>
      <c r="FN5" s="29" t="s">
        <v>70</v>
      </c>
      <c r="FO5" s="29" t="s">
        <v>70</v>
      </c>
      <c r="FP5" s="29" t="s">
        <v>70</v>
      </c>
      <c r="FQ5" s="29" t="s">
        <v>70</v>
      </c>
      <c r="FR5" s="29" t="s">
        <v>70</v>
      </c>
      <c r="FS5" s="29" t="s">
        <v>70</v>
      </c>
      <c r="FT5" s="29" t="s">
        <v>70</v>
      </c>
      <c r="FU5" s="29" t="s">
        <v>70</v>
      </c>
      <c r="FV5" s="29" t="s">
        <v>70</v>
      </c>
      <c r="FW5" s="29" t="s">
        <v>70</v>
      </c>
      <c r="FX5" s="29" t="s">
        <v>70</v>
      </c>
      <c r="FY5" s="29" t="s">
        <v>70</v>
      </c>
      <c r="FZ5" s="29" t="s">
        <v>70</v>
      </c>
      <c r="GA5" s="29" t="s">
        <v>70</v>
      </c>
      <c r="GB5" s="29" t="s">
        <v>70</v>
      </c>
      <c r="GC5" s="29" t="s">
        <v>70</v>
      </c>
      <c r="GD5" s="29" t="s">
        <v>70</v>
      </c>
      <c r="GE5" s="29" t="s">
        <v>70</v>
      </c>
      <c r="GF5" s="29"/>
      <c r="GG5" s="29" t="s">
        <v>70</v>
      </c>
      <c r="GH5" s="29" t="s">
        <v>70</v>
      </c>
      <c r="GI5" s="29" t="s">
        <v>70</v>
      </c>
      <c r="GJ5" s="29" t="s">
        <v>70</v>
      </c>
      <c r="GK5" s="29" t="s">
        <v>70</v>
      </c>
      <c r="GL5" s="29" t="s">
        <v>70</v>
      </c>
      <c r="GM5" s="29" t="s">
        <v>70</v>
      </c>
      <c r="GN5" s="29" t="s">
        <v>70</v>
      </c>
      <c r="GO5" s="29" t="s">
        <v>70</v>
      </c>
      <c r="GP5" s="29" t="s">
        <v>70</v>
      </c>
      <c r="GQ5" s="29" t="s">
        <v>70</v>
      </c>
      <c r="GR5" s="29" t="s">
        <v>70</v>
      </c>
      <c r="GS5" s="29" t="s">
        <v>70</v>
      </c>
      <c r="GT5" s="29" t="s">
        <v>70</v>
      </c>
      <c r="GU5" s="29" t="s">
        <v>70</v>
      </c>
      <c r="GV5" s="29" t="s">
        <v>70</v>
      </c>
      <c r="GW5" s="29" t="s">
        <v>70</v>
      </c>
      <c r="GX5" s="29" t="s">
        <v>70</v>
      </c>
      <c r="GY5" s="29" t="s">
        <v>70</v>
      </c>
      <c r="GZ5" s="29" t="s">
        <v>70</v>
      </c>
      <c r="HA5" s="29" t="s">
        <v>70</v>
      </c>
      <c r="HB5" s="29" t="s">
        <v>70</v>
      </c>
      <c r="HC5" s="29" t="s">
        <v>70</v>
      </c>
      <c r="HD5" s="29" t="s">
        <v>70</v>
      </c>
      <c r="HE5" s="29" t="s">
        <v>70</v>
      </c>
      <c r="HF5" s="29" t="s">
        <v>70</v>
      </c>
      <c r="HG5" s="29" t="s">
        <v>70</v>
      </c>
      <c r="HH5" s="29" t="s">
        <v>70</v>
      </c>
      <c r="HI5" s="29" t="s">
        <v>70</v>
      </c>
      <c r="HJ5" s="29" t="s">
        <v>70</v>
      </c>
      <c r="HK5" s="29" t="s">
        <v>70</v>
      </c>
      <c r="HL5" s="29" t="s">
        <v>70</v>
      </c>
      <c r="HM5" s="29" t="s">
        <v>70</v>
      </c>
      <c r="HN5" s="29" t="s">
        <v>70</v>
      </c>
      <c r="HO5" s="29" t="s">
        <v>70</v>
      </c>
      <c r="HP5" s="29" t="s">
        <v>70</v>
      </c>
      <c r="HQ5" s="29" t="s">
        <v>70</v>
      </c>
      <c r="HR5" s="29" t="s">
        <v>70</v>
      </c>
      <c r="HS5" s="29" t="s">
        <v>70</v>
      </c>
      <c r="HT5" s="29" t="s">
        <v>70</v>
      </c>
      <c r="HU5" s="29" t="s">
        <v>70</v>
      </c>
      <c r="HV5" s="29" t="s">
        <v>70</v>
      </c>
      <c r="HW5" s="29" t="s">
        <v>70</v>
      </c>
      <c r="HX5" s="29" t="s">
        <v>70</v>
      </c>
      <c r="HY5" s="29" t="s">
        <v>70</v>
      </c>
      <c r="HZ5" s="29" t="s">
        <v>70</v>
      </c>
      <c r="IA5" s="29" t="s">
        <v>70</v>
      </c>
      <c r="IB5" s="29" t="s">
        <v>70</v>
      </c>
      <c r="IC5" s="29" t="s">
        <v>70</v>
      </c>
      <c r="ID5" s="29" t="s">
        <v>70</v>
      </c>
      <c r="IE5" s="29" t="s">
        <v>70</v>
      </c>
      <c r="IF5" s="29" t="s">
        <v>70</v>
      </c>
      <c r="IG5" s="29" t="s">
        <v>70</v>
      </c>
      <c r="IH5" s="29" t="s">
        <v>70</v>
      </c>
      <c r="II5" s="29" t="s">
        <v>70</v>
      </c>
      <c r="IJ5" s="29" t="s">
        <v>70</v>
      </c>
      <c r="IK5" s="29" t="s">
        <v>70</v>
      </c>
      <c r="IL5" s="29" t="s">
        <v>70</v>
      </c>
      <c r="IM5" s="29" t="s">
        <v>70</v>
      </c>
      <c r="IN5" s="29" t="s">
        <v>70</v>
      </c>
      <c r="IO5" s="29" t="s">
        <v>70</v>
      </c>
      <c r="IP5" s="29" t="s">
        <v>70</v>
      </c>
      <c r="IQ5" s="29" t="s">
        <v>70</v>
      </c>
      <c r="IR5" s="29" t="s">
        <v>70</v>
      </c>
      <c r="IS5" s="29" t="s">
        <v>70</v>
      </c>
      <c r="IT5" s="29" t="s">
        <v>70</v>
      </c>
      <c r="IU5" s="29" t="s">
        <v>70</v>
      </c>
      <c r="IV5" s="29" t="s">
        <v>70</v>
      </c>
      <c r="IW5" s="29" t="s">
        <v>70</v>
      </c>
      <c r="IX5" s="29" t="s">
        <v>70</v>
      </c>
      <c r="IY5" s="29" t="s">
        <v>70</v>
      </c>
      <c r="IZ5" s="29" t="s">
        <v>70</v>
      </c>
      <c r="JA5" s="29" t="s">
        <v>70</v>
      </c>
      <c r="JB5" s="29" t="s">
        <v>70</v>
      </c>
      <c r="JC5" s="29" t="s">
        <v>70</v>
      </c>
      <c r="JD5" s="29" t="s">
        <v>70</v>
      </c>
      <c r="JE5" s="29" t="s">
        <v>70</v>
      </c>
      <c r="JF5" s="29" t="s">
        <v>70</v>
      </c>
      <c r="JG5" s="29" t="s">
        <v>70</v>
      </c>
      <c r="JH5" s="29" t="s">
        <v>70</v>
      </c>
      <c r="JI5" s="29" t="s">
        <v>70</v>
      </c>
      <c r="JJ5" s="29" t="s">
        <v>70</v>
      </c>
      <c r="JK5" s="29" t="s">
        <v>70</v>
      </c>
      <c r="JL5" s="29" t="s">
        <v>70</v>
      </c>
      <c r="JM5" s="29" t="s">
        <v>70</v>
      </c>
      <c r="JN5" s="29" t="s">
        <v>71</v>
      </c>
      <c r="JO5" s="29" t="s">
        <v>71</v>
      </c>
      <c r="JP5" s="29" t="s">
        <v>71</v>
      </c>
      <c r="JQ5" s="29" t="s">
        <v>71</v>
      </c>
      <c r="JR5" s="29" t="s">
        <v>71</v>
      </c>
      <c r="JS5" s="29" t="s">
        <v>71</v>
      </c>
      <c r="JT5" s="29" t="s">
        <v>71</v>
      </c>
      <c r="JU5" s="29" t="s">
        <v>71</v>
      </c>
      <c r="JV5" s="29" t="s">
        <v>71</v>
      </c>
      <c r="JW5" s="29" t="s">
        <v>71</v>
      </c>
      <c r="JX5" s="29" t="s">
        <v>71</v>
      </c>
      <c r="JY5" s="29" t="s">
        <v>71</v>
      </c>
      <c r="JZ5" s="29" t="s">
        <v>71</v>
      </c>
      <c r="KA5" s="29" t="s">
        <v>71</v>
      </c>
      <c r="KB5" s="29" t="s">
        <v>71</v>
      </c>
      <c r="KC5" s="29" t="s">
        <v>71</v>
      </c>
      <c r="KD5" s="29" t="s">
        <v>71</v>
      </c>
      <c r="KE5" s="29" t="s">
        <v>71</v>
      </c>
      <c r="KF5" s="29" t="s">
        <v>71</v>
      </c>
      <c r="KG5" s="29" t="s">
        <v>71</v>
      </c>
      <c r="KH5" s="29" t="s">
        <v>71</v>
      </c>
      <c r="KI5" s="29" t="s">
        <v>71</v>
      </c>
      <c r="KJ5" s="29" t="s">
        <v>71</v>
      </c>
      <c r="KK5" s="29" t="s">
        <v>71</v>
      </c>
      <c r="KL5" s="29" t="s">
        <v>71</v>
      </c>
      <c r="KM5" s="29" t="s">
        <v>72</v>
      </c>
      <c r="KN5" s="29" t="s">
        <v>72</v>
      </c>
      <c r="KO5" s="29" t="s">
        <v>72</v>
      </c>
      <c r="KP5" s="29" t="s">
        <v>72</v>
      </c>
      <c r="KQ5" s="29" t="s">
        <v>72</v>
      </c>
      <c r="KR5" s="29" t="s">
        <v>72</v>
      </c>
      <c r="KS5" s="29" t="s">
        <v>72</v>
      </c>
      <c r="KT5" s="29" t="s">
        <v>72</v>
      </c>
      <c r="KU5" s="29" t="s">
        <v>72</v>
      </c>
      <c r="KV5" s="29" t="s">
        <v>72</v>
      </c>
      <c r="KW5" s="29" t="s">
        <v>72</v>
      </c>
      <c r="KX5" s="29" t="s">
        <v>72</v>
      </c>
      <c r="KY5" s="29" t="s">
        <v>72</v>
      </c>
      <c r="KZ5" s="29" t="s">
        <v>72</v>
      </c>
      <c r="LA5" s="29" t="s">
        <v>72</v>
      </c>
      <c r="LB5" s="29" t="s">
        <v>72</v>
      </c>
      <c r="LC5" s="29" t="s">
        <v>72</v>
      </c>
      <c r="LD5" s="29" t="s">
        <v>72</v>
      </c>
      <c r="LE5" s="197" t="s">
        <v>166</v>
      </c>
      <c r="LF5" s="197"/>
      <c r="LG5" s="197" t="s">
        <v>158</v>
      </c>
      <c r="LH5" s="197"/>
      <c r="LI5" s="197"/>
      <c r="LJ5" s="197"/>
      <c r="LK5" s="197" t="s">
        <v>159</v>
      </c>
      <c r="LL5" s="197"/>
      <c r="LM5" s="197"/>
      <c r="LN5" s="197"/>
      <c r="LO5" s="197" t="s">
        <v>160</v>
      </c>
      <c r="LP5" s="197"/>
      <c r="LQ5" s="197"/>
      <c r="LR5" s="197"/>
      <c r="LS5" s="197" t="s">
        <v>161</v>
      </c>
      <c r="LT5" s="197"/>
      <c r="LU5" s="197"/>
      <c r="LV5" s="197"/>
      <c r="LW5" s="197" t="s">
        <v>162</v>
      </c>
      <c r="LX5" s="197"/>
      <c r="LY5" s="197"/>
      <c r="LZ5" s="197"/>
      <c r="MA5" s="197" t="s">
        <v>163</v>
      </c>
      <c r="MB5" s="197"/>
      <c r="MC5" s="197"/>
      <c r="MD5" s="197"/>
      <c r="ME5" s="197" t="s">
        <v>164</v>
      </c>
      <c r="MF5" s="197"/>
      <c r="MG5" s="197"/>
      <c r="MH5" s="197"/>
      <c r="MI5" s="197" t="s">
        <v>165</v>
      </c>
      <c r="MJ5" s="197"/>
      <c r="MK5" s="197"/>
      <c r="ML5" s="197"/>
      <c r="MM5" s="197" t="s">
        <v>214</v>
      </c>
      <c r="MN5" s="197"/>
      <c r="MO5" s="197"/>
      <c r="MP5" s="197"/>
      <c r="MQ5" s="197" t="s">
        <v>213</v>
      </c>
      <c r="MR5" s="197"/>
      <c r="MS5" s="197"/>
      <c r="MT5" s="197"/>
    </row>
    <row r="6" spans="1:358" ht="306.75" customHeight="1" x14ac:dyDescent="0.25">
      <c r="A6" s="40" t="s">
        <v>68</v>
      </c>
      <c r="B6" s="40" t="s">
        <v>0</v>
      </c>
      <c r="C6" s="26" t="s">
        <v>62</v>
      </c>
      <c r="D6" s="40" t="s">
        <v>3</v>
      </c>
      <c r="E6" s="40" t="s">
        <v>4</v>
      </c>
      <c r="F6" s="40" t="s">
        <v>63</v>
      </c>
      <c r="G6" s="40" t="s">
        <v>64</v>
      </c>
      <c r="H6" s="40" t="s">
        <v>6</v>
      </c>
      <c r="I6" s="40" t="s">
        <v>8</v>
      </c>
      <c r="J6" s="40" t="s">
        <v>9</v>
      </c>
      <c r="K6" s="40" t="s">
        <v>10</v>
      </c>
      <c r="L6" s="40" t="s">
        <v>11</v>
      </c>
      <c r="M6" s="40" t="s">
        <v>12</v>
      </c>
      <c r="N6" s="40" t="s">
        <v>13</v>
      </c>
      <c r="O6" s="40" t="s">
        <v>207</v>
      </c>
      <c r="P6" s="40" t="s">
        <v>15</v>
      </c>
      <c r="Q6" s="40" t="s">
        <v>65</v>
      </c>
      <c r="R6" s="40" t="s">
        <v>17</v>
      </c>
      <c r="S6" s="40" t="s">
        <v>208</v>
      </c>
      <c r="T6" s="40" t="s">
        <v>18</v>
      </c>
      <c r="U6" s="40" t="s">
        <v>19</v>
      </c>
      <c r="V6" s="40" t="s">
        <v>209</v>
      </c>
      <c r="W6" s="40" t="s">
        <v>66</v>
      </c>
      <c r="X6" s="40" t="s">
        <v>67</v>
      </c>
      <c r="Y6" s="40" t="s">
        <v>22</v>
      </c>
      <c r="Z6" s="40" t="s">
        <v>23</v>
      </c>
      <c r="AA6" s="40" t="s">
        <v>24</v>
      </c>
      <c r="AB6" s="40" t="s">
        <v>26</v>
      </c>
      <c r="AC6" s="38" t="s">
        <v>273</v>
      </c>
      <c r="AD6" s="38" t="s">
        <v>271</v>
      </c>
      <c r="AE6" s="39" t="s">
        <v>285</v>
      </c>
      <c r="AF6" s="38" t="s">
        <v>331</v>
      </c>
      <c r="AG6" s="39" t="s">
        <v>351</v>
      </c>
      <c r="AH6" s="38" t="s">
        <v>355</v>
      </c>
      <c r="AI6" s="38" t="s">
        <v>364</v>
      </c>
      <c r="AJ6" s="38" t="s">
        <v>369</v>
      </c>
      <c r="AK6" s="38" t="s">
        <v>377</v>
      </c>
      <c r="AL6" s="38" t="s">
        <v>390</v>
      </c>
      <c r="AM6" s="39" t="s">
        <v>395</v>
      </c>
      <c r="AN6" s="38" t="s">
        <v>396</v>
      </c>
      <c r="AO6" s="38" t="s">
        <v>398</v>
      </c>
      <c r="AP6" s="38" t="s">
        <v>400</v>
      </c>
      <c r="AQ6" s="38" t="s">
        <v>425</v>
      </c>
      <c r="AR6" s="38" t="s">
        <v>427</v>
      </c>
      <c r="AS6" s="38" t="s">
        <v>429</v>
      </c>
      <c r="AT6" s="47" t="s">
        <v>225</v>
      </c>
      <c r="AU6" s="47" t="s">
        <v>224</v>
      </c>
      <c r="AV6" s="47" t="s">
        <v>223</v>
      </c>
      <c r="AW6" s="47" t="s">
        <v>222</v>
      </c>
      <c r="AX6" s="47" t="s">
        <v>221</v>
      </c>
      <c r="AY6" s="47" t="s">
        <v>220</v>
      </c>
      <c r="AZ6" s="47" t="s">
        <v>219</v>
      </c>
      <c r="BA6" s="47" t="s">
        <v>218</v>
      </c>
      <c r="BB6" s="47" t="s">
        <v>217</v>
      </c>
      <c r="BC6" s="47" t="s">
        <v>272</v>
      </c>
      <c r="BD6" s="39" t="s">
        <v>284</v>
      </c>
      <c r="BE6" s="39" t="s">
        <v>283</v>
      </c>
      <c r="BF6" s="39" t="s">
        <v>282</v>
      </c>
      <c r="BG6" s="39" t="s">
        <v>281</v>
      </c>
      <c r="BH6" s="39" t="s">
        <v>280</v>
      </c>
      <c r="BI6" s="39" t="s">
        <v>332</v>
      </c>
      <c r="BJ6" s="39" t="s">
        <v>333</v>
      </c>
      <c r="BK6" s="47" t="s">
        <v>334</v>
      </c>
      <c r="BL6" s="39" t="s">
        <v>335</v>
      </c>
      <c r="BM6" s="39" t="s">
        <v>336</v>
      </c>
      <c r="BN6" s="39" t="s">
        <v>351</v>
      </c>
      <c r="BO6" s="47" t="s">
        <v>358</v>
      </c>
      <c r="BP6" s="47" t="s">
        <v>357</v>
      </c>
      <c r="BQ6" s="47" t="s">
        <v>356</v>
      </c>
      <c r="BR6" s="47" t="s">
        <v>364</v>
      </c>
      <c r="BS6" s="47" t="s">
        <v>369</v>
      </c>
      <c r="BT6" s="39" t="s">
        <v>378</v>
      </c>
      <c r="BU6" s="47" t="s">
        <v>379</v>
      </c>
      <c r="BV6" s="47" t="s">
        <v>390</v>
      </c>
      <c r="BW6" s="39" t="s">
        <v>395</v>
      </c>
      <c r="BX6" s="47" t="s">
        <v>396</v>
      </c>
      <c r="BY6" s="47" t="s">
        <v>398</v>
      </c>
      <c r="BZ6" s="47" t="s">
        <v>400</v>
      </c>
      <c r="CA6" s="47" t="s">
        <v>425</v>
      </c>
      <c r="CB6" s="47" t="s">
        <v>427</v>
      </c>
      <c r="CC6" s="47" t="s">
        <v>429</v>
      </c>
      <c r="CD6" s="50" t="s">
        <v>226</v>
      </c>
      <c r="CE6" s="50" t="s">
        <v>227</v>
      </c>
      <c r="CF6" s="50" t="s">
        <v>228</v>
      </c>
      <c r="CG6" s="50" t="s">
        <v>229</v>
      </c>
      <c r="CH6" s="50" t="s">
        <v>230</v>
      </c>
      <c r="CI6" s="50" t="s">
        <v>231</v>
      </c>
      <c r="CJ6" s="50" t="s">
        <v>232</v>
      </c>
      <c r="CK6" s="50" t="s">
        <v>233</v>
      </c>
      <c r="CL6" s="50" t="s">
        <v>234</v>
      </c>
      <c r="CM6" s="50" t="s">
        <v>274</v>
      </c>
      <c r="CN6" s="39" t="s">
        <v>286</v>
      </c>
      <c r="CO6" s="39" t="s">
        <v>287</v>
      </c>
      <c r="CP6" s="39" t="s">
        <v>288</v>
      </c>
      <c r="CQ6" s="39" t="s">
        <v>289</v>
      </c>
      <c r="CR6" s="39" t="s">
        <v>290</v>
      </c>
      <c r="CS6" s="39" t="s">
        <v>337</v>
      </c>
      <c r="CT6" s="39" t="s">
        <v>338</v>
      </c>
      <c r="CU6" s="50" t="s">
        <v>339</v>
      </c>
      <c r="CV6" s="39" t="s">
        <v>340</v>
      </c>
      <c r="CW6" s="39" t="s">
        <v>341</v>
      </c>
      <c r="CX6" s="39" t="s">
        <v>352</v>
      </c>
      <c r="CY6" s="50" t="s">
        <v>359</v>
      </c>
      <c r="CZ6" s="50" t="s">
        <v>360</v>
      </c>
      <c r="DA6" s="50" t="s">
        <v>361</v>
      </c>
      <c r="DB6" s="50" t="s">
        <v>366</v>
      </c>
      <c r="DC6" s="50" t="s">
        <v>371</v>
      </c>
      <c r="DD6" s="39" t="s">
        <v>380</v>
      </c>
      <c r="DE6" s="50" t="s">
        <v>381</v>
      </c>
      <c r="DF6" s="50" t="s">
        <v>392</v>
      </c>
      <c r="DG6" s="39" t="s">
        <v>401</v>
      </c>
      <c r="DH6" s="50" t="s">
        <v>402</v>
      </c>
      <c r="DI6" s="50" t="s">
        <v>403</v>
      </c>
      <c r="DJ6" s="50" t="s">
        <v>404</v>
      </c>
      <c r="DK6" s="50" t="s">
        <v>425</v>
      </c>
      <c r="DL6" s="50" t="s">
        <v>427</v>
      </c>
      <c r="DM6" s="50" t="s">
        <v>429</v>
      </c>
      <c r="DN6" s="48" t="s">
        <v>89</v>
      </c>
      <c r="DO6" s="48" t="s">
        <v>90</v>
      </c>
      <c r="DP6" s="48" t="s">
        <v>91</v>
      </c>
      <c r="DQ6" s="48" t="s">
        <v>92</v>
      </c>
      <c r="DR6" s="48" t="s">
        <v>93</v>
      </c>
      <c r="DS6" s="48" t="s">
        <v>94</v>
      </c>
      <c r="DT6" s="48" t="s">
        <v>95</v>
      </c>
      <c r="DU6" s="48" t="s">
        <v>96</v>
      </c>
      <c r="DV6" s="48" t="s">
        <v>97</v>
      </c>
      <c r="DW6" s="48" t="s">
        <v>98</v>
      </c>
      <c r="DX6" s="48" t="s">
        <v>99</v>
      </c>
      <c r="DY6" s="48" t="s">
        <v>100</v>
      </c>
      <c r="DZ6" s="48" t="s">
        <v>101</v>
      </c>
      <c r="EA6" s="48" t="s">
        <v>102</v>
      </c>
      <c r="EB6" s="48" t="s">
        <v>103</v>
      </c>
      <c r="EC6" s="48" t="s">
        <v>104</v>
      </c>
      <c r="ED6" s="48" t="s">
        <v>105</v>
      </c>
      <c r="EE6" s="48" t="s">
        <v>106</v>
      </c>
      <c r="EF6" s="48" t="s">
        <v>107</v>
      </c>
      <c r="EG6" s="48" t="s">
        <v>108</v>
      </c>
      <c r="EH6" s="48" t="s">
        <v>235</v>
      </c>
      <c r="EI6" s="48" t="s">
        <v>237</v>
      </c>
      <c r="EJ6" s="48" t="s">
        <v>238</v>
      </c>
      <c r="EK6" s="48" t="s">
        <v>239</v>
      </c>
      <c r="EL6" s="48" t="s">
        <v>240</v>
      </c>
      <c r="EM6" s="48" t="s">
        <v>241</v>
      </c>
      <c r="EN6" s="48" t="s">
        <v>242</v>
      </c>
      <c r="EO6" s="48" t="s">
        <v>243</v>
      </c>
      <c r="EP6" s="48" t="s">
        <v>236</v>
      </c>
      <c r="EQ6" s="48" t="s">
        <v>244</v>
      </c>
      <c r="ER6" s="48" t="s">
        <v>245</v>
      </c>
      <c r="ES6" s="48" t="s">
        <v>246</v>
      </c>
      <c r="ET6" s="48" t="s">
        <v>247</v>
      </c>
      <c r="EU6" s="48" t="s">
        <v>248</v>
      </c>
      <c r="EV6" s="48" t="s">
        <v>249</v>
      </c>
      <c r="EW6" s="48" t="s">
        <v>250</v>
      </c>
      <c r="EX6" s="48" t="s">
        <v>251</v>
      </c>
      <c r="EY6" s="48" t="s">
        <v>252</v>
      </c>
      <c r="EZ6" s="48" t="s">
        <v>253</v>
      </c>
      <c r="FA6" s="48" t="s">
        <v>254</v>
      </c>
      <c r="FB6" s="48" t="s">
        <v>255</v>
      </c>
      <c r="FC6" s="48" t="s">
        <v>256</v>
      </c>
      <c r="FD6" s="48" t="s">
        <v>257</v>
      </c>
      <c r="FE6" s="48" t="s">
        <v>258</v>
      </c>
      <c r="FF6" s="48" t="s">
        <v>259</v>
      </c>
      <c r="FG6" s="48" t="s">
        <v>260</v>
      </c>
      <c r="FH6" s="48" t="s">
        <v>261</v>
      </c>
      <c r="FI6" s="48" t="s">
        <v>262</v>
      </c>
      <c r="FJ6" s="48" t="s">
        <v>263</v>
      </c>
      <c r="FK6" s="48" t="s">
        <v>264</v>
      </c>
      <c r="FL6" s="48" t="s">
        <v>265</v>
      </c>
      <c r="FM6" s="48" t="s">
        <v>266</v>
      </c>
      <c r="FN6" s="48" t="s">
        <v>267</v>
      </c>
      <c r="FO6" s="48" t="s">
        <v>268</v>
      </c>
      <c r="FP6" s="48" t="s">
        <v>269</v>
      </c>
      <c r="FQ6" s="48" t="s">
        <v>270</v>
      </c>
      <c r="FR6" s="48" t="s">
        <v>275</v>
      </c>
      <c r="FS6" s="48" t="s">
        <v>276</v>
      </c>
      <c r="FT6" s="48" t="s">
        <v>277</v>
      </c>
      <c r="FU6" s="48" t="s">
        <v>278</v>
      </c>
      <c r="FV6" s="48" t="s">
        <v>279</v>
      </c>
      <c r="FW6" s="49" t="s">
        <v>291</v>
      </c>
      <c r="FX6" s="49" t="s">
        <v>292</v>
      </c>
      <c r="FY6" s="49" t="s">
        <v>293</v>
      </c>
      <c r="FZ6" s="49" t="s">
        <v>294</v>
      </c>
      <c r="GA6" s="49" t="s">
        <v>295</v>
      </c>
      <c r="GB6" s="49" t="s">
        <v>296</v>
      </c>
      <c r="GC6" s="49" t="s">
        <v>297</v>
      </c>
      <c r="GD6" s="49" t="s">
        <v>298</v>
      </c>
      <c r="GE6" s="49" t="s">
        <v>299</v>
      </c>
      <c r="GF6" s="39" t="s">
        <v>55</v>
      </c>
      <c r="GG6" s="49" t="s">
        <v>300</v>
      </c>
      <c r="GH6" s="49" t="s">
        <v>301</v>
      </c>
      <c r="GI6" s="49" t="s">
        <v>302</v>
      </c>
      <c r="GJ6" s="49" t="s">
        <v>303</v>
      </c>
      <c r="GK6" s="49" t="s">
        <v>304</v>
      </c>
      <c r="GL6" s="49" t="s">
        <v>305</v>
      </c>
      <c r="GM6" s="49" t="s">
        <v>306</v>
      </c>
      <c r="GN6" s="49" t="s">
        <v>307</v>
      </c>
      <c r="GO6" s="49" t="s">
        <v>308</v>
      </c>
      <c r="GP6" s="49" t="s">
        <v>309</v>
      </c>
      <c r="GQ6" s="49" t="s">
        <v>310</v>
      </c>
      <c r="GR6" s="49" t="s">
        <v>311</v>
      </c>
      <c r="GS6" s="49" t="s">
        <v>312</v>
      </c>
      <c r="GT6" s="49" t="s">
        <v>313</v>
      </c>
      <c r="GU6" s="49" t="s">
        <v>314</v>
      </c>
      <c r="GV6" s="49" t="s">
        <v>315</v>
      </c>
      <c r="GW6" s="49" t="s">
        <v>316</v>
      </c>
      <c r="GX6" s="49" t="s">
        <v>317</v>
      </c>
      <c r="GY6" s="49" t="s">
        <v>318</v>
      </c>
      <c r="GZ6" s="49" t="s">
        <v>319</v>
      </c>
      <c r="HA6" s="49" t="s">
        <v>320</v>
      </c>
      <c r="HB6" s="49" t="s">
        <v>321</v>
      </c>
      <c r="HC6" s="49" t="s">
        <v>322</v>
      </c>
      <c r="HD6" s="49" t="s">
        <v>323</v>
      </c>
      <c r="HE6" s="49" t="s">
        <v>324</v>
      </c>
      <c r="HF6" s="49" t="s">
        <v>325</v>
      </c>
      <c r="HG6" s="49" t="s">
        <v>326</v>
      </c>
      <c r="HH6" s="49" t="s">
        <v>327</v>
      </c>
      <c r="HI6" s="49" t="s">
        <v>328</v>
      </c>
      <c r="HJ6" s="49" t="s">
        <v>329</v>
      </c>
      <c r="HK6" s="49" t="s">
        <v>330</v>
      </c>
      <c r="HL6" s="49" t="s">
        <v>109</v>
      </c>
      <c r="HM6" s="49" t="s">
        <v>110</v>
      </c>
      <c r="HN6" s="49" t="s">
        <v>111</v>
      </c>
      <c r="HO6" s="49" t="s">
        <v>112</v>
      </c>
      <c r="HP6" s="49" t="s">
        <v>113</v>
      </c>
      <c r="HQ6" s="49" t="s">
        <v>114</v>
      </c>
      <c r="HR6" s="49" t="s">
        <v>342</v>
      </c>
      <c r="HS6" s="49" t="s">
        <v>343</v>
      </c>
      <c r="HT6" s="49" t="s">
        <v>344</v>
      </c>
      <c r="HU6" s="49" t="s">
        <v>345</v>
      </c>
      <c r="HV6" s="49" t="s">
        <v>346</v>
      </c>
      <c r="HW6" s="49" t="s">
        <v>115</v>
      </c>
      <c r="HX6" s="49" t="s">
        <v>116</v>
      </c>
      <c r="HY6" s="49" t="s">
        <v>117</v>
      </c>
      <c r="HZ6" s="49" t="s">
        <v>347</v>
      </c>
      <c r="IA6" s="49" t="s">
        <v>348</v>
      </c>
      <c r="IB6" s="49" t="s">
        <v>349</v>
      </c>
      <c r="IC6" s="49" t="s">
        <v>350</v>
      </c>
      <c r="ID6" s="48" t="s">
        <v>118</v>
      </c>
      <c r="IE6" s="48" t="s">
        <v>119</v>
      </c>
      <c r="IF6" s="48" t="s">
        <v>120</v>
      </c>
      <c r="IG6" s="48" t="s">
        <v>121</v>
      </c>
      <c r="IH6" s="49" t="s">
        <v>122</v>
      </c>
      <c r="II6" s="49" t="s">
        <v>123</v>
      </c>
      <c r="IJ6" s="49" t="s">
        <v>124</v>
      </c>
      <c r="IK6" s="49" t="s">
        <v>125</v>
      </c>
      <c r="IL6" s="49" t="s">
        <v>126</v>
      </c>
      <c r="IM6" s="49" t="s">
        <v>127</v>
      </c>
      <c r="IN6" s="49" t="s">
        <v>353</v>
      </c>
      <c r="IO6" s="49" t="s">
        <v>354</v>
      </c>
      <c r="IP6" s="48" t="s">
        <v>362</v>
      </c>
      <c r="IQ6" s="48" t="s">
        <v>363</v>
      </c>
      <c r="IR6" s="48" t="s">
        <v>128</v>
      </c>
      <c r="IS6" s="48" t="s">
        <v>129</v>
      </c>
      <c r="IT6" s="48" t="s">
        <v>367</v>
      </c>
      <c r="IU6" s="48" t="s">
        <v>368</v>
      </c>
      <c r="IV6" s="48" t="s">
        <v>372</v>
      </c>
      <c r="IW6" s="48" t="s">
        <v>373</v>
      </c>
      <c r="IX6" s="48" t="s">
        <v>374</v>
      </c>
      <c r="IY6" s="48" t="s">
        <v>375</v>
      </c>
      <c r="IZ6" s="48" t="s">
        <v>376</v>
      </c>
      <c r="JA6" s="49" t="s">
        <v>382</v>
      </c>
      <c r="JB6" s="49" t="s">
        <v>383</v>
      </c>
      <c r="JC6" s="49" t="s">
        <v>384</v>
      </c>
      <c r="JD6" s="49" t="s">
        <v>385</v>
      </c>
      <c r="JE6" s="48" t="s">
        <v>386</v>
      </c>
      <c r="JF6" s="48" t="s">
        <v>387</v>
      </c>
      <c r="JG6" s="48" t="s">
        <v>388</v>
      </c>
      <c r="JH6" s="48" t="s">
        <v>389</v>
      </c>
      <c r="JI6" s="48" t="s">
        <v>130</v>
      </c>
      <c r="JJ6" s="48" t="s">
        <v>131</v>
      </c>
      <c r="JK6" s="48" t="s">
        <v>132</v>
      </c>
      <c r="JL6" s="49" t="s">
        <v>393</v>
      </c>
      <c r="JM6" s="49" t="s">
        <v>394</v>
      </c>
      <c r="JN6" s="48" t="s">
        <v>133</v>
      </c>
      <c r="JO6" s="48" t="s">
        <v>134</v>
      </c>
      <c r="JP6" s="48" t="s">
        <v>135</v>
      </c>
      <c r="JQ6" s="48" t="s">
        <v>405</v>
      </c>
      <c r="JR6" s="48" t="s">
        <v>406</v>
      </c>
      <c r="JS6" s="48" t="s">
        <v>407</v>
      </c>
      <c r="JT6" s="48" t="s">
        <v>408</v>
      </c>
      <c r="JU6" s="48" t="s">
        <v>409</v>
      </c>
      <c r="JV6" s="48" t="s">
        <v>410</v>
      </c>
      <c r="JW6" s="48" t="s">
        <v>411</v>
      </c>
      <c r="JX6" s="48" t="s">
        <v>412</v>
      </c>
      <c r="JY6" s="48" t="s">
        <v>413</v>
      </c>
      <c r="JZ6" s="48" t="s">
        <v>136</v>
      </c>
      <c r="KA6" s="48" t="s">
        <v>137</v>
      </c>
      <c r="KB6" s="48" t="s">
        <v>414</v>
      </c>
      <c r="KC6" s="48" t="s">
        <v>415</v>
      </c>
      <c r="KD6" s="48" t="s">
        <v>416</v>
      </c>
      <c r="KE6" s="48" t="s">
        <v>417</v>
      </c>
      <c r="KF6" s="48" t="s">
        <v>418</v>
      </c>
      <c r="KG6" s="48" t="s">
        <v>419</v>
      </c>
      <c r="KH6" s="48" t="s">
        <v>138</v>
      </c>
      <c r="KI6" s="48" t="s">
        <v>139</v>
      </c>
      <c r="KJ6" s="48" t="s">
        <v>140</v>
      </c>
      <c r="KK6" s="48" t="s">
        <v>141</v>
      </c>
      <c r="KL6" s="48" t="s">
        <v>142</v>
      </c>
      <c r="KM6" s="48" t="s">
        <v>143</v>
      </c>
      <c r="KN6" s="48" t="s">
        <v>144</v>
      </c>
      <c r="KO6" s="48" t="s">
        <v>420</v>
      </c>
      <c r="KP6" s="48" t="s">
        <v>421</v>
      </c>
      <c r="KQ6" s="48" t="s">
        <v>422</v>
      </c>
      <c r="KR6" s="48" t="s">
        <v>145</v>
      </c>
      <c r="KS6" s="48" t="s">
        <v>146</v>
      </c>
      <c r="KT6" s="48" t="s">
        <v>147</v>
      </c>
      <c r="KU6" s="48" t="s">
        <v>148</v>
      </c>
      <c r="KV6" s="48" t="s">
        <v>149</v>
      </c>
      <c r="KW6" s="48" t="s">
        <v>423</v>
      </c>
      <c r="KX6" s="48" t="s">
        <v>424</v>
      </c>
      <c r="KY6" s="48" t="s">
        <v>150</v>
      </c>
      <c r="KZ6" s="48" t="s">
        <v>151</v>
      </c>
      <c r="LA6" s="48" t="s">
        <v>152</v>
      </c>
      <c r="LB6" s="48" t="s">
        <v>153</v>
      </c>
      <c r="LC6" s="48" t="s">
        <v>154</v>
      </c>
      <c r="LD6" s="48" t="s">
        <v>155</v>
      </c>
      <c r="LE6" s="40" t="s">
        <v>156</v>
      </c>
      <c r="LF6" s="40" t="s">
        <v>157</v>
      </c>
      <c r="LG6" s="40" t="s">
        <v>82</v>
      </c>
      <c r="LH6" s="40" t="s">
        <v>73</v>
      </c>
      <c r="LI6" s="40" t="s">
        <v>75</v>
      </c>
      <c r="LJ6" s="40" t="s">
        <v>76</v>
      </c>
      <c r="LK6" s="40" t="s">
        <v>83</v>
      </c>
      <c r="LL6" s="40" t="s">
        <v>73</v>
      </c>
      <c r="LM6" s="40" t="s">
        <v>75</v>
      </c>
      <c r="LN6" s="40" t="s">
        <v>76</v>
      </c>
      <c r="LO6" s="40" t="s">
        <v>84</v>
      </c>
      <c r="LP6" s="40" t="s">
        <v>73</v>
      </c>
      <c r="LQ6" s="40" t="s">
        <v>75</v>
      </c>
      <c r="LR6" s="40" t="s">
        <v>76</v>
      </c>
      <c r="LS6" s="40" t="s">
        <v>85</v>
      </c>
      <c r="LT6" s="40" t="s">
        <v>73</v>
      </c>
      <c r="LU6" s="40" t="s">
        <v>75</v>
      </c>
      <c r="LV6" s="40" t="s">
        <v>76</v>
      </c>
      <c r="LW6" s="40" t="s">
        <v>82</v>
      </c>
      <c r="LX6" s="40" t="s">
        <v>73</v>
      </c>
      <c r="LY6" s="40" t="s">
        <v>77</v>
      </c>
      <c r="LZ6" s="40" t="s">
        <v>76</v>
      </c>
      <c r="MA6" s="40" t="s">
        <v>83</v>
      </c>
      <c r="MB6" s="40" t="s">
        <v>73</v>
      </c>
      <c r="MC6" s="40" t="s">
        <v>77</v>
      </c>
      <c r="MD6" s="40" t="s">
        <v>76</v>
      </c>
      <c r="ME6" s="40" t="s">
        <v>84</v>
      </c>
      <c r="MF6" s="40" t="s">
        <v>73</v>
      </c>
      <c r="MG6" s="40" t="s">
        <v>77</v>
      </c>
      <c r="MH6" s="40" t="s">
        <v>76</v>
      </c>
      <c r="MI6" s="40" t="s">
        <v>85</v>
      </c>
      <c r="MJ6" s="40" t="s">
        <v>73</v>
      </c>
      <c r="MK6" s="40" t="s">
        <v>77</v>
      </c>
      <c r="ML6" s="40" t="s">
        <v>76</v>
      </c>
      <c r="MM6" s="40" t="s">
        <v>211</v>
      </c>
      <c r="MN6" s="40" t="s">
        <v>73</v>
      </c>
      <c r="MO6" s="40" t="s">
        <v>77</v>
      </c>
      <c r="MP6" s="40" t="s">
        <v>76</v>
      </c>
      <c r="MQ6" s="40" t="s">
        <v>212</v>
      </c>
      <c r="MR6" s="40" t="s">
        <v>73</v>
      </c>
      <c r="MS6" s="40" t="s">
        <v>77</v>
      </c>
      <c r="MT6" s="40" t="s">
        <v>76</v>
      </c>
    </row>
    <row r="7" spans="1:358" ht="120" customHeight="1" x14ac:dyDescent="0.25">
      <c r="A7" s="31">
        <f>+Registro!C1</f>
        <v>0</v>
      </c>
      <c r="B7" s="33">
        <f>+Registro!F1</f>
        <v>0</v>
      </c>
      <c r="C7" s="34">
        <f>+Registro!H1</f>
        <v>0</v>
      </c>
      <c r="D7" s="30" t="str">
        <f>+Registro!A4</f>
        <v/>
      </c>
      <c r="E7" s="33" t="str">
        <f>+Registro!C4</f>
        <v/>
      </c>
      <c r="F7" s="30" t="str">
        <f>+Registro!I4</f>
        <v/>
      </c>
      <c r="G7" s="32" t="str">
        <f>+Registro!A6</f>
        <v/>
      </c>
      <c r="H7" s="32" t="str">
        <f>+Registro!E6</f>
        <v/>
      </c>
      <c r="I7" s="32" t="str">
        <f>+Registro!A8</f>
        <v/>
      </c>
      <c r="J7" s="35" t="str">
        <f>+Registro!E8</f>
        <v/>
      </c>
      <c r="K7" s="30" t="str">
        <f>+Registro!H8</f>
        <v/>
      </c>
      <c r="L7" s="30" t="str">
        <f>+Registro!A10</f>
        <v/>
      </c>
      <c r="M7" s="30" t="str">
        <f>+Registro!D10</f>
        <v/>
      </c>
      <c r="N7" s="36" t="str">
        <f>+Registro!G10</f>
        <v/>
      </c>
      <c r="O7" s="30" t="str">
        <f>+Registro!A13</f>
        <v/>
      </c>
      <c r="P7" s="30" t="str">
        <f>+Registro!B13</f>
        <v/>
      </c>
      <c r="Q7" s="30" t="str">
        <f>+Registro!E13</f>
        <v/>
      </c>
      <c r="R7" s="30" t="str">
        <f>+Registro!G13</f>
        <v/>
      </c>
      <c r="S7" s="30" t="str">
        <f>+Registro!I13</f>
        <v/>
      </c>
      <c r="T7" s="30" t="str">
        <f>+Registro!A15</f>
        <v/>
      </c>
      <c r="U7" s="30" t="str">
        <f>+Registro!C15</f>
        <v/>
      </c>
      <c r="V7" s="30" t="str">
        <f>+Registro!E15</f>
        <v/>
      </c>
      <c r="W7" s="31" t="str">
        <f>+Registro!G15</f>
        <v/>
      </c>
      <c r="X7" s="31" t="str">
        <f>+Registro!I15</f>
        <v/>
      </c>
      <c r="Y7" s="37" t="str">
        <f>+Registro!A17</f>
        <v/>
      </c>
      <c r="Z7" s="31" t="str">
        <f>+Registro!D17</f>
        <v/>
      </c>
      <c r="AA7" s="33">
        <f>+Registro!C19</f>
        <v>0</v>
      </c>
      <c r="AB7" s="33">
        <f>+Registro!H19</f>
        <v>0</v>
      </c>
      <c r="AC7" s="30" t="str">
        <f>+Registro!I21</f>
        <v>Valide todas las variables</v>
      </c>
      <c r="AD7" s="30" t="str">
        <f>+Registro!I90</f>
        <v>Valide todas las variables</v>
      </c>
      <c r="AE7" s="39"/>
      <c r="AF7" s="30" t="str">
        <f>+Registro!I96</f>
        <v>Valide todas las variables</v>
      </c>
      <c r="AG7" s="39"/>
      <c r="AH7" s="30" t="str">
        <f>+Registro!I101</f>
        <v>Valide todas las variables</v>
      </c>
      <c r="AI7" s="30" t="str">
        <f>+Registro!I120</f>
        <v>Valide todas las variables</v>
      </c>
      <c r="AJ7" s="30" t="str">
        <f>+Registro!I125</f>
        <v>Valide todas las variables</v>
      </c>
      <c r="AK7" s="30" t="str">
        <f>+Registro!I132</f>
        <v>Valide todas las variables</v>
      </c>
      <c r="AL7" s="30" t="str">
        <f>+Registro!I138</f>
        <v>Valide todas las variables</v>
      </c>
      <c r="AM7" s="39"/>
      <c r="AN7" s="30" t="str">
        <f>+Registro!I143</f>
        <v>Valide todas las variables</v>
      </c>
      <c r="AO7" s="30" t="str">
        <f>+Registro!I156</f>
        <v>Valide todas las variables</v>
      </c>
      <c r="AP7" s="30" t="str">
        <f>+Registro!I165</f>
        <v>Valide todas las variables</v>
      </c>
      <c r="AQ7" s="30" t="str">
        <f>+Registro!I172</f>
        <v>Valide todas las variables</v>
      </c>
      <c r="AR7" s="30" t="str">
        <f>+Registro!I178</f>
        <v>Valide todas las variables</v>
      </c>
      <c r="AS7" s="30" t="str">
        <f>+Registro!I186</f>
        <v>Valide todas las variables</v>
      </c>
      <c r="AT7" s="30" t="str">
        <f>+Registro!D22</f>
        <v>Valide todos los criterios</v>
      </c>
      <c r="AU7" s="30" t="str">
        <f>+Registro!D32</f>
        <v>Valide todos los criterios</v>
      </c>
      <c r="AV7" s="30" t="str">
        <f>+Registro!D39</f>
        <v>Valide todos los criterios</v>
      </c>
      <c r="AW7" s="30" t="str">
        <f>+Registro!D44</f>
        <v>Valide todos los criterios</v>
      </c>
      <c r="AX7" s="30" t="str">
        <f>+Registro!D52</f>
        <v>Valide todos los criterios</v>
      </c>
      <c r="AY7" s="30">
        <f>+Registro!D63</f>
        <v>0</v>
      </c>
      <c r="AZ7" s="30" t="str">
        <f>+Registro!D71</f>
        <v>Valide todos los criterios</v>
      </c>
      <c r="BA7" s="30" t="str">
        <f>+Registro!D77</f>
        <v>Valide todos los criterios</v>
      </c>
      <c r="BB7" s="30" t="str">
        <f>+Registro!D82</f>
        <v>Valide todos los criterios</v>
      </c>
      <c r="BC7" s="30" t="str">
        <f>+Registro!D91</f>
        <v>Valide todos los criterios</v>
      </c>
      <c r="BD7" s="39"/>
      <c r="BE7" s="39"/>
      <c r="BF7" s="39"/>
      <c r="BG7" s="39"/>
      <c r="BH7" s="39"/>
      <c r="BI7" s="39"/>
      <c r="BJ7" s="39"/>
      <c r="BK7" s="30" t="str">
        <f>+Registro!D97</f>
        <v>Valide todos los criterios</v>
      </c>
      <c r="BL7" s="39"/>
      <c r="BM7" s="39"/>
      <c r="BN7" s="39"/>
      <c r="BO7" s="30" t="str">
        <f>+Registro!D102</f>
        <v>Valide todos los criterios</v>
      </c>
      <c r="BP7" s="30">
        <f>+Registro!D104</f>
        <v>0</v>
      </c>
      <c r="BQ7" s="30">
        <f>+Registro!D112</f>
        <v>0</v>
      </c>
      <c r="BR7" s="30" t="str">
        <f>+Registro!D121</f>
        <v>Valide todos los criterios</v>
      </c>
      <c r="BS7" s="30" t="str">
        <f>+Registro!D126</f>
        <v>Valide todos los criterios</v>
      </c>
      <c r="BT7" s="39"/>
      <c r="BU7" s="30" t="str">
        <f>+Registro!D133</f>
        <v>Valide todos los criterios</v>
      </c>
      <c r="BV7" s="30" t="str">
        <f>+Registro!D139</f>
        <v>Valide todos los criterios</v>
      </c>
      <c r="BW7" s="39"/>
      <c r="BX7" s="30" t="str">
        <f>+Registro!D144</f>
        <v>Valide todos los criterios</v>
      </c>
      <c r="BY7" s="30" t="str">
        <f>+Registro!D157</f>
        <v>Valide todos los criterios</v>
      </c>
      <c r="BZ7" s="30" t="str">
        <f>+Registro!D166</f>
        <v>Valide todos los criterios</v>
      </c>
      <c r="CA7" s="30" t="str">
        <f>+Registro!D173</f>
        <v>Valide todos los criterios</v>
      </c>
      <c r="CB7" s="30" t="str">
        <f>+Registro!D179</f>
        <v>Valide todos los criterios</v>
      </c>
      <c r="CC7" s="30" t="str">
        <f>+Registro!D187</f>
        <v>Valide todos los criterios</v>
      </c>
      <c r="CD7" s="30">
        <f>+Registro!E23</f>
        <v>0</v>
      </c>
      <c r="CE7" s="30">
        <f>+Registro!E33</f>
        <v>0</v>
      </c>
      <c r="CF7" s="30">
        <f>+Registro!E40</f>
        <v>0</v>
      </c>
      <c r="CG7" s="30">
        <f>+Registro!E45</f>
        <v>0</v>
      </c>
      <c r="CH7" s="30">
        <f>+Registro!E53</f>
        <v>0</v>
      </c>
      <c r="CI7" s="30">
        <f>+Registro!E64</f>
        <v>0</v>
      </c>
      <c r="CJ7" s="30">
        <f>+Registro!E72</f>
        <v>0</v>
      </c>
      <c r="CK7" s="30">
        <f>+Registro!E78</f>
        <v>0</v>
      </c>
      <c r="CL7" s="30">
        <f>+Registro!E83</f>
        <v>0</v>
      </c>
      <c r="CM7" s="30">
        <f>+Registro!E92</f>
        <v>0</v>
      </c>
      <c r="CN7" s="39"/>
      <c r="CO7" s="39"/>
      <c r="CP7" s="39"/>
      <c r="CQ7" s="39"/>
      <c r="CR7" s="39"/>
      <c r="CS7" s="39"/>
      <c r="CT7" s="39"/>
      <c r="CU7" s="30">
        <f>+Registro!E98</f>
        <v>0</v>
      </c>
      <c r="CV7" s="39"/>
      <c r="CW7" s="39"/>
      <c r="CX7" s="39"/>
      <c r="CY7" s="30">
        <f>+Registro!E103</f>
        <v>0</v>
      </c>
      <c r="CZ7" s="30">
        <f>+Registro!E105</f>
        <v>0</v>
      </c>
      <c r="DA7" s="30">
        <f>+Registro!E113</f>
        <v>0</v>
      </c>
      <c r="DB7" s="30">
        <f>+Registro!E122</f>
        <v>0</v>
      </c>
      <c r="DC7" s="30">
        <f>+Registro!E127</f>
        <v>0</v>
      </c>
      <c r="DD7" s="39"/>
      <c r="DE7" s="30">
        <f>+Registro!E134</f>
        <v>0</v>
      </c>
      <c r="DF7" s="30">
        <f>+Registro!E140</f>
        <v>0</v>
      </c>
      <c r="DG7" s="39"/>
      <c r="DH7" s="30">
        <f>+Registro!E145</f>
        <v>0</v>
      </c>
      <c r="DI7" s="30">
        <f>+Registro!E158</f>
        <v>0</v>
      </c>
      <c r="DJ7" s="30">
        <f>+Registro!E167</f>
        <v>0</v>
      </c>
      <c r="DK7" s="30">
        <f>+Registro!E174</f>
        <v>0</v>
      </c>
      <c r="DL7" s="30">
        <f>+Registro!E180</f>
        <v>0</v>
      </c>
      <c r="DM7" s="30">
        <f>+Registro!E188</f>
        <v>0</v>
      </c>
      <c r="DN7" s="30">
        <f>+Registro!C22</f>
        <v>0</v>
      </c>
      <c r="DO7" s="30">
        <f>+Registro!C23</f>
        <v>0</v>
      </c>
      <c r="DP7" s="30">
        <f>+Registro!C24</f>
        <v>0</v>
      </c>
      <c r="DQ7" s="30">
        <f>+Registro!C25</f>
        <v>0</v>
      </c>
      <c r="DR7" s="30">
        <f>+Registro!C26</f>
        <v>0</v>
      </c>
      <c r="DS7" s="30">
        <f>+Registro!C27</f>
        <v>0</v>
      </c>
      <c r="DT7" s="30">
        <f>+Registro!C28</f>
        <v>0</v>
      </c>
      <c r="DU7" s="30">
        <f>+Registro!C29</f>
        <v>0</v>
      </c>
      <c r="DV7" s="30">
        <f>+Registro!C30</f>
        <v>0</v>
      </c>
      <c r="DW7" s="30">
        <f>+Registro!C32</f>
        <v>0</v>
      </c>
      <c r="DX7" s="30">
        <f>+Registro!C33</f>
        <v>0</v>
      </c>
      <c r="DY7" s="30">
        <f>+Registro!C34</f>
        <v>0</v>
      </c>
      <c r="DZ7" s="30">
        <f>+Registro!C35</f>
        <v>0</v>
      </c>
      <c r="EA7" s="30">
        <f>+Registro!C36</f>
        <v>0</v>
      </c>
      <c r="EB7" s="30">
        <f>+Registro!C37</f>
        <v>0</v>
      </c>
      <c r="EC7" s="30">
        <f>+Registro!C39</f>
        <v>0</v>
      </c>
      <c r="ED7" s="30">
        <f>+Registro!C40</f>
        <v>0</v>
      </c>
      <c r="EE7" s="30">
        <f>+Registro!C41</f>
        <v>0</v>
      </c>
      <c r="EF7" s="30">
        <f>+Registro!C42</f>
        <v>0</v>
      </c>
      <c r="EG7" s="30">
        <f>+Registro!C43</f>
        <v>0</v>
      </c>
      <c r="EH7" s="30">
        <f>+Registro!C44</f>
        <v>0</v>
      </c>
      <c r="EI7" s="30">
        <f>+Registro!C45</f>
        <v>0</v>
      </c>
      <c r="EJ7" s="30">
        <f>+Registro!C46</f>
        <v>0</v>
      </c>
      <c r="EK7" s="30">
        <f>+Registro!C47</f>
        <v>0</v>
      </c>
      <c r="EL7" s="30">
        <f>+Registro!C48</f>
        <v>0</v>
      </c>
      <c r="EM7" s="30">
        <f>+Registro!C49</f>
        <v>0</v>
      </c>
      <c r="EN7" s="30">
        <f>+Registro!C50</f>
        <v>0</v>
      </c>
      <c r="EO7" s="30">
        <f>+Registro!C52</f>
        <v>0</v>
      </c>
      <c r="EP7" s="30">
        <f>+Registro!C53</f>
        <v>0</v>
      </c>
      <c r="EQ7" s="30">
        <f>+Registro!C54</f>
        <v>0</v>
      </c>
      <c r="ER7" s="30">
        <f>+Registro!C55</f>
        <v>0</v>
      </c>
      <c r="ES7" s="30">
        <f>+Registro!C56</f>
        <v>0</v>
      </c>
      <c r="ET7" s="30">
        <f>+Registro!C57</f>
        <v>0</v>
      </c>
      <c r="EU7" s="30">
        <f>+Registro!C58</f>
        <v>0</v>
      </c>
      <c r="EV7" s="30">
        <f>+Registro!C59</f>
        <v>0</v>
      </c>
      <c r="EW7" s="30">
        <f>+Registro!C60</f>
        <v>0</v>
      </c>
      <c r="EX7" s="30">
        <f>+Registro!C61</f>
        <v>0</v>
      </c>
      <c r="EY7" s="30">
        <f>+Registro!C71</f>
        <v>0</v>
      </c>
      <c r="EZ7" s="30">
        <f>+Registro!C72</f>
        <v>0</v>
      </c>
      <c r="FA7" s="30">
        <f>+Registro!C73</f>
        <v>0</v>
      </c>
      <c r="FB7" s="30">
        <f>+Registro!C74</f>
        <v>0</v>
      </c>
      <c r="FC7" s="30">
        <f>+Registro!C75</f>
        <v>0</v>
      </c>
      <c r="FD7" s="30">
        <f>+Registro!C76</f>
        <v>0</v>
      </c>
      <c r="FE7" s="30">
        <f>+Registro!C77</f>
        <v>0</v>
      </c>
      <c r="FF7" s="30">
        <f>+Registro!C78</f>
        <v>0</v>
      </c>
      <c r="FG7" s="30">
        <f>+Registro!C79</f>
        <v>0</v>
      </c>
      <c r="FH7" s="30">
        <f>+Registro!C80</f>
        <v>0</v>
      </c>
      <c r="FI7" s="30">
        <f>+Registro!C81</f>
        <v>0</v>
      </c>
      <c r="FJ7" s="30">
        <f>+Registro!C82</f>
        <v>0</v>
      </c>
      <c r="FK7" s="30">
        <f>+Registro!C83</f>
        <v>0</v>
      </c>
      <c r="FL7" s="30">
        <f>+Registro!C84</f>
        <v>0</v>
      </c>
      <c r="FM7" s="30">
        <f>+Registro!C85</f>
        <v>0</v>
      </c>
      <c r="FN7" s="30">
        <f>+Registro!C86</f>
        <v>0</v>
      </c>
      <c r="FO7" s="30">
        <f>+Registro!C87</f>
        <v>0</v>
      </c>
      <c r="FP7" s="30">
        <f>+Registro!C88</f>
        <v>0</v>
      </c>
      <c r="FQ7" s="30">
        <f>+Registro!C89</f>
        <v>0</v>
      </c>
      <c r="FR7" s="30">
        <f>+Registro!C91</f>
        <v>0</v>
      </c>
      <c r="FS7" s="30">
        <f>+Registro!C92</f>
        <v>0</v>
      </c>
      <c r="FT7" s="30">
        <f>+Registro!C93</f>
        <v>0</v>
      </c>
      <c r="FU7" s="30">
        <f>+Registro!C94</f>
        <v>0</v>
      </c>
      <c r="FV7" s="30">
        <f>+Registro!C95</f>
        <v>0</v>
      </c>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0">
        <f>+Registro!C97</f>
        <v>0</v>
      </c>
      <c r="IE7" s="30">
        <f>+Registro!C98</f>
        <v>0</v>
      </c>
      <c r="IF7" s="30">
        <f>+Registro!C99</f>
        <v>0</v>
      </c>
      <c r="IG7" s="30">
        <f>+Registro!C100</f>
        <v>0</v>
      </c>
      <c r="IH7" s="39"/>
      <c r="II7" s="39"/>
      <c r="IJ7" s="39"/>
      <c r="IK7" s="39"/>
      <c r="IL7" s="39"/>
      <c r="IM7" s="39"/>
      <c r="IN7" s="39"/>
      <c r="IO7" s="39"/>
      <c r="IP7" s="30">
        <f>+Registro!C102</f>
        <v>0</v>
      </c>
      <c r="IQ7" s="30">
        <f>+Registro!C103</f>
        <v>0</v>
      </c>
      <c r="IR7" s="30">
        <f>+Registro!C121</f>
        <v>0</v>
      </c>
      <c r="IS7" s="30">
        <f>+Registro!C122</f>
        <v>0</v>
      </c>
      <c r="IT7" s="30">
        <f>+Registro!C123</f>
        <v>0</v>
      </c>
      <c r="IU7" s="30">
        <f>+Registro!C124</f>
        <v>0</v>
      </c>
      <c r="IV7" s="30">
        <f>+Registro!C126</f>
        <v>0</v>
      </c>
      <c r="IW7" s="30">
        <f>+Registro!C127</f>
        <v>0</v>
      </c>
      <c r="IX7" s="30">
        <f>+Registro!C128</f>
        <v>0</v>
      </c>
      <c r="IY7" s="30">
        <f>+Registro!C129</f>
        <v>0</v>
      </c>
      <c r="IZ7" s="30">
        <f>+Registro!C130</f>
        <v>0</v>
      </c>
      <c r="JA7" s="39"/>
      <c r="JB7" s="39"/>
      <c r="JC7" s="39"/>
      <c r="JD7" s="39"/>
      <c r="JE7" s="30">
        <f>+Registro!C133</f>
        <v>0</v>
      </c>
      <c r="JF7" s="30">
        <f>+Registro!C134</f>
        <v>0</v>
      </c>
      <c r="JG7" s="30">
        <f>+Registro!C135</f>
        <v>0</v>
      </c>
      <c r="JH7" s="30">
        <f>+Registro!C136</f>
        <v>0</v>
      </c>
      <c r="JI7" s="30">
        <f>+Registro!C139</f>
        <v>0</v>
      </c>
      <c r="JJ7" s="30">
        <f>+Registro!C140</f>
        <v>0</v>
      </c>
      <c r="JK7" s="30">
        <f>+Registro!C141</f>
        <v>0</v>
      </c>
      <c r="JL7" s="39"/>
      <c r="JM7" s="39"/>
      <c r="JN7" s="30">
        <f>+Registro!C144</f>
        <v>0</v>
      </c>
      <c r="JO7" s="30">
        <f>+Registro!C145</f>
        <v>0</v>
      </c>
      <c r="JP7" s="30">
        <f>+Registro!C146</f>
        <v>0</v>
      </c>
      <c r="JQ7" s="30">
        <f>+Registro!C147</f>
        <v>0</v>
      </c>
      <c r="JR7" s="30">
        <f>+Registro!C148</f>
        <v>0</v>
      </c>
      <c r="JS7" s="30">
        <f>+Registro!C149</f>
        <v>0</v>
      </c>
      <c r="JT7" s="30">
        <f>+Registro!C150</f>
        <v>0</v>
      </c>
      <c r="JU7" s="30">
        <f>+Registro!C151</f>
        <v>0</v>
      </c>
      <c r="JV7" s="30">
        <f>+Registro!C152</f>
        <v>0</v>
      </c>
      <c r="JW7" s="30">
        <f>+Registro!C153</f>
        <v>0</v>
      </c>
      <c r="JX7" s="30">
        <f>+Registro!C154</f>
        <v>0</v>
      </c>
      <c r="JY7" s="30">
        <f>+Registro!C155</f>
        <v>0</v>
      </c>
      <c r="JZ7" s="30">
        <f>+Registro!C157</f>
        <v>0</v>
      </c>
      <c r="KA7" s="30">
        <f>+Registro!C158</f>
        <v>0</v>
      </c>
      <c r="KB7" s="30">
        <f>+Registro!C159</f>
        <v>0</v>
      </c>
      <c r="KC7" s="30">
        <f>+Registro!C160</f>
        <v>0</v>
      </c>
      <c r="KD7" s="30">
        <f>+Registro!C161</f>
        <v>0</v>
      </c>
      <c r="KE7" s="30">
        <f>+Registro!C162</f>
        <v>0</v>
      </c>
      <c r="KF7" s="30">
        <f>+Registro!C163</f>
        <v>0</v>
      </c>
      <c r="KG7" s="30">
        <f>+Registro!C164</f>
        <v>0</v>
      </c>
      <c r="KH7" s="30">
        <f>+Registro!C166</f>
        <v>0</v>
      </c>
      <c r="KI7" s="30">
        <f>+Registro!C167</f>
        <v>0</v>
      </c>
      <c r="KJ7" s="30">
        <f>+Registro!C168</f>
        <v>0</v>
      </c>
      <c r="KK7" s="30">
        <f>+Registro!C169</f>
        <v>0</v>
      </c>
      <c r="KL7" s="30">
        <f>+Registro!C170</f>
        <v>0</v>
      </c>
      <c r="KM7" s="30">
        <f>+Registro!C173</f>
        <v>0</v>
      </c>
      <c r="KN7" s="30">
        <f>+Registro!C174</f>
        <v>0</v>
      </c>
      <c r="KO7" s="30">
        <f>+Registro!C175</f>
        <v>0</v>
      </c>
      <c r="KP7" s="30">
        <f>+Registro!C176</f>
        <v>0</v>
      </c>
      <c r="KQ7" s="30">
        <f>+Registro!C177</f>
        <v>0</v>
      </c>
      <c r="KR7" s="30">
        <f>+Registro!C179</f>
        <v>0</v>
      </c>
      <c r="KS7" s="30">
        <f>+Registro!C180</f>
        <v>0</v>
      </c>
      <c r="KT7" s="30">
        <f>+Registro!C181</f>
        <v>0</v>
      </c>
      <c r="KU7" s="30">
        <f>+Registro!C182</f>
        <v>0</v>
      </c>
      <c r="KV7" s="30">
        <f>+Registro!C183</f>
        <v>0</v>
      </c>
      <c r="KW7" s="30">
        <f>+Registro!C184</f>
        <v>0</v>
      </c>
      <c r="KX7" s="30">
        <f>+Registro!C185</f>
        <v>0</v>
      </c>
      <c r="KY7" s="30">
        <f>+Registro!C187</f>
        <v>0</v>
      </c>
      <c r="KZ7" s="30">
        <f>+Registro!C188</f>
        <v>0</v>
      </c>
      <c r="LA7" s="30">
        <f>+Registro!C189</f>
        <v>0</v>
      </c>
      <c r="LB7" s="30">
        <f>+Registro!C190</f>
        <v>0</v>
      </c>
      <c r="LC7" s="30">
        <f>+Registro!C191</f>
        <v>0</v>
      </c>
      <c r="LD7" s="30">
        <f>+Registro!C192</f>
        <v>0</v>
      </c>
      <c r="LE7" s="33">
        <f>+Registro!A194</f>
        <v>0</v>
      </c>
      <c r="LF7" s="33">
        <f>+Registro!A196</f>
        <v>0</v>
      </c>
      <c r="LG7" s="33">
        <f>+Registro!B198</f>
        <v>0</v>
      </c>
      <c r="LH7" s="33">
        <f>+Registro!B199</f>
        <v>0</v>
      </c>
      <c r="LI7" s="33">
        <f>+Registro!B200</f>
        <v>0</v>
      </c>
      <c r="LJ7" s="33">
        <f>+Registro!B201</f>
        <v>0</v>
      </c>
      <c r="LK7" s="33">
        <f>+Registro!G198</f>
        <v>0</v>
      </c>
      <c r="LL7" s="33">
        <f>+Registro!G199</f>
        <v>0</v>
      </c>
      <c r="LM7" s="33">
        <f>+Registro!G200</f>
        <v>0</v>
      </c>
      <c r="LN7" s="33">
        <f>+Registro!G201</f>
        <v>0</v>
      </c>
      <c r="LO7" s="33">
        <f>+Registro!B204</f>
        <v>0</v>
      </c>
      <c r="LP7" s="33">
        <f>+Registro!B205</f>
        <v>0</v>
      </c>
      <c r="LQ7" s="33">
        <f>+Registro!B206</f>
        <v>0</v>
      </c>
      <c r="LR7" s="33">
        <f>+Registro!B207</f>
        <v>0</v>
      </c>
      <c r="LS7" s="33">
        <f>+Registro!G204</f>
        <v>0</v>
      </c>
      <c r="LT7" s="33">
        <f>+Registro!G205</f>
        <v>0</v>
      </c>
      <c r="LU7" s="33">
        <f>+Registro!G206</f>
        <v>0</v>
      </c>
      <c r="LV7" s="33">
        <f>+Registro!G207</f>
        <v>0</v>
      </c>
      <c r="LW7" s="33">
        <f>+Registro!B210</f>
        <v>0</v>
      </c>
      <c r="LX7" s="33">
        <f>+Registro!B211</f>
        <v>0</v>
      </c>
      <c r="LY7" s="33">
        <f>+Registro!B212</f>
        <v>0</v>
      </c>
      <c r="LZ7" s="33">
        <f>+Registro!B213</f>
        <v>0</v>
      </c>
      <c r="MA7" s="33">
        <f>+Registro!G210</f>
        <v>0</v>
      </c>
      <c r="MB7" s="33">
        <f>+Registro!G211</f>
        <v>0</v>
      </c>
      <c r="MC7" s="33">
        <f>+Registro!G212</f>
        <v>0</v>
      </c>
      <c r="MD7" s="33">
        <f>+Registro!G213</f>
        <v>0</v>
      </c>
      <c r="ME7" s="33">
        <f>+Registro!B216</f>
        <v>0</v>
      </c>
      <c r="MF7" s="33">
        <f>+Registro!B217</f>
        <v>0</v>
      </c>
      <c r="MG7" s="33">
        <f>+Registro!B218</f>
        <v>0</v>
      </c>
      <c r="MH7" s="33">
        <f>+Registro!B219</f>
        <v>0</v>
      </c>
      <c r="MI7" s="33">
        <f>+Registro!G216</f>
        <v>0</v>
      </c>
      <c r="MJ7" s="33">
        <f>+Registro!G217</f>
        <v>0</v>
      </c>
      <c r="MK7" s="33">
        <f>+Registro!G218</f>
        <v>0</v>
      </c>
      <c r="ML7" s="33">
        <f>+Registro!G219</f>
        <v>0</v>
      </c>
      <c r="MM7" s="33">
        <f>+Registro!B222</f>
        <v>0</v>
      </c>
      <c r="MN7" s="33">
        <f>+Registro!B223</f>
        <v>0</v>
      </c>
      <c r="MO7" s="33">
        <f>+Registro!B224</f>
        <v>0</v>
      </c>
      <c r="MP7" s="33">
        <f>+Registro!B225</f>
        <v>0</v>
      </c>
      <c r="MQ7" s="33">
        <f>+Registro!G222</f>
        <v>0</v>
      </c>
      <c r="MR7" s="33">
        <f>+Registro!G223</f>
        <v>0</v>
      </c>
      <c r="MS7" s="33">
        <f>+Registro!G224</f>
        <v>0</v>
      </c>
      <c r="MT7" s="33">
        <f>+Registro!G225</f>
        <v>0</v>
      </c>
    </row>
  </sheetData>
  <sheetProtection algorithmName="SHA-512" hashValue="QJOUjO+Rsf2X4kXPUWE5/rPaaY6u9ycGcwwrlnMI7Tkwm3il1zbS/EZOhwE/a2ODviw4mWva4xxTI7OUMUCI3Q==" saltValue="R5dx8OGGoPSopMkERAZGbA==" spinCount="100000" sheet="1" objects="1" scenarios="1"/>
  <mergeCells count="17">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 ref="ME5:MH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07BA-D8A5-48DE-AF46-43B9F3284706}">
  <sheetPr>
    <pageSetUpPr fitToPage="1"/>
  </sheetPr>
  <dimension ref="A1:KG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2" customWidth="1"/>
    <col min="2" max="2" width="64.7109375" style="52" customWidth="1"/>
    <col min="3" max="6" width="6" style="52" customWidth="1"/>
    <col min="7" max="7" width="8" style="52" customWidth="1"/>
    <col min="8" max="8" width="7.5703125" style="52" customWidth="1"/>
    <col min="9" max="14" width="6" style="52" customWidth="1"/>
    <col min="15" max="15" width="7.85546875" style="52" customWidth="1"/>
    <col min="16" max="16" width="7.28515625" style="52" customWidth="1"/>
    <col min="17" max="17" width="6" style="52" customWidth="1"/>
    <col min="18" max="19" width="7.140625" style="52" customWidth="1"/>
    <col min="20" max="20" width="6.5703125" style="52" customWidth="1"/>
    <col min="21" max="16384" width="11.5703125" style="52"/>
  </cols>
  <sheetData>
    <row r="1" spans="1:293" ht="185.25" customHeight="1" x14ac:dyDescent="0.2">
      <c r="A1" s="77" t="s">
        <v>168</v>
      </c>
      <c r="B1" s="78" t="s">
        <v>169</v>
      </c>
      <c r="C1" s="53" t="s">
        <v>170</v>
      </c>
      <c r="D1" s="53" t="s">
        <v>171</v>
      </c>
      <c r="E1" s="53" t="s">
        <v>433</v>
      </c>
      <c r="F1" s="53" t="s">
        <v>434</v>
      </c>
      <c r="G1" s="53" t="s">
        <v>435</v>
      </c>
      <c r="H1" s="53" t="s">
        <v>172</v>
      </c>
      <c r="I1" s="53" t="s">
        <v>436</v>
      </c>
      <c r="J1" s="53" t="s">
        <v>437</v>
      </c>
      <c r="K1" s="53" t="s">
        <v>173</v>
      </c>
      <c r="L1" s="53" t="s">
        <v>438</v>
      </c>
      <c r="M1" s="53" t="s">
        <v>174</v>
      </c>
      <c r="N1" s="53" t="s">
        <v>175</v>
      </c>
      <c r="O1" s="53" t="s">
        <v>176</v>
      </c>
      <c r="P1" s="53" t="s">
        <v>177</v>
      </c>
      <c r="Q1" s="53" t="s">
        <v>178</v>
      </c>
      <c r="R1" s="53" t="s">
        <v>179</v>
      </c>
      <c r="S1" s="53" t="s">
        <v>180</v>
      </c>
      <c r="T1" s="64" t="s">
        <v>181</v>
      </c>
      <c r="KG1" s="79"/>
    </row>
    <row r="2" spans="1:293" ht="25.5" customHeight="1" x14ac:dyDescent="0.2">
      <c r="A2" s="54">
        <v>1</v>
      </c>
      <c r="B2" s="55"/>
      <c r="C2" s="55"/>
      <c r="D2" s="55"/>
      <c r="E2" s="55"/>
      <c r="F2" s="55"/>
      <c r="G2" s="55"/>
      <c r="H2" s="55"/>
      <c r="I2" s="55"/>
      <c r="J2" s="55"/>
      <c r="K2" s="55"/>
      <c r="L2" s="55"/>
      <c r="M2" s="55"/>
      <c r="N2" s="55"/>
      <c r="O2" s="55"/>
      <c r="P2" s="55"/>
      <c r="Q2" s="55"/>
      <c r="R2" s="55"/>
      <c r="S2" s="55"/>
      <c r="T2" s="60"/>
    </row>
    <row r="3" spans="1:293" ht="25.5" customHeight="1" x14ac:dyDescent="0.2">
      <c r="A3" s="54">
        <v>2</v>
      </c>
      <c r="B3" s="55"/>
      <c r="C3" s="55"/>
      <c r="D3" s="55"/>
      <c r="E3" s="55"/>
      <c r="F3" s="55"/>
      <c r="G3" s="55"/>
      <c r="H3" s="55"/>
      <c r="I3" s="55"/>
      <c r="J3" s="55"/>
      <c r="K3" s="55"/>
      <c r="L3" s="55"/>
      <c r="M3" s="55"/>
      <c r="N3" s="55"/>
      <c r="O3" s="55"/>
      <c r="P3" s="55"/>
      <c r="Q3" s="55"/>
      <c r="R3" s="55"/>
      <c r="S3" s="55"/>
      <c r="T3" s="60"/>
    </row>
    <row r="4" spans="1:293" ht="25.5" customHeight="1" x14ac:dyDescent="0.2">
      <c r="A4" s="54">
        <v>3</v>
      </c>
      <c r="B4" s="55"/>
      <c r="C4" s="55"/>
      <c r="D4" s="55"/>
      <c r="E4" s="55"/>
      <c r="F4" s="55"/>
      <c r="G4" s="55"/>
      <c r="H4" s="55"/>
      <c r="I4" s="55"/>
      <c r="J4" s="55"/>
      <c r="K4" s="55"/>
      <c r="L4" s="55"/>
      <c r="M4" s="55"/>
      <c r="N4" s="55"/>
      <c r="O4" s="55"/>
      <c r="P4" s="55"/>
      <c r="Q4" s="55"/>
      <c r="R4" s="55"/>
      <c r="S4" s="55"/>
      <c r="T4" s="60"/>
    </row>
    <row r="5" spans="1:293" ht="25.5" customHeight="1" x14ac:dyDescent="0.2">
      <c r="A5" s="54">
        <v>4</v>
      </c>
      <c r="B5" s="55"/>
      <c r="C5" s="55"/>
      <c r="D5" s="55"/>
      <c r="E5" s="55"/>
      <c r="F5" s="55"/>
      <c r="G5" s="55"/>
      <c r="H5" s="55"/>
      <c r="I5" s="55"/>
      <c r="J5" s="55"/>
      <c r="K5" s="55"/>
      <c r="L5" s="55"/>
      <c r="M5" s="55"/>
      <c r="N5" s="55"/>
      <c r="O5" s="55"/>
      <c r="P5" s="55"/>
      <c r="Q5" s="55"/>
      <c r="R5" s="55"/>
      <c r="S5" s="55"/>
      <c r="T5" s="60"/>
    </row>
    <row r="6" spans="1:293" ht="25.5" customHeight="1" x14ac:dyDescent="0.2">
      <c r="A6" s="54">
        <v>5</v>
      </c>
      <c r="B6" s="55"/>
      <c r="C6" s="55"/>
      <c r="D6" s="55"/>
      <c r="E6" s="55"/>
      <c r="F6" s="55"/>
      <c r="G6" s="55"/>
      <c r="H6" s="55"/>
      <c r="I6" s="55"/>
      <c r="J6" s="55"/>
      <c r="K6" s="55"/>
      <c r="L6" s="55"/>
      <c r="M6" s="55"/>
      <c r="N6" s="55"/>
      <c r="O6" s="55"/>
      <c r="P6" s="55"/>
      <c r="Q6" s="55"/>
      <c r="R6" s="55"/>
      <c r="S6" s="55"/>
      <c r="T6" s="60"/>
    </row>
    <row r="7" spans="1:293" ht="25.5" customHeight="1" x14ac:dyDescent="0.2">
      <c r="A7" s="54">
        <v>6</v>
      </c>
      <c r="B7" s="55"/>
      <c r="C7" s="55"/>
      <c r="D7" s="55"/>
      <c r="E7" s="55"/>
      <c r="F7" s="55"/>
      <c r="G7" s="55"/>
      <c r="H7" s="55"/>
      <c r="I7" s="55"/>
      <c r="J7" s="55"/>
      <c r="K7" s="55"/>
      <c r="L7" s="55"/>
      <c r="M7" s="55"/>
      <c r="N7" s="55"/>
      <c r="O7" s="55"/>
      <c r="P7" s="55"/>
      <c r="Q7" s="55"/>
      <c r="R7" s="55"/>
      <c r="S7" s="55"/>
      <c r="T7" s="60"/>
    </row>
    <row r="8" spans="1:293" ht="25.5" customHeight="1" x14ac:dyDescent="0.2">
      <c r="A8" s="54">
        <v>7</v>
      </c>
      <c r="B8" s="55"/>
      <c r="C8" s="55"/>
      <c r="D8" s="55"/>
      <c r="E8" s="55"/>
      <c r="F8" s="55"/>
      <c r="G8" s="55"/>
      <c r="H8" s="55"/>
      <c r="I8" s="55"/>
      <c r="J8" s="55"/>
      <c r="K8" s="55"/>
      <c r="L8" s="55"/>
      <c r="M8" s="55"/>
      <c r="N8" s="55"/>
      <c r="O8" s="55"/>
      <c r="P8" s="55"/>
      <c r="Q8" s="55"/>
      <c r="R8" s="55"/>
      <c r="S8" s="55"/>
      <c r="T8" s="60"/>
    </row>
    <row r="9" spans="1:293" ht="25.5" customHeight="1" x14ac:dyDescent="0.2">
      <c r="A9" s="54">
        <v>8</v>
      </c>
      <c r="B9" s="55"/>
      <c r="C9" s="55"/>
      <c r="D9" s="55"/>
      <c r="E9" s="55"/>
      <c r="F9" s="55"/>
      <c r="G9" s="55"/>
      <c r="H9" s="55"/>
      <c r="I9" s="55"/>
      <c r="J9" s="55"/>
      <c r="K9" s="55"/>
      <c r="L9" s="55"/>
      <c r="M9" s="55"/>
      <c r="N9" s="55"/>
      <c r="O9" s="55"/>
      <c r="P9" s="55"/>
      <c r="Q9" s="55"/>
      <c r="R9" s="55"/>
      <c r="S9" s="55"/>
      <c r="T9" s="60"/>
    </row>
    <row r="10" spans="1:293" ht="25.5" customHeight="1" x14ac:dyDescent="0.2">
      <c r="A10" s="54">
        <v>9</v>
      </c>
      <c r="B10" s="55"/>
      <c r="C10" s="55"/>
      <c r="D10" s="55"/>
      <c r="E10" s="55"/>
      <c r="F10" s="55"/>
      <c r="G10" s="55"/>
      <c r="H10" s="55"/>
      <c r="I10" s="55"/>
      <c r="J10" s="55"/>
      <c r="K10" s="55"/>
      <c r="L10" s="55"/>
      <c r="M10" s="55"/>
      <c r="N10" s="55"/>
      <c r="O10" s="55"/>
      <c r="P10" s="55"/>
      <c r="Q10" s="55"/>
      <c r="R10" s="55"/>
      <c r="S10" s="55"/>
      <c r="T10" s="60"/>
    </row>
    <row r="11" spans="1:293" ht="25.5" customHeight="1" x14ac:dyDescent="0.2">
      <c r="A11" s="54">
        <v>10</v>
      </c>
      <c r="B11" s="55"/>
      <c r="C11" s="55"/>
      <c r="D11" s="55"/>
      <c r="E11" s="55"/>
      <c r="F11" s="55"/>
      <c r="G11" s="55"/>
      <c r="H11" s="55"/>
      <c r="I11" s="55"/>
      <c r="J11" s="55"/>
      <c r="K11" s="55"/>
      <c r="L11" s="55"/>
      <c r="M11" s="55"/>
      <c r="N11" s="55"/>
      <c r="O11" s="55"/>
      <c r="P11" s="55"/>
      <c r="Q11" s="55"/>
      <c r="R11" s="55"/>
      <c r="S11" s="55"/>
      <c r="T11" s="60"/>
    </row>
    <row r="12" spans="1:293" ht="25.5" customHeight="1" x14ac:dyDescent="0.2">
      <c r="A12" s="54">
        <v>11</v>
      </c>
      <c r="B12" s="55"/>
      <c r="C12" s="55"/>
      <c r="D12" s="55"/>
      <c r="E12" s="55"/>
      <c r="F12" s="55"/>
      <c r="G12" s="55"/>
      <c r="H12" s="55"/>
      <c r="I12" s="55"/>
      <c r="J12" s="55"/>
      <c r="K12" s="55"/>
      <c r="L12" s="55"/>
      <c r="M12" s="55"/>
      <c r="N12" s="55"/>
      <c r="O12" s="55"/>
      <c r="P12" s="55"/>
      <c r="Q12" s="55"/>
      <c r="R12" s="55"/>
      <c r="S12" s="55"/>
      <c r="T12" s="60"/>
    </row>
    <row r="13" spans="1:293" ht="25.5" customHeight="1" x14ac:dyDescent="0.2">
      <c r="A13" s="54">
        <v>12</v>
      </c>
      <c r="B13" s="55"/>
      <c r="C13" s="55"/>
      <c r="D13" s="55"/>
      <c r="E13" s="55"/>
      <c r="F13" s="55"/>
      <c r="G13" s="55"/>
      <c r="H13" s="55"/>
      <c r="I13" s="55"/>
      <c r="J13" s="55"/>
      <c r="K13" s="55"/>
      <c r="L13" s="55"/>
      <c r="M13" s="55"/>
      <c r="N13" s="55"/>
      <c r="O13" s="55"/>
      <c r="P13" s="55"/>
      <c r="Q13" s="55"/>
      <c r="R13" s="55"/>
      <c r="S13" s="55"/>
      <c r="T13" s="60"/>
    </row>
    <row r="14" spans="1:293" ht="25.5" customHeight="1" x14ac:dyDescent="0.2">
      <c r="A14" s="54">
        <v>13</v>
      </c>
      <c r="B14" s="55"/>
      <c r="C14" s="55"/>
      <c r="D14" s="55"/>
      <c r="E14" s="55"/>
      <c r="F14" s="55"/>
      <c r="G14" s="55"/>
      <c r="H14" s="55"/>
      <c r="I14" s="55"/>
      <c r="J14" s="55"/>
      <c r="K14" s="55"/>
      <c r="L14" s="55"/>
      <c r="M14" s="55"/>
      <c r="N14" s="55"/>
      <c r="O14" s="55"/>
      <c r="P14" s="55"/>
      <c r="Q14" s="55"/>
      <c r="R14" s="55"/>
      <c r="S14" s="55"/>
      <c r="T14" s="60"/>
    </row>
    <row r="15" spans="1:293" ht="25.5" customHeight="1" x14ac:dyDescent="0.2">
      <c r="A15" s="54">
        <v>14</v>
      </c>
      <c r="B15" s="55"/>
      <c r="C15" s="55"/>
      <c r="D15" s="55"/>
      <c r="E15" s="55"/>
      <c r="F15" s="55"/>
      <c r="G15" s="55"/>
      <c r="H15" s="55"/>
      <c r="I15" s="55"/>
      <c r="J15" s="55"/>
      <c r="K15" s="55"/>
      <c r="L15" s="55"/>
      <c r="M15" s="55"/>
      <c r="N15" s="55"/>
      <c r="O15" s="55"/>
      <c r="P15" s="55"/>
      <c r="Q15" s="55"/>
      <c r="R15" s="55"/>
      <c r="S15" s="55"/>
      <c r="T15" s="60"/>
    </row>
    <row r="16" spans="1:293" ht="25.5" customHeight="1" x14ac:dyDescent="0.2">
      <c r="A16" s="54">
        <v>15</v>
      </c>
      <c r="B16" s="55"/>
      <c r="C16" s="55"/>
      <c r="D16" s="55"/>
      <c r="E16" s="55"/>
      <c r="F16" s="55"/>
      <c r="G16" s="55"/>
      <c r="H16" s="55"/>
      <c r="I16" s="55"/>
      <c r="J16" s="55"/>
      <c r="K16" s="55"/>
      <c r="L16" s="55"/>
      <c r="M16" s="55"/>
      <c r="N16" s="55"/>
      <c r="O16" s="55"/>
      <c r="P16" s="55"/>
      <c r="Q16" s="55"/>
      <c r="R16" s="55"/>
      <c r="S16" s="55"/>
      <c r="T16" s="60"/>
    </row>
    <row r="17" spans="1:20" ht="25.5" customHeight="1" x14ac:dyDescent="0.2">
      <c r="A17" s="54">
        <v>16</v>
      </c>
      <c r="B17" s="55"/>
      <c r="C17" s="55"/>
      <c r="D17" s="55"/>
      <c r="E17" s="55"/>
      <c r="F17" s="55"/>
      <c r="G17" s="55"/>
      <c r="H17" s="55"/>
      <c r="I17" s="55"/>
      <c r="J17" s="55"/>
      <c r="K17" s="55"/>
      <c r="L17" s="55"/>
      <c r="M17" s="55"/>
      <c r="N17" s="55"/>
      <c r="O17" s="55"/>
      <c r="P17" s="55"/>
      <c r="Q17" s="55"/>
      <c r="R17" s="55"/>
      <c r="S17" s="55"/>
      <c r="T17" s="60"/>
    </row>
    <row r="18" spans="1:20" ht="25.5" customHeight="1" thickBot="1" x14ac:dyDescent="0.25">
      <c r="A18" s="56">
        <v>17</v>
      </c>
      <c r="B18" s="57"/>
      <c r="C18" s="57"/>
      <c r="D18" s="57"/>
      <c r="E18" s="57"/>
      <c r="F18" s="57"/>
      <c r="G18" s="57"/>
      <c r="H18" s="57"/>
      <c r="I18" s="57"/>
      <c r="J18" s="57"/>
      <c r="K18" s="57"/>
      <c r="L18" s="57"/>
      <c r="M18" s="57"/>
      <c r="N18" s="57"/>
      <c r="O18" s="57"/>
      <c r="P18" s="57"/>
      <c r="Q18" s="57"/>
      <c r="R18" s="57"/>
      <c r="S18" s="57"/>
      <c r="T18" s="61"/>
    </row>
    <row r="19" spans="1:20" ht="12.75" thickBot="1" x14ac:dyDescent="0.25"/>
    <row r="20" spans="1:20" x14ac:dyDescent="0.2">
      <c r="A20" s="201" t="s">
        <v>182</v>
      </c>
      <c r="B20" s="202"/>
      <c r="C20" s="202"/>
      <c r="D20" s="202"/>
      <c r="E20" s="202"/>
      <c r="F20" s="202"/>
      <c r="G20" s="202"/>
      <c r="H20" s="202"/>
      <c r="I20" s="202"/>
      <c r="J20" s="202"/>
      <c r="K20" s="202"/>
      <c r="L20" s="203"/>
    </row>
    <row r="21" spans="1:20" x14ac:dyDescent="0.2">
      <c r="A21" s="58" t="s">
        <v>183</v>
      </c>
      <c r="B21" s="204" t="s">
        <v>439</v>
      </c>
      <c r="C21" s="204"/>
      <c r="D21" s="204"/>
      <c r="E21" s="204"/>
      <c r="F21" s="204"/>
      <c r="G21" s="204"/>
      <c r="H21" s="204"/>
      <c r="I21" s="204"/>
      <c r="J21" s="204"/>
      <c r="K21" s="204"/>
      <c r="L21" s="205"/>
    </row>
    <row r="22" spans="1:20" x14ac:dyDescent="0.2">
      <c r="A22" s="58" t="s">
        <v>184</v>
      </c>
      <c r="B22" s="204" t="s">
        <v>185</v>
      </c>
      <c r="C22" s="204"/>
      <c r="D22" s="204"/>
      <c r="E22" s="204"/>
      <c r="F22" s="204"/>
      <c r="G22" s="204"/>
      <c r="H22" s="204"/>
      <c r="I22" s="204"/>
      <c r="J22" s="204"/>
      <c r="K22" s="204"/>
      <c r="L22" s="205"/>
    </row>
    <row r="23" spans="1:20" ht="12.75" thickBot="1" x14ac:dyDescent="0.25">
      <c r="A23" s="59" t="s">
        <v>186</v>
      </c>
      <c r="B23" s="206" t="s">
        <v>440</v>
      </c>
      <c r="C23" s="206"/>
      <c r="D23" s="206"/>
      <c r="E23" s="206"/>
      <c r="F23" s="206"/>
      <c r="G23" s="206"/>
      <c r="H23" s="206"/>
      <c r="I23" s="206"/>
      <c r="J23" s="206"/>
      <c r="K23" s="206"/>
      <c r="L23" s="207"/>
    </row>
    <row r="25" spans="1:20" ht="23.25" customHeight="1" x14ac:dyDescent="0.2">
      <c r="A25" s="208" t="s">
        <v>187</v>
      </c>
      <c r="B25" s="208"/>
      <c r="C25" s="208"/>
      <c r="D25" s="208"/>
      <c r="E25" s="208"/>
      <c r="F25" s="208"/>
      <c r="G25" s="208"/>
      <c r="H25" s="208"/>
      <c r="I25" s="208"/>
      <c r="J25" s="208"/>
      <c r="K25" s="208"/>
      <c r="L25" s="208"/>
      <c r="M25" s="208"/>
      <c r="N25" s="208"/>
      <c r="O25" s="208"/>
      <c r="P25" s="208"/>
      <c r="Q25" s="208"/>
      <c r="R25" s="208"/>
      <c r="S25" s="208"/>
      <c r="T25" s="208"/>
    </row>
    <row r="26" spans="1:20" ht="15.75" customHeight="1" x14ac:dyDescent="0.2">
      <c r="A26" s="209"/>
      <c r="B26" s="209"/>
      <c r="C26" s="209"/>
      <c r="D26" s="209"/>
      <c r="E26" s="209"/>
      <c r="F26" s="209"/>
      <c r="G26" s="209"/>
      <c r="H26" s="209"/>
      <c r="I26" s="209"/>
      <c r="J26" s="209"/>
      <c r="K26" s="209"/>
      <c r="L26" s="209"/>
      <c r="M26" s="209"/>
      <c r="N26" s="209"/>
      <c r="O26" s="209"/>
      <c r="P26" s="209"/>
      <c r="Q26" s="209"/>
      <c r="R26" s="209"/>
      <c r="S26" s="209"/>
      <c r="T26" s="209"/>
    </row>
  </sheetData>
  <mergeCells count="6">
    <mergeCell ref="A26:T26"/>
    <mergeCell ref="A20:L20"/>
    <mergeCell ref="B21:L21"/>
    <mergeCell ref="B22:L22"/>
    <mergeCell ref="B23:L23"/>
    <mergeCell ref="A25:T25"/>
  </mergeCells>
  <printOptions horizontalCentered="1"/>
  <pageMargins left="0.23622047244094491" right="0.23622047244094491" top="1.2204724409448819" bottom="0.74803149606299213" header="0.31496062992125984" footer="0.31496062992125984"/>
  <pageSetup scale="71" fitToHeight="0" orientation="landscape" r:id="rId1"/>
  <headerFooter>
    <oddHeader>&amp;L&amp;G&amp;C&amp;"Arial,Normal"&amp;10PROCESO
PROTECCIÓN
REGISTRO HOGAR SUSTITUTO ENTIDAD SRD&amp;R&amp;"Arial,Normal"&amp;10F8.A2.G19.P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5020-F221-426D-AA25-FBF63F1742FE}">
  <sheetPr>
    <pageSetUpPr fitToPage="1"/>
  </sheetPr>
  <dimension ref="A1:S23"/>
  <sheetViews>
    <sheetView view="pageBreakPreview" zoomScale="70" zoomScaleNormal="80" zoomScaleSheetLayoutView="70" zoomScalePageLayoutView="70" workbookViewId="0">
      <selection activeCell="C1" sqref="C1:D1"/>
    </sheetView>
  </sheetViews>
  <sheetFormatPr baseColWidth="10" defaultColWidth="11.5703125" defaultRowHeight="12" x14ac:dyDescent="0.2"/>
  <cols>
    <col min="1" max="1" width="5.140625" style="52" customWidth="1"/>
    <col min="2" max="2" width="58.5703125" style="52" customWidth="1"/>
    <col min="3" max="19" width="11.42578125" style="52" customWidth="1"/>
    <col min="20" max="16384" width="11.5703125" style="52"/>
  </cols>
  <sheetData>
    <row r="1" spans="1:19" ht="159" customHeight="1" x14ac:dyDescent="0.2">
      <c r="A1" s="77" t="s">
        <v>168</v>
      </c>
      <c r="B1" s="78" t="s">
        <v>441</v>
      </c>
      <c r="C1" s="62" t="s">
        <v>442</v>
      </c>
      <c r="D1" s="62" t="s">
        <v>443</v>
      </c>
      <c r="E1" s="62" t="s">
        <v>444</v>
      </c>
      <c r="F1" s="62" t="s">
        <v>445</v>
      </c>
      <c r="G1" s="62" t="s">
        <v>446</v>
      </c>
      <c r="H1" s="62" t="s">
        <v>447</v>
      </c>
      <c r="I1" s="62" t="s">
        <v>448</v>
      </c>
      <c r="J1" s="62" t="s">
        <v>449</v>
      </c>
      <c r="K1" s="62" t="s">
        <v>450</v>
      </c>
      <c r="L1" s="62" t="s">
        <v>451</v>
      </c>
      <c r="M1" s="62" t="s">
        <v>452</v>
      </c>
      <c r="N1" s="62" t="s">
        <v>453</v>
      </c>
      <c r="O1" s="62" t="s">
        <v>454</v>
      </c>
      <c r="P1" s="62" t="s">
        <v>455</v>
      </c>
      <c r="Q1" s="62" t="s">
        <v>456</v>
      </c>
      <c r="R1" s="62" t="s">
        <v>457</v>
      </c>
      <c r="S1" s="63" t="s">
        <v>458</v>
      </c>
    </row>
    <row r="2" spans="1:19" ht="25.5" customHeight="1" x14ac:dyDescent="0.2">
      <c r="A2" s="80">
        <v>1</v>
      </c>
      <c r="B2" s="55"/>
      <c r="C2" s="55"/>
      <c r="D2" s="55"/>
      <c r="E2" s="55"/>
      <c r="F2" s="55"/>
      <c r="G2" s="55"/>
      <c r="H2" s="55"/>
      <c r="I2" s="55"/>
      <c r="J2" s="55"/>
      <c r="K2" s="55"/>
      <c r="L2" s="55"/>
      <c r="M2" s="55"/>
      <c r="N2" s="55"/>
      <c r="O2" s="55"/>
      <c r="P2" s="55"/>
      <c r="Q2" s="55"/>
      <c r="R2" s="55"/>
      <c r="S2" s="60"/>
    </row>
    <row r="3" spans="1:19" ht="25.5" customHeight="1" x14ac:dyDescent="0.2">
      <c r="A3" s="80">
        <v>2</v>
      </c>
      <c r="B3" s="55"/>
      <c r="C3" s="55"/>
      <c r="D3" s="55"/>
      <c r="E3" s="55"/>
      <c r="F3" s="55"/>
      <c r="G3" s="55"/>
      <c r="H3" s="55"/>
      <c r="I3" s="55"/>
      <c r="J3" s="55"/>
      <c r="K3" s="55"/>
      <c r="L3" s="55"/>
      <c r="M3" s="55"/>
      <c r="N3" s="55"/>
      <c r="O3" s="55"/>
      <c r="P3" s="55"/>
      <c r="Q3" s="55"/>
      <c r="R3" s="55"/>
      <c r="S3" s="60"/>
    </row>
    <row r="4" spans="1:19" ht="25.5" customHeight="1" x14ac:dyDescent="0.2">
      <c r="A4" s="80">
        <v>3</v>
      </c>
      <c r="B4" s="55"/>
      <c r="C4" s="55"/>
      <c r="D4" s="55"/>
      <c r="E4" s="55"/>
      <c r="F4" s="55"/>
      <c r="G4" s="55"/>
      <c r="H4" s="55"/>
      <c r="I4" s="55"/>
      <c r="J4" s="55"/>
      <c r="K4" s="55"/>
      <c r="L4" s="55"/>
      <c r="M4" s="55"/>
      <c r="N4" s="55"/>
      <c r="O4" s="55"/>
      <c r="P4" s="55"/>
      <c r="Q4" s="55"/>
      <c r="R4" s="55"/>
      <c r="S4" s="60"/>
    </row>
    <row r="5" spans="1:19" ht="25.5" customHeight="1" x14ac:dyDescent="0.2">
      <c r="A5" s="80">
        <v>4</v>
      </c>
      <c r="B5" s="55"/>
      <c r="C5" s="55"/>
      <c r="D5" s="55"/>
      <c r="E5" s="55"/>
      <c r="F5" s="55"/>
      <c r="G5" s="55"/>
      <c r="H5" s="55"/>
      <c r="I5" s="55"/>
      <c r="J5" s="55"/>
      <c r="K5" s="55"/>
      <c r="L5" s="55"/>
      <c r="M5" s="55"/>
      <c r="N5" s="55"/>
      <c r="O5" s="55"/>
      <c r="P5" s="55"/>
      <c r="Q5" s="55"/>
      <c r="R5" s="55"/>
      <c r="S5" s="60"/>
    </row>
    <row r="6" spans="1:19" ht="25.5" customHeight="1" x14ac:dyDescent="0.2">
      <c r="A6" s="80">
        <v>5</v>
      </c>
      <c r="B6" s="55"/>
      <c r="C6" s="55"/>
      <c r="D6" s="55"/>
      <c r="E6" s="55"/>
      <c r="F6" s="55"/>
      <c r="G6" s="55"/>
      <c r="H6" s="55"/>
      <c r="I6" s="55"/>
      <c r="J6" s="55"/>
      <c r="K6" s="55"/>
      <c r="L6" s="55"/>
      <c r="M6" s="55"/>
      <c r="N6" s="55"/>
      <c r="O6" s="55"/>
      <c r="P6" s="55"/>
      <c r="Q6" s="55"/>
      <c r="R6" s="55"/>
      <c r="S6" s="60"/>
    </row>
    <row r="7" spans="1:19" ht="25.5" customHeight="1" x14ac:dyDescent="0.2">
      <c r="A7" s="80">
        <v>6</v>
      </c>
      <c r="B7" s="55"/>
      <c r="C7" s="55"/>
      <c r="D7" s="55"/>
      <c r="E7" s="55"/>
      <c r="F7" s="55"/>
      <c r="G7" s="55"/>
      <c r="H7" s="55"/>
      <c r="I7" s="55"/>
      <c r="J7" s="55"/>
      <c r="K7" s="55"/>
      <c r="L7" s="55"/>
      <c r="M7" s="55"/>
      <c r="N7" s="55"/>
      <c r="O7" s="55"/>
      <c r="P7" s="55"/>
      <c r="Q7" s="55"/>
      <c r="R7" s="55"/>
      <c r="S7" s="60"/>
    </row>
    <row r="8" spans="1:19" ht="25.5" customHeight="1" x14ac:dyDescent="0.2">
      <c r="A8" s="80">
        <v>7</v>
      </c>
      <c r="B8" s="55"/>
      <c r="C8" s="55"/>
      <c r="D8" s="55"/>
      <c r="E8" s="55"/>
      <c r="F8" s="55"/>
      <c r="G8" s="55"/>
      <c r="H8" s="55"/>
      <c r="I8" s="55"/>
      <c r="J8" s="55"/>
      <c r="K8" s="55"/>
      <c r="L8" s="55"/>
      <c r="M8" s="55"/>
      <c r="N8" s="55"/>
      <c r="O8" s="55"/>
      <c r="P8" s="55"/>
      <c r="Q8" s="55"/>
      <c r="R8" s="55"/>
      <c r="S8" s="60"/>
    </row>
    <row r="9" spans="1:19" ht="25.5" customHeight="1" x14ac:dyDescent="0.2">
      <c r="A9" s="80">
        <v>8</v>
      </c>
      <c r="B9" s="55"/>
      <c r="C9" s="55"/>
      <c r="D9" s="55"/>
      <c r="E9" s="55"/>
      <c r="F9" s="55"/>
      <c r="G9" s="55"/>
      <c r="H9" s="55"/>
      <c r="I9" s="55"/>
      <c r="J9" s="55"/>
      <c r="K9" s="55"/>
      <c r="L9" s="55"/>
      <c r="M9" s="55"/>
      <c r="N9" s="55"/>
      <c r="O9" s="55"/>
      <c r="P9" s="55"/>
      <c r="Q9" s="55"/>
      <c r="R9" s="55"/>
      <c r="S9" s="60"/>
    </row>
    <row r="10" spans="1:19" ht="25.5" customHeight="1" x14ac:dyDescent="0.2">
      <c r="A10" s="80">
        <v>9</v>
      </c>
      <c r="B10" s="55"/>
      <c r="C10" s="55"/>
      <c r="D10" s="55"/>
      <c r="E10" s="55"/>
      <c r="F10" s="55"/>
      <c r="G10" s="55"/>
      <c r="H10" s="55"/>
      <c r="I10" s="55"/>
      <c r="J10" s="55"/>
      <c r="K10" s="55"/>
      <c r="L10" s="55"/>
      <c r="M10" s="55"/>
      <c r="N10" s="55"/>
      <c r="O10" s="55"/>
      <c r="P10" s="55"/>
      <c r="Q10" s="55"/>
      <c r="R10" s="55"/>
      <c r="S10" s="60"/>
    </row>
    <row r="11" spans="1:19" ht="25.5" customHeight="1" x14ac:dyDescent="0.2">
      <c r="A11" s="80">
        <v>10</v>
      </c>
      <c r="B11" s="55"/>
      <c r="C11" s="55"/>
      <c r="D11" s="55"/>
      <c r="E11" s="55"/>
      <c r="F11" s="55"/>
      <c r="G11" s="55"/>
      <c r="H11" s="55"/>
      <c r="I11" s="55"/>
      <c r="J11" s="55"/>
      <c r="K11" s="55"/>
      <c r="L11" s="55"/>
      <c r="M11" s="55"/>
      <c r="N11" s="55"/>
      <c r="O11" s="55"/>
      <c r="P11" s="55"/>
      <c r="Q11" s="55"/>
      <c r="R11" s="55"/>
      <c r="S11" s="60"/>
    </row>
    <row r="12" spans="1:19" ht="25.5" customHeight="1" x14ac:dyDescent="0.2">
      <c r="A12" s="80">
        <v>11</v>
      </c>
      <c r="B12" s="55"/>
      <c r="C12" s="55"/>
      <c r="D12" s="55"/>
      <c r="E12" s="55"/>
      <c r="F12" s="55"/>
      <c r="G12" s="55"/>
      <c r="H12" s="55"/>
      <c r="I12" s="55"/>
      <c r="J12" s="55"/>
      <c r="K12" s="55"/>
      <c r="L12" s="55"/>
      <c r="M12" s="55"/>
      <c r="N12" s="55"/>
      <c r="O12" s="55"/>
      <c r="P12" s="55"/>
      <c r="Q12" s="55"/>
      <c r="R12" s="55"/>
      <c r="S12" s="60"/>
    </row>
    <row r="13" spans="1:19" ht="25.5" customHeight="1" x14ac:dyDescent="0.2">
      <c r="A13" s="80">
        <v>12</v>
      </c>
      <c r="B13" s="55"/>
      <c r="C13" s="55"/>
      <c r="D13" s="55"/>
      <c r="E13" s="55"/>
      <c r="F13" s="55"/>
      <c r="G13" s="55"/>
      <c r="H13" s="55"/>
      <c r="I13" s="55"/>
      <c r="J13" s="55"/>
      <c r="K13" s="55"/>
      <c r="L13" s="55"/>
      <c r="M13" s="55"/>
      <c r="N13" s="55"/>
      <c r="O13" s="55"/>
      <c r="P13" s="55"/>
      <c r="Q13" s="55"/>
      <c r="R13" s="55"/>
      <c r="S13" s="60"/>
    </row>
    <row r="14" spans="1:19" ht="25.5" customHeight="1" x14ac:dyDescent="0.2">
      <c r="A14" s="80">
        <v>13</v>
      </c>
      <c r="B14" s="55"/>
      <c r="C14" s="55"/>
      <c r="D14" s="55"/>
      <c r="E14" s="55"/>
      <c r="F14" s="55"/>
      <c r="G14" s="55"/>
      <c r="H14" s="55"/>
      <c r="I14" s="55"/>
      <c r="J14" s="55"/>
      <c r="K14" s="55"/>
      <c r="L14" s="55"/>
      <c r="M14" s="55"/>
      <c r="N14" s="55"/>
      <c r="O14" s="55"/>
      <c r="P14" s="55"/>
      <c r="Q14" s="55"/>
      <c r="R14" s="55"/>
      <c r="S14" s="60"/>
    </row>
    <row r="15" spans="1:19" ht="25.5" customHeight="1" x14ac:dyDescent="0.2">
      <c r="A15" s="80">
        <v>14</v>
      </c>
      <c r="B15" s="55"/>
      <c r="C15" s="55"/>
      <c r="D15" s="55"/>
      <c r="E15" s="55"/>
      <c r="F15" s="55"/>
      <c r="G15" s="55"/>
      <c r="H15" s="55"/>
      <c r="I15" s="55"/>
      <c r="J15" s="55"/>
      <c r="K15" s="55"/>
      <c r="L15" s="55"/>
      <c r="M15" s="55"/>
      <c r="N15" s="55"/>
      <c r="O15" s="55"/>
      <c r="P15" s="55"/>
      <c r="Q15" s="55"/>
      <c r="R15" s="55"/>
      <c r="S15" s="60"/>
    </row>
    <row r="16" spans="1:19" ht="25.5" customHeight="1" x14ac:dyDescent="0.2">
      <c r="A16" s="80">
        <v>15</v>
      </c>
      <c r="B16" s="55"/>
      <c r="C16" s="55"/>
      <c r="D16" s="55"/>
      <c r="E16" s="55"/>
      <c r="F16" s="55"/>
      <c r="G16" s="55"/>
      <c r="H16" s="55"/>
      <c r="I16" s="55"/>
      <c r="J16" s="55"/>
      <c r="K16" s="55"/>
      <c r="L16" s="55"/>
      <c r="M16" s="55"/>
      <c r="N16" s="55"/>
      <c r="O16" s="55"/>
      <c r="P16" s="55"/>
      <c r="Q16" s="55"/>
      <c r="R16" s="55"/>
      <c r="S16" s="60"/>
    </row>
    <row r="17" spans="1:19" ht="25.5" customHeight="1" x14ac:dyDescent="0.2">
      <c r="A17" s="80">
        <v>16</v>
      </c>
      <c r="B17" s="55"/>
      <c r="C17" s="55"/>
      <c r="D17" s="55"/>
      <c r="E17" s="55"/>
      <c r="F17" s="55"/>
      <c r="G17" s="55"/>
      <c r="H17" s="55"/>
      <c r="I17" s="55"/>
      <c r="J17" s="55"/>
      <c r="K17" s="55"/>
      <c r="L17" s="55"/>
      <c r="M17" s="55"/>
      <c r="N17" s="55"/>
      <c r="O17" s="55"/>
      <c r="P17" s="55"/>
      <c r="Q17" s="55"/>
      <c r="R17" s="55"/>
      <c r="S17" s="60"/>
    </row>
    <row r="18" spans="1:19" ht="25.5" customHeight="1" thickBot="1" x14ac:dyDescent="0.25">
      <c r="A18" s="81">
        <v>17</v>
      </c>
      <c r="B18" s="57"/>
      <c r="C18" s="57"/>
      <c r="D18" s="57"/>
      <c r="E18" s="57"/>
      <c r="F18" s="57"/>
      <c r="G18" s="57"/>
      <c r="H18" s="57"/>
      <c r="I18" s="57"/>
      <c r="J18" s="57"/>
      <c r="K18" s="57"/>
      <c r="L18" s="57"/>
      <c r="M18" s="57"/>
      <c r="N18" s="57"/>
      <c r="O18" s="57"/>
      <c r="P18" s="57"/>
      <c r="Q18" s="57"/>
      <c r="R18" s="57"/>
      <c r="S18" s="61"/>
    </row>
    <row r="19" spans="1:19" ht="12.75" thickBot="1" x14ac:dyDescent="0.25"/>
    <row r="20" spans="1:19" x14ac:dyDescent="0.2">
      <c r="A20" s="201" t="s">
        <v>182</v>
      </c>
      <c r="B20" s="202"/>
      <c r="C20" s="202"/>
      <c r="D20" s="202"/>
      <c r="E20" s="202"/>
      <c r="F20" s="202"/>
      <c r="G20" s="202"/>
      <c r="H20" s="202"/>
      <c r="I20" s="202"/>
      <c r="J20" s="202"/>
      <c r="K20" s="202"/>
      <c r="L20" s="202"/>
      <c r="M20" s="202"/>
      <c r="N20" s="202"/>
      <c r="O20" s="202"/>
      <c r="P20" s="203"/>
    </row>
    <row r="21" spans="1:19" x14ac:dyDescent="0.2">
      <c r="A21" s="58" t="s">
        <v>183</v>
      </c>
      <c r="B21" s="204" t="s">
        <v>459</v>
      </c>
      <c r="C21" s="204"/>
      <c r="D21" s="204"/>
      <c r="E21" s="204"/>
      <c r="F21" s="204"/>
      <c r="G21" s="204"/>
      <c r="H21" s="204"/>
      <c r="I21" s="204"/>
      <c r="J21" s="204"/>
      <c r="K21" s="204"/>
      <c r="L21" s="204"/>
      <c r="M21" s="204"/>
      <c r="N21" s="204"/>
      <c r="O21" s="204"/>
      <c r="P21" s="205"/>
    </row>
    <row r="22" spans="1:19" x14ac:dyDescent="0.2">
      <c r="A22" s="58" t="s">
        <v>184</v>
      </c>
      <c r="B22" s="204" t="s">
        <v>460</v>
      </c>
      <c r="C22" s="204"/>
      <c r="D22" s="204"/>
      <c r="E22" s="204"/>
      <c r="F22" s="204"/>
      <c r="G22" s="204"/>
      <c r="H22" s="204"/>
      <c r="I22" s="204"/>
      <c r="J22" s="204"/>
      <c r="K22" s="204"/>
      <c r="L22" s="204"/>
      <c r="M22" s="204"/>
      <c r="N22" s="204"/>
      <c r="O22" s="204"/>
      <c r="P22" s="205"/>
    </row>
    <row r="23" spans="1:19" ht="12.75" thickBot="1" x14ac:dyDescent="0.25">
      <c r="A23" s="59" t="s">
        <v>186</v>
      </c>
      <c r="B23" s="206" t="s">
        <v>204</v>
      </c>
      <c r="C23" s="206"/>
      <c r="D23" s="206"/>
      <c r="E23" s="206"/>
      <c r="F23" s="206"/>
      <c r="G23" s="206"/>
      <c r="H23" s="206"/>
      <c r="I23" s="206"/>
      <c r="J23" s="206"/>
      <c r="K23" s="206"/>
      <c r="L23" s="206"/>
      <c r="M23" s="206"/>
      <c r="N23" s="206"/>
      <c r="O23" s="206"/>
      <c r="P23" s="207"/>
    </row>
  </sheetData>
  <mergeCells count="4">
    <mergeCell ref="A20:P20"/>
    <mergeCell ref="B21:P21"/>
    <mergeCell ref="B22:P22"/>
    <mergeCell ref="B23:P23"/>
  </mergeCells>
  <printOptions horizontalCentered="1"/>
  <pageMargins left="0.23622047244094491" right="0.23622047244094491" top="1.2204724409448819" bottom="0.74803149606299213" header="0.31496062992125984" footer="0.31496062992125984"/>
  <pageSetup scale="52" fitToHeight="0" orientation="landscape" r:id="rId1"/>
  <headerFooter>
    <oddHeader>&amp;L&amp;G&amp;C&amp;"Arial,Normal"&amp;10PROCESO
PROTECCIÓN
REGISTRO HOGAR SUSTITUTO ENTIDAD SRD&amp;R&amp;"Arial,Normal"&amp;10F8.A2.G19.P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8B72-8769-4B50-8233-C888477AABBC}">
  <sheetPr>
    <pageSetUpPr fitToPage="1"/>
  </sheetPr>
  <dimension ref="A1:P26"/>
  <sheetViews>
    <sheetView view="pageBreakPreview" zoomScale="70" zoomScaleNormal="80" zoomScaleSheetLayoutView="70" zoomScalePageLayoutView="90" workbookViewId="0">
      <selection activeCell="C1" sqref="C1:D1"/>
    </sheetView>
  </sheetViews>
  <sheetFormatPr baseColWidth="10" defaultColWidth="11.5703125" defaultRowHeight="12" x14ac:dyDescent="0.2"/>
  <cols>
    <col min="1" max="1" width="5.140625" style="52" customWidth="1"/>
    <col min="2" max="2" width="81.85546875" style="52" customWidth="1"/>
    <col min="3" max="16" width="7.7109375" style="52" customWidth="1"/>
    <col min="17" max="16384" width="11.5703125" style="52"/>
  </cols>
  <sheetData>
    <row r="1" spans="1:16" ht="125.25" customHeight="1" x14ac:dyDescent="0.2">
      <c r="A1" s="77" t="s">
        <v>168</v>
      </c>
      <c r="B1" s="78" t="s">
        <v>188</v>
      </c>
      <c r="C1" s="62" t="s">
        <v>189</v>
      </c>
      <c r="D1" s="62" t="s">
        <v>190</v>
      </c>
      <c r="E1" s="62" t="s">
        <v>191</v>
      </c>
      <c r="F1" s="62" t="s">
        <v>192</v>
      </c>
      <c r="G1" s="62" t="s">
        <v>193</v>
      </c>
      <c r="H1" s="62" t="s">
        <v>194</v>
      </c>
      <c r="I1" s="62" t="s">
        <v>195</v>
      </c>
      <c r="J1" s="62" t="s">
        <v>196</v>
      </c>
      <c r="K1" s="62" t="s">
        <v>197</v>
      </c>
      <c r="L1" s="62" t="s">
        <v>198</v>
      </c>
      <c r="M1" s="62" t="s">
        <v>199</v>
      </c>
      <c r="N1" s="62" t="s">
        <v>200</v>
      </c>
      <c r="O1" s="62" t="s">
        <v>175</v>
      </c>
      <c r="P1" s="63" t="s">
        <v>201</v>
      </c>
    </row>
    <row r="2" spans="1:16" ht="25.5" customHeight="1" x14ac:dyDescent="0.2">
      <c r="A2" s="54">
        <v>1</v>
      </c>
      <c r="B2" s="55"/>
      <c r="C2" s="55"/>
      <c r="D2" s="55"/>
      <c r="E2" s="55"/>
      <c r="F2" s="55"/>
      <c r="G2" s="55"/>
      <c r="H2" s="55"/>
      <c r="I2" s="55"/>
      <c r="J2" s="55"/>
      <c r="K2" s="55"/>
      <c r="L2" s="55"/>
      <c r="M2" s="55"/>
      <c r="N2" s="55"/>
      <c r="O2" s="55"/>
      <c r="P2" s="60"/>
    </row>
    <row r="3" spans="1:16" ht="25.5" customHeight="1" x14ac:dyDescent="0.2">
      <c r="A3" s="54">
        <v>2</v>
      </c>
      <c r="B3" s="55"/>
      <c r="C3" s="55"/>
      <c r="D3" s="55"/>
      <c r="E3" s="55"/>
      <c r="F3" s="55"/>
      <c r="G3" s="55"/>
      <c r="H3" s="55"/>
      <c r="I3" s="55"/>
      <c r="J3" s="55"/>
      <c r="K3" s="55"/>
      <c r="L3" s="55"/>
      <c r="M3" s="55"/>
      <c r="N3" s="55"/>
      <c r="O3" s="55"/>
      <c r="P3" s="60"/>
    </row>
    <row r="4" spans="1:16" ht="25.5" customHeight="1" x14ac:dyDescent="0.2">
      <c r="A4" s="54">
        <v>3</v>
      </c>
      <c r="B4" s="55"/>
      <c r="C4" s="55"/>
      <c r="D4" s="55"/>
      <c r="E4" s="55"/>
      <c r="F4" s="55"/>
      <c r="G4" s="55"/>
      <c r="H4" s="55"/>
      <c r="I4" s="55"/>
      <c r="J4" s="55"/>
      <c r="K4" s="55"/>
      <c r="L4" s="55"/>
      <c r="M4" s="55"/>
      <c r="N4" s="55"/>
      <c r="O4" s="55"/>
      <c r="P4" s="60"/>
    </row>
    <row r="5" spans="1:16" ht="25.5" customHeight="1" x14ac:dyDescent="0.2">
      <c r="A5" s="54">
        <v>4</v>
      </c>
      <c r="B5" s="55"/>
      <c r="C5" s="55"/>
      <c r="D5" s="55"/>
      <c r="E5" s="55"/>
      <c r="F5" s="55"/>
      <c r="G5" s="55"/>
      <c r="H5" s="55"/>
      <c r="I5" s="55"/>
      <c r="J5" s="55"/>
      <c r="K5" s="55"/>
      <c r="L5" s="55"/>
      <c r="M5" s="55"/>
      <c r="N5" s="55"/>
      <c r="O5" s="55"/>
      <c r="P5" s="60"/>
    </row>
    <row r="6" spans="1:16" ht="25.5" customHeight="1" x14ac:dyDescent="0.2">
      <c r="A6" s="54">
        <v>5</v>
      </c>
      <c r="B6" s="55"/>
      <c r="C6" s="55"/>
      <c r="D6" s="55"/>
      <c r="E6" s="55"/>
      <c r="F6" s="55"/>
      <c r="G6" s="55"/>
      <c r="H6" s="55"/>
      <c r="I6" s="55"/>
      <c r="J6" s="55"/>
      <c r="K6" s="55"/>
      <c r="L6" s="55"/>
      <c r="M6" s="55"/>
      <c r="N6" s="55"/>
      <c r="O6" s="55"/>
      <c r="P6" s="60"/>
    </row>
    <row r="7" spans="1:16" ht="25.5" customHeight="1" x14ac:dyDescent="0.2">
      <c r="A7" s="54">
        <v>6</v>
      </c>
      <c r="B7" s="55"/>
      <c r="C7" s="55"/>
      <c r="D7" s="55"/>
      <c r="E7" s="55"/>
      <c r="F7" s="55"/>
      <c r="G7" s="55"/>
      <c r="H7" s="55"/>
      <c r="I7" s="55"/>
      <c r="J7" s="55"/>
      <c r="K7" s="55"/>
      <c r="L7" s="55"/>
      <c r="M7" s="55"/>
      <c r="N7" s="55"/>
      <c r="O7" s="55"/>
      <c r="P7" s="60"/>
    </row>
    <row r="8" spans="1:16" ht="25.5" customHeight="1" x14ac:dyDescent="0.2">
      <c r="A8" s="54">
        <v>7</v>
      </c>
      <c r="B8" s="55"/>
      <c r="C8" s="55"/>
      <c r="D8" s="55"/>
      <c r="E8" s="55"/>
      <c r="F8" s="55"/>
      <c r="G8" s="55"/>
      <c r="H8" s="55"/>
      <c r="I8" s="55"/>
      <c r="J8" s="55"/>
      <c r="K8" s="55"/>
      <c r="L8" s="55"/>
      <c r="M8" s="55"/>
      <c r="N8" s="55"/>
      <c r="O8" s="55"/>
      <c r="P8" s="60"/>
    </row>
    <row r="9" spans="1:16" ht="25.5" customHeight="1" x14ac:dyDescent="0.2">
      <c r="A9" s="54">
        <v>8</v>
      </c>
      <c r="B9" s="55"/>
      <c r="C9" s="55"/>
      <c r="D9" s="55"/>
      <c r="E9" s="55"/>
      <c r="F9" s="55"/>
      <c r="G9" s="55"/>
      <c r="H9" s="55"/>
      <c r="I9" s="55"/>
      <c r="J9" s="55"/>
      <c r="K9" s="55"/>
      <c r="L9" s="55"/>
      <c r="M9" s="55"/>
      <c r="N9" s="55"/>
      <c r="O9" s="55"/>
      <c r="P9" s="60"/>
    </row>
    <row r="10" spans="1:16" ht="25.5" customHeight="1" x14ac:dyDescent="0.2">
      <c r="A10" s="54">
        <v>9</v>
      </c>
      <c r="B10" s="55"/>
      <c r="C10" s="55"/>
      <c r="D10" s="55"/>
      <c r="E10" s="55"/>
      <c r="F10" s="55"/>
      <c r="G10" s="55"/>
      <c r="H10" s="55"/>
      <c r="I10" s="55"/>
      <c r="J10" s="55"/>
      <c r="K10" s="55"/>
      <c r="L10" s="55"/>
      <c r="M10" s="55"/>
      <c r="N10" s="55"/>
      <c r="O10" s="55"/>
      <c r="P10" s="60"/>
    </row>
    <row r="11" spans="1:16" ht="25.5" customHeight="1" x14ac:dyDescent="0.2">
      <c r="A11" s="54">
        <v>10</v>
      </c>
      <c r="B11" s="55"/>
      <c r="C11" s="55"/>
      <c r="D11" s="55"/>
      <c r="E11" s="55"/>
      <c r="F11" s="55"/>
      <c r="G11" s="55"/>
      <c r="H11" s="55"/>
      <c r="I11" s="55"/>
      <c r="J11" s="55"/>
      <c r="K11" s="55"/>
      <c r="L11" s="55"/>
      <c r="M11" s="55"/>
      <c r="N11" s="55"/>
      <c r="O11" s="55"/>
      <c r="P11" s="60"/>
    </row>
    <row r="12" spans="1:16" ht="25.5" customHeight="1" x14ac:dyDescent="0.2">
      <c r="A12" s="54">
        <v>11</v>
      </c>
      <c r="B12" s="55"/>
      <c r="C12" s="55"/>
      <c r="D12" s="55"/>
      <c r="E12" s="55"/>
      <c r="F12" s="55"/>
      <c r="G12" s="55"/>
      <c r="H12" s="55"/>
      <c r="I12" s="55"/>
      <c r="J12" s="55"/>
      <c r="K12" s="55"/>
      <c r="L12" s="55"/>
      <c r="M12" s="55"/>
      <c r="N12" s="55"/>
      <c r="O12" s="55"/>
      <c r="P12" s="60"/>
    </row>
    <row r="13" spans="1:16" ht="25.5" customHeight="1" x14ac:dyDescent="0.2">
      <c r="A13" s="54">
        <v>12</v>
      </c>
      <c r="B13" s="55"/>
      <c r="C13" s="55"/>
      <c r="D13" s="55"/>
      <c r="E13" s="55"/>
      <c r="F13" s="55"/>
      <c r="G13" s="55"/>
      <c r="H13" s="55"/>
      <c r="I13" s="55"/>
      <c r="J13" s="55"/>
      <c r="K13" s="55"/>
      <c r="L13" s="55"/>
      <c r="M13" s="55"/>
      <c r="N13" s="55"/>
      <c r="O13" s="55"/>
      <c r="P13" s="60"/>
    </row>
    <row r="14" spans="1:16" ht="25.5" customHeight="1" x14ac:dyDescent="0.2">
      <c r="A14" s="54">
        <v>13</v>
      </c>
      <c r="B14" s="55"/>
      <c r="C14" s="55"/>
      <c r="D14" s="55"/>
      <c r="E14" s="55"/>
      <c r="F14" s="55"/>
      <c r="G14" s="55"/>
      <c r="H14" s="55"/>
      <c r="I14" s="55"/>
      <c r="J14" s="55"/>
      <c r="K14" s="55"/>
      <c r="L14" s="55"/>
      <c r="M14" s="55"/>
      <c r="N14" s="55"/>
      <c r="O14" s="55"/>
      <c r="P14" s="60"/>
    </row>
    <row r="15" spans="1:16" ht="25.5" customHeight="1" x14ac:dyDescent="0.2">
      <c r="A15" s="54">
        <v>14</v>
      </c>
      <c r="B15" s="55"/>
      <c r="C15" s="55"/>
      <c r="D15" s="55"/>
      <c r="E15" s="55"/>
      <c r="F15" s="55"/>
      <c r="G15" s="55"/>
      <c r="H15" s="55"/>
      <c r="I15" s="55"/>
      <c r="J15" s="55"/>
      <c r="K15" s="55"/>
      <c r="L15" s="55"/>
      <c r="M15" s="55"/>
      <c r="N15" s="55"/>
      <c r="O15" s="55"/>
      <c r="P15" s="60"/>
    </row>
    <row r="16" spans="1:16" ht="25.5" customHeight="1" x14ac:dyDescent="0.2">
      <c r="A16" s="54">
        <v>15</v>
      </c>
      <c r="B16" s="55"/>
      <c r="C16" s="55"/>
      <c r="D16" s="55"/>
      <c r="E16" s="55"/>
      <c r="F16" s="55"/>
      <c r="G16" s="55"/>
      <c r="H16" s="55"/>
      <c r="I16" s="55"/>
      <c r="J16" s="55"/>
      <c r="K16" s="55"/>
      <c r="L16" s="55"/>
      <c r="M16" s="55"/>
      <c r="N16" s="55"/>
      <c r="O16" s="55"/>
      <c r="P16" s="60"/>
    </row>
    <row r="17" spans="1:16" ht="25.5" customHeight="1" x14ac:dyDescent="0.2">
      <c r="A17" s="54">
        <v>16</v>
      </c>
      <c r="B17" s="55"/>
      <c r="C17" s="55"/>
      <c r="D17" s="55"/>
      <c r="E17" s="55"/>
      <c r="F17" s="55"/>
      <c r="G17" s="55"/>
      <c r="H17" s="55"/>
      <c r="I17" s="55"/>
      <c r="J17" s="55"/>
      <c r="K17" s="55"/>
      <c r="L17" s="55"/>
      <c r="M17" s="55"/>
      <c r="N17" s="55"/>
      <c r="O17" s="55"/>
      <c r="P17" s="60"/>
    </row>
    <row r="18" spans="1:16" ht="25.5" customHeight="1" thickBot="1" x14ac:dyDescent="0.25">
      <c r="A18" s="56">
        <v>17</v>
      </c>
      <c r="B18" s="57"/>
      <c r="C18" s="57"/>
      <c r="D18" s="57"/>
      <c r="E18" s="57"/>
      <c r="F18" s="57"/>
      <c r="G18" s="57"/>
      <c r="H18" s="57"/>
      <c r="I18" s="57"/>
      <c r="J18" s="57"/>
      <c r="K18" s="57"/>
      <c r="L18" s="57"/>
      <c r="M18" s="57"/>
      <c r="N18" s="57"/>
      <c r="O18" s="57"/>
      <c r="P18" s="61"/>
    </row>
    <row r="19" spans="1:16" ht="12.75" thickBot="1" x14ac:dyDescent="0.25"/>
    <row r="20" spans="1:16" x14ac:dyDescent="0.2">
      <c r="A20" s="201" t="s">
        <v>182</v>
      </c>
      <c r="B20" s="202"/>
      <c r="C20" s="202"/>
      <c r="D20" s="202"/>
      <c r="E20" s="202"/>
      <c r="F20" s="202"/>
      <c r="G20" s="202"/>
      <c r="H20" s="202"/>
      <c r="I20" s="203"/>
    </row>
    <row r="21" spans="1:16" x14ac:dyDescent="0.2">
      <c r="A21" s="58" t="s">
        <v>183</v>
      </c>
      <c r="B21" s="204" t="s">
        <v>202</v>
      </c>
      <c r="C21" s="204"/>
      <c r="D21" s="204"/>
      <c r="E21" s="204"/>
      <c r="F21" s="204"/>
      <c r="G21" s="204"/>
      <c r="H21" s="204"/>
      <c r="I21" s="205"/>
    </row>
    <row r="22" spans="1:16" x14ac:dyDescent="0.2">
      <c r="A22" s="58" t="s">
        <v>184</v>
      </c>
      <c r="B22" s="204" t="s">
        <v>203</v>
      </c>
      <c r="C22" s="204"/>
      <c r="D22" s="204"/>
      <c r="E22" s="204"/>
      <c r="F22" s="204"/>
      <c r="G22" s="204"/>
      <c r="H22" s="204"/>
      <c r="I22" s="205"/>
    </row>
    <row r="23" spans="1:16" ht="12.75" thickBot="1" x14ac:dyDescent="0.25">
      <c r="A23" s="59" t="s">
        <v>186</v>
      </c>
      <c r="B23" s="206" t="s">
        <v>204</v>
      </c>
      <c r="C23" s="206"/>
      <c r="D23" s="206"/>
      <c r="E23" s="206"/>
      <c r="F23" s="206"/>
      <c r="G23" s="206"/>
      <c r="H23" s="206"/>
      <c r="I23" s="207"/>
    </row>
    <row r="25" spans="1:16" ht="15" customHeight="1" x14ac:dyDescent="0.2">
      <c r="A25" s="209" t="s">
        <v>461</v>
      </c>
      <c r="B25" s="209"/>
      <c r="C25" s="209"/>
      <c r="D25" s="209"/>
      <c r="E25" s="209"/>
      <c r="F25" s="209"/>
      <c r="G25" s="209"/>
      <c r="H25" s="209"/>
      <c r="I25" s="209"/>
      <c r="J25" s="209"/>
      <c r="K25" s="209"/>
      <c r="L25" s="209"/>
      <c r="M25" s="209"/>
      <c r="N25" s="209"/>
      <c r="O25" s="209"/>
      <c r="P25" s="209"/>
    </row>
    <row r="26" spans="1:16" ht="15.75" customHeight="1" x14ac:dyDescent="0.2">
      <c r="A26" s="209"/>
      <c r="B26" s="209"/>
      <c r="C26" s="209"/>
      <c r="D26" s="209"/>
      <c r="E26" s="209"/>
      <c r="F26" s="209"/>
      <c r="G26" s="209"/>
      <c r="H26" s="209"/>
      <c r="I26" s="209"/>
      <c r="J26" s="209"/>
      <c r="K26" s="209"/>
      <c r="L26" s="209"/>
      <c r="M26" s="209"/>
      <c r="N26" s="209"/>
      <c r="O26" s="209"/>
      <c r="P26" s="209"/>
    </row>
  </sheetData>
  <mergeCells count="6">
    <mergeCell ref="A26:P26"/>
    <mergeCell ref="A20:I20"/>
    <mergeCell ref="B21:I21"/>
    <mergeCell ref="B22:I22"/>
    <mergeCell ref="B23:I23"/>
    <mergeCell ref="A25:P25"/>
  </mergeCells>
  <printOptions horizontalCentered="1"/>
  <pageMargins left="0.23622047244094491" right="0.23622047244094491" top="1.2204724409448819" bottom="0.74803149606299213" header="0.31496062992125984" footer="0.31496062992125984"/>
  <pageSetup scale="68" fitToHeight="0" orientation="landscape" r:id="rId1"/>
  <headerFooter>
    <oddHeader>&amp;L&amp;G&amp;C&amp;"Arial,Normal"&amp;10PROCESO
PROTECCIÓN
REGISTRO HOGAR SUSTITUTO ENTIDAD SRD&amp;R&amp;"Arial,Normal"&amp;10F8.A2.G19.P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5" t="s">
        <v>59</v>
      </c>
      <c r="D4" s="24"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Registro</vt:lpstr>
      <vt:lpstr>Consolidado</vt:lpstr>
      <vt:lpstr>DHA</vt:lpstr>
      <vt:lpstr>CFS</vt:lpstr>
      <vt:lpstr>DTH</vt:lpstr>
      <vt:lpstr>Tablas</vt:lpstr>
      <vt:lpstr>CFS!Área_de_impresión</vt:lpstr>
      <vt:lpstr>DHA!Área_de_impresión</vt:lpstr>
      <vt:lpstr>DTH!Área_de_impresión</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2021-03-05T21:45:02Z</cp:lastPrinted>
  <dcterms:created xsi:type="dcterms:W3CDTF">2019-01-30T14:18:32Z</dcterms:created>
  <dcterms:modified xsi:type="dcterms:W3CDTF">2021-03-05T21:45:19Z</dcterms:modified>
</cp:coreProperties>
</file>