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325"/>
  <workbookPr codeName="ThisWorkbook" defaultThemeVersion="124226"/>
  <mc:AlternateContent xmlns:mc="http://schemas.openxmlformats.org/markup-compatibility/2006">
    <mc:Choice Requires="x15">
      <x15ac:absPath xmlns:x15ac="http://schemas.microsoft.com/office/spreadsheetml/2010/11/ac" url="D:\Cesar.Rodriguez\Sonia\Proteccion\"/>
    </mc:Choice>
  </mc:AlternateContent>
  <xr:revisionPtr revIDLastSave="0" documentId="13_ncr:1_{AA6231C6-232F-4C3F-A850-03CB46665F42}" xr6:coauthVersionLast="45" xr6:coauthVersionMax="45" xr10:uidLastSave="{00000000-0000-0000-0000-000000000000}"/>
  <bookViews>
    <workbookView xWindow="-120" yWindow="-120" windowWidth="29040" windowHeight="15840" tabRatio="908" activeTab="1" xr2:uid="{00000000-000D-0000-FFFF-FFFF00000000}"/>
  </bookViews>
  <sheets>
    <sheet name="instrucciones para diligenciar" sheetId="53" r:id="rId1"/>
    <sheet name="PRESUPUESTO" sheetId="19" r:id="rId2"/>
    <sheet name="ACTA DE INFORME" sheetId="13" state="hidden" r:id="rId3"/>
    <sheet name="En Letras" sheetId="17" state="hidden" r:id="rId4"/>
    <sheet name="MES 1" sheetId="47" r:id="rId5"/>
    <sheet name="MES 2" sheetId="48" r:id="rId6"/>
    <sheet name="MES 3" sheetId="49" r:id="rId7"/>
    <sheet name="MES 4" sheetId="50" r:id="rId8"/>
    <sheet name="MES 5" sheetId="41" r:id="rId9"/>
    <sheet name="MES 6" sheetId="40" r:id="rId10"/>
    <sheet name="MES 7" sheetId="39" r:id="rId11"/>
    <sheet name="MES 8" sheetId="38" r:id="rId12"/>
    <sheet name="MES 9" sheetId="37" r:id="rId13"/>
    <sheet name="MES 10" sheetId="36" r:id="rId14"/>
    <sheet name="MES 11" sheetId="35" r:id="rId15"/>
    <sheet name="MES 12" sheetId="34" r:id="rId16"/>
    <sheet name="RESUMEN CONTRATO" sheetId="46" r:id="rId17"/>
  </sheets>
  <definedNames>
    <definedName name="_xlnm.Print_Area" localSheetId="2">'ACTA DE INFORME'!$A$2:$F$40</definedName>
    <definedName name="_xlnm.Print_Area" localSheetId="0">'instrucciones para diligenciar'!$A$4:$J$206</definedName>
    <definedName name="_xlnm.Print_Area" localSheetId="4">'MES 1'!$A$4:$N$106</definedName>
    <definedName name="_xlnm.Print_Area" localSheetId="13">'MES 10'!$A$4:$N$107</definedName>
    <definedName name="_xlnm.Print_Area" localSheetId="14">'MES 11'!$A$4:$N$111</definedName>
    <definedName name="_xlnm.Print_Area" localSheetId="15">'MES 12'!$A$4:$N$107</definedName>
    <definedName name="_xlnm.Print_Area" localSheetId="5">'MES 2'!$A$4:$N$110</definedName>
    <definedName name="_xlnm.Print_Area" localSheetId="6">'MES 3'!$A$4:$N$110</definedName>
    <definedName name="_xlnm.Print_Area" localSheetId="7">'MES 4'!$A$4:$N$110</definedName>
    <definedName name="_xlnm.Print_Area" localSheetId="8">'MES 5'!$A$4:$N$111</definedName>
    <definedName name="_xlnm.Print_Area" localSheetId="9">'MES 6'!$A$4:$N$111</definedName>
    <definedName name="_xlnm.Print_Area" localSheetId="10">'MES 7'!$A$4:$N$107</definedName>
    <definedName name="_xlnm.Print_Area" localSheetId="11">'MES 8'!$A$4:$N$107</definedName>
    <definedName name="_xlnm.Print_Area" localSheetId="12">'MES 9'!$A$4:$N$107</definedName>
    <definedName name="_xlnm.Print_Area" localSheetId="1">PRESUPUESTO!$A$4:$F$76</definedName>
    <definedName name="_xlnm.Print_Area" localSheetId="16">'RESUMEN CONTRATO'!$A$4:$L$107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7" i="19" l="1"/>
  <c r="C45" i="46" l="1"/>
  <c r="C44" i="46"/>
  <c r="J43" i="46"/>
  <c r="I43" i="46"/>
  <c r="H43" i="46"/>
  <c r="F43" i="46"/>
  <c r="C43" i="46"/>
  <c r="J42" i="46"/>
  <c r="I42" i="46"/>
  <c r="H42" i="46"/>
  <c r="F42" i="46"/>
  <c r="C42" i="46"/>
  <c r="J41" i="46"/>
  <c r="I41" i="46"/>
  <c r="H41" i="46"/>
  <c r="F41" i="46"/>
  <c r="C41" i="46"/>
  <c r="C40" i="46"/>
  <c r="C9" i="46"/>
  <c r="C8" i="46"/>
  <c r="J7" i="46"/>
  <c r="I7" i="46"/>
  <c r="H7" i="46"/>
  <c r="F7" i="46"/>
  <c r="C7" i="46"/>
  <c r="J6" i="46"/>
  <c r="I6" i="46"/>
  <c r="H6" i="46"/>
  <c r="F6" i="46"/>
  <c r="C6" i="46"/>
  <c r="J5" i="46"/>
  <c r="I5" i="46"/>
  <c r="H5" i="46"/>
  <c r="F5" i="46"/>
  <c r="C5" i="46"/>
  <c r="C4" i="46"/>
  <c r="C46" i="34" l="1"/>
  <c r="C45" i="34"/>
  <c r="L44" i="34"/>
  <c r="J44" i="34"/>
  <c r="I44" i="34"/>
  <c r="G44" i="34"/>
  <c r="C44" i="34"/>
  <c r="L43" i="34"/>
  <c r="J43" i="34"/>
  <c r="I43" i="34"/>
  <c r="G43" i="34"/>
  <c r="C43" i="34"/>
  <c r="L42" i="34"/>
  <c r="J42" i="34"/>
  <c r="I42" i="34"/>
  <c r="G42" i="34"/>
  <c r="C42" i="34"/>
  <c r="C41" i="34"/>
  <c r="C9" i="34"/>
  <c r="C8" i="34"/>
  <c r="L7" i="34"/>
  <c r="J7" i="34"/>
  <c r="I7" i="34"/>
  <c r="G7" i="34"/>
  <c r="C7" i="34"/>
  <c r="L6" i="34"/>
  <c r="J6" i="34"/>
  <c r="I6" i="34"/>
  <c r="G6" i="34"/>
  <c r="C6" i="34"/>
  <c r="L5" i="34"/>
  <c r="J5" i="34"/>
  <c r="I5" i="34"/>
  <c r="G5" i="34"/>
  <c r="C5" i="34"/>
  <c r="C4" i="34"/>
  <c r="C47" i="35"/>
  <c r="C46" i="35"/>
  <c r="L45" i="35"/>
  <c r="J45" i="35"/>
  <c r="I45" i="35"/>
  <c r="G45" i="35"/>
  <c r="C45" i="35"/>
  <c r="L44" i="35"/>
  <c r="J44" i="35"/>
  <c r="I44" i="35"/>
  <c r="G44" i="35"/>
  <c r="C44" i="35"/>
  <c r="L43" i="35"/>
  <c r="J43" i="35"/>
  <c r="I43" i="35"/>
  <c r="G43" i="35"/>
  <c r="C43" i="35"/>
  <c r="C42" i="35"/>
  <c r="C9" i="35"/>
  <c r="C8" i="35"/>
  <c r="L7" i="35"/>
  <c r="J7" i="35"/>
  <c r="I7" i="35"/>
  <c r="G7" i="35"/>
  <c r="C7" i="35"/>
  <c r="L6" i="35"/>
  <c r="J6" i="35"/>
  <c r="I6" i="35"/>
  <c r="G6" i="35"/>
  <c r="C6" i="35"/>
  <c r="L5" i="35"/>
  <c r="J5" i="35"/>
  <c r="I5" i="35"/>
  <c r="G5" i="35"/>
  <c r="C5" i="35"/>
  <c r="C4" i="35"/>
  <c r="C46" i="36"/>
  <c r="C45" i="36"/>
  <c r="L44" i="36"/>
  <c r="J44" i="36"/>
  <c r="I44" i="36"/>
  <c r="G44" i="36"/>
  <c r="C44" i="36"/>
  <c r="L43" i="36"/>
  <c r="J43" i="36"/>
  <c r="I43" i="36"/>
  <c r="G43" i="36"/>
  <c r="C43" i="36"/>
  <c r="L42" i="36"/>
  <c r="J42" i="36"/>
  <c r="I42" i="36"/>
  <c r="G42" i="36"/>
  <c r="C42" i="36"/>
  <c r="C41" i="36"/>
  <c r="C9" i="36"/>
  <c r="C8" i="36"/>
  <c r="L7" i="36"/>
  <c r="J7" i="36"/>
  <c r="I7" i="36"/>
  <c r="G7" i="36"/>
  <c r="C7" i="36"/>
  <c r="L6" i="36"/>
  <c r="J6" i="36"/>
  <c r="I6" i="36"/>
  <c r="G6" i="36"/>
  <c r="C6" i="36"/>
  <c r="L5" i="36"/>
  <c r="J5" i="36"/>
  <c r="I5" i="36"/>
  <c r="G5" i="36"/>
  <c r="C5" i="36"/>
  <c r="C4" i="36"/>
  <c r="C9" i="37"/>
  <c r="C8" i="37"/>
  <c r="L7" i="37"/>
  <c r="J7" i="37"/>
  <c r="I7" i="37"/>
  <c r="G7" i="37"/>
  <c r="C7" i="37"/>
  <c r="L6" i="37"/>
  <c r="J6" i="37"/>
  <c r="I6" i="37"/>
  <c r="G6" i="37"/>
  <c r="C6" i="37"/>
  <c r="L5" i="37"/>
  <c r="J5" i="37"/>
  <c r="I5" i="37"/>
  <c r="G5" i="37"/>
  <c r="C5" i="37"/>
  <c r="C4" i="37"/>
  <c r="C46" i="37"/>
  <c r="C45" i="37"/>
  <c r="L44" i="37"/>
  <c r="J44" i="37"/>
  <c r="I44" i="37"/>
  <c r="G44" i="37"/>
  <c r="C44" i="37"/>
  <c r="L43" i="37"/>
  <c r="J43" i="37"/>
  <c r="I43" i="37"/>
  <c r="G43" i="37"/>
  <c r="C43" i="37"/>
  <c r="L42" i="37"/>
  <c r="J42" i="37"/>
  <c r="I42" i="37"/>
  <c r="G42" i="37"/>
  <c r="C42" i="37"/>
  <c r="C41" i="37"/>
  <c r="C46" i="38"/>
  <c r="C45" i="38"/>
  <c r="L44" i="38"/>
  <c r="J44" i="38"/>
  <c r="I44" i="38"/>
  <c r="G44" i="38"/>
  <c r="C44" i="38"/>
  <c r="L43" i="38"/>
  <c r="J43" i="38"/>
  <c r="I43" i="38"/>
  <c r="G43" i="38"/>
  <c r="C43" i="38"/>
  <c r="L42" i="38"/>
  <c r="J42" i="38"/>
  <c r="I42" i="38"/>
  <c r="G42" i="38"/>
  <c r="C42" i="38"/>
  <c r="C41" i="38"/>
  <c r="C9" i="38"/>
  <c r="C8" i="38"/>
  <c r="L7" i="38"/>
  <c r="J7" i="38"/>
  <c r="I7" i="38"/>
  <c r="G7" i="38"/>
  <c r="C7" i="38"/>
  <c r="L6" i="38"/>
  <c r="J6" i="38"/>
  <c r="I6" i="38"/>
  <c r="G6" i="38"/>
  <c r="C6" i="38"/>
  <c r="L5" i="38"/>
  <c r="J5" i="38"/>
  <c r="I5" i="38"/>
  <c r="G5" i="38"/>
  <c r="C5" i="38"/>
  <c r="C4" i="38"/>
  <c r="C46" i="39"/>
  <c r="C45" i="39"/>
  <c r="L44" i="39"/>
  <c r="J44" i="39"/>
  <c r="I44" i="39"/>
  <c r="G44" i="39"/>
  <c r="C44" i="39"/>
  <c r="L43" i="39"/>
  <c r="J43" i="39"/>
  <c r="I43" i="39"/>
  <c r="G43" i="39"/>
  <c r="C43" i="39"/>
  <c r="L42" i="39"/>
  <c r="J42" i="39"/>
  <c r="I42" i="39"/>
  <c r="G42" i="39"/>
  <c r="C42" i="39"/>
  <c r="C41" i="39"/>
  <c r="C9" i="39"/>
  <c r="C8" i="39"/>
  <c r="L7" i="39"/>
  <c r="J7" i="39"/>
  <c r="I7" i="39"/>
  <c r="G7" i="39"/>
  <c r="C7" i="39"/>
  <c r="L6" i="39"/>
  <c r="J6" i="39"/>
  <c r="I6" i="39"/>
  <c r="G6" i="39"/>
  <c r="C6" i="39"/>
  <c r="L5" i="39"/>
  <c r="J5" i="39"/>
  <c r="I5" i="39"/>
  <c r="G5" i="39"/>
  <c r="C5" i="39"/>
  <c r="C4" i="39"/>
  <c r="C46" i="40" l="1"/>
  <c r="C45" i="40"/>
  <c r="L44" i="40"/>
  <c r="J44" i="40"/>
  <c r="I44" i="40"/>
  <c r="G44" i="40"/>
  <c r="C44" i="40"/>
  <c r="L43" i="40"/>
  <c r="J43" i="40"/>
  <c r="I43" i="40"/>
  <c r="G43" i="40"/>
  <c r="C43" i="40"/>
  <c r="L42" i="40"/>
  <c r="J42" i="40"/>
  <c r="I42" i="40"/>
  <c r="G42" i="40"/>
  <c r="C42" i="40"/>
  <c r="C41" i="40"/>
  <c r="C9" i="40"/>
  <c r="C8" i="40"/>
  <c r="L7" i="40"/>
  <c r="J7" i="40"/>
  <c r="I7" i="40"/>
  <c r="G7" i="40"/>
  <c r="C7" i="40"/>
  <c r="L6" i="40"/>
  <c r="J6" i="40"/>
  <c r="I6" i="40"/>
  <c r="G6" i="40"/>
  <c r="C6" i="40"/>
  <c r="L5" i="40"/>
  <c r="J5" i="40"/>
  <c r="I5" i="40"/>
  <c r="G5" i="40"/>
  <c r="C5" i="40"/>
  <c r="C4" i="40"/>
  <c r="C9" i="41"/>
  <c r="C8" i="41"/>
  <c r="L7" i="41"/>
  <c r="J7" i="41"/>
  <c r="I7" i="41"/>
  <c r="G7" i="41"/>
  <c r="C7" i="41"/>
  <c r="L6" i="41"/>
  <c r="J6" i="41"/>
  <c r="I6" i="41"/>
  <c r="G6" i="41"/>
  <c r="C6" i="41"/>
  <c r="L5" i="41"/>
  <c r="J5" i="41"/>
  <c r="I5" i="41"/>
  <c r="G5" i="41"/>
  <c r="C5" i="41"/>
  <c r="C4" i="41"/>
  <c r="C46" i="41"/>
  <c r="C45" i="41"/>
  <c r="L44" i="41"/>
  <c r="J44" i="41"/>
  <c r="I44" i="41"/>
  <c r="G44" i="41"/>
  <c r="C44" i="41"/>
  <c r="L43" i="41"/>
  <c r="J43" i="41"/>
  <c r="I43" i="41"/>
  <c r="G43" i="41"/>
  <c r="C43" i="41"/>
  <c r="L42" i="41"/>
  <c r="J42" i="41"/>
  <c r="I42" i="41"/>
  <c r="G42" i="41"/>
  <c r="C42" i="41"/>
  <c r="C41" i="41"/>
  <c r="C46" i="50"/>
  <c r="C45" i="50"/>
  <c r="L44" i="50"/>
  <c r="J44" i="50"/>
  <c r="I44" i="50"/>
  <c r="G44" i="50"/>
  <c r="C44" i="50"/>
  <c r="L43" i="50"/>
  <c r="J43" i="50"/>
  <c r="I43" i="50"/>
  <c r="G43" i="50"/>
  <c r="C43" i="50"/>
  <c r="L42" i="50"/>
  <c r="J42" i="50"/>
  <c r="I42" i="50"/>
  <c r="G42" i="50"/>
  <c r="C42" i="50"/>
  <c r="C41" i="50"/>
  <c r="C9" i="50"/>
  <c r="C8" i="50"/>
  <c r="L7" i="50"/>
  <c r="J7" i="50"/>
  <c r="I7" i="50"/>
  <c r="G7" i="50"/>
  <c r="C7" i="50"/>
  <c r="L6" i="50"/>
  <c r="J6" i="50"/>
  <c r="I6" i="50"/>
  <c r="G6" i="50"/>
  <c r="C6" i="50"/>
  <c r="L5" i="50"/>
  <c r="J5" i="50"/>
  <c r="I5" i="50"/>
  <c r="G5" i="50"/>
  <c r="C5" i="50"/>
  <c r="C4" i="50"/>
  <c r="C46" i="49"/>
  <c r="C45" i="49"/>
  <c r="L44" i="49"/>
  <c r="J44" i="49"/>
  <c r="I44" i="49"/>
  <c r="G44" i="49"/>
  <c r="C44" i="49"/>
  <c r="L43" i="49"/>
  <c r="J43" i="49"/>
  <c r="I43" i="49"/>
  <c r="G43" i="49"/>
  <c r="C43" i="49"/>
  <c r="L42" i="49"/>
  <c r="J42" i="49"/>
  <c r="I42" i="49"/>
  <c r="G42" i="49"/>
  <c r="C42" i="49"/>
  <c r="C41" i="49"/>
  <c r="C9" i="49"/>
  <c r="C8" i="49"/>
  <c r="L7" i="49"/>
  <c r="J7" i="49"/>
  <c r="I7" i="49"/>
  <c r="G7" i="49"/>
  <c r="C7" i="49"/>
  <c r="L6" i="49"/>
  <c r="J6" i="49"/>
  <c r="I6" i="49"/>
  <c r="G6" i="49"/>
  <c r="C6" i="49"/>
  <c r="L5" i="49"/>
  <c r="J5" i="49"/>
  <c r="I5" i="49"/>
  <c r="G5" i="49"/>
  <c r="C5" i="49"/>
  <c r="C4" i="49"/>
  <c r="C46" i="48"/>
  <c r="C45" i="48"/>
  <c r="L44" i="48"/>
  <c r="J44" i="48"/>
  <c r="I44" i="48"/>
  <c r="G44" i="48"/>
  <c r="C44" i="48"/>
  <c r="L43" i="48"/>
  <c r="J43" i="48"/>
  <c r="I43" i="48"/>
  <c r="G43" i="48"/>
  <c r="C43" i="48"/>
  <c r="L42" i="48"/>
  <c r="J42" i="48"/>
  <c r="I42" i="48"/>
  <c r="G42" i="48"/>
  <c r="C42" i="48"/>
  <c r="C41" i="48"/>
  <c r="C9" i="48"/>
  <c r="C8" i="48"/>
  <c r="L7" i="48"/>
  <c r="J7" i="48"/>
  <c r="I7" i="48"/>
  <c r="G7" i="48"/>
  <c r="C7" i="48"/>
  <c r="L6" i="48"/>
  <c r="J6" i="48"/>
  <c r="I6" i="48"/>
  <c r="G6" i="48"/>
  <c r="C6" i="48"/>
  <c r="L5" i="48"/>
  <c r="J5" i="48"/>
  <c r="I5" i="48"/>
  <c r="G5" i="48"/>
  <c r="C5" i="48"/>
  <c r="C4" i="48"/>
  <c r="C46" i="47"/>
  <c r="C45" i="47"/>
  <c r="L44" i="47"/>
  <c r="J44" i="47"/>
  <c r="I44" i="47"/>
  <c r="G44" i="47"/>
  <c r="C44" i="47"/>
  <c r="L43" i="47"/>
  <c r="J43" i="47"/>
  <c r="I43" i="47"/>
  <c r="G43" i="47"/>
  <c r="C43" i="47"/>
  <c r="L42" i="47"/>
  <c r="J42" i="47"/>
  <c r="I42" i="47"/>
  <c r="G42" i="47"/>
  <c r="C42" i="47"/>
  <c r="C41" i="47"/>
  <c r="J7" i="47"/>
  <c r="J6" i="47"/>
  <c r="L7" i="47"/>
  <c r="L6" i="47"/>
  <c r="L5" i="47"/>
  <c r="I7" i="47"/>
  <c r="I6" i="47"/>
  <c r="I5" i="47"/>
  <c r="J5" i="47"/>
  <c r="G7" i="47"/>
  <c r="G6" i="47"/>
  <c r="G5" i="47"/>
  <c r="C9" i="47"/>
  <c r="C8" i="47"/>
  <c r="C7" i="47"/>
  <c r="C6" i="47"/>
  <c r="C5" i="47"/>
  <c r="C4" i="47"/>
  <c r="G93" i="46" l="1"/>
  <c r="E93" i="46"/>
  <c r="D93" i="46"/>
  <c r="C93" i="46"/>
  <c r="G91" i="46"/>
  <c r="E91" i="46"/>
  <c r="D91" i="46"/>
  <c r="C91" i="46"/>
  <c r="G88" i="46"/>
  <c r="E88" i="46"/>
  <c r="D88" i="46"/>
  <c r="C88" i="46"/>
  <c r="G87" i="46"/>
  <c r="E87" i="46"/>
  <c r="D87" i="46"/>
  <c r="C87" i="46"/>
  <c r="G85" i="46"/>
  <c r="E85" i="46"/>
  <c r="D85" i="46"/>
  <c r="C85" i="46"/>
  <c r="C94" i="47"/>
  <c r="C92" i="47"/>
  <c r="C93" i="47"/>
  <c r="I94" i="47"/>
  <c r="G94" i="48" s="1"/>
  <c r="I94" i="48" s="1"/>
  <c r="G94" i="49" s="1"/>
  <c r="I94" i="49" s="1"/>
  <c r="G94" i="50" s="1"/>
  <c r="I94" i="50" s="1"/>
  <c r="G94" i="41" s="1"/>
  <c r="I94" i="41" s="1"/>
  <c r="G94" i="40" s="1"/>
  <c r="I94" i="40" s="1"/>
  <c r="G94" i="39" s="1"/>
  <c r="I94" i="39" s="1"/>
  <c r="G94" i="38" s="1"/>
  <c r="I94" i="38" s="1"/>
  <c r="G94" i="37" s="1"/>
  <c r="I94" i="37" s="1"/>
  <c r="G94" i="36" s="1"/>
  <c r="I94" i="36" s="1"/>
  <c r="G96" i="35" s="1"/>
  <c r="I96" i="35" s="1"/>
  <c r="G94" i="34" s="1"/>
  <c r="I94" i="34" s="1"/>
  <c r="F94" i="47"/>
  <c r="I91" i="47"/>
  <c r="C91" i="47"/>
  <c r="F91" i="47" s="1"/>
  <c r="C88" i="47"/>
  <c r="F88" i="47" s="1"/>
  <c r="C88" i="48" s="1"/>
  <c r="F88" i="48" s="1"/>
  <c r="C89" i="47"/>
  <c r="F89" i="47" s="1"/>
  <c r="C89" i="48" s="1"/>
  <c r="F89" i="48" s="1"/>
  <c r="I89" i="47"/>
  <c r="G89" i="48" s="1"/>
  <c r="I89" i="48" s="1"/>
  <c r="G89" i="49" s="1"/>
  <c r="I89" i="49" s="1"/>
  <c r="G89" i="50" s="1"/>
  <c r="I89" i="50" s="1"/>
  <c r="G89" i="41" s="1"/>
  <c r="I89" i="41" s="1"/>
  <c r="G89" i="40" s="1"/>
  <c r="I89" i="40" s="1"/>
  <c r="G89" i="39" s="1"/>
  <c r="I89" i="39" s="1"/>
  <c r="G89" i="38" s="1"/>
  <c r="I89" i="38" s="1"/>
  <c r="G89" i="37" s="1"/>
  <c r="I89" i="37" s="1"/>
  <c r="G89" i="36" s="1"/>
  <c r="I89" i="36" s="1"/>
  <c r="G91" i="35" s="1"/>
  <c r="I91" i="35" s="1"/>
  <c r="G89" i="34" s="1"/>
  <c r="I89" i="34" s="1"/>
  <c r="I88" i="47"/>
  <c r="G88" i="48" s="1"/>
  <c r="I88" i="48" s="1"/>
  <c r="G88" i="49" s="1"/>
  <c r="I88" i="49" s="1"/>
  <c r="G88" i="50" s="1"/>
  <c r="I88" i="50" s="1"/>
  <c r="G88" i="41" s="1"/>
  <c r="I88" i="41" s="1"/>
  <c r="G88" i="40" s="1"/>
  <c r="I88" i="40" s="1"/>
  <c r="G88" i="39" s="1"/>
  <c r="I88" i="39" s="1"/>
  <c r="G88" i="38" s="1"/>
  <c r="I88" i="38" s="1"/>
  <c r="G88" i="37" s="1"/>
  <c r="I88" i="37" s="1"/>
  <c r="G88" i="36" s="1"/>
  <c r="I88" i="36" s="1"/>
  <c r="G90" i="35" s="1"/>
  <c r="I90" i="35" s="1"/>
  <c r="G88" i="34" s="1"/>
  <c r="I88" i="34" s="1"/>
  <c r="I86" i="47"/>
  <c r="G86" i="48" s="1"/>
  <c r="I86" i="48" s="1"/>
  <c r="G86" i="49" s="1"/>
  <c r="I86" i="49" s="1"/>
  <c r="G86" i="50" s="1"/>
  <c r="I86" i="50" s="1"/>
  <c r="G86" i="41" s="1"/>
  <c r="I86" i="41" s="1"/>
  <c r="G86" i="40" s="1"/>
  <c r="I86" i="40" s="1"/>
  <c r="G86" i="39" s="1"/>
  <c r="I86" i="39" s="1"/>
  <c r="G86" i="38" s="1"/>
  <c r="I86" i="38" s="1"/>
  <c r="G86" i="37" s="1"/>
  <c r="I86" i="37" s="1"/>
  <c r="G86" i="36" s="1"/>
  <c r="I86" i="36" s="1"/>
  <c r="G88" i="35" s="1"/>
  <c r="I88" i="35" s="1"/>
  <c r="G86" i="34" s="1"/>
  <c r="I86" i="34" s="1"/>
  <c r="C86" i="47"/>
  <c r="F86" i="47" s="1"/>
  <c r="C86" i="48" s="1"/>
  <c r="F86" i="48" s="1"/>
  <c r="N91" i="47" l="1"/>
  <c r="N94" i="47"/>
  <c r="F85" i="46"/>
  <c r="K85" i="46" s="1"/>
  <c r="F87" i="46"/>
  <c r="K87" i="46" s="1"/>
  <c r="C94" i="48"/>
  <c r="F94" i="48" s="1"/>
  <c r="C94" i="49" s="1"/>
  <c r="F94" i="49" s="1"/>
  <c r="N89" i="48"/>
  <c r="C89" i="49"/>
  <c r="F89" i="49" s="1"/>
  <c r="C89" i="50" s="1"/>
  <c r="F89" i="50" s="1"/>
  <c r="J89" i="50" s="1"/>
  <c r="N86" i="48"/>
  <c r="C86" i="49"/>
  <c r="F86" i="49" s="1"/>
  <c r="C86" i="50" s="1"/>
  <c r="F86" i="50" s="1"/>
  <c r="J86" i="50" s="1"/>
  <c r="N88" i="48"/>
  <c r="C88" i="49"/>
  <c r="F88" i="49" s="1"/>
  <c r="C88" i="50" s="1"/>
  <c r="F88" i="50" s="1"/>
  <c r="J88" i="50" s="1"/>
  <c r="C91" i="48"/>
  <c r="F88" i="46"/>
  <c r="I88" i="46" s="1"/>
  <c r="F91" i="46"/>
  <c r="I91" i="46" s="1"/>
  <c r="F93" i="46"/>
  <c r="K93" i="46" s="1"/>
  <c r="J89" i="48"/>
  <c r="J88" i="48"/>
  <c r="J86" i="48"/>
  <c r="N89" i="47"/>
  <c r="J94" i="47"/>
  <c r="J91" i="47"/>
  <c r="N86" i="47"/>
  <c r="J89" i="47"/>
  <c r="N88" i="47"/>
  <c r="J88" i="47"/>
  <c r="J86" i="47"/>
  <c r="K91" i="46" l="1"/>
  <c r="I87" i="46"/>
  <c r="J94" i="48"/>
  <c r="I85" i="46"/>
  <c r="N88" i="49"/>
  <c r="N86" i="49"/>
  <c r="N94" i="48"/>
  <c r="K88" i="46"/>
  <c r="I93" i="46"/>
  <c r="J88" i="49"/>
  <c r="N89" i="49"/>
  <c r="J89" i="49"/>
  <c r="N89" i="50"/>
  <c r="C89" i="41"/>
  <c r="F89" i="41" s="1"/>
  <c r="N94" i="49"/>
  <c r="C94" i="50"/>
  <c r="F94" i="50" s="1"/>
  <c r="N88" i="50"/>
  <c r="C88" i="41"/>
  <c r="F88" i="41" s="1"/>
  <c r="N86" i="50"/>
  <c r="C86" i="41"/>
  <c r="F86" i="41" s="1"/>
  <c r="J94" i="49"/>
  <c r="J86" i="49"/>
  <c r="N86" i="41" l="1"/>
  <c r="C86" i="40"/>
  <c r="F86" i="40" s="1"/>
  <c r="J86" i="41"/>
  <c r="C88" i="40"/>
  <c r="F88" i="40" s="1"/>
  <c r="J88" i="41"/>
  <c r="N88" i="41"/>
  <c r="N94" i="50"/>
  <c r="C94" i="41"/>
  <c r="F94" i="41" s="1"/>
  <c r="J94" i="50"/>
  <c r="N89" i="41"/>
  <c r="C89" i="40"/>
  <c r="F89" i="40" s="1"/>
  <c r="J89" i="41"/>
  <c r="M96" i="47"/>
  <c r="L96" i="47"/>
  <c r="M77" i="47"/>
  <c r="L77" i="47"/>
  <c r="M64" i="47"/>
  <c r="L64" i="47"/>
  <c r="M18" i="47"/>
  <c r="L18" i="47"/>
  <c r="M96" i="48"/>
  <c r="L96" i="48"/>
  <c r="M77" i="48"/>
  <c r="L77" i="48"/>
  <c r="M64" i="48"/>
  <c r="L64" i="48"/>
  <c r="M18" i="48"/>
  <c r="L18" i="48"/>
  <c r="M96" i="49"/>
  <c r="L96" i="49"/>
  <c r="M77" i="49"/>
  <c r="L77" i="49"/>
  <c r="M64" i="49"/>
  <c r="L64" i="49"/>
  <c r="M18" i="49"/>
  <c r="L18" i="49"/>
  <c r="M97" i="49" l="1"/>
  <c r="L97" i="49"/>
  <c r="N94" i="41"/>
  <c r="C94" i="40"/>
  <c r="F94" i="40" s="1"/>
  <c r="J94" i="41"/>
  <c r="N88" i="40"/>
  <c r="C88" i="39"/>
  <c r="F88" i="39" s="1"/>
  <c r="J88" i="40"/>
  <c r="C86" i="39"/>
  <c r="F86" i="39" s="1"/>
  <c r="J86" i="40"/>
  <c r="N86" i="40"/>
  <c r="C89" i="39"/>
  <c r="F89" i="39" s="1"/>
  <c r="N89" i="40"/>
  <c r="J89" i="40"/>
  <c r="L97" i="48"/>
  <c r="M97" i="48"/>
  <c r="L97" i="47"/>
  <c r="M97" i="47"/>
  <c r="M96" i="50"/>
  <c r="L96" i="50"/>
  <c r="M77" i="50"/>
  <c r="L77" i="50"/>
  <c r="M64" i="50"/>
  <c r="L64" i="50"/>
  <c r="M18" i="50"/>
  <c r="L18" i="50"/>
  <c r="M96" i="41"/>
  <c r="L96" i="41"/>
  <c r="M77" i="41"/>
  <c r="L77" i="41"/>
  <c r="M64" i="41"/>
  <c r="L64" i="41"/>
  <c r="M18" i="41"/>
  <c r="L18" i="41"/>
  <c r="M96" i="40"/>
  <c r="L96" i="40"/>
  <c r="M77" i="40"/>
  <c r="L77" i="40"/>
  <c r="M64" i="40"/>
  <c r="L64" i="40"/>
  <c r="M18" i="40"/>
  <c r="L18" i="40"/>
  <c r="M96" i="39"/>
  <c r="L96" i="39"/>
  <c r="M77" i="39"/>
  <c r="L77" i="39"/>
  <c r="M64" i="39"/>
  <c r="L64" i="39"/>
  <c r="M18" i="39"/>
  <c r="L18" i="39"/>
  <c r="M96" i="38"/>
  <c r="L96" i="38"/>
  <c r="M77" i="38"/>
  <c r="L77" i="38"/>
  <c r="M64" i="38"/>
  <c r="L64" i="38"/>
  <c r="M18" i="38"/>
  <c r="L18" i="38"/>
  <c r="M96" i="37"/>
  <c r="L96" i="37"/>
  <c r="M77" i="37"/>
  <c r="L77" i="37"/>
  <c r="M64" i="37"/>
  <c r="L64" i="37"/>
  <c r="M18" i="37"/>
  <c r="L18" i="37"/>
  <c r="M96" i="36"/>
  <c r="L96" i="36"/>
  <c r="M77" i="36"/>
  <c r="L77" i="36"/>
  <c r="M64" i="36"/>
  <c r="L64" i="36"/>
  <c r="M18" i="36"/>
  <c r="L18" i="36"/>
  <c r="M98" i="35"/>
  <c r="L98" i="35"/>
  <c r="M78" i="35"/>
  <c r="L78" i="35"/>
  <c r="M65" i="35"/>
  <c r="L65" i="35"/>
  <c r="M18" i="35"/>
  <c r="L18" i="35"/>
  <c r="N83" i="35"/>
  <c r="M77" i="34"/>
  <c r="L77" i="34"/>
  <c r="M96" i="34"/>
  <c r="L96" i="34"/>
  <c r="M64" i="34"/>
  <c r="L64" i="34"/>
  <c r="M18" i="34"/>
  <c r="L18" i="34"/>
  <c r="M97" i="34" l="1"/>
  <c r="M99" i="35"/>
  <c r="L99" i="35"/>
  <c r="L97" i="38"/>
  <c r="M97" i="38"/>
  <c r="L97" i="39"/>
  <c r="M97" i="39"/>
  <c r="L97" i="40"/>
  <c r="M97" i="40"/>
  <c r="L97" i="41"/>
  <c r="M97" i="41"/>
  <c r="L97" i="50"/>
  <c r="M97" i="50"/>
  <c r="N89" i="39"/>
  <c r="C89" i="38"/>
  <c r="F89" i="38" s="1"/>
  <c r="J89" i="39"/>
  <c r="N94" i="40"/>
  <c r="C94" i="39"/>
  <c r="F94" i="39" s="1"/>
  <c r="J94" i="40"/>
  <c r="N86" i="39"/>
  <c r="C86" i="38"/>
  <c r="F86" i="38" s="1"/>
  <c r="J86" i="39"/>
  <c r="N88" i="39"/>
  <c r="C88" i="38"/>
  <c r="F88" i="38" s="1"/>
  <c r="J88" i="39"/>
  <c r="L97" i="36"/>
  <c r="M97" i="36"/>
  <c r="L97" i="37"/>
  <c r="M97" i="37"/>
  <c r="L97" i="34"/>
  <c r="C86" i="37" l="1"/>
  <c r="F86" i="37" s="1"/>
  <c r="J86" i="38"/>
  <c r="N86" i="38"/>
  <c r="N89" i="38"/>
  <c r="C89" i="37"/>
  <c r="F89" i="37" s="1"/>
  <c r="J89" i="38"/>
  <c r="C88" i="37"/>
  <c r="F88" i="37" s="1"/>
  <c r="J88" i="38"/>
  <c r="N88" i="38"/>
  <c r="N94" i="39"/>
  <c r="C94" i="38"/>
  <c r="F94" i="38" s="1"/>
  <c r="J94" i="39"/>
  <c r="C89" i="46"/>
  <c r="C90" i="46"/>
  <c r="C92" i="46"/>
  <c r="C94" i="46"/>
  <c r="G92" i="46"/>
  <c r="E92" i="46"/>
  <c r="D92" i="46"/>
  <c r="C68" i="46"/>
  <c r="C69" i="46"/>
  <c r="C70" i="46"/>
  <c r="C71" i="46"/>
  <c r="C72" i="46"/>
  <c r="C73" i="46"/>
  <c r="C74" i="46"/>
  <c r="C75" i="46"/>
  <c r="C67" i="46"/>
  <c r="N94" i="38" l="1"/>
  <c r="C94" i="37"/>
  <c r="F94" i="37" s="1"/>
  <c r="J94" i="38"/>
  <c r="N88" i="37"/>
  <c r="C88" i="36"/>
  <c r="F88" i="36" s="1"/>
  <c r="J88" i="37"/>
  <c r="N89" i="37"/>
  <c r="C89" i="36"/>
  <c r="F89" i="36" s="1"/>
  <c r="J89" i="37"/>
  <c r="N86" i="37"/>
  <c r="C86" i="36"/>
  <c r="F86" i="36" s="1"/>
  <c r="J86" i="37"/>
  <c r="F92" i="46"/>
  <c r="K92" i="46" s="1"/>
  <c r="G60" i="46"/>
  <c r="G61" i="46"/>
  <c r="G62" i="46"/>
  <c r="E60" i="46"/>
  <c r="E61" i="46"/>
  <c r="E62" i="46"/>
  <c r="D60" i="46"/>
  <c r="D61" i="46"/>
  <c r="D62" i="46"/>
  <c r="C60" i="46"/>
  <c r="C61" i="46"/>
  <c r="C62" i="46"/>
  <c r="G74" i="46"/>
  <c r="E74" i="46"/>
  <c r="D74" i="46"/>
  <c r="G73" i="46"/>
  <c r="E73" i="46"/>
  <c r="D73" i="46"/>
  <c r="G72" i="46"/>
  <c r="E72" i="46"/>
  <c r="D72" i="46"/>
  <c r="G71" i="46"/>
  <c r="E71" i="46"/>
  <c r="D71" i="46"/>
  <c r="N89" i="36" l="1"/>
  <c r="C91" i="35"/>
  <c r="F91" i="35" s="1"/>
  <c r="J89" i="36"/>
  <c r="N94" i="37"/>
  <c r="C94" i="36"/>
  <c r="F94" i="36" s="1"/>
  <c r="J94" i="37"/>
  <c r="N86" i="36"/>
  <c r="C88" i="35"/>
  <c r="F88" i="35" s="1"/>
  <c r="J86" i="36"/>
  <c r="C90" i="35"/>
  <c r="F90" i="35" s="1"/>
  <c r="J88" i="36"/>
  <c r="N88" i="36"/>
  <c r="F60" i="46"/>
  <c r="K60" i="46" s="1"/>
  <c r="I92" i="46"/>
  <c r="F61" i="46"/>
  <c r="K61" i="46" s="1"/>
  <c r="F62" i="46"/>
  <c r="F73" i="46"/>
  <c r="K73" i="46" s="1"/>
  <c r="F71" i="46"/>
  <c r="K71" i="46" s="1"/>
  <c r="F72" i="46"/>
  <c r="K72" i="46" s="1"/>
  <c r="F74" i="46"/>
  <c r="K74" i="46" s="1"/>
  <c r="I61" i="46" l="1"/>
  <c r="N90" i="35"/>
  <c r="C88" i="34"/>
  <c r="F88" i="34" s="1"/>
  <c r="J90" i="35"/>
  <c r="C86" i="34"/>
  <c r="F86" i="34" s="1"/>
  <c r="N88" i="35"/>
  <c r="J88" i="35"/>
  <c r="N91" i="35"/>
  <c r="C89" i="34"/>
  <c r="F89" i="34" s="1"/>
  <c r="J91" i="35"/>
  <c r="C96" i="35"/>
  <c r="F96" i="35" s="1"/>
  <c r="J94" i="36"/>
  <c r="N94" i="36"/>
  <c r="I73" i="46"/>
  <c r="I74" i="46"/>
  <c r="I71" i="46"/>
  <c r="I60" i="46"/>
  <c r="I72" i="46"/>
  <c r="N96" i="35" l="1"/>
  <c r="C94" i="34"/>
  <c r="F94" i="34" s="1"/>
  <c r="J96" i="35"/>
  <c r="N89" i="34"/>
  <c r="J89" i="34"/>
  <c r="N86" i="34"/>
  <c r="J86" i="34"/>
  <c r="N88" i="34"/>
  <c r="J88" i="34"/>
  <c r="J94" i="34" l="1"/>
  <c r="N94" i="34"/>
  <c r="D96" i="48"/>
  <c r="E96" i="48"/>
  <c r="H96" i="48"/>
  <c r="D96" i="47" l="1"/>
  <c r="E96" i="47"/>
  <c r="G96" i="47"/>
  <c r="H96" i="47"/>
  <c r="I95" i="47"/>
  <c r="G95" i="48" s="1"/>
  <c r="I95" i="48" s="1"/>
  <c r="C95" i="47"/>
  <c r="F95" i="47" s="1"/>
  <c r="C95" i="48" s="1"/>
  <c r="F95" i="48" s="1"/>
  <c r="I93" i="47"/>
  <c r="G93" i="48" s="1"/>
  <c r="I93" i="48" s="1"/>
  <c r="G93" i="49" s="1"/>
  <c r="I93" i="49" s="1"/>
  <c r="G93" i="50" s="1"/>
  <c r="I93" i="50" s="1"/>
  <c r="F93" i="47"/>
  <c r="I76" i="47"/>
  <c r="G76" i="48" s="1"/>
  <c r="I76" i="48" s="1"/>
  <c r="G76" i="49" s="1"/>
  <c r="I76" i="49" s="1"/>
  <c r="G76" i="50" s="1"/>
  <c r="I76" i="50" s="1"/>
  <c r="C76" i="47"/>
  <c r="F76" i="47" s="1"/>
  <c r="C76" i="48" s="1"/>
  <c r="F76" i="48" s="1"/>
  <c r="I75" i="47"/>
  <c r="G75" i="48" s="1"/>
  <c r="I75" i="48" s="1"/>
  <c r="G75" i="49" s="1"/>
  <c r="I75" i="49" s="1"/>
  <c r="G75" i="50" s="1"/>
  <c r="I75" i="50" s="1"/>
  <c r="G75" i="41" s="1"/>
  <c r="I75" i="41" s="1"/>
  <c r="G75" i="40" s="1"/>
  <c r="I75" i="40" s="1"/>
  <c r="C75" i="47"/>
  <c r="F75" i="47" s="1"/>
  <c r="C75" i="48" s="1"/>
  <c r="F75" i="48" s="1"/>
  <c r="I74" i="47"/>
  <c r="G74" i="48" s="1"/>
  <c r="I74" i="48" s="1"/>
  <c r="G74" i="49" s="1"/>
  <c r="I74" i="49" s="1"/>
  <c r="G74" i="50" s="1"/>
  <c r="I74" i="50" s="1"/>
  <c r="G74" i="41" s="1"/>
  <c r="I74" i="41" s="1"/>
  <c r="G74" i="40" s="1"/>
  <c r="I74" i="40" s="1"/>
  <c r="C74" i="47"/>
  <c r="F74" i="47" s="1"/>
  <c r="I73" i="47"/>
  <c r="G73" i="48" s="1"/>
  <c r="I73" i="48" s="1"/>
  <c r="G73" i="49" s="1"/>
  <c r="I73" i="49" s="1"/>
  <c r="G73" i="50" s="1"/>
  <c r="I73" i="50" s="1"/>
  <c r="G73" i="41" s="1"/>
  <c r="I73" i="41" s="1"/>
  <c r="G73" i="40" s="1"/>
  <c r="I73" i="40" s="1"/>
  <c r="C73" i="47"/>
  <c r="F73" i="47" s="1"/>
  <c r="I72" i="47"/>
  <c r="G72" i="48" s="1"/>
  <c r="I72" i="48" s="1"/>
  <c r="G72" i="49" s="1"/>
  <c r="I72" i="49" s="1"/>
  <c r="G72" i="50" s="1"/>
  <c r="I72" i="50" s="1"/>
  <c r="G72" i="41" s="1"/>
  <c r="I72" i="41" s="1"/>
  <c r="G72" i="40" s="1"/>
  <c r="I72" i="40" s="1"/>
  <c r="C72" i="47"/>
  <c r="F72" i="47" s="1"/>
  <c r="H64" i="47"/>
  <c r="G64" i="47"/>
  <c r="E64" i="47"/>
  <c r="D64" i="47"/>
  <c r="N73" i="47" l="1"/>
  <c r="C73" i="48"/>
  <c r="F73" i="48" s="1"/>
  <c r="N75" i="48"/>
  <c r="C75" i="49"/>
  <c r="F75" i="49" s="1"/>
  <c r="N76" i="48"/>
  <c r="C76" i="49"/>
  <c r="F76" i="49" s="1"/>
  <c r="J76" i="48"/>
  <c r="G75" i="39"/>
  <c r="I75" i="39" s="1"/>
  <c r="G73" i="39"/>
  <c r="I73" i="39" s="1"/>
  <c r="N74" i="47"/>
  <c r="C74" i="48"/>
  <c r="F74" i="48" s="1"/>
  <c r="N72" i="47"/>
  <c r="C72" i="48"/>
  <c r="F72" i="48" s="1"/>
  <c r="N93" i="47"/>
  <c r="C93" i="48"/>
  <c r="F93" i="48" s="1"/>
  <c r="J75" i="48"/>
  <c r="G93" i="41"/>
  <c r="I93" i="41" s="1"/>
  <c r="G74" i="39"/>
  <c r="I74" i="39" s="1"/>
  <c r="G72" i="39"/>
  <c r="I72" i="39" s="1"/>
  <c r="J93" i="47"/>
  <c r="N75" i="47"/>
  <c r="J73" i="47"/>
  <c r="J74" i="47"/>
  <c r="J75" i="47"/>
  <c r="J72" i="47"/>
  <c r="I63" i="47"/>
  <c r="G63" i="48" s="1"/>
  <c r="I63" i="48" s="1"/>
  <c r="G63" i="49" s="1"/>
  <c r="I63" i="49" s="1"/>
  <c r="G63" i="50" s="1"/>
  <c r="I63" i="50" s="1"/>
  <c r="C63" i="47"/>
  <c r="F63" i="47" s="1"/>
  <c r="I62" i="47"/>
  <c r="G62" i="48" s="1"/>
  <c r="I62" i="48" s="1"/>
  <c r="G62" i="49" s="1"/>
  <c r="I62" i="49" s="1"/>
  <c r="G62" i="50" s="1"/>
  <c r="I62" i="50" s="1"/>
  <c r="G62" i="41" s="1"/>
  <c r="I62" i="41" s="1"/>
  <c r="G62" i="40" s="1"/>
  <c r="I62" i="40" s="1"/>
  <c r="G62" i="39" s="1"/>
  <c r="I62" i="39" s="1"/>
  <c r="C62" i="47"/>
  <c r="F62" i="47" s="1"/>
  <c r="E68" i="19"/>
  <c r="E54" i="19"/>
  <c r="E40" i="19"/>
  <c r="N63" i="47" l="1"/>
  <c r="C63" i="48"/>
  <c r="F63" i="48" s="1"/>
  <c r="C63" i="49" s="1"/>
  <c r="F63" i="49" s="1"/>
  <c r="C63" i="50" s="1"/>
  <c r="F63" i="50" s="1"/>
  <c r="G93" i="40"/>
  <c r="I93" i="40" s="1"/>
  <c r="G73" i="38"/>
  <c r="I73" i="38" s="1"/>
  <c r="G75" i="38"/>
  <c r="I75" i="38" s="1"/>
  <c r="N76" i="49"/>
  <c r="C76" i="50"/>
  <c r="F76" i="50" s="1"/>
  <c r="J76" i="49"/>
  <c r="C75" i="50"/>
  <c r="F75" i="50" s="1"/>
  <c r="N75" i="49"/>
  <c r="J75" i="49"/>
  <c r="N73" i="48"/>
  <c r="C73" i="49"/>
  <c r="F73" i="49" s="1"/>
  <c r="J73" i="48"/>
  <c r="N62" i="47"/>
  <c r="C62" i="48"/>
  <c r="F62" i="48" s="1"/>
  <c r="G62" i="38"/>
  <c r="I62" i="38" s="1"/>
  <c r="G72" i="38"/>
  <c r="I72" i="38" s="1"/>
  <c r="G74" i="38"/>
  <c r="I74" i="38" s="1"/>
  <c r="N93" i="48"/>
  <c r="C93" i="49"/>
  <c r="F93" i="49" s="1"/>
  <c r="J93" i="48"/>
  <c r="N72" i="48"/>
  <c r="C72" i="49"/>
  <c r="F72" i="49" s="1"/>
  <c r="J72" i="48"/>
  <c r="N74" i="48"/>
  <c r="C74" i="49"/>
  <c r="F74" i="49" s="1"/>
  <c r="J74" i="48"/>
  <c r="J63" i="47"/>
  <c r="J62" i="47"/>
  <c r="C72" i="50" l="1"/>
  <c r="F72" i="50" s="1"/>
  <c r="N72" i="49"/>
  <c r="J72" i="49"/>
  <c r="G74" i="37"/>
  <c r="I74" i="37" s="1"/>
  <c r="G62" i="37"/>
  <c r="I62" i="37" s="1"/>
  <c r="N73" i="49"/>
  <c r="C73" i="50"/>
  <c r="F73" i="50" s="1"/>
  <c r="J73" i="49"/>
  <c r="N75" i="50"/>
  <c r="C75" i="41"/>
  <c r="F75" i="41" s="1"/>
  <c r="J75" i="50"/>
  <c r="G73" i="37"/>
  <c r="I73" i="37" s="1"/>
  <c r="G93" i="39"/>
  <c r="I93" i="39" s="1"/>
  <c r="N74" i="49"/>
  <c r="C74" i="50"/>
  <c r="F74" i="50" s="1"/>
  <c r="J74" i="49"/>
  <c r="C93" i="50"/>
  <c r="F93" i="50" s="1"/>
  <c r="N93" i="49"/>
  <c r="J93" i="49"/>
  <c r="G72" i="37"/>
  <c r="I72" i="37" s="1"/>
  <c r="N62" i="48"/>
  <c r="C62" i="49"/>
  <c r="F62" i="49" s="1"/>
  <c r="J62" i="48"/>
  <c r="G75" i="37"/>
  <c r="I75" i="37" s="1"/>
  <c r="E90" i="46"/>
  <c r="D90" i="46"/>
  <c r="D69" i="46"/>
  <c r="D68" i="46"/>
  <c r="D67" i="46"/>
  <c r="E69" i="46"/>
  <c r="E68" i="46"/>
  <c r="E67" i="46"/>
  <c r="G75" i="46"/>
  <c r="E75" i="46"/>
  <c r="D75" i="46"/>
  <c r="H77" i="34"/>
  <c r="E77" i="34"/>
  <c r="D77" i="34"/>
  <c r="H78" i="35"/>
  <c r="E78" i="35"/>
  <c r="D78" i="35"/>
  <c r="D77" i="36"/>
  <c r="E77" i="36"/>
  <c r="H77" i="36"/>
  <c r="H77" i="37"/>
  <c r="E77" i="37"/>
  <c r="D77" i="37"/>
  <c r="H77" i="38"/>
  <c r="E77" i="38"/>
  <c r="D77" i="38"/>
  <c r="H77" i="39"/>
  <c r="E77" i="39"/>
  <c r="D77" i="39"/>
  <c r="H77" i="40"/>
  <c r="E77" i="40"/>
  <c r="D77" i="40"/>
  <c r="H77" i="41"/>
  <c r="E77" i="41"/>
  <c r="D77" i="41"/>
  <c r="D77" i="50"/>
  <c r="E77" i="50"/>
  <c r="H77" i="50"/>
  <c r="H77" i="49"/>
  <c r="E77" i="49"/>
  <c r="D77" i="49"/>
  <c r="G72" i="36" l="1"/>
  <c r="I72" i="36" s="1"/>
  <c r="G73" i="36"/>
  <c r="I73" i="36" s="1"/>
  <c r="C75" i="40"/>
  <c r="F75" i="40" s="1"/>
  <c r="N75" i="41"/>
  <c r="J75" i="41"/>
  <c r="G62" i="36"/>
  <c r="I62" i="36" s="1"/>
  <c r="G74" i="36"/>
  <c r="I74" i="36" s="1"/>
  <c r="G75" i="36"/>
  <c r="I75" i="36" s="1"/>
  <c r="C62" i="50"/>
  <c r="F62" i="50" s="1"/>
  <c r="N62" i="49"/>
  <c r="J62" i="49"/>
  <c r="C93" i="41"/>
  <c r="F93" i="41" s="1"/>
  <c r="N93" i="50"/>
  <c r="J93" i="50"/>
  <c r="N74" i="50"/>
  <c r="C74" i="41"/>
  <c r="F74" i="41" s="1"/>
  <c r="J74" i="50"/>
  <c r="G93" i="38"/>
  <c r="I93" i="38" s="1"/>
  <c r="G93" i="37" s="1"/>
  <c r="I93" i="37" s="1"/>
  <c r="N73" i="50"/>
  <c r="C73" i="41"/>
  <c r="F73" i="41" s="1"/>
  <c r="J73" i="50"/>
  <c r="C72" i="41"/>
  <c r="F72" i="41" s="1"/>
  <c r="N72" i="50"/>
  <c r="J72" i="50"/>
  <c r="F75" i="46"/>
  <c r="K75" i="46" s="1"/>
  <c r="N72" i="41" l="1"/>
  <c r="C72" i="40"/>
  <c r="F72" i="40" s="1"/>
  <c r="J72" i="41"/>
  <c r="C73" i="40"/>
  <c r="F73" i="40" s="1"/>
  <c r="N73" i="41"/>
  <c r="J73" i="41"/>
  <c r="C62" i="41"/>
  <c r="F62" i="41" s="1"/>
  <c r="N62" i="50"/>
  <c r="J62" i="50"/>
  <c r="G76" i="35"/>
  <c r="I76" i="35" s="1"/>
  <c r="G75" i="35"/>
  <c r="I75" i="35" s="1"/>
  <c r="G63" i="35"/>
  <c r="I63" i="35" s="1"/>
  <c r="N74" i="41"/>
  <c r="C74" i="40"/>
  <c r="F74" i="40" s="1"/>
  <c r="J74" i="41"/>
  <c r="C93" i="40"/>
  <c r="F93" i="40" s="1"/>
  <c r="N93" i="41"/>
  <c r="J93" i="41"/>
  <c r="C75" i="39"/>
  <c r="F75" i="39" s="1"/>
  <c r="N75" i="40"/>
  <c r="J75" i="40"/>
  <c r="G74" i="35"/>
  <c r="I74" i="35" s="1"/>
  <c r="G73" i="35"/>
  <c r="I73" i="35" s="1"/>
  <c r="I75" i="46"/>
  <c r="D77" i="48"/>
  <c r="E77" i="48"/>
  <c r="H77" i="48"/>
  <c r="D77" i="47"/>
  <c r="E77" i="47"/>
  <c r="G77" i="47"/>
  <c r="H77" i="47"/>
  <c r="C75" i="38" l="1"/>
  <c r="F75" i="38" s="1"/>
  <c r="N75" i="39"/>
  <c r="J75" i="39"/>
  <c r="G62" i="34"/>
  <c r="I62" i="34" s="1"/>
  <c r="G74" i="34"/>
  <c r="I74" i="34" s="1"/>
  <c r="G75" i="34"/>
  <c r="I75" i="34" s="1"/>
  <c r="G93" i="36"/>
  <c r="I93" i="36" s="1"/>
  <c r="C73" i="39"/>
  <c r="F73" i="39" s="1"/>
  <c r="N73" i="40"/>
  <c r="J73" i="40"/>
  <c r="N72" i="40"/>
  <c r="C72" i="39"/>
  <c r="F72" i="39" s="1"/>
  <c r="J72" i="40"/>
  <c r="G72" i="34"/>
  <c r="I72" i="34" s="1"/>
  <c r="G73" i="34"/>
  <c r="I73" i="34" s="1"/>
  <c r="N93" i="40"/>
  <c r="C93" i="39"/>
  <c r="F93" i="39" s="1"/>
  <c r="J93" i="40"/>
  <c r="N74" i="40"/>
  <c r="C74" i="39"/>
  <c r="F74" i="39" s="1"/>
  <c r="J74" i="40"/>
  <c r="C62" i="40"/>
  <c r="F62" i="40" s="1"/>
  <c r="N62" i="41"/>
  <c r="J62" i="41"/>
  <c r="N76" i="47"/>
  <c r="J76" i="47"/>
  <c r="C62" i="39" l="1"/>
  <c r="F62" i="39" s="1"/>
  <c r="N62" i="40"/>
  <c r="J62" i="40"/>
  <c r="C74" i="38"/>
  <c r="F74" i="38" s="1"/>
  <c r="N74" i="39"/>
  <c r="J74" i="39"/>
  <c r="C72" i="38"/>
  <c r="F72" i="38" s="1"/>
  <c r="N72" i="39"/>
  <c r="J72" i="39"/>
  <c r="C73" i="38"/>
  <c r="F73" i="38" s="1"/>
  <c r="N73" i="39"/>
  <c r="J73" i="39"/>
  <c r="G95" i="35"/>
  <c r="I95" i="35" s="1"/>
  <c r="N93" i="39"/>
  <c r="C93" i="38"/>
  <c r="F93" i="38" s="1"/>
  <c r="C93" i="37" s="1"/>
  <c r="F93" i="37" s="1"/>
  <c r="J93" i="39"/>
  <c r="N75" i="38"/>
  <c r="C75" i="37"/>
  <c r="F75" i="37" s="1"/>
  <c r="J75" i="38"/>
  <c r="G76" i="41"/>
  <c r="I76" i="41" s="1"/>
  <c r="N93" i="37" l="1"/>
  <c r="J93" i="37"/>
  <c r="N93" i="38"/>
  <c r="J93" i="38"/>
  <c r="G93" i="34"/>
  <c r="I93" i="34" s="1"/>
  <c r="N73" i="38"/>
  <c r="C73" i="37"/>
  <c r="F73" i="37" s="1"/>
  <c r="J73" i="38"/>
  <c r="N74" i="38"/>
  <c r="C74" i="37"/>
  <c r="F74" i="37" s="1"/>
  <c r="J74" i="38"/>
  <c r="C75" i="36"/>
  <c r="F75" i="36" s="1"/>
  <c r="N75" i="37"/>
  <c r="J75" i="37"/>
  <c r="N72" i="38"/>
  <c r="C72" i="37"/>
  <c r="F72" i="37" s="1"/>
  <c r="J72" i="38"/>
  <c r="C62" i="38"/>
  <c r="F62" i="38" s="1"/>
  <c r="N62" i="39"/>
  <c r="J62" i="39"/>
  <c r="G76" i="40"/>
  <c r="I76" i="40" s="1"/>
  <c r="G90" i="46"/>
  <c r="F90" i="46"/>
  <c r="F92" i="47"/>
  <c r="C92" i="48" s="1"/>
  <c r="F92" i="48" s="1"/>
  <c r="I92" i="47"/>
  <c r="G91" i="48" l="1"/>
  <c r="I91" i="48" s="1"/>
  <c r="G91" i="49" s="1"/>
  <c r="I91" i="49" s="1"/>
  <c r="G91" i="50" s="1"/>
  <c r="I91" i="50" s="1"/>
  <c r="G91" i="41" s="1"/>
  <c r="I91" i="41" s="1"/>
  <c r="G91" i="40" s="1"/>
  <c r="I91" i="40" s="1"/>
  <c r="G91" i="39" s="1"/>
  <c r="I91" i="39" s="1"/>
  <c r="G91" i="38" s="1"/>
  <c r="I91" i="38" s="1"/>
  <c r="G91" i="37" s="1"/>
  <c r="I91" i="37" s="1"/>
  <c r="G92" i="48"/>
  <c r="I92" i="48" s="1"/>
  <c r="G92" i="49" s="1"/>
  <c r="I92" i="49" s="1"/>
  <c r="G92" i="50" s="1"/>
  <c r="I92" i="50" s="1"/>
  <c r="G92" i="41" s="1"/>
  <c r="I92" i="41" s="1"/>
  <c r="G92" i="40" s="1"/>
  <c r="I92" i="40" s="1"/>
  <c r="G92" i="39" s="1"/>
  <c r="I92" i="39" s="1"/>
  <c r="G92" i="38" s="1"/>
  <c r="I92" i="38" s="1"/>
  <c r="G92" i="37" s="1"/>
  <c r="I92" i="37" s="1"/>
  <c r="G92" i="36" s="1"/>
  <c r="I92" i="36" s="1"/>
  <c r="G94" i="35" s="1"/>
  <c r="I94" i="35" s="1"/>
  <c r="G92" i="34" s="1"/>
  <c r="I92" i="34" s="1"/>
  <c r="C92" i="49"/>
  <c r="F92" i="49" s="1"/>
  <c r="C62" i="37"/>
  <c r="F62" i="37" s="1"/>
  <c r="N62" i="38"/>
  <c r="J62" i="38"/>
  <c r="C72" i="36"/>
  <c r="F72" i="36" s="1"/>
  <c r="N72" i="37"/>
  <c r="J72" i="37"/>
  <c r="N75" i="36"/>
  <c r="C76" i="35"/>
  <c r="F76" i="35" s="1"/>
  <c r="N76" i="35" s="1"/>
  <c r="J75" i="36"/>
  <c r="N74" i="37"/>
  <c r="C74" i="36"/>
  <c r="F74" i="36" s="1"/>
  <c r="J74" i="37"/>
  <c r="N73" i="37"/>
  <c r="C73" i="36"/>
  <c r="F73" i="36" s="1"/>
  <c r="J73" i="37"/>
  <c r="C93" i="36"/>
  <c r="F93" i="36" s="1"/>
  <c r="J92" i="47"/>
  <c r="N76" i="50"/>
  <c r="C76" i="41"/>
  <c r="F76" i="41" s="1"/>
  <c r="J76" i="50"/>
  <c r="G76" i="39"/>
  <c r="I76" i="39" s="1"/>
  <c r="I90" i="46"/>
  <c r="K90" i="46"/>
  <c r="F91" i="48"/>
  <c r="N92" i="47"/>
  <c r="J91" i="48" l="1"/>
  <c r="J92" i="48"/>
  <c r="N92" i="48"/>
  <c r="C92" i="50"/>
  <c r="F92" i="50" s="1"/>
  <c r="N92" i="49"/>
  <c r="J92" i="49"/>
  <c r="C95" i="35"/>
  <c r="F95" i="35" s="1"/>
  <c r="N95" i="35" s="1"/>
  <c r="N93" i="36"/>
  <c r="J93" i="36"/>
  <c r="C75" i="34"/>
  <c r="F75" i="34" s="1"/>
  <c r="J76" i="35"/>
  <c r="N72" i="36"/>
  <c r="C73" i="35"/>
  <c r="F73" i="35" s="1"/>
  <c r="N73" i="35" s="1"/>
  <c r="J72" i="36"/>
  <c r="C74" i="35"/>
  <c r="F74" i="35" s="1"/>
  <c r="N74" i="35" s="1"/>
  <c r="N73" i="36"/>
  <c r="J73" i="36"/>
  <c r="C75" i="35"/>
  <c r="F75" i="35" s="1"/>
  <c r="N75" i="35" s="1"/>
  <c r="N74" i="36"/>
  <c r="J74" i="36"/>
  <c r="C62" i="36"/>
  <c r="F62" i="36" s="1"/>
  <c r="N62" i="37"/>
  <c r="J62" i="37"/>
  <c r="N76" i="41"/>
  <c r="C76" i="40"/>
  <c r="F76" i="40" s="1"/>
  <c r="J76" i="41"/>
  <c r="G76" i="38"/>
  <c r="I76" i="38" s="1"/>
  <c r="C91" i="49"/>
  <c r="F91" i="49" s="1"/>
  <c r="N91" i="48"/>
  <c r="N92" i="50" l="1"/>
  <c r="C92" i="41"/>
  <c r="F92" i="41" s="1"/>
  <c r="J92" i="50"/>
  <c r="C63" i="35"/>
  <c r="F63" i="35" s="1"/>
  <c r="N63" i="35" s="1"/>
  <c r="N62" i="36"/>
  <c r="J62" i="36"/>
  <c r="C73" i="34"/>
  <c r="F73" i="34" s="1"/>
  <c r="J74" i="35"/>
  <c r="C72" i="34"/>
  <c r="F72" i="34" s="1"/>
  <c r="J73" i="35"/>
  <c r="N75" i="34"/>
  <c r="J75" i="34"/>
  <c r="C74" i="34"/>
  <c r="F74" i="34" s="1"/>
  <c r="J75" i="35"/>
  <c r="C93" i="34"/>
  <c r="F93" i="34" s="1"/>
  <c r="J95" i="35"/>
  <c r="N76" i="40"/>
  <c r="C76" i="39"/>
  <c r="F76" i="39" s="1"/>
  <c r="J76" i="40"/>
  <c r="G76" i="37"/>
  <c r="I76" i="37" s="1"/>
  <c r="C91" i="50"/>
  <c r="F91" i="50" s="1"/>
  <c r="J91" i="49"/>
  <c r="N91" i="49"/>
  <c r="N92" i="41" l="1"/>
  <c r="C92" i="40"/>
  <c r="F92" i="40" s="1"/>
  <c r="J92" i="41"/>
  <c r="N93" i="34"/>
  <c r="J93" i="34"/>
  <c r="N74" i="34"/>
  <c r="J74" i="34"/>
  <c r="N73" i="34"/>
  <c r="J73" i="34"/>
  <c r="N72" i="34"/>
  <c r="J72" i="34"/>
  <c r="C62" i="34"/>
  <c r="F62" i="34" s="1"/>
  <c r="J63" i="35"/>
  <c r="C76" i="38"/>
  <c r="F76" i="38" s="1"/>
  <c r="N76" i="39"/>
  <c r="J76" i="39"/>
  <c r="G76" i="36"/>
  <c r="I76" i="36" s="1"/>
  <c r="C91" i="41"/>
  <c r="F91" i="41" s="1"/>
  <c r="N91" i="50"/>
  <c r="J91" i="50"/>
  <c r="N92" i="40" l="1"/>
  <c r="C92" i="39"/>
  <c r="F92" i="39" s="1"/>
  <c r="J92" i="40"/>
  <c r="N62" i="34"/>
  <c r="J62" i="34"/>
  <c r="G77" i="35"/>
  <c r="I77" i="35" s="1"/>
  <c r="C76" i="37"/>
  <c r="F76" i="37" s="1"/>
  <c r="N76" i="38"/>
  <c r="J76" i="38"/>
  <c r="C91" i="40"/>
  <c r="F91" i="40" s="1"/>
  <c r="N91" i="41"/>
  <c r="J91" i="41"/>
  <c r="N92" i="39" l="1"/>
  <c r="C92" i="38"/>
  <c r="F92" i="38" s="1"/>
  <c r="J92" i="39"/>
  <c r="N76" i="37"/>
  <c r="C76" i="36"/>
  <c r="F76" i="36" s="1"/>
  <c r="J76" i="37"/>
  <c r="G76" i="34"/>
  <c r="I76" i="34" s="1"/>
  <c r="C91" i="39"/>
  <c r="F91" i="39" s="1"/>
  <c r="N91" i="40"/>
  <c r="J91" i="40"/>
  <c r="N92" i="38" l="1"/>
  <c r="C92" i="37"/>
  <c r="F92" i="37" s="1"/>
  <c r="J92" i="38"/>
  <c r="C77" i="35"/>
  <c r="F77" i="35" s="1"/>
  <c r="N77" i="35" s="1"/>
  <c r="N76" i="36"/>
  <c r="J76" i="36"/>
  <c r="C91" i="38"/>
  <c r="F91" i="38" s="1"/>
  <c r="C91" i="37" s="1"/>
  <c r="F91" i="37" s="1"/>
  <c r="N91" i="39"/>
  <c r="J91" i="39"/>
  <c r="N92" i="37" l="1"/>
  <c r="C92" i="36"/>
  <c r="F92" i="36" s="1"/>
  <c r="J92" i="37"/>
  <c r="J91" i="37"/>
  <c r="N91" i="37"/>
  <c r="C76" i="34"/>
  <c r="F76" i="34" s="1"/>
  <c r="J77" i="35"/>
  <c r="N91" i="38"/>
  <c r="J91" i="38"/>
  <c r="C94" i="35" l="1"/>
  <c r="F94" i="35" s="1"/>
  <c r="N92" i="36"/>
  <c r="J92" i="36"/>
  <c r="N76" i="34"/>
  <c r="J76" i="34"/>
  <c r="N94" i="35" l="1"/>
  <c r="C92" i="34"/>
  <c r="F92" i="34" s="1"/>
  <c r="J94" i="35"/>
  <c r="G84" i="46"/>
  <c r="G86" i="46"/>
  <c r="G89" i="46"/>
  <c r="G94" i="46"/>
  <c r="D64" i="34"/>
  <c r="E64" i="34"/>
  <c r="H64" i="34"/>
  <c r="D18" i="34"/>
  <c r="E18" i="34"/>
  <c r="H18" i="34"/>
  <c r="D98" i="35"/>
  <c r="E98" i="35"/>
  <c r="H98" i="35"/>
  <c r="D65" i="35"/>
  <c r="E65" i="35"/>
  <c r="H65" i="35"/>
  <c r="D18" i="35"/>
  <c r="E18" i="35"/>
  <c r="H18" i="35"/>
  <c r="D96" i="36"/>
  <c r="E96" i="36"/>
  <c r="H96" i="36"/>
  <c r="D64" i="36"/>
  <c r="E64" i="36"/>
  <c r="H64" i="36"/>
  <c r="D96" i="37"/>
  <c r="E96" i="37"/>
  <c r="H96" i="37"/>
  <c r="D64" i="37"/>
  <c r="E64" i="37"/>
  <c r="H64" i="37"/>
  <c r="D18" i="37"/>
  <c r="E18" i="37"/>
  <c r="H18" i="37"/>
  <c r="D96" i="38"/>
  <c r="E96" i="38"/>
  <c r="H96" i="38"/>
  <c r="D64" i="38"/>
  <c r="E64" i="38"/>
  <c r="H64" i="38"/>
  <c r="D18" i="38"/>
  <c r="E18" i="38"/>
  <c r="H18" i="38"/>
  <c r="D96" i="39"/>
  <c r="E96" i="39"/>
  <c r="H96" i="39"/>
  <c r="D64" i="39"/>
  <c r="E64" i="39"/>
  <c r="H64" i="39"/>
  <c r="D18" i="39"/>
  <c r="E18" i="39"/>
  <c r="H18" i="39"/>
  <c r="D96" i="40"/>
  <c r="E96" i="40"/>
  <c r="H96" i="40"/>
  <c r="D64" i="40"/>
  <c r="E64" i="40"/>
  <c r="H64" i="40"/>
  <c r="D18" i="40"/>
  <c r="E18" i="40"/>
  <c r="H18" i="40"/>
  <c r="D96" i="41"/>
  <c r="E96" i="41"/>
  <c r="H96" i="41"/>
  <c r="D64" i="41"/>
  <c r="E64" i="41"/>
  <c r="H64" i="41"/>
  <c r="H18" i="41"/>
  <c r="D18" i="41"/>
  <c r="E18" i="41"/>
  <c r="H96" i="50"/>
  <c r="D96" i="50"/>
  <c r="E96" i="50"/>
  <c r="D64" i="50"/>
  <c r="E64" i="50"/>
  <c r="H64" i="50"/>
  <c r="D18" i="50"/>
  <c r="E18" i="50"/>
  <c r="H18" i="50"/>
  <c r="D96" i="49"/>
  <c r="E96" i="49"/>
  <c r="H96" i="49"/>
  <c r="D18" i="49"/>
  <c r="E18" i="49"/>
  <c r="H18" i="49"/>
  <c r="D64" i="48"/>
  <c r="E64" i="48"/>
  <c r="H64" i="48"/>
  <c r="C80" i="46"/>
  <c r="L80" i="46"/>
  <c r="K80" i="46"/>
  <c r="J80" i="46"/>
  <c r="I80" i="46"/>
  <c r="H80" i="46"/>
  <c r="G80" i="46"/>
  <c r="F80" i="46"/>
  <c r="E80" i="46"/>
  <c r="D80" i="46"/>
  <c r="G81" i="49"/>
  <c r="H81" i="47"/>
  <c r="N81" i="48"/>
  <c r="N81" i="49"/>
  <c r="N81" i="50"/>
  <c r="N81" i="41"/>
  <c r="N81" i="40"/>
  <c r="N81" i="39"/>
  <c r="N81" i="38"/>
  <c r="N81" i="37"/>
  <c r="N81" i="36"/>
  <c r="N81" i="34"/>
  <c r="N81" i="47"/>
  <c r="I81" i="48"/>
  <c r="I81" i="49"/>
  <c r="I81" i="50"/>
  <c r="I81" i="41"/>
  <c r="I81" i="40"/>
  <c r="I81" i="39"/>
  <c r="I81" i="38"/>
  <c r="I81" i="37"/>
  <c r="I81" i="36"/>
  <c r="I83" i="35"/>
  <c r="I81" i="34"/>
  <c r="I81" i="47"/>
  <c r="H81" i="48"/>
  <c r="H81" i="49"/>
  <c r="H81" i="50"/>
  <c r="H81" i="41"/>
  <c r="H81" i="40"/>
  <c r="H81" i="39"/>
  <c r="H81" i="38"/>
  <c r="H81" i="37"/>
  <c r="H81" i="36"/>
  <c r="H83" i="35"/>
  <c r="H81" i="34"/>
  <c r="G81" i="48"/>
  <c r="G81" i="50"/>
  <c r="G81" i="41"/>
  <c r="G81" i="40"/>
  <c r="G81" i="39"/>
  <c r="G81" i="38"/>
  <c r="G81" i="37"/>
  <c r="G81" i="36"/>
  <c r="G83" i="35"/>
  <c r="G81" i="34"/>
  <c r="G81" i="47"/>
  <c r="F81" i="48"/>
  <c r="F81" i="49"/>
  <c r="F81" i="50"/>
  <c r="F81" i="41"/>
  <c r="F81" i="40"/>
  <c r="F81" i="39"/>
  <c r="F81" i="38"/>
  <c r="F81" i="37"/>
  <c r="F81" i="36"/>
  <c r="F83" i="35"/>
  <c r="F81" i="34"/>
  <c r="F81" i="47"/>
  <c r="C81" i="48"/>
  <c r="C81" i="49"/>
  <c r="C81" i="50"/>
  <c r="C81" i="41"/>
  <c r="C81" i="40"/>
  <c r="C81" i="39"/>
  <c r="C81" i="38"/>
  <c r="C81" i="37"/>
  <c r="C81" i="36"/>
  <c r="C83" i="35"/>
  <c r="C81" i="34"/>
  <c r="C81" i="47"/>
  <c r="N92" i="34" l="1"/>
  <c r="J92" i="34"/>
  <c r="E94" i="46"/>
  <c r="D94" i="46"/>
  <c r="E89" i="46"/>
  <c r="D89" i="46"/>
  <c r="E86" i="46"/>
  <c r="D86" i="46"/>
  <c r="C86" i="46"/>
  <c r="E84" i="46"/>
  <c r="D84" i="46"/>
  <c r="C84" i="46"/>
  <c r="G83" i="46"/>
  <c r="G95" i="46" s="1"/>
  <c r="E83" i="46"/>
  <c r="D83" i="46"/>
  <c r="C83" i="46"/>
  <c r="G70" i="46"/>
  <c r="E70" i="46"/>
  <c r="D70" i="46"/>
  <c r="G69" i="46"/>
  <c r="G68" i="46"/>
  <c r="G67" i="46"/>
  <c r="G66" i="46"/>
  <c r="E66" i="46"/>
  <c r="D66" i="46"/>
  <c r="C66" i="46"/>
  <c r="G65" i="46"/>
  <c r="E65" i="46"/>
  <c r="D65" i="46"/>
  <c r="C65" i="46"/>
  <c r="C76" i="46" s="1"/>
  <c r="G59" i="46"/>
  <c r="E59" i="46"/>
  <c r="D59" i="46"/>
  <c r="C59" i="46"/>
  <c r="G58" i="46"/>
  <c r="E58" i="46"/>
  <c r="D58" i="46"/>
  <c r="C58" i="46"/>
  <c r="G57" i="46"/>
  <c r="E57" i="46"/>
  <c r="D57" i="46"/>
  <c r="C57" i="46"/>
  <c r="G56" i="46"/>
  <c r="E56" i="46"/>
  <c r="D56" i="46"/>
  <c r="C56" i="46"/>
  <c r="G55" i="46"/>
  <c r="E55" i="46"/>
  <c r="D55" i="46"/>
  <c r="C55" i="46"/>
  <c r="G54" i="46"/>
  <c r="E54" i="46"/>
  <c r="D54" i="46"/>
  <c r="C54" i="46"/>
  <c r="G53" i="46"/>
  <c r="E53" i="46"/>
  <c r="D53" i="46"/>
  <c r="C53" i="46"/>
  <c r="G52" i="46"/>
  <c r="E52" i="46"/>
  <c r="D52" i="46"/>
  <c r="C52" i="46"/>
  <c r="G51" i="46"/>
  <c r="E51" i="46"/>
  <c r="D51" i="46"/>
  <c r="C51" i="46"/>
  <c r="G50" i="46"/>
  <c r="E50" i="46"/>
  <c r="D50" i="46"/>
  <c r="C50" i="46"/>
  <c r="K18" i="46"/>
  <c r="G17" i="46"/>
  <c r="E17" i="46"/>
  <c r="D17" i="46"/>
  <c r="C17" i="46"/>
  <c r="G16" i="46"/>
  <c r="E16" i="46"/>
  <c r="D16" i="46"/>
  <c r="C16" i="46"/>
  <c r="G15" i="46"/>
  <c r="E15" i="46"/>
  <c r="D15" i="46"/>
  <c r="C15" i="46"/>
  <c r="G14" i="46"/>
  <c r="E14" i="46"/>
  <c r="D14" i="46"/>
  <c r="C14" i="46"/>
  <c r="G13" i="46"/>
  <c r="E13" i="46"/>
  <c r="D13" i="46"/>
  <c r="C13" i="46"/>
  <c r="I104" i="34"/>
  <c r="H96" i="34"/>
  <c r="H97" i="34" s="1"/>
  <c r="I105" i="34" s="1"/>
  <c r="E96" i="34"/>
  <c r="E97" i="34" s="1"/>
  <c r="D96" i="34"/>
  <c r="D97" i="34" s="1"/>
  <c r="A60" i="34"/>
  <c r="A61" i="34" s="1"/>
  <c r="A62" i="34" s="1"/>
  <c r="A63" i="34" s="1"/>
  <c r="I106" i="35"/>
  <c r="H99" i="35"/>
  <c r="I107" i="35" s="1"/>
  <c r="E99" i="35"/>
  <c r="D99" i="35"/>
  <c r="A61" i="35"/>
  <c r="A62" i="35" s="1"/>
  <c r="A63" i="35" s="1"/>
  <c r="A64" i="35" s="1"/>
  <c r="H97" i="36"/>
  <c r="I105" i="36" s="1"/>
  <c r="E97" i="36"/>
  <c r="D97" i="36"/>
  <c r="A60" i="36"/>
  <c r="A61" i="36" s="1"/>
  <c r="A62" i="36" s="1"/>
  <c r="A63" i="36" s="1"/>
  <c r="H18" i="36"/>
  <c r="I104" i="36" s="1"/>
  <c r="E18" i="36"/>
  <c r="D18" i="36"/>
  <c r="I104" i="37"/>
  <c r="H97" i="37"/>
  <c r="I105" i="37" s="1"/>
  <c r="E97" i="37"/>
  <c r="D97" i="37"/>
  <c r="A60" i="37"/>
  <c r="A61" i="37" s="1"/>
  <c r="A62" i="37" s="1"/>
  <c r="A63" i="37" s="1"/>
  <c r="I104" i="38"/>
  <c r="H97" i="38"/>
  <c r="I105" i="38" s="1"/>
  <c r="E97" i="38"/>
  <c r="D97" i="38"/>
  <c r="A60" i="38"/>
  <c r="A61" i="38" s="1"/>
  <c r="A62" i="38" s="1"/>
  <c r="A63" i="38" s="1"/>
  <c r="I104" i="39"/>
  <c r="H97" i="39"/>
  <c r="I105" i="39" s="1"/>
  <c r="E97" i="39"/>
  <c r="D97" i="39"/>
  <c r="A60" i="39"/>
  <c r="A61" i="39" s="1"/>
  <c r="A62" i="39" s="1"/>
  <c r="A63" i="39" s="1"/>
  <c r="I104" i="40"/>
  <c r="H97" i="40"/>
  <c r="I105" i="40" s="1"/>
  <c r="E97" i="40"/>
  <c r="D97" i="40"/>
  <c r="A60" i="40"/>
  <c r="A61" i="40" s="1"/>
  <c r="A62" i="40" s="1"/>
  <c r="A63" i="40" s="1"/>
  <c r="I104" i="41"/>
  <c r="H97" i="41"/>
  <c r="I105" i="41" s="1"/>
  <c r="E97" i="41"/>
  <c r="D97" i="41"/>
  <c r="A60" i="41"/>
  <c r="A61" i="41" s="1"/>
  <c r="A62" i="41" s="1"/>
  <c r="A63" i="41" s="1"/>
  <c r="I104" i="50"/>
  <c r="H97" i="50"/>
  <c r="I105" i="50" s="1"/>
  <c r="E97" i="50"/>
  <c r="D97" i="50"/>
  <c r="A60" i="50"/>
  <c r="A61" i="50" s="1"/>
  <c r="A62" i="50" s="1"/>
  <c r="I104" i="49"/>
  <c r="H64" i="49"/>
  <c r="H97" i="49" s="1"/>
  <c r="I105" i="49" s="1"/>
  <c r="E64" i="49"/>
  <c r="E97" i="49" s="1"/>
  <c r="D64" i="49"/>
  <c r="D97" i="49" s="1"/>
  <c r="E97" i="48"/>
  <c r="D97" i="48"/>
  <c r="H18" i="48"/>
  <c r="I104" i="48" s="1"/>
  <c r="E18" i="48"/>
  <c r="D18" i="48"/>
  <c r="I90" i="47"/>
  <c r="G90" i="48" s="1"/>
  <c r="I90" i="48" s="1"/>
  <c r="C90" i="47"/>
  <c r="F90" i="47" s="1"/>
  <c r="I87" i="47"/>
  <c r="G87" i="48" s="1"/>
  <c r="I87" i="48" s="1"/>
  <c r="C87" i="47"/>
  <c r="F87" i="47" s="1"/>
  <c r="I85" i="47"/>
  <c r="G85" i="48" s="1"/>
  <c r="I85" i="48" s="1"/>
  <c r="C85" i="47"/>
  <c r="F85" i="47" s="1"/>
  <c r="I84" i="47"/>
  <c r="C84" i="47"/>
  <c r="I77" i="47"/>
  <c r="I71" i="47"/>
  <c r="G71" i="48" s="1"/>
  <c r="I71" i="48" s="1"/>
  <c r="G71" i="49" s="1"/>
  <c r="I71" i="49" s="1"/>
  <c r="C71" i="47"/>
  <c r="F71" i="47" s="1"/>
  <c r="I70" i="47"/>
  <c r="G70" i="48" s="1"/>
  <c r="I70" i="48" s="1"/>
  <c r="G70" i="49" s="1"/>
  <c r="I70" i="49" s="1"/>
  <c r="C70" i="47"/>
  <c r="F70" i="47" s="1"/>
  <c r="I69" i="47"/>
  <c r="G69" i="48" s="1"/>
  <c r="I69" i="48" s="1"/>
  <c r="G69" i="49" s="1"/>
  <c r="I69" i="49" s="1"/>
  <c r="C69" i="47"/>
  <c r="F69" i="47" s="1"/>
  <c r="I68" i="47"/>
  <c r="G68" i="48" s="1"/>
  <c r="I68" i="48" s="1"/>
  <c r="G68" i="49" s="1"/>
  <c r="I68" i="49" s="1"/>
  <c r="C68" i="47"/>
  <c r="F68" i="47" s="1"/>
  <c r="I67" i="47"/>
  <c r="G67" i="48" s="1"/>
  <c r="I67" i="48" s="1"/>
  <c r="G67" i="49" s="1"/>
  <c r="I67" i="49" s="1"/>
  <c r="C67" i="47"/>
  <c r="F67" i="47" s="1"/>
  <c r="I66" i="47"/>
  <c r="G66" i="48" s="1"/>
  <c r="C66" i="47"/>
  <c r="D97" i="47"/>
  <c r="I61" i="47"/>
  <c r="G61" i="48" s="1"/>
  <c r="I61" i="48" s="1"/>
  <c r="G61" i="49" s="1"/>
  <c r="I61" i="49" s="1"/>
  <c r="G61" i="50" s="1"/>
  <c r="I61" i="50" s="1"/>
  <c r="G61" i="41" s="1"/>
  <c r="I61" i="41" s="1"/>
  <c r="G61" i="40" s="1"/>
  <c r="I61" i="40" s="1"/>
  <c r="G61" i="39" s="1"/>
  <c r="I61" i="39" s="1"/>
  <c r="G61" i="38" s="1"/>
  <c r="I61" i="38" s="1"/>
  <c r="G61" i="37" s="1"/>
  <c r="I61" i="37" s="1"/>
  <c r="G61" i="36" s="1"/>
  <c r="I61" i="36" s="1"/>
  <c r="G62" i="35" s="1"/>
  <c r="I62" i="35" s="1"/>
  <c r="G61" i="34" s="1"/>
  <c r="I61" i="34" s="1"/>
  <c r="C61" i="47"/>
  <c r="F61" i="47" s="1"/>
  <c r="C61" i="48" s="1"/>
  <c r="F61" i="48" s="1"/>
  <c r="I60" i="47"/>
  <c r="G60" i="48" s="1"/>
  <c r="I60" i="48" s="1"/>
  <c r="G60" i="49" s="1"/>
  <c r="I60" i="49" s="1"/>
  <c r="G60" i="50" s="1"/>
  <c r="I60" i="50" s="1"/>
  <c r="C60" i="47"/>
  <c r="F60" i="47" s="1"/>
  <c r="A60" i="47"/>
  <c r="A61" i="47" s="1"/>
  <c r="A62" i="47" s="1"/>
  <c r="A63" i="47" s="1"/>
  <c r="I59" i="47"/>
  <c r="G59" i="48" s="1"/>
  <c r="I59" i="48" s="1"/>
  <c r="G59" i="49" s="1"/>
  <c r="I59" i="49" s="1"/>
  <c r="C59" i="47"/>
  <c r="F59" i="47" s="1"/>
  <c r="I58" i="47"/>
  <c r="G58" i="48" s="1"/>
  <c r="I58" i="48" s="1"/>
  <c r="C58" i="47"/>
  <c r="F58" i="47" s="1"/>
  <c r="I57" i="47"/>
  <c r="G57" i="48" s="1"/>
  <c r="I57" i="48" s="1"/>
  <c r="C57" i="47"/>
  <c r="F57" i="47" s="1"/>
  <c r="I56" i="47"/>
  <c r="G56" i="48" s="1"/>
  <c r="I56" i="48" s="1"/>
  <c r="C56" i="47"/>
  <c r="F56" i="47" s="1"/>
  <c r="I55" i="47"/>
  <c r="G55" i="48" s="1"/>
  <c r="I55" i="48" s="1"/>
  <c r="C55" i="47"/>
  <c r="F55" i="47" s="1"/>
  <c r="I54" i="47"/>
  <c r="G54" i="48" s="1"/>
  <c r="I54" i="48" s="1"/>
  <c r="C54" i="47"/>
  <c r="F54" i="47" s="1"/>
  <c r="I53" i="47"/>
  <c r="C53" i="47"/>
  <c r="F53" i="47" s="1"/>
  <c r="I52" i="47"/>
  <c r="C52" i="47"/>
  <c r="F52" i="47" s="1"/>
  <c r="I51" i="47"/>
  <c r="G51" i="48" s="1"/>
  <c r="C51" i="47"/>
  <c r="H18" i="47"/>
  <c r="I104" i="47" s="1"/>
  <c r="G18" i="47"/>
  <c r="E18" i="47"/>
  <c r="D18" i="47"/>
  <c r="I17" i="47"/>
  <c r="G17" i="48" s="1"/>
  <c r="I17" i="48" s="1"/>
  <c r="G17" i="49" s="1"/>
  <c r="I17" i="49" s="1"/>
  <c r="C17" i="47"/>
  <c r="F17" i="47" s="1"/>
  <c r="I16" i="47"/>
  <c r="G16" i="48" s="1"/>
  <c r="I16" i="48" s="1"/>
  <c r="C16" i="47"/>
  <c r="F16" i="47" s="1"/>
  <c r="I15" i="47"/>
  <c r="G15" i="48" s="1"/>
  <c r="I15" i="48" s="1"/>
  <c r="G15" i="49" s="1"/>
  <c r="I15" i="49" s="1"/>
  <c r="C15" i="47"/>
  <c r="F15" i="47" s="1"/>
  <c r="I14" i="47"/>
  <c r="G14" i="48" s="1"/>
  <c r="I14" i="48" s="1"/>
  <c r="C14" i="47"/>
  <c r="F14" i="47" s="1"/>
  <c r="C14" i="48" s="1"/>
  <c r="F14" i="48" s="1"/>
  <c r="C14" i="49" s="1"/>
  <c r="I13" i="47"/>
  <c r="G13" i="48" s="1"/>
  <c r="C13" i="47"/>
  <c r="F13" i="47" s="1"/>
  <c r="A17" i="17"/>
  <c r="B17" i="17" s="1"/>
  <c r="A16" i="17"/>
  <c r="B16" i="17" s="1"/>
  <c r="A15" i="17"/>
  <c r="A14" i="17"/>
  <c r="A13" i="17"/>
  <c r="A12" i="17"/>
  <c r="A11" i="17"/>
  <c r="A10" i="17"/>
  <c r="A9" i="17"/>
  <c r="A8" i="17"/>
  <c r="A7" i="17"/>
  <c r="A6" i="17"/>
  <c r="A5" i="17"/>
  <c r="A4" i="17"/>
  <c r="A3" i="17"/>
  <c r="A2" i="17"/>
  <c r="A36" i="19"/>
  <c r="E22" i="19"/>
  <c r="B2" i="17"/>
  <c r="B4" i="17"/>
  <c r="B15" i="17"/>
  <c r="B11" i="17"/>
  <c r="B13" i="17"/>
  <c r="B14" i="17"/>
  <c r="B9" i="17"/>
  <c r="B10" i="17"/>
  <c r="B8" i="17"/>
  <c r="B6" i="17"/>
  <c r="B7" i="17"/>
  <c r="B5" i="17"/>
  <c r="B12" i="17"/>
  <c r="B3" i="17"/>
  <c r="E76" i="46" l="1"/>
  <c r="D18" i="46"/>
  <c r="D76" i="46"/>
  <c r="G77" i="48"/>
  <c r="C96" i="47"/>
  <c r="I106" i="41"/>
  <c r="F52" i="19"/>
  <c r="F64" i="19"/>
  <c r="F61" i="19"/>
  <c r="F66" i="19"/>
  <c r="F60" i="19"/>
  <c r="F58" i="19"/>
  <c r="F67" i="19"/>
  <c r="C64" i="47"/>
  <c r="C77" i="47"/>
  <c r="F77" i="47" s="1"/>
  <c r="J77" i="47" s="1"/>
  <c r="G76" i="46"/>
  <c r="I106" i="34"/>
  <c r="G84" i="48"/>
  <c r="G96" i="48" s="1"/>
  <c r="I96" i="47"/>
  <c r="N61" i="48"/>
  <c r="C61" i="49"/>
  <c r="F61" i="49" s="1"/>
  <c r="J61" i="48"/>
  <c r="F59" i="46"/>
  <c r="K59" i="46" s="1"/>
  <c r="G52" i="48"/>
  <c r="I52" i="48" s="1"/>
  <c r="G52" i="49" s="1"/>
  <c r="I52" i="49" s="1"/>
  <c r="I64" i="47"/>
  <c r="F53" i="19"/>
  <c r="F50" i="19"/>
  <c r="F51" i="19"/>
  <c r="F39" i="19"/>
  <c r="F38" i="19"/>
  <c r="A37" i="19"/>
  <c r="A38" i="19" s="1"/>
  <c r="A39" i="19" s="1"/>
  <c r="F49" i="19"/>
  <c r="E97" i="47"/>
  <c r="G97" i="47"/>
  <c r="N15" i="47"/>
  <c r="N17" i="47"/>
  <c r="N61" i="47"/>
  <c r="I106" i="36"/>
  <c r="F83" i="46"/>
  <c r="F15" i="46"/>
  <c r="K15" i="46" s="1"/>
  <c r="F16" i="46"/>
  <c r="K16" i="46" s="1"/>
  <c r="F17" i="46"/>
  <c r="K17" i="46" s="1"/>
  <c r="E95" i="46"/>
  <c r="D95" i="46"/>
  <c r="F89" i="46"/>
  <c r="I89" i="46" s="1"/>
  <c r="N60" i="47"/>
  <c r="F57" i="46"/>
  <c r="K57" i="46" s="1"/>
  <c r="K62" i="46"/>
  <c r="F67" i="46"/>
  <c r="I67" i="46" s="1"/>
  <c r="F68" i="46"/>
  <c r="K68" i="46" s="1"/>
  <c r="F69" i="46"/>
  <c r="K69" i="46" s="1"/>
  <c r="F70" i="46"/>
  <c r="K70" i="46" s="1"/>
  <c r="F59" i="19"/>
  <c r="F46" i="19"/>
  <c r="F63" i="19"/>
  <c r="G60" i="41"/>
  <c r="I60" i="41" s="1"/>
  <c r="G15" i="50"/>
  <c r="I15" i="50" s="1"/>
  <c r="G17" i="50"/>
  <c r="I17" i="50" s="1"/>
  <c r="G59" i="50"/>
  <c r="I59" i="50" s="1"/>
  <c r="G63" i="41"/>
  <c r="I63" i="41" s="1"/>
  <c r="F51" i="46"/>
  <c r="I51" i="46" s="1"/>
  <c r="F52" i="46"/>
  <c r="I52" i="46" s="1"/>
  <c r="F53" i="46"/>
  <c r="K53" i="46" s="1"/>
  <c r="F55" i="46"/>
  <c r="I55" i="46" s="1"/>
  <c r="F56" i="46"/>
  <c r="I56" i="46" s="1"/>
  <c r="F86" i="46"/>
  <c r="I86" i="46" s="1"/>
  <c r="J61" i="47"/>
  <c r="D63" i="46"/>
  <c r="F58" i="46"/>
  <c r="K58" i="46" s="1"/>
  <c r="F84" i="46"/>
  <c r="K84" i="46" s="1"/>
  <c r="E18" i="46"/>
  <c r="E63" i="46"/>
  <c r="F94" i="46"/>
  <c r="I94" i="46" s="1"/>
  <c r="C15" i="48"/>
  <c r="F15" i="48" s="1"/>
  <c r="C60" i="48"/>
  <c r="F60" i="48" s="1"/>
  <c r="J15" i="47"/>
  <c r="J17" i="47"/>
  <c r="J60" i="47"/>
  <c r="C17" i="48"/>
  <c r="F17" i="48" s="1"/>
  <c r="C63" i="46"/>
  <c r="N95" i="47"/>
  <c r="G90" i="49"/>
  <c r="I90" i="49" s="1"/>
  <c r="G87" i="49"/>
  <c r="I87" i="49" s="1"/>
  <c r="G85" i="49"/>
  <c r="I85" i="49" s="1"/>
  <c r="G71" i="50"/>
  <c r="I71" i="50" s="1"/>
  <c r="G70" i="50"/>
  <c r="I70" i="50" s="1"/>
  <c r="G69" i="50"/>
  <c r="I69" i="50" s="1"/>
  <c r="G68" i="50"/>
  <c r="I68" i="50" s="1"/>
  <c r="G67" i="50"/>
  <c r="I67" i="50" s="1"/>
  <c r="G67" i="41" s="1"/>
  <c r="I67" i="41" s="1"/>
  <c r="I66" i="48"/>
  <c r="I77" i="48" s="1"/>
  <c r="G58" i="49"/>
  <c r="I58" i="49" s="1"/>
  <c r="G57" i="49"/>
  <c r="I57" i="49" s="1"/>
  <c r="G56" i="49"/>
  <c r="I56" i="49" s="1"/>
  <c r="G55" i="49"/>
  <c r="I55" i="49" s="1"/>
  <c r="G54" i="49"/>
  <c r="I54" i="49" s="1"/>
  <c r="G16" i="49"/>
  <c r="I16" i="49" s="1"/>
  <c r="G14" i="49"/>
  <c r="I14" i="49" s="1"/>
  <c r="F14" i="46"/>
  <c r="I14" i="46" s="1"/>
  <c r="F66" i="47"/>
  <c r="C66" i="48" s="1"/>
  <c r="F65" i="46"/>
  <c r="I108" i="35"/>
  <c r="I106" i="37"/>
  <c r="I106" i="38"/>
  <c r="I106" i="39"/>
  <c r="I106" i="40"/>
  <c r="I106" i="50"/>
  <c r="I106" i="49"/>
  <c r="F54" i="46"/>
  <c r="K54" i="46" s="1"/>
  <c r="J14" i="47"/>
  <c r="H97" i="48"/>
  <c r="I105" i="48" s="1"/>
  <c r="I106" i="48" s="1"/>
  <c r="G18" i="46"/>
  <c r="J103" i="46" s="1"/>
  <c r="N16" i="47"/>
  <c r="I18" i="47"/>
  <c r="M104" i="47" s="1"/>
  <c r="G18" i="48"/>
  <c r="I13" i="48"/>
  <c r="H97" i="47"/>
  <c r="I105" i="47" s="1"/>
  <c r="I106" i="47" s="1"/>
  <c r="G63" i="46"/>
  <c r="G53" i="48"/>
  <c r="I53" i="48" s="1"/>
  <c r="I51" i="48"/>
  <c r="J70" i="47"/>
  <c r="C70" i="48"/>
  <c r="F70" i="48" s="1"/>
  <c r="C70" i="49" s="1"/>
  <c r="F70" i="49" s="1"/>
  <c r="C70" i="50" s="1"/>
  <c r="F70" i="50" s="1"/>
  <c r="C70" i="41" s="1"/>
  <c r="N70" i="47"/>
  <c r="N69" i="47"/>
  <c r="C69" i="48"/>
  <c r="F69" i="48" s="1"/>
  <c r="C69" i="49" s="1"/>
  <c r="F69" i="49" s="1"/>
  <c r="C69" i="50" s="1"/>
  <c r="F69" i="50" s="1"/>
  <c r="C69" i="41" s="1"/>
  <c r="J69" i="47"/>
  <c r="J95" i="47"/>
  <c r="C95" i="49"/>
  <c r="C95" i="46"/>
  <c r="J90" i="47"/>
  <c r="N90" i="47"/>
  <c r="C90" i="48"/>
  <c r="F90" i="48" s="1"/>
  <c r="C90" i="49" s="1"/>
  <c r="J87" i="47"/>
  <c r="N87" i="47"/>
  <c r="C87" i="48"/>
  <c r="F87" i="48" s="1"/>
  <c r="C87" i="49" s="1"/>
  <c r="J85" i="47"/>
  <c r="N85" i="47"/>
  <c r="C85" i="48"/>
  <c r="F85" i="48" s="1"/>
  <c r="C85" i="49" s="1"/>
  <c r="F84" i="47"/>
  <c r="F96" i="47" s="1"/>
  <c r="C71" i="48"/>
  <c r="F71" i="48" s="1"/>
  <c r="C71" i="49" s="1"/>
  <c r="F71" i="49" s="1"/>
  <c r="C71" i="50" s="1"/>
  <c r="F71" i="50" s="1"/>
  <c r="C71" i="41" s="1"/>
  <c r="N71" i="47"/>
  <c r="J71" i="47"/>
  <c r="C68" i="48"/>
  <c r="F68" i="48" s="1"/>
  <c r="C68" i="49" s="1"/>
  <c r="F68" i="49" s="1"/>
  <c r="C68" i="50" s="1"/>
  <c r="F68" i="50" s="1"/>
  <c r="C68" i="41" s="1"/>
  <c r="J68" i="47"/>
  <c r="N68" i="47"/>
  <c r="C67" i="48"/>
  <c r="F67" i="48" s="1"/>
  <c r="C67" i="49" s="1"/>
  <c r="F67" i="49" s="1"/>
  <c r="C67" i="50" s="1"/>
  <c r="F67" i="50" s="1"/>
  <c r="C67" i="41" s="1"/>
  <c r="N67" i="47"/>
  <c r="J67" i="47"/>
  <c r="E70" i="19"/>
  <c r="F66" i="46"/>
  <c r="J59" i="47"/>
  <c r="N59" i="47"/>
  <c r="C59" i="48"/>
  <c r="F59" i="48" s="1"/>
  <c r="C59" i="49" s="1"/>
  <c r="C58" i="48"/>
  <c r="F58" i="48" s="1"/>
  <c r="C58" i="49" s="1"/>
  <c r="J58" i="47"/>
  <c r="N58" i="47"/>
  <c r="J57" i="47"/>
  <c r="C57" i="48"/>
  <c r="F57" i="48" s="1"/>
  <c r="C57" i="49" s="1"/>
  <c r="N57" i="47"/>
  <c r="C56" i="48"/>
  <c r="F56" i="48" s="1"/>
  <c r="C56" i="49" s="1"/>
  <c r="J56" i="47"/>
  <c r="N56" i="47"/>
  <c r="C55" i="48"/>
  <c r="F55" i="48" s="1"/>
  <c r="C55" i="49" s="1"/>
  <c r="J55" i="47"/>
  <c r="N55" i="47"/>
  <c r="C54" i="48"/>
  <c r="F54" i="48" s="1"/>
  <c r="C54" i="49" s="1"/>
  <c r="N54" i="47"/>
  <c r="J54" i="47"/>
  <c r="C53" i="48"/>
  <c r="F53" i="48" s="1"/>
  <c r="C53" i="49" s="1"/>
  <c r="N53" i="47"/>
  <c r="J53" i="47"/>
  <c r="N52" i="47"/>
  <c r="C52" i="48"/>
  <c r="F52" i="48" s="1"/>
  <c r="C52" i="49" s="1"/>
  <c r="J52" i="47"/>
  <c r="F51" i="47"/>
  <c r="F64" i="47" s="1"/>
  <c r="F50" i="46"/>
  <c r="C16" i="48"/>
  <c r="F16" i="48" s="1"/>
  <c r="C16" i="49" s="1"/>
  <c r="C18" i="46"/>
  <c r="F18" i="47"/>
  <c r="C18" i="47"/>
  <c r="J16" i="47"/>
  <c r="F14" i="49"/>
  <c r="C14" i="50" s="1"/>
  <c r="N14" i="48"/>
  <c r="J14" i="48"/>
  <c r="N14" i="47"/>
  <c r="F36" i="19"/>
  <c r="F19" i="19"/>
  <c r="F30" i="19"/>
  <c r="F43" i="19"/>
  <c r="F56" i="19"/>
  <c r="F20" i="19"/>
  <c r="F27" i="19"/>
  <c r="F31" i="19"/>
  <c r="F35" i="19"/>
  <c r="F37" i="19"/>
  <c r="F44" i="19"/>
  <c r="F48" i="19"/>
  <c r="F57" i="19"/>
  <c r="J13" i="47"/>
  <c r="F18" i="19"/>
  <c r="F29" i="19"/>
  <c r="F33" i="19"/>
  <c r="F62" i="19"/>
  <c r="F34" i="19"/>
  <c r="F47" i="19"/>
  <c r="F65" i="19"/>
  <c r="C13" i="48"/>
  <c r="F17" i="19"/>
  <c r="F21" i="19"/>
  <c r="F28" i="19"/>
  <c r="F32" i="19"/>
  <c r="F45" i="19"/>
  <c r="N13" i="47"/>
  <c r="F13" i="46"/>
  <c r="F54" i="19" l="1"/>
  <c r="F40" i="19"/>
  <c r="F68" i="19"/>
  <c r="I84" i="48"/>
  <c r="I96" i="48" s="1"/>
  <c r="G96" i="46"/>
  <c r="N61" i="49"/>
  <c r="C61" i="50"/>
  <c r="F61" i="50" s="1"/>
  <c r="J61" i="49"/>
  <c r="I65" i="46"/>
  <c r="F76" i="46"/>
  <c r="I76" i="46" s="1"/>
  <c r="I17" i="46"/>
  <c r="I68" i="46"/>
  <c r="I62" i="46"/>
  <c r="I16" i="46"/>
  <c r="I57" i="46"/>
  <c r="K65" i="46"/>
  <c r="K56" i="46"/>
  <c r="I84" i="46"/>
  <c r="I69" i="46"/>
  <c r="K89" i="46"/>
  <c r="I53" i="46"/>
  <c r="I70" i="46"/>
  <c r="D96" i="46"/>
  <c r="C77" i="48"/>
  <c r="I15" i="46"/>
  <c r="E96" i="46"/>
  <c r="K67" i="46"/>
  <c r="G64" i="48"/>
  <c r="G97" i="48" s="1"/>
  <c r="K51" i="46"/>
  <c r="J63" i="48"/>
  <c r="C63" i="41"/>
  <c r="F63" i="41" s="1"/>
  <c r="C63" i="40" s="1"/>
  <c r="F63" i="40" s="1"/>
  <c r="C63" i="39" s="1"/>
  <c r="N63" i="49"/>
  <c r="N63" i="48"/>
  <c r="K52" i="46"/>
  <c r="K55" i="46"/>
  <c r="J63" i="49"/>
  <c r="I58" i="46"/>
  <c r="J66" i="47"/>
  <c r="K86" i="46"/>
  <c r="G59" i="41"/>
  <c r="I59" i="41" s="1"/>
  <c r="G17" i="41"/>
  <c r="I17" i="41" s="1"/>
  <c r="G15" i="41"/>
  <c r="I15" i="41" s="1"/>
  <c r="G63" i="40"/>
  <c r="I63" i="40" s="1"/>
  <c r="G60" i="40"/>
  <c r="I60" i="40" s="1"/>
  <c r="N66" i="47"/>
  <c r="N77" i="47" s="1"/>
  <c r="I59" i="46"/>
  <c r="C60" i="49"/>
  <c r="F60" i="49" s="1"/>
  <c r="N60" i="48"/>
  <c r="J60" i="48"/>
  <c r="I54" i="46"/>
  <c r="N68" i="49"/>
  <c r="J70" i="49"/>
  <c r="N69" i="49"/>
  <c r="N70" i="49"/>
  <c r="C17" i="49"/>
  <c r="F17" i="49" s="1"/>
  <c r="N17" i="48"/>
  <c r="J17" i="48"/>
  <c r="J68" i="49"/>
  <c r="C15" i="49"/>
  <c r="F15" i="49" s="1"/>
  <c r="J15" i="48"/>
  <c r="N15" i="48"/>
  <c r="I64" i="48"/>
  <c r="G95" i="49"/>
  <c r="I95" i="49" s="1"/>
  <c r="G90" i="50"/>
  <c r="I90" i="50" s="1"/>
  <c r="G87" i="50"/>
  <c r="I87" i="50" s="1"/>
  <c r="G85" i="50"/>
  <c r="I85" i="50" s="1"/>
  <c r="G85" i="41" s="1"/>
  <c r="I85" i="41" s="1"/>
  <c r="G85" i="40" s="1"/>
  <c r="I85" i="40" s="1"/>
  <c r="G71" i="41"/>
  <c r="I71" i="41" s="1"/>
  <c r="G70" i="41"/>
  <c r="I70" i="41" s="1"/>
  <c r="G69" i="41"/>
  <c r="I69" i="41" s="1"/>
  <c r="G68" i="41"/>
  <c r="I68" i="41" s="1"/>
  <c r="G67" i="40"/>
  <c r="I67" i="40" s="1"/>
  <c r="G67" i="39" s="1"/>
  <c r="I67" i="39" s="1"/>
  <c r="G67" i="38" s="1"/>
  <c r="I67" i="38" s="1"/>
  <c r="G66" i="49"/>
  <c r="G77" i="49" s="1"/>
  <c r="G58" i="50"/>
  <c r="I58" i="50" s="1"/>
  <c r="G57" i="50"/>
  <c r="I57" i="50" s="1"/>
  <c r="G56" i="50"/>
  <c r="I56" i="50" s="1"/>
  <c r="G55" i="50"/>
  <c r="I55" i="50" s="1"/>
  <c r="G54" i="50"/>
  <c r="I54" i="50" s="1"/>
  <c r="G53" i="49"/>
  <c r="I53" i="49" s="1"/>
  <c r="I97" i="47"/>
  <c r="M105" i="47" s="1"/>
  <c r="M106" i="47" s="1"/>
  <c r="G52" i="50"/>
  <c r="I52" i="50" s="1"/>
  <c r="G52" i="41" s="1"/>
  <c r="I52" i="41" s="1"/>
  <c r="G52" i="40" s="1"/>
  <c r="I52" i="40" s="1"/>
  <c r="G16" i="50"/>
  <c r="I16" i="50" s="1"/>
  <c r="G14" i="50"/>
  <c r="I14" i="50" s="1"/>
  <c r="K14" i="46"/>
  <c r="C96" i="46"/>
  <c r="C97" i="47"/>
  <c r="N71" i="49"/>
  <c r="J71" i="49"/>
  <c r="J69" i="49"/>
  <c r="J67" i="49"/>
  <c r="N67" i="49"/>
  <c r="F66" i="48"/>
  <c r="N18" i="47"/>
  <c r="J18" i="47"/>
  <c r="I18" i="48"/>
  <c r="M104" i="48" s="1"/>
  <c r="G13" i="49"/>
  <c r="G18" i="49" s="1"/>
  <c r="G51" i="49"/>
  <c r="N70" i="48"/>
  <c r="J70" i="48"/>
  <c r="N70" i="50"/>
  <c r="F70" i="41"/>
  <c r="C70" i="40" s="1"/>
  <c r="J70" i="50"/>
  <c r="F69" i="41"/>
  <c r="C69" i="40" s="1"/>
  <c r="J69" i="50"/>
  <c r="N69" i="50"/>
  <c r="N69" i="48"/>
  <c r="J69" i="48"/>
  <c r="N95" i="48"/>
  <c r="J95" i="48"/>
  <c r="F95" i="49"/>
  <c r="C95" i="50" s="1"/>
  <c r="N90" i="48"/>
  <c r="F90" i="49"/>
  <c r="C90" i="50" s="1"/>
  <c r="J90" i="48"/>
  <c r="N87" i="48"/>
  <c r="J87" i="48"/>
  <c r="F87" i="49"/>
  <c r="C87" i="50" s="1"/>
  <c r="F85" i="49"/>
  <c r="C85" i="50" s="1"/>
  <c r="J85" i="48"/>
  <c r="N85" i="48"/>
  <c r="F95" i="46"/>
  <c r="K83" i="46"/>
  <c r="I83" i="46"/>
  <c r="C84" i="48"/>
  <c r="C96" i="48" s="1"/>
  <c r="J84" i="47"/>
  <c r="N84" i="47"/>
  <c r="N96" i="47" s="1"/>
  <c r="J96" i="47"/>
  <c r="N71" i="48"/>
  <c r="J71" i="48"/>
  <c r="N71" i="50"/>
  <c r="F71" i="41"/>
  <c r="C71" i="40" s="1"/>
  <c r="J71" i="50"/>
  <c r="F68" i="41"/>
  <c r="C68" i="40" s="1"/>
  <c r="J68" i="50"/>
  <c r="N68" i="50"/>
  <c r="J68" i="48"/>
  <c r="N68" i="48"/>
  <c r="J67" i="48"/>
  <c r="N67" i="48"/>
  <c r="K66" i="46"/>
  <c r="I66" i="46"/>
  <c r="J67" i="50"/>
  <c r="N67" i="50"/>
  <c r="F67" i="41"/>
  <c r="C67" i="40" s="1"/>
  <c r="N59" i="48"/>
  <c r="F59" i="49"/>
  <c r="C59" i="50" s="1"/>
  <c r="J59" i="48"/>
  <c r="N58" i="48"/>
  <c r="F58" i="49"/>
  <c r="C58" i="50" s="1"/>
  <c r="J58" i="48"/>
  <c r="F57" i="49"/>
  <c r="C57" i="50" s="1"/>
  <c r="N57" i="48"/>
  <c r="J57" i="48"/>
  <c r="F56" i="49"/>
  <c r="C56" i="50" s="1"/>
  <c r="J56" i="48"/>
  <c r="N56" i="48"/>
  <c r="J55" i="48"/>
  <c r="N55" i="48"/>
  <c r="F55" i="49"/>
  <c r="C55" i="50" s="1"/>
  <c r="J54" i="48"/>
  <c r="N54" i="48"/>
  <c r="F54" i="49"/>
  <c r="C54" i="50" s="1"/>
  <c r="N53" i="48"/>
  <c r="J53" i="48"/>
  <c r="F53" i="49"/>
  <c r="C53" i="50" s="1"/>
  <c r="F52" i="49"/>
  <c r="C52" i="50" s="1"/>
  <c r="N52" i="48"/>
  <c r="J52" i="48"/>
  <c r="F63" i="46"/>
  <c r="K50" i="46"/>
  <c r="I50" i="46"/>
  <c r="N51" i="47"/>
  <c r="N64" i="47" s="1"/>
  <c r="C51" i="48"/>
  <c r="J51" i="47"/>
  <c r="J16" i="48"/>
  <c r="F16" i="49"/>
  <c r="C16" i="50" s="1"/>
  <c r="N16" i="48"/>
  <c r="F14" i="50"/>
  <c r="C14" i="41" s="1"/>
  <c r="N14" i="49"/>
  <c r="J14" i="49"/>
  <c r="F22" i="19"/>
  <c r="C18" i="48"/>
  <c r="F13" i="48"/>
  <c r="F18" i="46"/>
  <c r="I18" i="46" s="1"/>
  <c r="K13" i="46"/>
  <c r="I13" i="46"/>
  <c r="G84" i="49" l="1"/>
  <c r="C61" i="41"/>
  <c r="F61" i="41" s="1"/>
  <c r="N61" i="50"/>
  <c r="J61" i="50"/>
  <c r="G96" i="49"/>
  <c r="K76" i="46"/>
  <c r="N66" i="48"/>
  <c r="N77" i="48" s="1"/>
  <c r="F77" i="48"/>
  <c r="J77" i="48" s="1"/>
  <c r="K63" i="46"/>
  <c r="J66" i="48"/>
  <c r="N63" i="41"/>
  <c r="J63" i="41"/>
  <c r="J63" i="50"/>
  <c r="N63" i="50"/>
  <c r="G15" i="40"/>
  <c r="I15" i="40" s="1"/>
  <c r="G17" i="40"/>
  <c r="I17" i="40" s="1"/>
  <c r="G63" i="39"/>
  <c r="I63" i="39" s="1"/>
  <c r="G60" i="39"/>
  <c r="I60" i="39" s="1"/>
  <c r="G59" i="40"/>
  <c r="I59" i="40" s="1"/>
  <c r="C15" i="50"/>
  <c r="F15" i="50" s="1"/>
  <c r="N15" i="49"/>
  <c r="J15" i="49"/>
  <c r="C17" i="50"/>
  <c r="F17" i="50" s="1"/>
  <c r="J17" i="49"/>
  <c r="N17" i="49"/>
  <c r="C60" i="50"/>
  <c r="F60" i="50" s="1"/>
  <c r="J60" i="49"/>
  <c r="N60" i="49"/>
  <c r="G95" i="50"/>
  <c r="I95" i="50" s="1"/>
  <c r="G90" i="41"/>
  <c r="I90" i="41" s="1"/>
  <c r="G90" i="40" s="1"/>
  <c r="I90" i="40" s="1"/>
  <c r="G87" i="41"/>
  <c r="I87" i="41" s="1"/>
  <c r="G87" i="40" s="1"/>
  <c r="I87" i="40" s="1"/>
  <c r="G85" i="39"/>
  <c r="I85" i="39" s="1"/>
  <c r="G85" i="38" s="1"/>
  <c r="I85" i="38" s="1"/>
  <c r="G85" i="37" s="1"/>
  <c r="G71" i="40"/>
  <c r="I71" i="40" s="1"/>
  <c r="G71" i="39" s="1"/>
  <c r="I71" i="39" s="1"/>
  <c r="G71" i="38" s="1"/>
  <c r="I71" i="38" s="1"/>
  <c r="G70" i="40"/>
  <c r="I70" i="40" s="1"/>
  <c r="G70" i="39" s="1"/>
  <c r="I70" i="39" s="1"/>
  <c r="G70" i="38" s="1"/>
  <c r="I70" i="38" s="1"/>
  <c r="G69" i="40"/>
  <c r="I69" i="40" s="1"/>
  <c r="G69" i="39" s="1"/>
  <c r="I69" i="39" s="1"/>
  <c r="G69" i="38" s="1"/>
  <c r="I69" i="38" s="1"/>
  <c r="G68" i="40"/>
  <c r="I68" i="40" s="1"/>
  <c r="G68" i="39" s="1"/>
  <c r="I68" i="39" s="1"/>
  <c r="G68" i="38" s="1"/>
  <c r="I68" i="38" s="1"/>
  <c r="G67" i="37"/>
  <c r="I67" i="37" s="1"/>
  <c r="G67" i="36" s="1"/>
  <c r="I67" i="36" s="1"/>
  <c r="I66" i="49"/>
  <c r="I77" i="49" s="1"/>
  <c r="G58" i="41"/>
  <c r="I58" i="41" s="1"/>
  <c r="G57" i="41"/>
  <c r="I57" i="41" s="1"/>
  <c r="G56" i="41"/>
  <c r="I56" i="41" s="1"/>
  <c r="G55" i="41"/>
  <c r="I55" i="41" s="1"/>
  <c r="G54" i="41"/>
  <c r="I54" i="41" s="1"/>
  <c r="G53" i="50"/>
  <c r="I53" i="50" s="1"/>
  <c r="G52" i="39"/>
  <c r="I52" i="39" s="1"/>
  <c r="G16" i="41"/>
  <c r="I16" i="41" s="1"/>
  <c r="G14" i="41"/>
  <c r="I14" i="41" s="1"/>
  <c r="G14" i="40" s="1"/>
  <c r="I14" i="40" s="1"/>
  <c r="G14" i="39" s="1"/>
  <c r="I14" i="39" s="1"/>
  <c r="C66" i="49"/>
  <c r="F63" i="39"/>
  <c r="C63" i="38" s="1"/>
  <c r="N63" i="40"/>
  <c r="J63" i="40"/>
  <c r="N97" i="47"/>
  <c r="I13" i="49"/>
  <c r="I18" i="49" s="1"/>
  <c r="I97" i="48"/>
  <c r="M105" i="48" s="1"/>
  <c r="M106" i="48" s="1"/>
  <c r="J104" i="46"/>
  <c r="J105" i="46" s="1"/>
  <c r="K94" i="46"/>
  <c r="I84" i="49"/>
  <c r="I96" i="49" s="1"/>
  <c r="I51" i="49"/>
  <c r="G64" i="49"/>
  <c r="F70" i="40"/>
  <c r="C70" i="39" s="1"/>
  <c r="N70" i="41"/>
  <c r="J70" i="41"/>
  <c r="F69" i="40"/>
  <c r="C69" i="39" s="1"/>
  <c r="N69" i="41"/>
  <c r="J69" i="41"/>
  <c r="N95" i="49"/>
  <c r="F95" i="50"/>
  <c r="C95" i="41" s="1"/>
  <c r="J95" i="49"/>
  <c r="N90" i="49"/>
  <c r="F90" i="50"/>
  <c r="C90" i="41" s="1"/>
  <c r="J90" i="49"/>
  <c r="J87" i="49"/>
  <c r="F87" i="50"/>
  <c r="C87" i="41" s="1"/>
  <c r="N87" i="49"/>
  <c r="F85" i="50"/>
  <c r="C85" i="41" s="1"/>
  <c r="J85" i="49"/>
  <c r="N85" i="49"/>
  <c r="F84" i="48"/>
  <c r="C84" i="49" s="1"/>
  <c r="F71" i="40"/>
  <c r="C71" i="39" s="1"/>
  <c r="N71" i="41"/>
  <c r="J71" i="41"/>
  <c r="J68" i="41"/>
  <c r="F68" i="40"/>
  <c r="C68" i="39" s="1"/>
  <c r="N68" i="41"/>
  <c r="F67" i="40"/>
  <c r="C67" i="39" s="1"/>
  <c r="J67" i="41"/>
  <c r="N67" i="41"/>
  <c r="F59" i="50"/>
  <c r="C59" i="41" s="1"/>
  <c r="N59" i="49"/>
  <c r="J59" i="49"/>
  <c r="J58" i="49"/>
  <c r="N58" i="49"/>
  <c r="F58" i="50"/>
  <c r="C58" i="41" s="1"/>
  <c r="F57" i="50"/>
  <c r="C57" i="41" s="1"/>
  <c r="J57" i="49"/>
  <c r="N57" i="49"/>
  <c r="N56" i="49"/>
  <c r="F56" i="50"/>
  <c r="C56" i="41" s="1"/>
  <c r="J56" i="49"/>
  <c r="N55" i="49"/>
  <c r="F55" i="50"/>
  <c r="C55" i="41" s="1"/>
  <c r="J55" i="49"/>
  <c r="N54" i="49"/>
  <c r="F54" i="50"/>
  <c r="C54" i="41" s="1"/>
  <c r="J54" i="49"/>
  <c r="N53" i="49"/>
  <c r="F53" i="50"/>
  <c r="C53" i="41" s="1"/>
  <c r="J53" i="49"/>
  <c r="F52" i="50"/>
  <c r="C52" i="41" s="1"/>
  <c r="J52" i="49"/>
  <c r="N52" i="49"/>
  <c r="J64" i="47"/>
  <c r="F97" i="47"/>
  <c r="J97" i="47" s="1"/>
  <c r="C64" i="48"/>
  <c r="F51" i="48"/>
  <c r="F64" i="48" s="1"/>
  <c r="I63" i="46"/>
  <c r="F96" i="46"/>
  <c r="F70" i="19"/>
  <c r="F16" i="50"/>
  <c r="C16" i="41" s="1"/>
  <c r="N16" i="49"/>
  <c r="J16" i="49"/>
  <c r="F14" i="41"/>
  <c r="C14" i="40" s="1"/>
  <c r="J14" i="50"/>
  <c r="N14" i="50"/>
  <c r="C13" i="49"/>
  <c r="F18" i="48"/>
  <c r="J18" i="48" s="1"/>
  <c r="N13" i="48"/>
  <c r="N18" i="48" s="1"/>
  <c r="J13" i="48"/>
  <c r="C96" i="49" l="1"/>
  <c r="F96" i="48"/>
  <c r="J96" i="48" s="1"/>
  <c r="N61" i="41"/>
  <c r="C61" i="40"/>
  <c r="F61" i="40" s="1"/>
  <c r="J61" i="41"/>
  <c r="F66" i="49"/>
  <c r="F77" i="49" s="1"/>
  <c r="C77" i="49"/>
  <c r="K95" i="46"/>
  <c r="K96" i="46" s="1"/>
  <c r="G17" i="39"/>
  <c r="I17" i="39" s="1"/>
  <c r="G60" i="38"/>
  <c r="I60" i="38" s="1"/>
  <c r="G60" i="37" s="1"/>
  <c r="I60" i="37" s="1"/>
  <c r="G15" i="39"/>
  <c r="I15" i="39" s="1"/>
  <c r="G59" i="39"/>
  <c r="I59" i="39" s="1"/>
  <c r="G63" i="38"/>
  <c r="I63" i="38" s="1"/>
  <c r="G63" i="37" s="1"/>
  <c r="I63" i="37" s="1"/>
  <c r="C15" i="41"/>
  <c r="F15" i="41" s="1"/>
  <c r="J15" i="50"/>
  <c r="N15" i="50"/>
  <c r="C60" i="41"/>
  <c r="F60" i="41" s="1"/>
  <c r="N60" i="50"/>
  <c r="J60" i="50"/>
  <c r="C17" i="41"/>
  <c r="F17" i="41" s="1"/>
  <c r="J17" i="50"/>
  <c r="N17" i="50"/>
  <c r="G95" i="41"/>
  <c r="G90" i="39"/>
  <c r="I90" i="39" s="1"/>
  <c r="G87" i="39"/>
  <c r="I87" i="39" s="1"/>
  <c r="G71" i="37"/>
  <c r="I71" i="37" s="1"/>
  <c r="G97" i="49"/>
  <c r="G70" i="37"/>
  <c r="I70" i="37" s="1"/>
  <c r="G69" i="37"/>
  <c r="I69" i="37" s="1"/>
  <c r="G68" i="37"/>
  <c r="I68" i="37" s="1"/>
  <c r="G68" i="35"/>
  <c r="I68" i="35" s="1"/>
  <c r="G67" i="34" s="1"/>
  <c r="I67" i="34" s="1"/>
  <c r="G66" i="50"/>
  <c r="G77" i="50" s="1"/>
  <c r="G58" i="40"/>
  <c r="I58" i="40" s="1"/>
  <c r="G57" i="40"/>
  <c r="I57" i="40" s="1"/>
  <c r="G56" i="40"/>
  <c r="I56" i="40" s="1"/>
  <c r="G55" i="40"/>
  <c r="I55" i="40" s="1"/>
  <c r="G54" i="40"/>
  <c r="I54" i="40" s="1"/>
  <c r="G53" i="41"/>
  <c r="I53" i="41" s="1"/>
  <c r="G52" i="38"/>
  <c r="I52" i="38" s="1"/>
  <c r="G52" i="37" s="1"/>
  <c r="I52" i="37" s="1"/>
  <c r="G16" i="40"/>
  <c r="I16" i="40" s="1"/>
  <c r="G14" i="38"/>
  <c r="I14" i="38" s="1"/>
  <c r="N66" i="49"/>
  <c r="N77" i="49" s="1"/>
  <c r="I85" i="37"/>
  <c r="G85" i="36" s="1"/>
  <c r="J63" i="39"/>
  <c r="F63" i="38"/>
  <c r="C63" i="37" s="1"/>
  <c r="N63" i="39"/>
  <c r="G13" i="50"/>
  <c r="G18" i="50" s="1"/>
  <c r="M104" i="49"/>
  <c r="I96" i="46"/>
  <c r="I95" i="46"/>
  <c r="G84" i="50"/>
  <c r="G96" i="50" s="1"/>
  <c r="G51" i="50"/>
  <c r="G64" i="50" s="1"/>
  <c r="I64" i="49"/>
  <c r="N70" i="40"/>
  <c r="J70" i="40"/>
  <c r="F70" i="39"/>
  <c r="C70" i="38" s="1"/>
  <c r="F69" i="39"/>
  <c r="C69" i="38" s="1"/>
  <c r="N69" i="40"/>
  <c r="J69" i="40"/>
  <c r="N95" i="50"/>
  <c r="F95" i="41"/>
  <c r="C95" i="40" s="1"/>
  <c r="J95" i="50"/>
  <c r="F90" i="41"/>
  <c r="C90" i="40" s="1"/>
  <c r="J90" i="50"/>
  <c r="N90" i="50"/>
  <c r="C97" i="48"/>
  <c r="N87" i="50"/>
  <c r="F87" i="41"/>
  <c r="C87" i="40" s="1"/>
  <c r="J87" i="50"/>
  <c r="F85" i="41"/>
  <c r="C85" i="40" s="1"/>
  <c r="J85" i="50"/>
  <c r="N85" i="50"/>
  <c r="J84" i="48"/>
  <c r="N84" i="48"/>
  <c r="N96" i="48" s="1"/>
  <c r="J71" i="40"/>
  <c r="F71" i="39"/>
  <c r="C71" i="38" s="1"/>
  <c r="N71" i="40"/>
  <c r="F68" i="39"/>
  <c r="C68" i="38" s="1"/>
  <c r="N68" i="40"/>
  <c r="J68" i="40"/>
  <c r="N67" i="40"/>
  <c r="J67" i="40"/>
  <c r="F67" i="39"/>
  <c r="C67" i="38" s="1"/>
  <c r="J59" i="50"/>
  <c r="N59" i="50"/>
  <c r="F59" i="41"/>
  <c r="C59" i="40" s="1"/>
  <c r="F58" i="41"/>
  <c r="C58" i="40" s="1"/>
  <c r="J58" i="50"/>
  <c r="N58" i="50"/>
  <c r="F57" i="41"/>
  <c r="C57" i="40" s="1"/>
  <c r="J57" i="50"/>
  <c r="N57" i="50"/>
  <c r="N56" i="50"/>
  <c r="F56" i="41"/>
  <c r="C56" i="40" s="1"/>
  <c r="J56" i="50"/>
  <c r="N55" i="50"/>
  <c r="F55" i="41"/>
  <c r="C55" i="40" s="1"/>
  <c r="J55" i="50"/>
  <c r="N54" i="50"/>
  <c r="F54" i="41"/>
  <c r="C54" i="40" s="1"/>
  <c r="J54" i="50"/>
  <c r="J53" i="50"/>
  <c r="N53" i="50"/>
  <c r="F53" i="41"/>
  <c r="C53" i="40" s="1"/>
  <c r="F52" i="41"/>
  <c r="C52" i="40" s="1"/>
  <c r="J52" i="50"/>
  <c r="N52" i="50"/>
  <c r="C51" i="49"/>
  <c r="N51" i="48"/>
  <c r="N64" i="48" s="1"/>
  <c r="J51" i="48"/>
  <c r="N16" i="50"/>
  <c r="F16" i="41"/>
  <c r="C16" i="40" s="1"/>
  <c r="J16" i="50"/>
  <c r="F14" i="40"/>
  <c r="C14" i="39" s="1"/>
  <c r="J14" i="41"/>
  <c r="N14" i="41"/>
  <c r="F13" i="49"/>
  <c r="F18" i="49" s="1"/>
  <c r="C18" i="49"/>
  <c r="N61" i="40" l="1"/>
  <c r="C61" i="39"/>
  <c r="F61" i="39" s="1"/>
  <c r="J61" i="40"/>
  <c r="J66" i="49"/>
  <c r="C66" i="50"/>
  <c r="C77" i="50" s="1"/>
  <c r="I95" i="41"/>
  <c r="G95" i="40" s="1"/>
  <c r="I95" i="40" s="1"/>
  <c r="G95" i="39" s="1"/>
  <c r="I95" i="39" s="1"/>
  <c r="G15" i="38"/>
  <c r="I15" i="38" s="1"/>
  <c r="G60" i="36"/>
  <c r="I60" i="36" s="1"/>
  <c r="G59" i="38"/>
  <c r="I59" i="38" s="1"/>
  <c r="G59" i="37" s="1"/>
  <c r="I59" i="37" s="1"/>
  <c r="G63" i="36"/>
  <c r="I63" i="36" s="1"/>
  <c r="G17" i="38"/>
  <c r="I17" i="38" s="1"/>
  <c r="C60" i="40"/>
  <c r="F60" i="40" s="1"/>
  <c r="N60" i="41"/>
  <c r="J60" i="41"/>
  <c r="C17" i="40"/>
  <c r="F17" i="40" s="1"/>
  <c r="N17" i="41"/>
  <c r="J17" i="41"/>
  <c r="C15" i="40"/>
  <c r="F15" i="40" s="1"/>
  <c r="N15" i="41"/>
  <c r="J15" i="41"/>
  <c r="G90" i="38"/>
  <c r="I90" i="38" s="1"/>
  <c r="G90" i="37" s="1"/>
  <c r="I90" i="37" s="1"/>
  <c r="G87" i="38"/>
  <c r="I87" i="38" s="1"/>
  <c r="G87" i="37" s="1"/>
  <c r="I87" i="37" s="1"/>
  <c r="G71" i="36"/>
  <c r="I71" i="36" s="1"/>
  <c r="G70" i="36"/>
  <c r="I70" i="36" s="1"/>
  <c r="G69" i="36"/>
  <c r="I69" i="36" s="1"/>
  <c r="G68" i="36"/>
  <c r="I68" i="36" s="1"/>
  <c r="J77" i="49"/>
  <c r="I66" i="50"/>
  <c r="I77" i="50" s="1"/>
  <c r="G58" i="39"/>
  <c r="I58" i="39" s="1"/>
  <c r="G57" i="39"/>
  <c r="I57" i="39" s="1"/>
  <c r="G56" i="39"/>
  <c r="I56" i="39" s="1"/>
  <c r="G55" i="39"/>
  <c r="I55" i="39" s="1"/>
  <c r="G54" i="39"/>
  <c r="I54" i="39" s="1"/>
  <c r="G53" i="40"/>
  <c r="I53" i="40" s="1"/>
  <c r="G52" i="36"/>
  <c r="I52" i="36" s="1"/>
  <c r="G16" i="39"/>
  <c r="I16" i="39" s="1"/>
  <c r="G14" i="37"/>
  <c r="I14" i="37" s="1"/>
  <c r="G14" i="36" s="1"/>
  <c r="I14" i="36" s="1"/>
  <c r="I85" i="36"/>
  <c r="G87" i="35" s="1"/>
  <c r="F63" i="37"/>
  <c r="C63" i="36" s="1"/>
  <c r="N63" i="38"/>
  <c r="J63" i="38"/>
  <c r="I13" i="50"/>
  <c r="I18" i="50" s="1"/>
  <c r="I97" i="49"/>
  <c r="M105" i="49" s="1"/>
  <c r="M106" i="49" s="1"/>
  <c r="I84" i="50"/>
  <c r="I96" i="50" s="1"/>
  <c r="I51" i="50"/>
  <c r="I64" i="50" s="1"/>
  <c r="J70" i="39"/>
  <c r="F70" i="38"/>
  <c r="C70" i="37" s="1"/>
  <c r="N70" i="39"/>
  <c r="J69" i="39"/>
  <c r="N69" i="39"/>
  <c r="F69" i="38"/>
  <c r="C69" i="37" s="1"/>
  <c r="F95" i="40"/>
  <c r="C95" i="39" s="1"/>
  <c r="N97" i="48"/>
  <c r="F90" i="40"/>
  <c r="C90" i="39" s="1"/>
  <c r="N90" i="41"/>
  <c r="J90" i="41"/>
  <c r="J87" i="41"/>
  <c r="F87" i="40"/>
  <c r="C87" i="39" s="1"/>
  <c r="N87" i="41"/>
  <c r="J85" i="41"/>
  <c r="N85" i="41"/>
  <c r="F85" i="40"/>
  <c r="C85" i="39" s="1"/>
  <c r="F84" i="49"/>
  <c r="F71" i="38"/>
  <c r="C71" i="37" s="1"/>
  <c r="N71" i="39"/>
  <c r="J71" i="39"/>
  <c r="J68" i="39"/>
  <c r="F68" i="38"/>
  <c r="C68" i="37" s="1"/>
  <c r="N68" i="39"/>
  <c r="J67" i="39"/>
  <c r="F67" i="38"/>
  <c r="C67" i="37" s="1"/>
  <c r="N67" i="39"/>
  <c r="J59" i="41"/>
  <c r="F59" i="40"/>
  <c r="C59" i="39" s="1"/>
  <c r="N59" i="41"/>
  <c r="F58" i="40"/>
  <c r="C58" i="39" s="1"/>
  <c r="N58" i="41"/>
  <c r="J58" i="41"/>
  <c r="J57" i="41"/>
  <c r="F57" i="40"/>
  <c r="C57" i="39" s="1"/>
  <c r="N57" i="41"/>
  <c r="F56" i="40"/>
  <c r="C56" i="39" s="1"/>
  <c r="N56" i="41"/>
  <c r="J56" i="41"/>
  <c r="F55" i="40"/>
  <c r="C55" i="39" s="1"/>
  <c r="N55" i="41"/>
  <c r="J55" i="41"/>
  <c r="F54" i="40"/>
  <c r="C54" i="39" s="1"/>
  <c r="N54" i="41"/>
  <c r="J54" i="41"/>
  <c r="J53" i="41"/>
  <c r="F53" i="40"/>
  <c r="C53" i="39" s="1"/>
  <c r="N53" i="41"/>
  <c r="J52" i="41"/>
  <c r="N52" i="41"/>
  <c r="F52" i="40"/>
  <c r="C52" i="39" s="1"/>
  <c r="J64" i="48"/>
  <c r="F97" i="48"/>
  <c r="J97" i="48" s="1"/>
  <c r="F51" i="49"/>
  <c r="C51" i="50" s="1"/>
  <c r="C64" i="49"/>
  <c r="C97" i="49" s="1"/>
  <c r="N16" i="41"/>
  <c r="F16" i="40"/>
  <c r="C16" i="39" s="1"/>
  <c r="J16" i="41"/>
  <c r="J14" i="40"/>
  <c r="F14" i="39"/>
  <c r="C14" i="38" s="1"/>
  <c r="N14" i="40"/>
  <c r="C13" i="50"/>
  <c r="J18" i="49"/>
  <c r="N13" i="49"/>
  <c r="N18" i="49" s="1"/>
  <c r="J13" i="49"/>
  <c r="C61" i="38" l="1"/>
  <c r="F61" i="38" s="1"/>
  <c r="N61" i="39"/>
  <c r="J61" i="39"/>
  <c r="J95" i="41"/>
  <c r="N95" i="41"/>
  <c r="F66" i="50"/>
  <c r="F77" i="50" s="1"/>
  <c r="G64" i="35"/>
  <c r="I64" i="35" s="1"/>
  <c r="G63" i="34" s="1"/>
  <c r="I63" i="34" s="1"/>
  <c r="G59" i="36"/>
  <c r="I59" i="36" s="1"/>
  <c r="G61" i="35"/>
  <c r="I61" i="35" s="1"/>
  <c r="G60" i="34" s="1"/>
  <c r="I60" i="34" s="1"/>
  <c r="G17" i="37"/>
  <c r="I17" i="37" s="1"/>
  <c r="G15" i="37"/>
  <c r="I15" i="37" s="1"/>
  <c r="C17" i="39"/>
  <c r="F17" i="39" s="1"/>
  <c r="J17" i="40"/>
  <c r="N17" i="40"/>
  <c r="C15" i="39"/>
  <c r="F15" i="39" s="1"/>
  <c r="N15" i="40"/>
  <c r="J15" i="40"/>
  <c r="C60" i="39"/>
  <c r="F60" i="39" s="1"/>
  <c r="N60" i="40"/>
  <c r="J60" i="40"/>
  <c r="G95" i="38"/>
  <c r="I95" i="38" s="1"/>
  <c r="G95" i="37" s="1"/>
  <c r="I95" i="37" s="1"/>
  <c r="G72" i="35"/>
  <c r="I72" i="35" s="1"/>
  <c r="G71" i="35"/>
  <c r="I71" i="35" s="1"/>
  <c r="G70" i="35"/>
  <c r="I70" i="35" s="1"/>
  <c r="G69" i="35"/>
  <c r="I69" i="35" s="1"/>
  <c r="G66" i="41"/>
  <c r="G77" i="41" s="1"/>
  <c r="G58" i="38"/>
  <c r="I58" i="38" s="1"/>
  <c r="G58" i="37" s="1"/>
  <c r="I58" i="37" s="1"/>
  <c r="G57" i="38"/>
  <c r="I57" i="38" s="1"/>
  <c r="G57" i="37" s="1"/>
  <c r="I57" i="37" s="1"/>
  <c r="G56" i="38"/>
  <c r="I56" i="38" s="1"/>
  <c r="G56" i="37" s="1"/>
  <c r="I56" i="37" s="1"/>
  <c r="G55" i="38"/>
  <c r="I55" i="38" s="1"/>
  <c r="G55" i="37" s="1"/>
  <c r="I55" i="37" s="1"/>
  <c r="G54" i="38"/>
  <c r="I54" i="38" s="1"/>
  <c r="G54" i="37" s="1"/>
  <c r="I54" i="37" s="1"/>
  <c r="G53" i="39"/>
  <c r="I53" i="39" s="1"/>
  <c r="G53" i="35"/>
  <c r="I53" i="35" s="1"/>
  <c r="G52" i="34" s="1"/>
  <c r="I52" i="34" s="1"/>
  <c r="G16" i="38"/>
  <c r="I16" i="38" s="1"/>
  <c r="G14" i="35"/>
  <c r="I14" i="35" s="1"/>
  <c r="G14" i="34" s="1"/>
  <c r="I14" i="34" s="1"/>
  <c r="C84" i="50"/>
  <c r="C96" i="50" s="1"/>
  <c r="F96" i="49"/>
  <c r="J96" i="49" s="1"/>
  <c r="N66" i="50"/>
  <c r="N77" i="50" s="1"/>
  <c r="I87" i="35"/>
  <c r="J63" i="37"/>
  <c r="F63" i="36"/>
  <c r="C64" i="35" s="1"/>
  <c r="N63" i="37"/>
  <c r="M104" i="50"/>
  <c r="G13" i="41"/>
  <c r="G18" i="41" s="1"/>
  <c r="G97" i="50"/>
  <c r="G84" i="41"/>
  <c r="G96" i="41" s="1"/>
  <c r="G51" i="41"/>
  <c r="G64" i="41" s="1"/>
  <c r="F70" i="37"/>
  <c r="C70" i="36" s="1"/>
  <c r="N70" i="38"/>
  <c r="J70" i="38"/>
  <c r="F69" i="37"/>
  <c r="C69" i="36" s="1"/>
  <c r="J69" i="38"/>
  <c r="N69" i="38"/>
  <c r="N95" i="40"/>
  <c r="J95" i="40"/>
  <c r="F95" i="39"/>
  <c r="C95" i="38" s="1"/>
  <c r="N90" i="40"/>
  <c r="J90" i="40"/>
  <c r="F90" i="39"/>
  <c r="C90" i="38" s="1"/>
  <c r="F87" i="39"/>
  <c r="C87" i="38" s="1"/>
  <c r="N87" i="40"/>
  <c r="J87" i="40"/>
  <c r="F85" i="39"/>
  <c r="C85" i="38" s="1"/>
  <c r="N85" i="40"/>
  <c r="J85" i="40"/>
  <c r="N84" i="49"/>
  <c r="N96" i="49" s="1"/>
  <c r="J84" i="49"/>
  <c r="N71" i="38"/>
  <c r="F71" i="37"/>
  <c r="C71" i="36" s="1"/>
  <c r="J71" i="38"/>
  <c r="F68" i="37"/>
  <c r="C68" i="36" s="1"/>
  <c r="J68" i="38"/>
  <c r="N68" i="38"/>
  <c r="N67" i="38"/>
  <c r="F67" i="37"/>
  <c r="C67" i="36" s="1"/>
  <c r="J67" i="38"/>
  <c r="F59" i="39"/>
  <c r="C59" i="38" s="1"/>
  <c r="N59" i="40"/>
  <c r="J59" i="40"/>
  <c r="F58" i="39"/>
  <c r="C58" i="38" s="1"/>
  <c r="N58" i="40"/>
  <c r="J58" i="40"/>
  <c r="F57" i="39"/>
  <c r="C57" i="38" s="1"/>
  <c r="N57" i="40"/>
  <c r="J57" i="40"/>
  <c r="J56" i="40"/>
  <c r="F56" i="39"/>
  <c r="C56" i="38" s="1"/>
  <c r="N56" i="40"/>
  <c r="N55" i="40"/>
  <c r="J55" i="40"/>
  <c r="F55" i="39"/>
  <c r="C55" i="38" s="1"/>
  <c r="N54" i="40"/>
  <c r="J54" i="40"/>
  <c r="F54" i="39"/>
  <c r="C54" i="38" s="1"/>
  <c r="F53" i="39"/>
  <c r="C53" i="38" s="1"/>
  <c r="N53" i="40"/>
  <c r="J53" i="40"/>
  <c r="J52" i="40"/>
  <c r="F52" i="39"/>
  <c r="C52" i="38" s="1"/>
  <c r="N52" i="40"/>
  <c r="N51" i="49"/>
  <c r="N64" i="49" s="1"/>
  <c r="J51" i="49"/>
  <c r="F64" i="49"/>
  <c r="F16" i="39"/>
  <c r="C16" i="38" s="1"/>
  <c r="N16" i="40"/>
  <c r="J16" i="40"/>
  <c r="F14" i="38"/>
  <c r="C14" i="37" s="1"/>
  <c r="J14" i="39"/>
  <c r="N14" i="39"/>
  <c r="C18" i="50"/>
  <c r="F13" i="50"/>
  <c r="F18" i="50" s="1"/>
  <c r="C61" i="37" l="1"/>
  <c r="F61" i="37" s="1"/>
  <c r="N61" i="38"/>
  <c r="J61" i="38"/>
  <c r="C66" i="41"/>
  <c r="C77" i="41" s="1"/>
  <c r="J66" i="50"/>
  <c r="G17" i="36"/>
  <c r="I17" i="36" s="1"/>
  <c r="G60" i="35"/>
  <c r="I60" i="35" s="1"/>
  <c r="G59" i="34" s="1"/>
  <c r="I59" i="34" s="1"/>
  <c r="G15" i="36"/>
  <c r="I15" i="36" s="1"/>
  <c r="C15" i="38"/>
  <c r="F15" i="38" s="1"/>
  <c r="N15" i="39"/>
  <c r="J15" i="39"/>
  <c r="C60" i="38"/>
  <c r="F60" i="38" s="1"/>
  <c r="J60" i="39"/>
  <c r="N60" i="39"/>
  <c r="C17" i="38"/>
  <c r="F17" i="38" s="1"/>
  <c r="J17" i="39"/>
  <c r="N17" i="39"/>
  <c r="G90" i="36"/>
  <c r="I90" i="36" s="1"/>
  <c r="G87" i="36"/>
  <c r="I87" i="36" s="1"/>
  <c r="G71" i="34"/>
  <c r="I71" i="34" s="1"/>
  <c r="G70" i="34"/>
  <c r="I70" i="34" s="1"/>
  <c r="G69" i="34"/>
  <c r="I69" i="34" s="1"/>
  <c r="J77" i="50"/>
  <c r="G68" i="34"/>
  <c r="I68" i="34" s="1"/>
  <c r="G97" i="41"/>
  <c r="I66" i="41"/>
  <c r="I77" i="41" s="1"/>
  <c r="G58" i="36"/>
  <c r="I58" i="36" s="1"/>
  <c r="G57" i="36"/>
  <c r="I57" i="36" s="1"/>
  <c r="G56" i="36"/>
  <c r="I56" i="36" s="1"/>
  <c r="G55" i="36"/>
  <c r="I55" i="36" s="1"/>
  <c r="G54" i="36"/>
  <c r="I54" i="36" s="1"/>
  <c r="G53" i="38"/>
  <c r="I53" i="38" s="1"/>
  <c r="G53" i="37" s="1"/>
  <c r="I53" i="37" s="1"/>
  <c r="G16" i="37"/>
  <c r="I16" i="37" s="1"/>
  <c r="G85" i="34"/>
  <c r="I85" i="34" s="1"/>
  <c r="F64" i="35"/>
  <c r="N63" i="36"/>
  <c r="J63" i="36"/>
  <c r="I13" i="41"/>
  <c r="I18" i="41" s="1"/>
  <c r="I97" i="50"/>
  <c r="M105" i="50" s="1"/>
  <c r="M106" i="50" s="1"/>
  <c r="I84" i="41"/>
  <c r="I96" i="41" s="1"/>
  <c r="I51" i="41"/>
  <c r="J70" i="37"/>
  <c r="F70" i="36"/>
  <c r="C71" i="35" s="1"/>
  <c r="N70" i="37"/>
  <c r="N69" i="37"/>
  <c r="F69" i="36"/>
  <c r="C70" i="35" s="1"/>
  <c r="J69" i="37"/>
  <c r="J95" i="39"/>
  <c r="F95" i="38"/>
  <c r="C95" i="37" s="1"/>
  <c r="F95" i="37" s="1"/>
  <c r="N95" i="39"/>
  <c r="J90" i="39"/>
  <c r="F90" i="38"/>
  <c r="C90" i="37" s="1"/>
  <c r="F90" i="37" s="1"/>
  <c r="N90" i="39"/>
  <c r="N97" i="49"/>
  <c r="J87" i="39"/>
  <c r="F87" i="38"/>
  <c r="C87" i="37" s="1"/>
  <c r="F87" i="37" s="1"/>
  <c r="N87" i="39"/>
  <c r="F85" i="38"/>
  <c r="C85" i="37" s="1"/>
  <c r="N85" i="39"/>
  <c r="J85" i="39"/>
  <c r="F84" i="50"/>
  <c r="F96" i="50" s="1"/>
  <c r="F71" i="36"/>
  <c r="C72" i="35" s="1"/>
  <c r="J71" i="37"/>
  <c r="N71" i="37"/>
  <c r="N68" i="37"/>
  <c r="J68" i="37"/>
  <c r="F68" i="36"/>
  <c r="C69" i="35" s="1"/>
  <c r="F67" i="36"/>
  <c r="C68" i="35" s="1"/>
  <c r="N67" i="37"/>
  <c r="J67" i="37"/>
  <c r="J59" i="39"/>
  <c r="F59" i="38"/>
  <c r="C59" i="37" s="1"/>
  <c r="N59" i="39"/>
  <c r="J58" i="39"/>
  <c r="F58" i="38"/>
  <c r="C58" i="37" s="1"/>
  <c r="N58" i="39"/>
  <c r="F57" i="38"/>
  <c r="C57" i="37" s="1"/>
  <c r="N57" i="39"/>
  <c r="J57" i="39"/>
  <c r="F56" i="38"/>
  <c r="C56" i="37" s="1"/>
  <c r="N56" i="39"/>
  <c r="J56" i="39"/>
  <c r="J55" i="39"/>
  <c r="F55" i="38"/>
  <c r="C55" i="37" s="1"/>
  <c r="N55" i="39"/>
  <c r="J54" i="39"/>
  <c r="F54" i="38"/>
  <c r="C54" i="37" s="1"/>
  <c r="N54" i="39"/>
  <c r="J53" i="39"/>
  <c r="F53" i="38"/>
  <c r="C53" i="37" s="1"/>
  <c r="N53" i="39"/>
  <c r="F52" i="38"/>
  <c r="C52" i="37" s="1"/>
  <c r="N52" i="39"/>
  <c r="J52" i="39"/>
  <c r="F51" i="50"/>
  <c r="F64" i="50" s="1"/>
  <c r="C64" i="50"/>
  <c r="F97" i="49"/>
  <c r="J97" i="49" s="1"/>
  <c r="J64" i="49"/>
  <c r="J16" i="39"/>
  <c r="N16" i="39"/>
  <c r="F16" i="38"/>
  <c r="N14" i="38"/>
  <c r="J14" i="38"/>
  <c r="F14" i="37"/>
  <c r="C14" i="36" s="1"/>
  <c r="C13" i="41"/>
  <c r="J13" i="50"/>
  <c r="J18" i="50"/>
  <c r="N13" i="50"/>
  <c r="N18" i="50" s="1"/>
  <c r="N87" i="37" l="1"/>
  <c r="J87" i="37"/>
  <c r="N90" i="37"/>
  <c r="J90" i="37"/>
  <c r="N95" i="37"/>
  <c r="J95" i="37"/>
  <c r="C63" i="34"/>
  <c r="F63" i="34" s="1"/>
  <c r="N64" i="35"/>
  <c r="C61" i="36"/>
  <c r="F61" i="36" s="1"/>
  <c r="N61" i="37"/>
  <c r="J61" i="37"/>
  <c r="F66" i="41"/>
  <c r="F77" i="41" s="1"/>
  <c r="G15" i="35"/>
  <c r="I15" i="35" s="1"/>
  <c r="G17" i="35"/>
  <c r="I17" i="35" s="1"/>
  <c r="C17" i="37"/>
  <c r="F17" i="37" s="1"/>
  <c r="N17" i="38"/>
  <c r="J17" i="38"/>
  <c r="C60" i="37"/>
  <c r="F60" i="37" s="1"/>
  <c r="N60" i="38"/>
  <c r="J60" i="38"/>
  <c r="C15" i="37"/>
  <c r="F15" i="37" s="1"/>
  <c r="J15" i="38"/>
  <c r="N15" i="38"/>
  <c r="G95" i="36"/>
  <c r="I95" i="36" s="1"/>
  <c r="G92" i="35"/>
  <c r="I92" i="35" s="1"/>
  <c r="G90" i="34" s="1"/>
  <c r="I90" i="34" s="1"/>
  <c r="G89" i="35"/>
  <c r="I89" i="35" s="1"/>
  <c r="G87" i="34" s="1"/>
  <c r="I87" i="34" s="1"/>
  <c r="G66" i="40"/>
  <c r="G77" i="40" s="1"/>
  <c r="G59" i="35"/>
  <c r="I59" i="35" s="1"/>
  <c r="G58" i="34" s="1"/>
  <c r="I58" i="34" s="1"/>
  <c r="G58" i="35"/>
  <c r="I58" i="35" s="1"/>
  <c r="G57" i="34" s="1"/>
  <c r="I57" i="34" s="1"/>
  <c r="G57" i="35"/>
  <c r="I57" i="35" s="1"/>
  <c r="G56" i="34" s="1"/>
  <c r="I56" i="34" s="1"/>
  <c r="G56" i="35"/>
  <c r="I56" i="35" s="1"/>
  <c r="G55" i="34" s="1"/>
  <c r="I55" i="34" s="1"/>
  <c r="G55" i="35"/>
  <c r="I55" i="35" s="1"/>
  <c r="G54" i="34" s="1"/>
  <c r="I54" i="34" s="1"/>
  <c r="G53" i="36"/>
  <c r="I53" i="36" s="1"/>
  <c r="G51" i="40"/>
  <c r="G64" i="40" s="1"/>
  <c r="I64" i="41"/>
  <c r="G16" i="36"/>
  <c r="I16" i="36" s="1"/>
  <c r="C16" i="37"/>
  <c r="F16" i="37" s="1"/>
  <c r="C16" i="36" s="1"/>
  <c r="N16" i="38"/>
  <c r="J64" i="35"/>
  <c r="G13" i="40"/>
  <c r="G18" i="40" s="1"/>
  <c r="M104" i="41"/>
  <c r="G84" i="40"/>
  <c r="G96" i="40" s="1"/>
  <c r="F71" i="35"/>
  <c r="N70" i="36"/>
  <c r="J70" i="36"/>
  <c r="F70" i="35"/>
  <c r="J69" i="36"/>
  <c r="N69" i="36"/>
  <c r="C95" i="36"/>
  <c r="N95" i="38"/>
  <c r="J95" i="38"/>
  <c r="C90" i="36"/>
  <c r="N90" i="38"/>
  <c r="J90" i="38"/>
  <c r="J87" i="38"/>
  <c r="C87" i="36"/>
  <c r="N87" i="38"/>
  <c r="J85" i="38"/>
  <c r="N85" i="38"/>
  <c r="F85" i="37"/>
  <c r="C85" i="36" s="1"/>
  <c r="C97" i="50"/>
  <c r="J96" i="50"/>
  <c r="N84" i="50"/>
  <c r="N96" i="50" s="1"/>
  <c r="C84" i="41"/>
  <c r="C96" i="41" s="1"/>
  <c r="J84" i="50"/>
  <c r="N71" i="36"/>
  <c r="J71" i="36"/>
  <c r="F72" i="35"/>
  <c r="F69" i="35"/>
  <c r="J68" i="36"/>
  <c r="N68" i="36"/>
  <c r="N67" i="36"/>
  <c r="J67" i="36"/>
  <c r="F68" i="35"/>
  <c r="J59" i="38"/>
  <c r="F59" i="37"/>
  <c r="C59" i="36" s="1"/>
  <c r="N59" i="38"/>
  <c r="F58" i="37"/>
  <c r="C58" i="36" s="1"/>
  <c r="J58" i="38"/>
  <c r="N58" i="38"/>
  <c r="J57" i="38"/>
  <c r="N57" i="38"/>
  <c r="F57" i="37"/>
  <c r="C57" i="36" s="1"/>
  <c r="N56" i="38"/>
  <c r="J56" i="38"/>
  <c r="F56" i="37"/>
  <c r="C56" i="36" s="1"/>
  <c r="F55" i="37"/>
  <c r="C55" i="36" s="1"/>
  <c r="N55" i="38"/>
  <c r="J55" i="38"/>
  <c r="F54" i="37"/>
  <c r="C54" i="36" s="1"/>
  <c r="N54" i="38"/>
  <c r="J54" i="38"/>
  <c r="J53" i="38"/>
  <c r="F53" i="37"/>
  <c r="C53" i="36" s="1"/>
  <c r="N53" i="38"/>
  <c r="J52" i="38"/>
  <c r="N52" i="38"/>
  <c r="F52" i="37"/>
  <c r="C52" i="36" s="1"/>
  <c r="N51" i="50"/>
  <c r="N64" i="50" s="1"/>
  <c r="C51" i="41"/>
  <c r="J51" i="50"/>
  <c r="J16" i="38"/>
  <c r="J14" i="37"/>
  <c r="F14" i="36"/>
  <c r="C14" i="35" s="1"/>
  <c r="N14" i="37"/>
  <c r="C18" i="41"/>
  <c r="F13" i="41"/>
  <c r="F18" i="41" s="1"/>
  <c r="C68" i="34" l="1"/>
  <c r="F68" i="34" s="1"/>
  <c r="N69" i="35"/>
  <c r="C70" i="34"/>
  <c r="F70" i="34" s="1"/>
  <c r="N71" i="35"/>
  <c r="C67" i="34"/>
  <c r="F67" i="34" s="1"/>
  <c r="N68" i="35"/>
  <c r="C71" i="34"/>
  <c r="F71" i="34" s="1"/>
  <c r="N72" i="35"/>
  <c r="C69" i="34"/>
  <c r="F69" i="34" s="1"/>
  <c r="N70" i="35"/>
  <c r="C62" i="35"/>
  <c r="F62" i="35" s="1"/>
  <c r="N62" i="35" s="1"/>
  <c r="N61" i="36"/>
  <c r="J61" i="36"/>
  <c r="N66" i="41"/>
  <c r="N77" i="41" s="1"/>
  <c r="J66" i="41"/>
  <c r="C66" i="40"/>
  <c r="C77" i="40" s="1"/>
  <c r="G17" i="34"/>
  <c r="I17" i="34" s="1"/>
  <c r="G15" i="34"/>
  <c r="I15" i="34" s="1"/>
  <c r="C60" i="36"/>
  <c r="F60" i="36" s="1"/>
  <c r="J60" i="37"/>
  <c r="N60" i="37"/>
  <c r="C15" i="36"/>
  <c r="F15" i="36" s="1"/>
  <c r="N15" i="37"/>
  <c r="J15" i="37"/>
  <c r="C17" i="36"/>
  <c r="F17" i="36" s="1"/>
  <c r="J17" i="37"/>
  <c r="N17" i="37"/>
  <c r="I97" i="41"/>
  <c r="M105" i="41" s="1"/>
  <c r="M106" i="41" s="1"/>
  <c r="G97" i="35"/>
  <c r="J77" i="41"/>
  <c r="I66" i="40"/>
  <c r="I77" i="40" s="1"/>
  <c r="G54" i="35"/>
  <c r="I54" i="35" s="1"/>
  <c r="G53" i="34" s="1"/>
  <c r="I53" i="34" s="1"/>
  <c r="G16" i="35"/>
  <c r="I16" i="35" s="1"/>
  <c r="N63" i="34"/>
  <c r="J63" i="34"/>
  <c r="I13" i="40"/>
  <c r="I18" i="40" s="1"/>
  <c r="I84" i="40"/>
  <c r="I96" i="40" s="1"/>
  <c r="I51" i="40"/>
  <c r="I64" i="40" s="1"/>
  <c r="J71" i="35"/>
  <c r="J70" i="35"/>
  <c r="F95" i="36"/>
  <c r="C97" i="35" s="1"/>
  <c r="N97" i="50"/>
  <c r="F90" i="36"/>
  <c r="C92" i="35" s="1"/>
  <c r="F87" i="36"/>
  <c r="C89" i="35" s="1"/>
  <c r="F85" i="36"/>
  <c r="C87" i="35" s="1"/>
  <c r="N85" i="37"/>
  <c r="J85" i="37"/>
  <c r="F84" i="41"/>
  <c r="J72" i="35"/>
  <c r="J69" i="35"/>
  <c r="J68" i="35"/>
  <c r="N59" i="37"/>
  <c r="J59" i="37"/>
  <c r="F59" i="36"/>
  <c r="C60" i="35" s="1"/>
  <c r="N58" i="37"/>
  <c r="F58" i="36"/>
  <c r="C59" i="35" s="1"/>
  <c r="J58" i="37"/>
  <c r="F57" i="36"/>
  <c r="C58" i="35" s="1"/>
  <c r="N57" i="37"/>
  <c r="J57" i="37"/>
  <c r="F56" i="36"/>
  <c r="C57" i="35" s="1"/>
  <c r="N56" i="37"/>
  <c r="J56" i="37"/>
  <c r="J55" i="37"/>
  <c r="F55" i="36"/>
  <c r="C56" i="35" s="1"/>
  <c r="N55" i="37"/>
  <c r="J54" i="37"/>
  <c r="N54" i="37"/>
  <c r="F54" i="36"/>
  <c r="C55" i="35" s="1"/>
  <c r="N53" i="37"/>
  <c r="J53" i="37"/>
  <c r="F53" i="36"/>
  <c r="C54" i="35" s="1"/>
  <c r="F52" i="36"/>
  <c r="C53" i="35" s="1"/>
  <c r="N52" i="37"/>
  <c r="J52" i="37"/>
  <c r="F97" i="50"/>
  <c r="J97" i="50" s="1"/>
  <c r="J64" i="50"/>
  <c r="F51" i="41"/>
  <c r="F64" i="41" s="1"/>
  <c r="C64" i="41"/>
  <c r="C97" i="41" s="1"/>
  <c r="J16" i="37"/>
  <c r="N16" i="37"/>
  <c r="F16" i="36"/>
  <c r="C16" i="35" s="1"/>
  <c r="N14" i="36"/>
  <c r="F14" i="35"/>
  <c r="J14" i="36"/>
  <c r="C13" i="40"/>
  <c r="J13" i="41"/>
  <c r="N13" i="41"/>
  <c r="N18" i="41" s="1"/>
  <c r="J18" i="41"/>
  <c r="F66" i="40" l="1"/>
  <c r="F77" i="40" s="1"/>
  <c r="C14" i="34"/>
  <c r="F14" i="34" s="1"/>
  <c r="N14" i="35"/>
  <c r="C61" i="34"/>
  <c r="F61" i="34" s="1"/>
  <c r="J62" i="35"/>
  <c r="I97" i="35"/>
  <c r="G95" i="34" s="1"/>
  <c r="I95" i="34" s="1"/>
  <c r="C17" i="35"/>
  <c r="F17" i="35" s="1"/>
  <c r="N17" i="35" s="1"/>
  <c r="N17" i="36"/>
  <c r="J17" i="36"/>
  <c r="C15" i="35"/>
  <c r="F15" i="35" s="1"/>
  <c r="N15" i="35" s="1"/>
  <c r="J15" i="36"/>
  <c r="N15" i="36"/>
  <c r="C61" i="35"/>
  <c r="F61" i="35" s="1"/>
  <c r="N61" i="35" s="1"/>
  <c r="N60" i="36"/>
  <c r="J60" i="36"/>
  <c r="G66" i="39"/>
  <c r="G77" i="39" s="1"/>
  <c r="G16" i="34"/>
  <c r="I16" i="34" s="1"/>
  <c r="C84" i="40"/>
  <c r="F96" i="41"/>
  <c r="J96" i="41" s="1"/>
  <c r="G13" i="39"/>
  <c r="G18" i="39" s="1"/>
  <c r="M104" i="40"/>
  <c r="G97" i="40"/>
  <c r="G84" i="39"/>
  <c r="G96" i="39" s="1"/>
  <c r="G51" i="39"/>
  <c r="G64" i="39" s="1"/>
  <c r="N70" i="34"/>
  <c r="J70" i="34"/>
  <c r="N69" i="34"/>
  <c r="J69" i="34"/>
  <c r="F97" i="35"/>
  <c r="N95" i="36"/>
  <c r="J95" i="36"/>
  <c r="F92" i="35"/>
  <c r="N92" i="35" s="1"/>
  <c r="N90" i="36"/>
  <c r="J90" i="36"/>
  <c r="J87" i="36"/>
  <c r="F89" i="35"/>
  <c r="N89" i="35" s="1"/>
  <c r="N87" i="36"/>
  <c r="J85" i="36"/>
  <c r="N85" i="36"/>
  <c r="F87" i="35"/>
  <c r="N87" i="35" s="1"/>
  <c r="N84" i="41"/>
  <c r="N96" i="41" s="1"/>
  <c r="J84" i="41"/>
  <c r="N71" i="34"/>
  <c r="J71" i="34"/>
  <c r="N68" i="34"/>
  <c r="J68" i="34"/>
  <c r="J67" i="34"/>
  <c r="N67" i="34"/>
  <c r="J59" i="36"/>
  <c r="F60" i="35"/>
  <c r="N59" i="36"/>
  <c r="F59" i="35"/>
  <c r="J58" i="36"/>
  <c r="N58" i="36"/>
  <c r="J57" i="36"/>
  <c r="F58" i="35"/>
  <c r="N57" i="36"/>
  <c r="N56" i="36"/>
  <c r="J56" i="36"/>
  <c r="F57" i="35"/>
  <c r="F56" i="35"/>
  <c r="N55" i="36"/>
  <c r="J55" i="36"/>
  <c r="F55" i="35"/>
  <c r="N54" i="36"/>
  <c r="J54" i="36"/>
  <c r="F54" i="35"/>
  <c r="N53" i="36"/>
  <c r="J53" i="36"/>
  <c r="J52" i="36"/>
  <c r="N52" i="36"/>
  <c r="F53" i="35"/>
  <c r="C51" i="40"/>
  <c r="C64" i="40" s="1"/>
  <c r="N51" i="41"/>
  <c r="N64" i="41" s="1"/>
  <c r="J51" i="41"/>
  <c r="F16" i="35"/>
  <c r="N16" i="36"/>
  <c r="J16" i="36"/>
  <c r="J14" i="35"/>
  <c r="C18" i="40"/>
  <c r="F13" i="40"/>
  <c r="F18" i="40" s="1"/>
  <c r="N97" i="35" l="1"/>
  <c r="J66" i="40"/>
  <c r="N66" i="40"/>
  <c r="N77" i="40" s="1"/>
  <c r="C66" i="39"/>
  <c r="C77" i="39" s="1"/>
  <c r="C53" i="34"/>
  <c r="F53" i="34" s="1"/>
  <c r="N54" i="35"/>
  <c r="C55" i="34"/>
  <c r="F55" i="34" s="1"/>
  <c r="N56" i="35"/>
  <c r="C16" i="34"/>
  <c r="F16" i="34" s="1"/>
  <c r="N16" i="35"/>
  <c r="C52" i="34"/>
  <c r="F52" i="34" s="1"/>
  <c r="N53" i="35"/>
  <c r="C54" i="34"/>
  <c r="F54" i="34" s="1"/>
  <c r="N55" i="35"/>
  <c r="C56" i="34"/>
  <c r="F56" i="34" s="1"/>
  <c r="N57" i="35"/>
  <c r="C57" i="34"/>
  <c r="F57" i="34" s="1"/>
  <c r="N58" i="35"/>
  <c r="C58" i="34"/>
  <c r="F58" i="34" s="1"/>
  <c r="N59" i="35"/>
  <c r="C59" i="34"/>
  <c r="F59" i="34" s="1"/>
  <c r="N60" i="35"/>
  <c r="N61" i="34"/>
  <c r="J61" i="34"/>
  <c r="C15" i="34"/>
  <c r="F15" i="34" s="1"/>
  <c r="J15" i="35"/>
  <c r="C60" i="34"/>
  <c r="F60" i="34" s="1"/>
  <c r="J61" i="35"/>
  <c r="C17" i="34"/>
  <c r="F17" i="34" s="1"/>
  <c r="J17" i="35"/>
  <c r="J77" i="40"/>
  <c r="I66" i="39"/>
  <c r="I77" i="39" s="1"/>
  <c r="N97" i="41"/>
  <c r="I13" i="39"/>
  <c r="I84" i="39"/>
  <c r="I96" i="39" s="1"/>
  <c r="I97" i="40"/>
  <c r="M105" i="40" s="1"/>
  <c r="M106" i="40" s="1"/>
  <c r="I51" i="39"/>
  <c r="J97" i="35"/>
  <c r="C95" i="34"/>
  <c r="F95" i="34" s="1"/>
  <c r="J92" i="35"/>
  <c r="C90" i="34"/>
  <c r="F90" i="34" s="1"/>
  <c r="J89" i="35"/>
  <c r="C87" i="34"/>
  <c r="F87" i="34" s="1"/>
  <c r="C85" i="34"/>
  <c r="F85" i="34" s="1"/>
  <c r="J87" i="35"/>
  <c r="F84" i="40"/>
  <c r="F96" i="40" s="1"/>
  <c r="C96" i="40"/>
  <c r="J60" i="35"/>
  <c r="J59" i="35"/>
  <c r="J58" i="35"/>
  <c r="J57" i="35"/>
  <c r="J56" i="35"/>
  <c r="J55" i="35"/>
  <c r="J54" i="35"/>
  <c r="J53" i="35"/>
  <c r="F97" i="41"/>
  <c r="J97" i="41" s="1"/>
  <c r="J64" i="41"/>
  <c r="F51" i="40"/>
  <c r="F64" i="40" s="1"/>
  <c r="J16" i="35"/>
  <c r="N14" i="34"/>
  <c r="J14" i="34"/>
  <c r="J13" i="40"/>
  <c r="N13" i="40"/>
  <c r="N18" i="40" s="1"/>
  <c r="C13" i="39"/>
  <c r="J18" i="40"/>
  <c r="F66" i="39" l="1"/>
  <c r="F77" i="39" s="1"/>
  <c r="J60" i="34"/>
  <c r="N60" i="34"/>
  <c r="N17" i="34"/>
  <c r="J17" i="34"/>
  <c r="J15" i="34"/>
  <c r="N15" i="34"/>
  <c r="G66" i="38"/>
  <c r="G77" i="38" s="1"/>
  <c r="I64" i="39"/>
  <c r="G51" i="38"/>
  <c r="G64" i="38" s="1"/>
  <c r="G13" i="38"/>
  <c r="G18" i="38" s="1"/>
  <c r="I18" i="39"/>
  <c r="M104" i="39" s="1"/>
  <c r="J66" i="39"/>
  <c r="G97" i="39"/>
  <c r="G84" i="38"/>
  <c r="G96" i="38" s="1"/>
  <c r="N95" i="34"/>
  <c r="J95" i="34"/>
  <c r="N90" i="34"/>
  <c r="J90" i="34"/>
  <c r="C97" i="40"/>
  <c r="J87" i="34"/>
  <c r="N87" i="34"/>
  <c r="J85" i="34"/>
  <c r="N85" i="34"/>
  <c r="J84" i="40"/>
  <c r="J96" i="40"/>
  <c r="N84" i="40"/>
  <c r="N96" i="40" s="1"/>
  <c r="C84" i="39"/>
  <c r="C96" i="39" s="1"/>
  <c r="N59" i="34"/>
  <c r="J59" i="34"/>
  <c r="J58" i="34"/>
  <c r="N58" i="34"/>
  <c r="J57" i="34"/>
  <c r="N57" i="34"/>
  <c r="N56" i="34"/>
  <c r="J56" i="34"/>
  <c r="N55" i="34"/>
  <c r="J55" i="34"/>
  <c r="N54" i="34"/>
  <c r="J54" i="34"/>
  <c r="J53" i="34"/>
  <c r="N53" i="34"/>
  <c r="J52" i="34"/>
  <c r="N52" i="34"/>
  <c r="J51" i="40"/>
  <c r="N51" i="40"/>
  <c r="N64" i="40" s="1"/>
  <c r="C51" i="39"/>
  <c r="N16" i="34"/>
  <c r="J16" i="34"/>
  <c r="F13" i="39"/>
  <c r="F18" i="39" s="1"/>
  <c r="C18" i="39"/>
  <c r="N66" i="39" l="1"/>
  <c r="N77" i="39" s="1"/>
  <c r="C66" i="38"/>
  <c r="C77" i="38" s="1"/>
  <c r="J77" i="39"/>
  <c r="I66" i="38"/>
  <c r="I77" i="38" s="1"/>
  <c r="I13" i="38"/>
  <c r="I18" i="38" s="1"/>
  <c r="I97" i="39"/>
  <c r="M105" i="39" s="1"/>
  <c r="M106" i="39" s="1"/>
  <c r="I84" i="38"/>
  <c r="I96" i="38" s="1"/>
  <c r="I51" i="38"/>
  <c r="I64" i="38" s="1"/>
  <c r="N97" i="40"/>
  <c r="F84" i="39"/>
  <c r="F96" i="39" s="1"/>
  <c r="F51" i="39"/>
  <c r="F64" i="39" s="1"/>
  <c r="C64" i="39"/>
  <c r="F97" i="40"/>
  <c r="J97" i="40" s="1"/>
  <c r="J64" i="40"/>
  <c r="J13" i="39"/>
  <c r="C13" i="38"/>
  <c r="C18" i="38" s="1"/>
  <c r="J18" i="39"/>
  <c r="N13" i="39"/>
  <c r="N18" i="39" s="1"/>
  <c r="F66" i="38" l="1"/>
  <c r="F77" i="38" s="1"/>
  <c r="G91" i="36"/>
  <c r="I91" i="36" s="1"/>
  <c r="G66" i="37"/>
  <c r="G77" i="37" s="1"/>
  <c r="G97" i="38"/>
  <c r="G13" i="37"/>
  <c r="G18" i="37" s="1"/>
  <c r="M104" i="38"/>
  <c r="G84" i="37"/>
  <c r="G51" i="37"/>
  <c r="G64" i="37" s="1"/>
  <c r="C84" i="38"/>
  <c r="C96" i="38" s="1"/>
  <c r="J96" i="39"/>
  <c r="N84" i="39"/>
  <c r="N96" i="39" s="1"/>
  <c r="J84" i="39"/>
  <c r="C97" i="39"/>
  <c r="C51" i="38"/>
  <c r="C64" i="38" s="1"/>
  <c r="N51" i="39"/>
  <c r="N64" i="39" s="1"/>
  <c r="J51" i="39"/>
  <c r="F13" i="38"/>
  <c r="F18" i="38" s="1"/>
  <c r="N66" i="38" l="1"/>
  <c r="N77" i="38" s="1"/>
  <c r="C66" i="37"/>
  <c r="C77" i="37" s="1"/>
  <c r="J66" i="38"/>
  <c r="G93" i="35"/>
  <c r="I93" i="35" s="1"/>
  <c r="N97" i="39"/>
  <c r="J77" i="38"/>
  <c r="I66" i="37"/>
  <c r="I77" i="37" s="1"/>
  <c r="I13" i="37"/>
  <c r="I97" i="38"/>
  <c r="I84" i="37"/>
  <c r="I51" i="37"/>
  <c r="I64" i="37" s="1"/>
  <c r="F84" i="38"/>
  <c r="F96" i="38" s="1"/>
  <c r="F97" i="39"/>
  <c r="J97" i="39" s="1"/>
  <c r="J64" i="39"/>
  <c r="F51" i="38"/>
  <c r="F64" i="38" s="1"/>
  <c r="J18" i="38"/>
  <c r="N13" i="38"/>
  <c r="N18" i="38" s="1"/>
  <c r="J13" i="38"/>
  <c r="C13" i="37"/>
  <c r="C18" i="37" s="1"/>
  <c r="F66" i="37" l="1"/>
  <c r="F77" i="37" s="1"/>
  <c r="C91" i="36"/>
  <c r="F91" i="36" s="1"/>
  <c r="G91" i="34"/>
  <c r="I91" i="34" s="1"/>
  <c r="M105" i="38"/>
  <c r="M106" i="38" s="1"/>
  <c r="G66" i="36"/>
  <c r="G77" i="36" s="1"/>
  <c r="G13" i="36"/>
  <c r="I18" i="37"/>
  <c r="M104" i="37" s="1"/>
  <c r="G84" i="36"/>
  <c r="G96" i="36" s="1"/>
  <c r="G51" i="36"/>
  <c r="G64" i="36" s="1"/>
  <c r="C97" i="38"/>
  <c r="J96" i="38"/>
  <c r="N84" i="38"/>
  <c r="N96" i="38" s="1"/>
  <c r="C84" i="37"/>
  <c r="J84" i="38"/>
  <c r="N51" i="38"/>
  <c r="N64" i="38" s="1"/>
  <c r="J51" i="38"/>
  <c r="C51" i="37"/>
  <c r="F13" i="37"/>
  <c r="F18" i="37" s="1"/>
  <c r="J66" i="37" l="1"/>
  <c r="N66" i="37"/>
  <c r="N77" i="37" s="1"/>
  <c r="C66" i="36"/>
  <c r="C77" i="36" s="1"/>
  <c r="G96" i="37"/>
  <c r="G97" i="37" s="1"/>
  <c r="C93" i="35"/>
  <c r="F93" i="35" s="1"/>
  <c r="N91" i="36"/>
  <c r="J91" i="36"/>
  <c r="J77" i="37"/>
  <c r="I66" i="36"/>
  <c r="I77" i="36" s="1"/>
  <c r="I13" i="36"/>
  <c r="G18" i="36"/>
  <c r="I84" i="36"/>
  <c r="I96" i="36" s="1"/>
  <c r="I51" i="36"/>
  <c r="N97" i="38"/>
  <c r="F84" i="37"/>
  <c r="F97" i="38"/>
  <c r="J64" i="38"/>
  <c r="F51" i="37"/>
  <c r="F64" i="37" s="1"/>
  <c r="C64" i="37"/>
  <c r="J13" i="37"/>
  <c r="C13" i="36"/>
  <c r="J18" i="37"/>
  <c r="N13" i="37"/>
  <c r="N18" i="37" s="1"/>
  <c r="F66" i="36" l="1"/>
  <c r="F77" i="36" s="1"/>
  <c r="J97" i="38"/>
  <c r="N93" i="35"/>
  <c r="C91" i="34"/>
  <c r="F91" i="34" s="1"/>
  <c r="J93" i="35"/>
  <c r="I96" i="37"/>
  <c r="I97" i="37" s="1"/>
  <c r="M105" i="37" s="1"/>
  <c r="M106" i="37" s="1"/>
  <c r="G67" i="35"/>
  <c r="G78" i="35" s="1"/>
  <c r="I64" i="36"/>
  <c r="G52" i="35"/>
  <c r="G65" i="35" s="1"/>
  <c r="I18" i="36"/>
  <c r="M104" i="36" s="1"/>
  <c r="G13" i="35"/>
  <c r="G18" i="35" s="1"/>
  <c r="G97" i="36"/>
  <c r="G86" i="35"/>
  <c r="G98" i="35" s="1"/>
  <c r="C84" i="36"/>
  <c r="J84" i="37"/>
  <c r="N84" i="37"/>
  <c r="J51" i="37"/>
  <c r="C51" i="36"/>
  <c r="N51" i="37"/>
  <c r="N64" i="37" s="1"/>
  <c r="F13" i="36"/>
  <c r="C18" i="36"/>
  <c r="N66" i="36" l="1"/>
  <c r="N77" i="36" s="1"/>
  <c r="C67" i="35"/>
  <c r="C78" i="35" s="1"/>
  <c r="J66" i="36"/>
  <c r="C96" i="37"/>
  <c r="C97" i="37" s="1"/>
  <c r="N91" i="34"/>
  <c r="J91" i="34"/>
  <c r="J77" i="36"/>
  <c r="I67" i="35"/>
  <c r="I78" i="35" s="1"/>
  <c r="I13" i="35"/>
  <c r="I18" i="35" s="1"/>
  <c r="I97" i="36"/>
  <c r="M105" i="36" s="1"/>
  <c r="M106" i="36" s="1"/>
  <c r="I86" i="35"/>
  <c r="I98" i="35" s="1"/>
  <c r="I52" i="35"/>
  <c r="I65" i="35" s="1"/>
  <c r="F84" i="36"/>
  <c r="F96" i="36" s="1"/>
  <c r="C96" i="36"/>
  <c r="J64" i="37"/>
  <c r="F51" i="36"/>
  <c r="F64" i="36" s="1"/>
  <c r="C64" i="36"/>
  <c r="F18" i="36"/>
  <c r="J18" i="36" s="1"/>
  <c r="N13" i="36"/>
  <c r="N18" i="36" s="1"/>
  <c r="J13" i="36"/>
  <c r="C13" i="35"/>
  <c r="F67" i="35" l="1"/>
  <c r="C66" i="34" s="1"/>
  <c r="C77" i="34" s="1"/>
  <c r="N96" i="37"/>
  <c r="N97" i="37" s="1"/>
  <c r="F96" i="37"/>
  <c r="G66" i="34"/>
  <c r="G77" i="34" s="1"/>
  <c r="C97" i="36"/>
  <c r="G99" i="35"/>
  <c r="M106" i="35"/>
  <c r="G13" i="34"/>
  <c r="G18" i="34" s="1"/>
  <c r="G84" i="34"/>
  <c r="G51" i="34"/>
  <c r="G64" i="34" s="1"/>
  <c r="J96" i="36"/>
  <c r="N84" i="36"/>
  <c r="N96" i="36" s="1"/>
  <c r="C86" i="35"/>
  <c r="J84" i="36"/>
  <c r="N51" i="36"/>
  <c r="N64" i="36" s="1"/>
  <c r="J51" i="36"/>
  <c r="C52" i="35"/>
  <c r="C65" i="35" s="1"/>
  <c r="C18" i="35"/>
  <c r="F13" i="35"/>
  <c r="N67" i="35" l="1"/>
  <c r="N78" i="35" s="1"/>
  <c r="J67" i="35"/>
  <c r="F78" i="35"/>
  <c r="J78" i="35" s="1"/>
  <c r="J96" i="37"/>
  <c r="F97" i="37"/>
  <c r="J97" i="37" s="1"/>
  <c r="F18" i="35"/>
  <c r="N13" i="35"/>
  <c r="N18" i="35" s="1"/>
  <c r="N97" i="36"/>
  <c r="I66" i="34"/>
  <c r="I77" i="34" s="1"/>
  <c r="F66" i="34"/>
  <c r="F77" i="34" s="1"/>
  <c r="I99" i="35"/>
  <c r="M107" i="35" s="1"/>
  <c r="M108" i="35" s="1"/>
  <c r="I13" i="34"/>
  <c r="I84" i="34"/>
  <c r="I96" i="34" s="1"/>
  <c r="G96" i="34"/>
  <c r="I51" i="34"/>
  <c r="I64" i="34" s="1"/>
  <c r="C98" i="35"/>
  <c r="F86" i="35"/>
  <c r="F52" i="35"/>
  <c r="F97" i="36"/>
  <c r="J97" i="36" s="1"/>
  <c r="J64" i="36"/>
  <c r="C13" i="34"/>
  <c r="J18" i="35"/>
  <c r="J13" i="35"/>
  <c r="F98" i="35" l="1"/>
  <c r="J98" i="35" s="1"/>
  <c r="N86" i="35"/>
  <c r="N98" i="35" s="1"/>
  <c r="F65" i="35"/>
  <c r="N52" i="35"/>
  <c r="N65" i="35" s="1"/>
  <c r="I18" i="34"/>
  <c r="M104" i="34" s="1"/>
  <c r="J77" i="34"/>
  <c r="J66" i="34"/>
  <c r="N66" i="34"/>
  <c r="N77" i="34" s="1"/>
  <c r="I97" i="34"/>
  <c r="G97" i="34"/>
  <c r="C99" i="35"/>
  <c r="C84" i="34"/>
  <c r="J86" i="35"/>
  <c r="J52" i="35"/>
  <c r="C51" i="34"/>
  <c r="C64" i="34" s="1"/>
  <c r="C18" i="34"/>
  <c r="F13" i="34"/>
  <c r="F18" i="34" s="1"/>
  <c r="N99" i="35" l="1"/>
  <c r="M105" i="34"/>
  <c r="M106" i="34" s="1"/>
  <c r="F84" i="34"/>
  <c r="C96" i="34"/>
  <c r="J65" i="35"/>
  <c r="F99" i="35"/>
  <c r="J99" i="35" s="1"/>
  <c r="F51" i="34"/>
  <c r="F64" i="34" s="1"/>
  <c r="J18" i="34"/>
  <c r="N13" i="34"/>
  <c r="N18" i="34" s="1"/>
  <c r="J13" i="34"/>
  <c r="C97" i="34" l="1"/>
  <c r="F96" i="34"/>
  <c r="J96" i="34" s="1"/>
  <c r="N84" i="34"/>
  <c r="N96" i="34" s="1"/>
  <c r="J84" i="34"/>
  <c r="N51" i="34"/>
  <c r="N64" i="34" s="1"/>
  <c r="J51" i="34"/>
  <c r="N97" i="34" l="1"/>
  <c r="F97" i="34"/>
  <c r="J97" i="34" s="1"/>
  <c r="J64" i="34"/>
</calcChain>
</file>

<file path=xl/sharedStrings.xml><?xml version="1.0" encoding="utf-8"?>
<sst xmlns="http://schemas.openxmlformats.org/spreadsheetml/2006/main" count="2063" uniqueCount="232">
  <si>
    <t>TOTAL INGRESOS</t>
  </si>
  <si>
    <t>Entidad contratista</t>
  </si>
  <si>
    <t>Regional o Seccional</t>
  </si>
  <si>
    <t>Contrato No.</t>
  </si>
  <si>
    <t>EJECUCION DE INGRESOS</t>
  </si>
  <si>
    <t xml:space="preserve">4=(1+2)-3 </t>
  </si>
  <si>
    <t xml:space="preserve"> 7=(5+6)</t>
  </si>
  <si>
    <t>8=(7/4)x100</t>
  </si>
  <si>
    <t>9=(4-7)</t>
  </si>
  <si>
    <t>OBJETO DEL INGRESO</t>
  </si>
  <si>
    <t>Adición</t>
  </si>
  <si>
    <t>Disminución</t>
  </si>
  <si>
    <t>Valor total ingresos</t>
  </si>
  <si>
    <t xml:space="preserve">Saldo por ingresar </t>
  </si>
  <si>
    <t>Nombres y apellidos del representante legal</t>
  </si>
  <si>
    <t>Firma</t>
  </si>
  <si>
    <t>Centro Zonal</t>
  </si>
  <si>
    <t>EJECUCION DE GASTOS</t>
  </si>
  <si>
    <t>7=(5+6)</t>
  </si>
  <si>
    <t>OBJETO DEL GASTO</t>
  </si>
  <si>
    <t>Valor total ejecutado</t>
  </si>
  <si>
    <t>Auxilio de transporte</t>
  </si>
  <si>
    <t>Horas extras y recargo nocturno</t>
  </si>
  <si>
    <t>Cesantías</t>
  </si>
  <si>
    <t>Vacaciones</t>
  </si>
  <si>
    <t>Prima de servicios</t>
  </si>
  <si>
    <t>Intereses/cesantías</t>
  </si>
  <si>
    <t>Aportes salud y pensión</t>
  </si>
  <si>
    <t>Honorarios</t>
  </si>
  <si>
    <t>Dotación trabajadores</t>
  </si>
  <si>
    <t xml:space="preserve">SUBTOTAL  </t>
  </si>
  <si>
    <t>Servicios públicos</t>
  </si>
  <si>
    <t xml:space="preserve">SUBTOTAL </t>
  </si>
  <si>
    <t xml:space="preserve">SISTEMA DE SUPERVISIÓN DE LOS CONTRATOS DE APORTE </t>
  </si>
  <si>
    <t>SUSCRITOS POR EL ICBF</t>
  </si>
  <si>
    <t>ACTA DE INFORME FINANCIERO</t>
  </si>
  <si>
    <t>Nombre de la entidad contratista</t>
  </si>
  <si>
    <t xml:space="preserve">Fecha de presentación </t>
  </si>
  <si>
    <t xml:space="preserve">2. Recomendaciones: (Preste la asesoría necesaria para que se superen las dificultades identificadas y se mantengan las fortalezas detectadas) </t>
  </si>
  <si>
    <t xml:space="preserve">3, Compromisos: (Establezca claramente, qué tipo de actividades deberá desarrollar la entidad contratista para subsanar los hallazgos identificados y el tiempo en que deberá resolverlos) </t>
  </si>
  <si>
    <t xml:space="preserve">Firma y No. de cédula </t>
  </si>
  <si>
    <t>Nombres, apellidos y cargo del responsable de la revisión</t>
  </si>
  <si>
    <t>NIT</t>
  </si>
  <si>
    <t>Municipio</t>
  </si>
  <si>
    <t>Dirección</t>
  </si>
  <si>
    <t>10=(4-7)</t>
  </si>
  <si>
    <t>Nombres y Apellidos del Tesorero o Contador Publico</t>
  </si>
  <si>
    <t>Nombres y apellidos del Revisor FIscal (2)</t>
  </si>
  <si>
    <t>Nombres y apellidos del Tesorero o Contador</t>
  </si>
  <si>
    <t>Centro zonal</t>
  </si>
  <si>
    <t>NIT.</t>
  </si>
  <si>
    <t xml:space="preserve">Tel. </t>
  </si>
  <si>
    <t>Ciudad</t>
  </si>
  <si>
    <t xml:space="preserve">Día       </t>
  </si>
  <si>
    <t>Mes</t>
  </si>
  <si>
    <t>Año</t>
  </si>
  <si>
    <t>1. Situación encontrada: (Describa en forma detallada los resultados y hallazgos de la revisión, de acuerdo con lo establecido en el manual de legalización.)</t>
  </si>
  <si>
    <t>Nombres y apellidos del tesorero(a)</t>
  </si>
  <si>
    <t xml:space="preserve">RESTABLECIMIENTO DE DERECHOS Y DE CONFLICTO CON LA LEY – SRPA. </t>
  </si>
  <si>
    <t>CODIGO</t>
  </si>
  <si>
    <t>VALOR</t>
  </si>
  <si>
    <t>EXPRESION EN LETRAS</t>
  </si>
  <si>
    <t>PRESUPUESTO</t>
  </si>
  <si>
    <t>Entidad contratista:</t>
  </si>
  <si>
    <t>TOTAL PRESUPUESTO DE INGRESOS</t>
  </si>
  <si>
    <t xml:space="preserve">SUBTOTAL PRESUPUESTO DE GASTOS </t>
  </si>
  <si>
    <t>TOTAL PRESUPUESTO DE GASTOS</t>
  </si>
  <si>
    <t>PRESUPUESTO INICIAL VIGENCIA AÑO _______</t>
  </si>
  <si>
    <t>%  PARTICIPACIÓN</t>
  </si>
  <si>
    <t xml:space="preserve">Contrato No.                                   </t>
  </si>
  <si>
    <t>PRESUPUESTO INICIAL VIGENCIA AÑO_______</t>
  </si>
  <si>
    <t>% PARTICIPACIÓN</t>
  </si>
  <si>
    <t xml:space="preserve">Valor ingresos acumulados </t>
  </si>
  <si>
    <t>4. NIÑOS, NIÑAS Y ADOLECENTES</t>
  </si>
  <si>
    <t>5. GASTOS GENERALES</t>
  </si>
  <si>
    <t xml:space="preserve">Gastos acumulados </t>
  </si>
  <si>
    <t>Total Adiciones durante la vigencia</t>
  </si>
  <si>
    <t>Total Disminución durante la vigencia</t>
  </si>
  <si>
    <t>% Aportes recibidos</t>
  </si>
  <si>
    <t>% aportes ejecutados</t>
  </si>
  <si>
    <t>6=(5/4)x100</t>
  </si>
  <si>
    <t>7=(4-5)</t>
  </si>
  <si>
    <t>Nombres y apellidos del Tesorero o Contador Público</t>
  </si>
  <si>
    <t>Salario</t>
  </si>
  <si>
    <t>Transporte personal institución para visitas domiciliarias a los hogares y/o traslado de niños, niñas y adolescentes</t>
  </si>
  <si>
    <t xml:space="preserve">Costo de uso </t>
  </si>
  <si>
    <t>Servicio de contabilidad</t>
  </si>
  <si>
    <t>Regional</t>
  </si>
  <si>
    <t>PRESUPUESTO DE INGRESOS</t>
  </si>
  <si>
    <t>PRESUPUESTO DE GASTOS</t>
  </si>
  <si>
    <t>Aportes parafiscales (SENA, Icbf y Caja de compensación)</t>
  </si>
  <si>
    <t xml:space="preserve">Papelería </t>
  </si>
  <si>
    <t>Total Ingresos en el mes</t>
  </si>
  <si>
    <t>Ingresos Acumulados</t>
  </si>
  <si>
    <t>Total Egresos en el mes</t>
  </si>
  <si>
    <t>Saldo</t>
  </si>
  <si>
    <t>Total Ingresos Acumulados</t>
  </si>
  <si>
    <t>Total Egresos Acumulados</t>
  </si>
  <si>
    <t>Dotacioón Escolar</t>
  </si>
  <si>
    <t>Dotación Personal</t>
  </si>
  <si>
    <t>Cuota se Sostenimiento</t>
  </si>
  <si>
    <t>Gastos de Emergencia</t>
  </si>
  <si>
    <t>Beca</t>
  </si>
  <si>
    <t xml:space="preserve">1. TALENTO HUMANO </t>
  </si>
  <si>
    <t>Aportes ICBF Valor Cupo Mes</t>
  </si>
  <si>
    <t>Aportes ICBF Valor Beca</t>
  </si>
  <si>
    <t>Egresos Acumulados</t>
  </si>
  <si>
    <t>2. NIÑOS, NIÑAS Y ADOLESCENTES</t>
  </si>
  <si>
    <t>TOTAL GASTOS ( 1+2+3)</t>
  </si>
  <si>
    <t>3. GASTOS GENERALES</t>
  </si>
  <si>
    <t>2. NIÑOS, NIÑAS Y ADOLECENTES</t>
  </si>
  <si>
    <t xml:space="preserve">SUBTOTAL NIÑOS, NIÑAS Y ADOLECENTES  </t>
  </si>
  <si>
    <t xml:space="preserve">SUBTOTAL TALENTO HUMANO  </t>
  </si>
  <si>
    <t xml:space="preserve">SUBTOTAL GASTOS GENERALES </t>
  </si>
  <si>
    <t>(1) NOTA - Ejecucion de Ingresos: Seguimiento financiero de los pagos realizados al operador del servicio por el ICBF y otros ingresos.</t>
  </si>
  <si>
    <t>(2) NOTA - Revisor Fiscal : Si está obligado legalmente a tener revisor fiscal.</t>
  </si>
  <si>
    <t>(1) NOTA - Ejecucion de Gastos: Seguimiento financiero de los pagos realizados por el operador del servicio.</t>
  </si>
  <si>
    <t>(2) NOTA - Revisor Fiscal: Si está obligado legalmente a tener revisor fiscal.</t>
  </si>
  <si>
    <t xml:space="preserve">Cesantías </t>
  </si>
  <si>
    <t xml:space="preserve">Vacaciones </t>
  </si>
  <si>
    <t xml:space="preserve">Intereses/cesantías </t>
  </si>
  <si>
    <t xml:space="preserve">Presupuesto inicial </t>
  </si>
  <si>
    <t>Presupuesto al final del  periodo ejecutado</t>
  </si>
  <si>
    <t xml:space="preserve">Total saldo por ingresar </t>
  </si>
  <si>
    <t>Total saldo por ejecutar</t>
  </si>
  <si>
    <t>Presupuesto inicial del periodo a ejecutar</t>
  </si>
  <si>
    <t xml:space="preserve">Valor total ejecutado al final de periodo </t>
  </si>
  <si>
    <t>8=(7/4)</t>
  </si>
  <si>
    <t>Presupuesto al final del contrato</t>
  </si>
  <si>
    <t xml:space="preserve">Valor ingresos totales </t>
  </si>
  <si>
    <t xml:space="preserve">Valor gastos totales </t>
  </si>
  <si>
    <t>Saldo por ejecutar al final del contrato</t>
  </si>
  <si>
    <t>Contador y/o Revisor Fiscal</t>
  </si>
  <si>
    <t>Representante Legal</t>
  </si>
  <si>
    <t>DIRECCIÓN DE PROTECCION</t>
  </si>
  <si>
    <t>PRESUPUESTO E INFORME DE INGRESOS Y GASTOS</t>
  </si>
  <si>
    <t>Gastos financieros (4 por mil)</t>
  </si>
  <si>
    <t>Cuota de Sostenimiento</t>
  </si>
  <si>
    <t>Dotación Escolar</t>
  </si>
  <si>
    <t>Recreación</t>
  </si>
  <si>
    <t>Aportes salud, pensión y ARL</t>
  </si>
  <si>
    <t xml:space="preserve">Aportes salud, pensión y ARL </t>
  </si>
  <si>
    <t>Otros gastos (Otros ingresos)</t>
  </si>
  <si>
    <t>Encuentros Familiares (Hogar Sustituto Tutor)</t>
  </si>
  <si>
    <t xml:space="preserve">Gastos - mes 1 </t>
  </si>
  <si>
    <t xml:space="preserve">Ingresos - mes 1 </t>
  </si>
  <si>
    <t xml:space="preserve">Ingresos - mes 2 </t>
  </si>
  <si>
    <t>Gastos - mes 2</t>
  </si>
  <si>
    <t xml:space="preserve">Ingresos - mes 3 </t>
  </si>
  <si>
    <t>Gastos - mes 3</t>
  </si>
  <si>
    <t>Ingresos - mes 4</t>
  </si>
  <si>
    <t>Gastos - mes 4</t>
  </si>
  <si>
    <t>Ingresos - mes 5</t>
  </si>
  <si>
    <t xml:space="preserve">Gastos - mes 5 </t>
  </si>
  <si>
    <t>Ingresos - mes 6</t>
  </si>
  <si>
    <t xml:space="preserve">Gastos - mes 6 </t>
  </si>
  <si>
    <t xml:space="preserve">Ingresos - mes 7 </t>
  </si>
  <si>
    <t>Gastos - mes 7</t>
  </si>
  <si>
    <t>Ingresos - mes 8</t>
  </si>
  <si>
    <t xml:space="preserve">Gastos - mes 8 </t>
  </si>
  <si>
    <t xml:space="preserve">Ingresos - mes 9 </t>
  </si>
  <si>
    <t>Gastos - mes 9</t>
  </si>
  <si>
    <t>Ingresos - mes 10</t>
  </si>
  <si>
    <t>Gastos - mes 10</t>
  </si>
  <si>
    <t xml:space="preserve">Ingresos - mes 11 </t>
  </si>
  <si>
    <t xml:space="preserve">Gastos - mes 11 </t>
  </si>
  <si>
    <t>Ingresos - mes 12</t>
  </si>
  <si>
    <t xml:space="preserve">Gastos - mes 12 </t>
  </si>
  <si>
    <t>Valor ingresos acumulados al mes 11</t>
  </si>
  <si>
    <t>Gastos acumulados al mes 11</t>
  </si>
  <si>
    <t>Gastos acumulados al mes 10</t>
  </si>
  <si>
    <t>Valor ingresos acumulados al mes 10</t>
  </si>
  <si>
    <t>Gastos acumulados al mes 9</t>
  </si>
  <si>
    <t>Valor ingresos acumulados al mes 9</t>
  </si>
  <si>
    <t>Valor ingresos acumulados al mes 8</t>
  </si>
  <si>
    <t>Gastos acumulados al mes 8</t>
  </si>
  <si>
    <t>Gastos acumulados al mes 7</t>
  </si>
  <si>
    <t>Valor ingresos acumulados al mes 7</t>
  </si>
  <si>
    <t>Gastos acumulados al mes 6</t>
  </si>
  <si>
    <t>Valor ingresos acumulados al mes 6</t>
  </si>
  <si>
    <t>Gastos acumulados al mes 5</t>
  </si>
  <si>
    <t>Valor ingresos acumulados al mes 5</t>
  </si>
  <si>
    <t>Valor ingresos acumulados al mes 4</t>
  </si>
  <si>
    <t>Gastos acumulados al mes 4</t>
  </si>
  <si>
    <t>Gastos acumulados al mes 3</t>
  </si>
  <si>
    <t>Valor ingresos acumulados al mes 3</t>
  </si>
  <si>
    <t>Gastos acumulados al mes 2</t>
  </si>
  <si>
    <t>Valor ingresos acumulados al mes 2</t>
  </si>
  <si>
    <t>Valor ingresos acumulados al mes 1</t>
  </si>
  <si>
    <t>Rendimientos financieros (Cuando aplique)</t>
  </si>
  <si>
    <t xml:space="preserve">Rendimientos financieros (Cuando aplique) </t>
  </si>
  <si>
    <t>Acciones complementarias para la gestión en el restablecimiento de derechos y/o administración de justicia (Subproyecto 112)</t>
  </si>
  <si>
    <t>Nombres y apellidos del revisor fiscal (2)</t>
  </si>
  <si>
    <t>Ejecucion de Gastos</t>
  </si>
  <si>
    <t>Ingresos Pagados</t>
  </si>
  <si>
    <t>Cuentas 
por Cobrar</t>
  </si>
  <si>
    <t>Gastos Pagados</t>
  </si>
  <si>
    <t>Cuentas por Pagar</t>
  </si>
  <si>
    <t>Dotación Básica (Aplica por reposición o adición al contrato)</t>
  </si>
  <si>
    <t>Utilización de instalaciones en ambientes sanos y adecuados</t>
  </si>
  <si>
    <t>Reparación y mantenimiento de dotación institucional</t>
  </si>
  <si>
    <t>Aseo</t>
  </si>
  <si>
    <t>Mantenimiento y reparaciones instalaciones locativas</t>
  </si>
  <si>
    <t>Gravamen a los movimientos financieros (4 por mil)</t>
  </si>
  <si>
    <t>Otros (lo que se requiera para el adecuado desarrollo de la modalidad)</t>
  </si>
  <si>
    <t xml:space="preserve">Regional: </t>
  </si>
  <si>
    <t xml:space="preserve">Centro Zonal: </t>
  </si>
  <si>
    <t xml:space="preserve">Municipio: </t>
  </si>
  <si>
    <t>Cupos contratados</t>
  </si>
  <si>
    <t>Valor total por modalidad</t>
  </si>
  <si>
    <t>Implementación Sistema Integrado de Gestión</t>
  </si>
  <si>
    <t>Informe correspondiente al período:</t>
  </si>
  <si>
    <t>Valor total pagado por modalidad</t>
  </si>
  <si>
    <t>Fecha de elaboración (dd/mm/aa):</t>
  </si>
  <si>
    <t>Fecha de presentación (dd/mm/aa):</t>
  </si>
  <si>
    <t>Gastos bancarios (comisiones, transferencias y chequeras)</t>
  </si>
  <si>
    <t xml:space="preserve">FORMATO PARA SEGUIMIENTO FINANCIERO DE CONTRATOS DE APORTES </t>
  </si>
  <si>
    <t>Este formato está diseñado para la realización del seguimiento financiero durante la vigencia del contrato de aportes.</t>
  </si>
  <si>
    <t>Aportes de la Institución (Cuando aplique)</t>
  </si>
  <si>
    <t>Otros Ingresos (Cuando aplique)</t>
  </si>
  <si>
    <t>Aportes de la institución (Cuando aplique)</t>
  </si>
  <si>
    <t>Otros ingresos (Cuando aplique)</t>
  </si>
  <si>
    <t>Modalidades:</t>
  </si>
  <si>
    <t xml:space="preserve">Licencia de funcionamiento Res. No. </t>
  </si>
  <si>
    <t>Vencimiento licencia de funcionamiento</t>
  </si>
  <si>
    <t>Orientación para la vida personal, social, profesional y vocacional (Subproyecto 111)</t>
  </si>
  <si>
    <t xml:space="preserve">
PROCESO PROTECCIÓN
FORMATO DE SEGUIMIENTO FINANCIERO
MODALIDADES DE PROTECCIÓN</t>
  </si>
  <si>
    <t>F5.G19.P</t>
  </si>
  <si>
    <t>Página 1 de 1</t>
  </si>
  <si>
    <t xml:space="preserve">Clasificación de la Información: Pública </t>
  </si>
  <si>
    <t xml:space="preserve">PRESUPUESTO: El presupuesto debe ser firmado por el contador y/o revisor fiscal (cuando esté obligado a tenerlo) y el representante legal. Debe presentarse durante el primer mes de ejecución del contrato para la aprobación por parte del supervisor. 
Es una herramienta flexible que permite ser ajustado durante la ejecución del contrato, dependiendo de la gestión administrativa; en este sentido, en las hojas de seguimiento se encuentran las columnas de adición (2) y disminución (3) del presupuesto.
El presupuesto de ingresos y gastos debe evidenciar la correspondencia entre los dineros que ingresan a la entidad y los gastos efectuados de manera mensual, de acuerdo con lo establecido en los lineamientos correspondientes a la modalidad o modalidades contratadas.
ASPECTOS A TENER EN CUENTA AL MOMENTO DE DILIGENCIAR EL PRESUPUESTO INICIAL
Para diligenciar el archivo de presupuesto se realiza una proyección de los recursos que se ejecutarán en cada rubro, ya sea por histórico (en el caso en que la modalidad, medida o sanción ya lleve más de un periodo contractual) o por proyección, según la cantidad de cupos contratados y los gastos para el funcionamiento mensual. Este presupuesto debe cumplir con las orientaciones establecidas por el ICBF y la normatividad vigente. Se debe reportar el detalle de los rubros que se requieran para dar claridad a la distribución de los recursos que se utilizarán en la vigencia del contrato. 
DEFINICION DE LOS RUBROS CONTENIDOS EN EL PRESUPUESTO
Los recursos financieros establecidos en el contrato de aporte suscrito con el operador para el desarrollo de las diferentes modalidades, se invertirán en su totalidad para dar respuesta al objeto y obligaciones contratadas, teniendo en cuenta el cumplimiento de los aspectos siguientes:
1.    En el presupuesto de ingresos se incluyen los ítems "Objeto del ingreso", en los cuales se consignan todas las fuentes de ingreso con las que cuente el contratista para el desarrollo de las modalidades, medidas o sanciones. 
2.     En el presupuesto de gastos se discriminan  ítems "Objeto del gasto" definidos por el ICBF, para ejecutarse con los recursos del contrato. Adicionalmente, se incluyen recursos propios o recursos entregados por otra entidad pública o privada (cuando se cuente con ellos) para el desarrollo de las modalidades, medidas o sanciones. Este objeto de gasto cuenta con 3 componentes distribuidos de la manera siguiente:
a) Talento Humano
b) Niños, Niñas y Adolescentes
c) Gastos Generales
Tanto los ingresos como los gastos cuentan con rubros específicos en los cuales se registran los recursos con los que cuenta el operador y sus respectivas salidas, destinadas a la prestación del servicio. Estas se definen de la manera siguiente:
1. OBJETO DEL INGRESO. Se incluyen 5 fuentes de ingreso en las cuales el contratista puede registrar los recursos adicionales a los aportados por el ICBF, cuando cuente con ellos, para cubrir los gastos generados durante la vigencia del contrato. Los rubros correspondientes al ingreso son los siguientes:
Aportes ICBF: Es el recurso que el ICBF destina para la prestación del servicio, de acuerdo con los clasificadores de costo de cada modalidad, medida o sanción. En este rubro también se registran los recursos  provenientes de adiciones al contrato.
Donaciones: La entrega de las donaciones puede hacerse en especie o dinero. En el caso en que esta sea entregada en especie se debe estimar su valor según el mercado, para el registro contable. Si es entregada en dinero, debe contar con el soporte financiero ya sea a través de consignación, cheque o transferencia bancaria, según dictamina la norma. Su utilización debe ser destinada para el cumplimiento del objeto del contrato y debe estar soportado a nivel contable. Dicha donación debe ser registrada según clasificadores de costo; en el caso en que esta sea en especie o dinero y su destinación no se encuentre incluida en ningún clasificador de costo, su registro se hará como otros ingresos y su contrapartida será otros gastos[1].
Rendimientos Financieros: Se presentan por el manejo de las cuentas de ahorro y aunque estos recursos son liberados, se deben registrar en el informe de ingresos y gastos mes a mes (Cuando aplique).
Aportes de la Institución: Aportes propios de la entidad contratista, utilizados para mejorar o complementar la prestación del servicio de atención a los niños, niñas y adolescentes en el cumplimiento del contrato de aportes (Cuando aplique).
Otros Ingresos: Los aportes aquí consignados serán destinados para la cualificación del servicio de atención de los niños, niñas y adolescentes, de acuerdo con la modalidad, medida o sanción. Otros ingresos pueden ser los lucros obtenidos por la producción de bienes o servicios, aportes recibidos por otra entidad pública o privada, entre otros. Aunque estos ingresos se destinan a la modalidad, pueden ser utilizados en la adquisición de bienes o servicios diferentes a los establecidos en los clasificadores de costo. 
2. OBJETO DEL GASTO: Este aspecto cuenta con 3 componentes para registrar los gastos efectuados mensualmente de acuerdo con la modalidad, medida o sanción contratada y según lo exigido en el lineamiento. Dichos componentes están distribuidos de la manera siguiente:
I. TALENTO HUMANO: Se registra la información del personal requerido y contratado, de acuerdo con lo establecido para cada modalidad, medida o sanción, según se define en las tablas de talento humano contenidas en los lineamientos. También se incluye el personal vinculado a la modalidad, contratado con recursos de la institución o de un tercero y que prestan atención directa a los niños, niñas y adolescentes. A nivel del informe de ingresos y gastos, si se contrata personal con recursos de otros ingresos, estos se registran en el rubro de otros gastos.
Implementación Sistema Integrado de Gestión:  En el marco del Sistema de Gestión de Calidad, se podrá contratar con cargo al contrato de aporte, el talento humano que se requiera para la implementación de sus 4 componentes. Lo anterior, previa aprobación del supervisor y cuando se haya dado cumplimiento a la totalidad de los requerimientos exigidos para el desarrollo de la modalidad, medida o sanción.  
II. NIÑOS, NIÑAS Y ADOLECENTES: Los rubros aquí contenidos, reflejan los recursos destinados a la atención directa de los niños, niñas y adolescentes, de acuerdo con lo definido en los lineamientos.
Emergencias y botiquín (Medicamentos no incluidos en el POS): Los gastos permitidos para cargar por este rubro, están definidos en el Anexo 3. HOGARES SUSTITUTOS, numeral 8. Aspectos financieros de la modalidad. adicionalmente, se pueden adquirir los medicamentos no incluidos en el POS, en casos de emergencias o de apremio.  
Dotación escolar y Dotación personal : Para la modalidad hogar sustituto y sustituto tutor, los elementos que lo componen, se encuentran definidos en el lineamiento técnico de modalidades.
Cuota de sostenimiento: Recurso entregado a la madre sustituta para cubrir los gastos de alimentación, transporte urbano, útiles escolares diarios y elementos de aseo e higiene personal del niño, niña o adolescente que se encuentra ubicado bajo esta modalidad.
Beca: Reconocimiento económico a las madres sustitutas hasta por 1 SMLMV, de acuerdo con el número de niños, niñas o adolescentes atendidos.
Recreación: Recurso destinado a las actividades recreativas y al traslado de los niños, niñas y adolescentes. Incluye entradas a eventos y refrigerios. Aplica para las modalidades, medidas y sanciones que contemplen este clasificador . 
Dotación básica (por reposición): Recursos destinados a la reposición de los elementos que por el uso o circunstancias adversas debidamente justificadas, requieren ser reemplazados. Todos los bienes devolutivos que se adquieran con cargo a este clasificador deben ingresar al inventario del ICBF. 
Acciones complementarias para la gestión en el restablecimiento de derechos y/o administración de justicia: Recursos no incluidos en el valor cupo mes, cuyos objetos de gasto se definen en los lineamientos de programación. Todo lo concerniente al Subproyecto 112, se registra por adiciones al contrato en el rubro de Aportes ICBF. 
Orientación para la vida personal, social, profesional y vocacional: Recursos no incluidos en el valor cupo mes, cuyos objetos de gasto se definen en los lineamientos de programación. Todo lo concerniente al Subproyecto 111, se registra por adiciones al contrato en el rubro de Aportes ICBF. 
Encuentros Familiares: Recursos adicionales al valor cupo mes para la modalidad modalidad de Hogar Sustituto Tutor.
Otros gastos (Otros ingresos): Gastos que pueden ser utilizados para la prestación del servicio por parte del operador, que no hacen parte de los recursos del contrato de aporte. Los recursos utilizados para tales gastos son los registrados en Otros Ingresos.  
III. GASTOS GENERALES Y ADMINISTRATIVOS:  Los rubros aquí contenidos, reflejan los recursos destinados a los costos y gastos de la operación del servicio, de acuerdo con lo definido en los lineamientos.
Servicios públicos: Recursos destinados para cubrir los gastos de los servicios básicos básicos de acueducto, alcantarillado, gas, energía eléctrica y sistema de comunicación (internet, telefonía fija y móvil) de la sede o sedes donde se presta el servicio.
Mantenimiento y reparaciones de instalaciones locativas: Por medio de este rubro se reconocen los gastos de mantenimiento y reparación de las instalaciones locativas donde se desarrolla la atención. Con cargo a este rubro no se podrá realizar mejoras, adecuaciones o modificaciones. 
Utilización de instalaciones en ambientes sanos y adecuados: Gasto que cubre el derecho de los niños, niñas y adolescentes, a utilizar las instalaciones donde se desarrolla la atención, en un ambiente sano y adecuado. Para la legalización de cuentas se realizará con una nota contable, hasta el 1% del valor comercial del inmueble de acuerdo con lo establecido en el Artículo 18 de la Ley 820 de 2003. No aplica para inmuebles en comodato.
Reparación y mantenimiento de dotación institucional: Gasto que cubre el mantenimiento o reparación de los elementos de dotación institucional que aporta el contratista para el desarrollo de la atención. 
Papelería: Rubro destinado a reconocer los gastos de papelería y útiles de oficina no devolutivos. No se contempla software, antivirus o hardware
Aseo: Rubro destinado a reconocer los gastos de elementos de aseo utilizados en las instalaciones donde se desarrolla el servicio.
Transporte personal institución para visitas domiciliarias a los hogares y/o traslado de niños, niñas y adolescentes: Rubro destinado a reconocer los gastos de transporte para que el talento humano de la institución realice visitas domiciliarias y/o traslado de niños, niñas y adolescentes a las citas u otros desplazamientos requeridos, según la modalidad, medida o sanción a la que le aplique. 
Gravamen a los movimientos financieros (4 x mil): Recurso que se reconoce para cubrir los gastos de las transacciones financieras realizadas durante la ejecución de los recursos del contrato de aporte.
Gastos bancarios: Recurso destinado a reconocer gastos de comisiones, transferencias y chequeras durante la ejecución de los recursos del contrato de aporte. 
Servicio de contabilidad: En este rubro se puede registrar el contador, asistente de contabilidad o el servicio contable en el caso de contratar con un tercero, se registra todo el gasto ocasionado en este rubro (no se afectan los rubros de talento humano en el informe de ingresos y gastos).
Otros: Lo que se requiera para el adecuado desarrollo de la modalidad, que no estén incluidos en los demás clasificadores de costo.
Todos los ingresos y gastos ocasionados en los rubros anteriormente descritos y utilizados en las diferentes modalidades, medidas o sanciones,  según aplique, deben ser registrados en su totalidad en el informe de ingresos y gastos y en la contabilidad de la entidad para su respectivo seguimiento y control.
[1] Todas las donaciones que se realicen a los programas del ICBF deben ser registradas en el informe de ingresos y gastos, si la entidad presta otros servicios y dicha donación se realizó a esos programas específicos, no se debe reportar la donación en los informes del ICBF.
HOJAS DE SEGUIMIENTO: 
Las hojas de seguimiento se alimentan directamente de la hoja que la antecede:
MES 1: Se alimenta de la hoja de PRESUPUESTO; MES 2 del MES 1 y así sucesivamente, es decir, si el contrato inicia en DICIEMBRE, encontrará en la columna (1) el Presupuesto inicial; en ENERO encontrará en la columna (1) Presupuesto Inicial del Periodo a Ejecutar, de tal forma que  en cada mes aparecerá el acumulado del mes anterior en todas y cada una de las columnas que manejan valores acumulados (Presupuesto al final del periodo ejecutado, Valor ingresos acumulados a XX del mes anterior; Valor total ingresos al final de periodo ejecutado, Total saldo por ingresar. Este comportamiento se presenta de igual forma en lo que tiene que ver con los gastos. En todos los casos, se entiende que el mes 1 es el mes en el que inicia el contrato.
En los meses en que se ejecuten recursos solo se deberá diligenciar los ingresos y los gastos por rubro; la información complementaria que permita realizar el análisis se generará automáticamente, tales como porcentajes de ejecución, saldo por recibir, saldos por ejecutar, entre otros.   
</t>
  </si>
  <si>
    <t>Versión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</si>
</sst>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quot;$&quot;\ * #,##0.00_);_(&quot;$&quot;\ * \(#,##0.00\);_(&quot;$&quot;\ * &quot;-&quot;??_);_(@_)"/>
    <numFmt numFmtId="165" formatCode="0_);\(0\)"/>
    <numFmt numFmtId="166" formatCode="#,##0_ ;\-#,##0\ "/>
  </numFmts>
  <fonts count="15">
    <font>
      <sz val="10"/>
      <name val="Arial"/>
    </font>
    <font>
      <sz val="10"/>
      <name val="Arial"/>
      <family val="2"/>
    </font>
    <font>
      <b/>
      <sz val="8"/>
      <name val="Arial"/>
      <family val="2"/>
    </font>
    <font>
      <b/>
      <sz val="10"/>
      <name val="Arial"/>
      <family val="2"/>
    </font>
    <font>
      <sz val="9"/>
      <name val="Arial"/>
      <family val="2"/>
    </font>
    <font>
      <sz val="8"/>
      <name val="Arial"/>
      <family val="2"/>
    </font>
    <font>
      <sz val="8"/>
      <color rgb="FF000000"/>
      <name val="Arial"/>
      <family val="2"/>
    </font>
    <font>
      <b/>
      <sz val="8"/>
      <color rgb="FF000000"/>
      <name val="Arial"/>
      <family val="2"/>
    </font>
    <font>
      <b/>
      <sz val="8"/>
      <color theme="1"/>
      <name val="Zurich BT"/>
      <family val="2"/>
    </font>
    <font>
      <b/>
      <sz val="8"/>
      <name val="Calibri"/>
      <family val="2"/>
    </font>
    <font>
      <sz val="11"/>
      <name val="Arial"/>
      <family val="2"/>
    </font>
    <font>
      <b/>
      <sz val="11"/>
      <name val="Arial"/>
      <family val="2"/>
    </font>
    <font>
      <b/>
      <sz val="11"/>
      <color theme="0"/>
      <name val="Arial"/>
      <family val="2"/>
    </font>
    <font>
      <sz val="10"/>
      <color theme="1"/>
      <name val="Arial"/>
      <family val="2"/>
    </font>
    <font>
      <b/>
      <sz val="10"/>
      <color theme="1"/>
      <name val="Arial"/>
      <family val="2"/>
    </font>
  </fonts>
  <fills count="5">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rgb="FFFFFFFF"/>
        <bgColor indexed="64"/>
      </patternFill>
    </fill>
  </fills>
  <borders count="54">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right style="medium">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diagonal/>
    </border>
    <border>
      <left style="thin">
        <color indexed="64"/>
      </left>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
      <left style="dashed">
        <color indexed="64"/>
      </left>
      <right style="dashed">
        <color indexed="64"/>
      </right>
      <top style="dashed">
        <color indexed="64"/>
      </top>
      <bottom style="dashed">
        <color indexed="64"/>
      </bottom>
      <diagonal/>
    </border>
    <border>
      <left style="dashed">
        <color indexed="64"/>
      </left>
      <right/>
      <top style="dashed">
        <color indexed="64"/>
      </top>
      <bottom style="dashed">
        <color indexed="64"/>
      </bottom>
      <diagonal/>
    </border>
    <border>
      <left/>
      <right/>
      <top style="dashed">
        <color indexed="64"/>
      </top>
      <bottom style="dashed">
        <color indexed="64"/>
      </bottom>
      <diagonal/>
    </border>
    <border>
      <left/>
      <right style="dashed">
        <color indexed="64"/>
      </right>
      <top style="dashed">
        <color indexed="64"/>
      </top>
      <bottom style="dashed">
        <color indexed="64"/>
      </bottom>
      <diagonal/>
    </border>
    <border>
      <left style="thin">
        <color indexed="64"/>
      </left>
      <right/>
      <top style="thin">
        <color indexed="64"/>
      </top>
      <bottom style="medium">
        <color indexed="64"/>
      </bottom>
      <diagonal/>
    </border>
  </borders>
  <cellStyleXfs count="4">
    <xf numFmtId="0" fontId="0" fillId="0" borderId="0"/>
    <xf numFmtId="164" fontId="1" fillId="0" borderId="0" applyFont="0" applyFill="0" applyBorder="0" applyAlignment="0" applyProtection="0"/>
    <xf numFmtId="9" fontId="1" fillId="0" borderId="0" applyFont="0" applyFill="0" applyBorder="0" applyAlignment="0" applyProtection="0"/>
    <xf numFmtId="0" fontId="1" fillId="0" borderId="0"/>
  </cellStyleXfs>
  <cellXfs count="384">
    <xf numFmtId="0" fontId="0" fillId="0" borderId="0" xfId="0"/>
    <xf numFmtId="0" fontId="5" fillId="3" borderId="2" xfId="0" applyFont="1" applyFill="1" applyBorder="1"/>
    <xf numFmtId="0" fontId="0" fillId="3" borderId="0" xfId="0" applyFill="1"/>
    <xf numFmtId="0" fontId="2" fillId="3" borderId="0" xfId="0" applyFont="1" applyFill="1" applyBorder="1"/>
    <xf numFmtId="0" fontId="5" fillId="3" borderId="0" xfId="0" applyFont="1" applyFill="1" applyBorder="1"/>
    <xf numFmtId="0" fontId="2" fillId="3" borderId="5" xfId="0" applyFont="1" applyFill="1" applyBorder="1" applyAlignment="1"/>
    <xf numFmtId="0" fontId="2" fillId="3" borderId="6" xfId="0" applyFont="1" applyFill="1" applyBorder="1" applyAlignment="1"/>
    <xf numFmtId="0" fontId="5" fillId="3" borderId="6" xfId="0" applyFont="1" applyFill="1" applyBorder="1"/>
    <xf numFmtId="0" fontId="5" fillId="3" borderId="7" xfId="0" applyFont="1" applyFill="1" applyBorder="1"/>
    <xf numFmtId="0" fontId="2" fillId="3" borderId="8" xfId="0" applyFont="1" applyFill="1" applyBorder="1" applyAlignment="1"/>
    <xf numFmtId="0" fontId="2" fillId="3" borderId="0" xfId="0" applyFont="1" applyFill="1" applyBorder="1" applyAlignment="1"/>
    <xf numFmtId="0" fontId="5" fillId="3" borderId="9" xfId="0" applyFont="1" applyFill="1" applyBorder="1"/>
    <xf numFmtId="0" fontId="5" fillId="3" borderId="8" xfId="0" applyFont="1" applyFill="1" applyBorder="1"/>
    <xf numFmtId="0" fontId="2" fillId="3" borderId="8" xfId="0" applyFont="1" applyFill="1" applyBorder="1"/>
    <xf numFmtId="0" fontId="2" fillId="3" borderId="10" xfId="0" applyFont="1" applyFill="1" applyBorder="1"/>
    <xf numFmtId="0" fontId="2" fillId="3" borderId="2" xfId="0" applyFont="1" applyFill="1" applyBorder="1"/>
    <xf numFmtId="0" fontId="5" fillId="3" borderId="1" xfId="0" applyFont="1" applyFill="1" applyBorder="1" applyAlignment="1"/>
    <xf numFmtId="0" fontId="5" fillId="3" borderId="11" xfId="0" applyFont="1" applyFill="1" applyBorder="1" applyAlignment="1">
      <alignment horizontal="left"/>
    </xf>
    <xf numFmtId="0" fontId="5" fillId="3" borderId="12" xfId="0" applyFont="1" applyFill="1" applyBorder="1" applyAlignment="1"/>
    <xf numFmtId="0" fontId="5" fillId="3" borderId="13" xfId="0" applyFont="1" applyFill="1" applyBorder="1" applyAlignment="1">
      <alignment horizontal="left"/>
    </xf>
    <xf numFmtId="0" fontId="5" fillId="3" borderId="0" xfId="0" applyFont="1" applyFill="1" applyBorder="1" applyAlignment="1"/>
    <xf numFmtId="0" fontId="5" fillId="3" borderId="0" xfId="0" applyFont="1" applyFill="1" applyBorder="1" applyAlignment="1">
      <alignment horizontal="left"/>
    </xf>
    <xf numFmtId="0" fontId="5" fillId="3" borderId="14" xfId="0" applyFont="1" applyFill="1" applyBorder="1" applyAlignment="1">
      <alignment horizontal="left"/>
    </xf>
    <xf numFmtId="0" fontId="3" fillId="2" borderId="1" xfId="0" applyFont="1" applyFill="1" applyBorder="1" applyAlignment="1">
      <alignment horizontal="center"/>
    </xf>
    <xf numFmtId="0" fontId="4" fillId="0" borderId="0" xfId="0" applyFont="1"/>
    <xf numFmtId="2" fontId="0" fillId="0" borderId="0" xfId="0" applyNumberFormat="1"/>
    <xf numFmtId="0" fontId="5" fillId="3" borderId="0" xfId="0" applyFont="1" applyFill="1" applyAlignment="1">
      <alignment vertical="center"/>
    </xf>
    <xf numFmtId="0" fontId="5" fillId="3" borderId="0" xfId="0" applyFont="1" applyFill="1" applyBorder="1" applyAlignment="1">
      <alignment vertical="center"/>
    </xf>
    <xf numFmtId="0" fontId="2" fillId="3" borderId="1" xfId="0" applyFont="1" applyFill="1" applyBorder="1" applyAlignment="1">
      <alignment vertical="center"/>
    </xf>
    <xf numFmtId="37" fontId="5" fillId="3" borderId="1" xfId="1" applyNumberFormat="1" applyFont="1" applyFill="1" applyBorder="1" applyAlignment="1">
      <alignment vertical="center"/>
    </xf>
    <xf numFmtId="37" fontId="5" fillId="3" borderId="1" xfId="0" applyNumberFormat="1" applyFont="1" applyFill="1" applyBorder="1" applyAlignment="1">
      <alignment vertical="center"/>
    </xf>
    <xf numFmtId="3" fontId="5" fillId="3" borderId="1" xfId="1" applyNumberFormat="1" applyFont="1" applyFill="1" applyBorder="1" applyAlignment="1">
      <alignment vertical="center"/>
    </xf>
    <xf numFmtId="3" fontId="5" fillId="3" borderId="1" xfId="0" applyNumberFormat="1" applyFont="1" applyFill="1" applyBorder="1" applyAlignment="1">
      <alignment vertical="center"/>
    </xf>
    <xf numFmtId="3" fontId="2" fillId="3" borderId="1" xfId="0" applyNumberFormat="1" applyFont="1" applyFill="1" applyBorder="1" applyAlignment="1">
      <alignment vertical="center"/>
    </xf>
    <xf numFmtId="37" fontId="2" fillId="3" borderId="1" xfId="0" applyNumberFormat="1" applyFont="1" applyFill="1" applyBorder="1" applyAlignment="1">
      <alignment horizontal="right" vertical="center"/>
    </xf>
    <xf numFmtId="3" fontId="2" fillId="3" borderId="1" xfId="0" applyNumberFormat="1" applyFont="1" applyFill="1" applyBorder="1" applyAlignment="1">
      <alignment horizontal="right" vertical="center"/>
    </xf>
    <xf numFmtId="3" fontId="2" fillId="3" borderId="1" xfId="1" applyNumberFormat="1" applyFont="1" applyFill="1" applyBorder="1" applyAlignment="1">
      <alignment vertical="center"/>
    </xf>
    <xf numFmtId="37" fontId="2" fillId="3" borderId="1" xfId="1" applyNumberFormat="1" applyFont="1" applyFill="1" applyBorder="1" applyAlignment="1">
      <alignment vertical="center"/>
    </xf>
    <xf numFmtId="165" fontId="2" fillId="3" borderId="1" xfId="0" applyNumberFormat="1" applyFont="1" applyFill="1" applyBorder="1" applyAlignment="1">
      <alignment horizontal="center" vertical="center"/>
    </xf>
    <xf numFmtId="0" fontId="5" fillId="3" borderId="0" xfId="0" applyFont="1" applyFill="1" applyAlignment="1">
      <alignment horizontal="center" vertical="center"/>
    </xf>
    <xf numFmtId="0" fontId="2" fillId="3" borderId="0" xfId="0" applyFont="1" applyFill="1" applyAlignment="1">
      <alignment vertical="center"/>
    </xf>
    <xf numFmtId="0" fontId="2" fillId="3" borderId="23" xfId="0" applyFont="1" applyFill="1" applyBorder="1" applyAlignment="1">
      <alignment vertical="center"/>
    </xf>
    <xf numFmtId="3" fontId="2" fillId="3" borderId="23" xfId="1" applyNumberFormat="1" applyFont="1" applyFill="1" applyBorder="1" applyAlignment="1">
      <alignment vertical="center"/>
    </xf>
    <xf numFmtId="9" fontId="5" fillId="3" borderId="23" xfId="2" applyFont="1" applyFill="1" applyBorder="1" applyAlignment="1">
      <alignment vertical="center"/>
    </xf>
    <xf numFmtId="3" fontId="2" fillId="3" borderId="23" xfId="0" applyNumberFormat="1" applyFont="1" applyFill="1" applyBorder="1" applyAlignment="1">
      <alignment horizontal="center" vertical="center"/>
    </xf>
    <xf numFmtId="0" fontId="2" fillId="3" borderId="0" xfId="0" applyFont="1" applyFill="1" applyBorder="1" applyAlignment="1">
      <alignment vertical="center"/>
    </xf>
    <xf numFmtId="3" fontId="2" fillId="3" borderId="0" xfId="1" applyNumberFormat="1" applyFont="1" applyFill="1" applyBorder="1" applyAlignment="1">
      <alignment vertical="center"/>
    </xf>
    <xf numFmtId="9" fontId="5" fillId="3" borderId="0" xfId="2" applyFont="1" applyFill="1" applyBorder="1" applyAlignment="1">
      <alignment vertical="center"/>
    </xf>
    <xf numFmtId="3" fontId="2" fillId="3" borderId="0" xfId="0" applyNumberFormat="1" applyFont="1" applyFill="1" applyBorder="1" applyAlignment="1">
      <alignment horizontal="center" vertical="center"/>
    </xf>
    <xf numFmtId="0" fontId="5" fillId="3" borderId="0" xfId="0" applyFont="1" applyFill="1"/>
    <xf numFmtId="3" fontId="2" fillId="3" borderId="23" xfId="0" applyNumberFormat="1" applyFont="1" applyFill="1" applyBorder="1" applyAlignment="1">
      <alignment horizontal="right" vertical="center"/>
    </xf>
    <xf numFmtId="0" fontId="5" fillId="3" borderId="23" xfId="0" applyFont="1" applyFill="1" applyBorder="1" applyAlignment="1">
      <alignment vertical="center"/>
    </xf>
    <xf numFmtId="0" fontId="9" fillId="3" borderId="0" xfId="0" applyFont="1" applyFill="1" applyAlignment="1">
      <alignment vertical="center" wrapText="1"/>
    </xf>
    <xf numFmtId="0" fontId="2" fillId="3" borderId="1" xfId="0" applyFont="1" applyFill="1" applyBorder="1" applyAlignment="1">
      <alignment horizontal="center" vertical="center"/>
    </xf>
    <xf numFmtId="0" fontId="5" fillId="3" borderId="1" xfId="0" applyFont="1" applyFill="1" applyBorder="1" applyAlignment="1">
      <alignment horizontal="center" vertical="center"/>
    </xf>
    <xf numFmtId="0" fontId="5" fillId="3" borderId="1" xfId="0" applyFont="1" applyFill="1" applyBorder="1" applyAlignment="1">
      <alignment horizontal="center" vertical="center"/>
    </xf>
    <xf numFmtId="0" fontId="5" fillId="3" borderId="1" xfId="0" applyFont="1" applyFill="1" applyBorder="1" applyAlignment="1">
      <alignment vertical="center"/>
    </xf>
    <xf numFmtId="0" fontId="2" fillId="3" borderId="1" xfId="0" applyFont="1" applyFill="1" applyBorder="1" applyAlignment="1">
      <alignment horizontal="center" vertical="center"/>
    </xf>
    <xf numFmtId="0" fontId="2" fillId="3" borderId="1" xfId="0" applyFont="1" applyFill="1" applyBorder="1" applyAlignment="1">
      <alignment horizontal="center" vertical="center"/>
    </xf>
    <xf numFmtId="37" fontId="5" fillId="3" borderId="0" xfId="0" applyNumberFormat="1" applyFont="1" applyFill="1" applyAlignment="1">
      <alignment vertical="center"/>
    </xf>
    <xf numFmtId="3" fontId="5" fillId="3" borderId="0" xfId="0" applyNumberFormat="1" applyFont="1" applyFill="1" applyAlignment="1">
      <alignment vertical="center"/>
    </xf>
    <xf numFmtId="0" fontId="2" fillId="3" borderId="23" xfId="0" applyFont="1" applyFill="1" applyBorder="1" applyAlignment="1">
      <alignment horizontal="center" vertical="center"/>
    </xf>
    <xf numFmtId="0" fontId="5" fillId="3" borderId="1" xfId="0" applyFont="1" applyFill="1" applyBorder="1" applyAlignment="1">
      <alignment horizontal="center" vertical="center"/>
    </xf>
    <xf numFmtId="0" fontId="2" fillId="3" borderId="1" xfId="0" applyFont="1" applyFill="1" applyBorder="1" applyAlignment="1">
      <alignment horizontal="center" vertical="center"/>
    </xf>
    <xf numFmtId="0" fontId="5" fillId="3" borderId="1" xfId="0" applyFont="1" applyFill="1" applyBorder="1" applyAlignment="1">
      <alignment vertical="center"/>
    </xf>
    <xf numFmtId="0" fontId="6" fillId="0" borderId="1" xfId="0" applyFont="1" applyBorder="1" applyAlignment="1">
      <alignment vertical="center" wrapText="1" readingOrder="1"/>
    </xf>
    <xf numFmtId="10" fontId="2" fillId="3" borderId="23" xfId="2" applyNumberFormat="1" applyFont="1" applyFill="1" applyBorder="1" applyAlignment="1">
      <alignment horizontal="center" vertical="center"/>
    </xf>
    <xf numFmtId="10" fontId="2" fillId="3" borderId="0" xfId="2" applyNumberFormat="1" applyFont="1" applyFill="1" applyBorder="1" applyAlignment="1">
      <alignment horizontal="center" vertical="center"/>
    </xf>
    <xf numFmtId="0" fontId="2" fillId="3" borderId="0" xfId="0" applyFont="1" applyFill="1" applyBorder="1" applyAlignment="1">
      <alignment horizontal="center" vertical="center"/>
    </xf>
    <xf numFmtId="3" fontId="2" fillId="3" borderId="0" xfId="0" applyNumberFormat="1" applyFont="1" applyFill="1" applyBorder="1" applyAlignment="1">
      <alignment horizontal="right" vertical="center"/>
    </xf>
    <xf numFmtId="0" fontId="5" fillId="3" borderId="0" xfId="0" applyFont="1" applyFill="1" applyAlignment="1">
      <alignment vertical="center"/>
    </xf>
    <xf numFmtId="0" fontId="5" fillId="3" borderId="0" xfId="0" applyFont="1" applyFill="1" applyAlignment="1">
      <alignment vertical="center"/>
    </xf>
    <xf numFmtId="3" fontId="5" fillId="3" borderId="1" xfId="0" applyNumberFormat="1" applyFont="1" applyFill="1" applyBorder="1" applyAlignment="1">
      <alignment vertical="center"/>
    </xf>
    <xf numFmtId="0" fontId="5" fillId="3" borderId="1" xfId="0" applyFont="1" applyFill="1" applyBorder="1" applyAlignment="1">
      <alignment vertical="center" wrapText="1"/>
    </xf>
    <xf numFmtId="0" fontId="5" fillId="3" borderId="21" xfId="0" applyFont="1" applyFill="1" applyBorder="1" applyAlignment="1">
      <alignment vertical="center" wrapText="1"/>
    </xf>
    <xf numFmtId="3" fontId="2" fillId="3" borderId="1" xfId="0" applyNumberFormat="1" applyFont="1" applyFill="1" applyBorder="1" applyAlignment="1">
      <alignment horizontal="right" vertical="center"/>
    </xf>
    <xf numFmtId="3" fontId="5" fillId="3" borderId="1" xfId="0" applyNumberFormat="1" applyFont="1" applyFill="1" applyBorder="1" applyAlignment="1">
      <alignment vertical="center"/>
    </xf>
    <xf numFmtId="37" fontId="2" fillId="3" borderId="1" xfId="1" applyNumberFormat="1" applyFont="1" applyFill="1" applyBorder="1" applyAlignment="1">
      <alignment vertical="center"/>
    </xf>
    <xf numFmtId="0" fontId="5" fillId="3" borderId="0" xfId="0" applyFont="1" applyFill="1" applyAlignment="1">
      <alignment vertical="center"/>
    </xf>
    <xf numFmtId="0" fontId="5" fillId="3" borderId="1" xfId="0" applyFont="1" applyFill="1" applyBorder="1" applyAlignment="1">
      <alignment horizontal="center" vertical="center"/>
    </xf>
    <xf numFmtId="0" fontId="2" fillId="3" borderId="1" xfId="0" applyFont="1" applyFill="1" applyBorder="1" applyAlignment="1">
      <alignment horizontal="center" vertical="center"/>
    </xf>
    <xf numFmtId="3" fontId="2" fillId="3" borderId="1" xfId="0" applyNumberFormat="1" applyFont="1" applyFill="1" applyBorder="1" applyAlignment="1">
      <alignment horizontal="right" vertical="center"/>
    </xf>
    <xf numFmtId="3" fontId="5" fillId="3" borderId="1" xfId="0" applyNumberFormat="1" applyFont="1" applyFill="1" applyBorder="1" applyAlignment="1">
      <alignment vertical="center"/>
    </xf>
    <xf numFmtId="37" fontId="2" fillId="3" borderId="1" xfId="1" applyNumberFormat="1" applyFont="1" applyFill="1" applyBorder="1" applyAlignment="1">
      <alignment vertical="center"/>
    </xf>
    <xf numFmtId="0" fontId="5" fillId="3" borderId="3" xfId="0" applyFont="1" applyFill="1" applyBorder="1" applyAlignment="1">
      <alignment vertical="center"/>
    </xf>
    <xf numFmtId="0" fontId="5" fillId="3" borderId="0" xfId="0" applyFont="1" applyFill="1" applyAlignment="1">
      <alignment vertical="center"/>
    </xf>
    <xf numFmtId="0" fontId="5" fillId="3" borderId="0" xfId="0" applyFont="1" applyFill="1" applyAlignment="1">
      <alignment horizontal="left" vertical="center"/>
    </xf>
    <xf numFmtId="3" fontId="5" fillId="3" borderId="49" xfId="0" applyNumberFormat="1" applyFont="1" applyFill="1" applyBorder="1" applyAlignment="1">
      <alignment vertical="center"/>
    </xf>
    <xf numFmtId="0" fontId="5" fillId="3" borderId="0" xfId="0" applyFont="1" applyFill="1" applyAlignment="1">
      <alignment vertical="center"/>
    </xf>
    <xf numFmtId="0" fontId="6" fillId="0" borderId="3" xfId="0" applyFont="1" applyBorder="1" applyAlignment="1">
      <alignment vertical="center" wrapText="1" readingOrder="1"/>
    </xf>
    <xf numFmtId="3" fontId="2" fillId="3" borderId="1" xfId="0" applyNumberFormat="1" applyFont="1" applyFill="1" applyBorder="1" applyAlignment="1">
      <alignment horizontal="right" vertical="center"/>
    </xf>
    <xf numFmtId="0" fontId="5" fillId="3" borderId="1" xfId="0" applyFont="1" applyFill="1" applyBorder="1" applyAlignment="1">
      <alignment horizontal="center" vertical="center"/>
    </xf>
    <xf numFmtId="0" fontId="5" fillId="3" borderId="1" xfId="0" applyFont="1" applyFill="1" applyBorder="1" applyAlignment="1">
      <alignment horizontal="center" vertical="center"/>
    </xf>
    <xf numFmtId="0" fontId="5" fillId="3" borderId="1" xfId="0" applyFont="1" applyFill="1" applyBorder="1" applyAlignment="1">
      <alignment horizontal="center" vertical="center"/>
    </xf>
    <xf numFmtId="0" fontId="2" fillId="3" borderId="1" xfId="0" applyFont="1" applyFill="1" applyBorder="1" applyAlignment="1">
      <alignment horizontal="center" vertical="center"/>
    </xf>
    <xf numFmtId="3" fontId="2" fillId="3" borderId="1" xfId="0" applyNumberFormat="1" applyFont="1" applyFill="1" applyBorder="1" applyAlignment="1">
      <alignment horizontal="right" vertical="center"/>
    </xf>
    <xf numFmtId="0" fontId="5" fillId="3" borderId="1" xfId="0" applyFont="1" applyFill="1" applyBorder="1" applyAlignment="1" applyProtection="1">
      <alignment vertical="center"/>
      <protection locked="0"/>
    </xf>
    <xf numFmtId="0" fontId="5" fillId="3" borderId="3" xfId="0" applyFont="1" applyFill="1" applyBorder="1" applyAlignment="1">
      <alignment vertical="center" wrapText="1"/>
    </xf>
    <xf numFmtId="1" fontId="2" fillId="3" borderId="18" xfId="0" applyNumberFormat="1" applyFont="1" applyFill="1" applyBorder="1" applyAlignment="1">
      <alignment horizontal="center" vertical="center" wrapText="1"/>
    </xf>
    <xf numFmtId="1" fontId="5" fillId="3" borderId="21" xfId="2" applyNumberFormat="1" applyFont="1" applyFill="1" applyBorder="1" applyAlignment="1" applyProtection="1">
      <alignment horizontal="right" vertical="center"/>
      <protection locked="0"/>
    </xf>
    <xf numFmtId="3" fontId="2" fillId="3" borderId="1" xfId="1" applyNumberFormat="1" applyFont="1" applyFill="1" applyBorder="1" applyAlignment="1" applyProtection="1">
      <alignment vertical="center"/>
      <protection locked="0"/>
    </xf>
    <xf numFmtId="1" fontId="2" fillId="3" borderId="17" xfId="0" applyNumberFormat="1" applyFont="1" applyFill="1" applyBorder="1" applyAlignment="1" applyProtection="1">
      <alignment horizontal="center" vertical="center" wrapText="1"/>
      <protection locked="0"/>
    </xf>
    <xf numFmtId="3" fontId="2" fillId="3" borderId="1" xfId="0" applyNumberFormat="1" applyFont="1" applyFill="1" applyBorder="1" applyAlignment="1" applyProtection="1">
      <alignment horizontal="right" vertical="center"/>
      <protection locked="0"/>
    </xf>
    <xf numFmtId="3" fontId="2" fillId="3" borderId="1" xfId="0" applyNumberFormat="1" applyFont="1" applyFill="1" applyBorder="1" applyAlignment="1" applyProtection="1">
      <alignment vertical="center"/>
      <protection locked="0"/>
    </xf>
    <xf numFmtId="0" fontId="5" fillId="3" borderId="1" xfId="0" applyFont="1" applyFill="1" applyBorder="1" applyAlignment="1">
      <alignment horizontal="center" vertical="center"/>
    </xf>
    <xf numFmtId="0" fontId="2" fillId="3" borderId="1" xfId="0" applyFont="1" applyFill="1" applyBorder="1" applyAlignment="1">
      <alignment horizontal="center" vertical="center"/>
    </xf>
    <xf numFmtId="3" fontId="0" fillId="3" borderId="0" xfId="0" applyNumberFormat="1" applyFill="1" applyAlignment="1">
      <alignment vertical="center"/>
    </xf>
    <xf numFmtId="0" fontId="7" fillId="3" borderId="1" xfId="0" applyFont="1" applyFill="1" applyBorder="1" applyAlignment="1">
      <alignment horizontal="center" vertical="center" wrapText="1" readingOrder="1"/>
    </xf>
    <xf numFmtId="3" fontId="5" fillId="3" borderId="0" xfId="0" applyNumberFormat="1" applyFont="1" applyFill="1" applyAlignment="1">
      <alignment horizontal="center" vertical="center"/>
    </xf>
    <xf numFmtId="3" fontId="6" fillId="3" borderId="1" xfId="0" applyNumberFormat="1" applyFont="1" applyFill="1" applyBorder="1" applyAlignment="1">
      <alignment horizontal="right" vertical="center" wrapText="1" readingOrder="1"/>
    </xf>
    <xf numFmtId="10" fontId="6" fillId="3" borderId="1" xfId="0" applyNumberFormat="1" applyFont="1" applyFill="1" applyBorder="1" applyAlignment="1">
      <alignment horizontal="right" vertical="center" wrapText="1" readingOrder="1"/>
    </xf>
    <xf numFmtId="3" fontId="7" fillId="3" borderId="1" xfId="0" applyNumberFormat="1" applyFont="1" applyFill="1" applyBorder="1" applyAlignment="1">
      <alignment horizontal="right" vertical="center" wrapText="1" readingOrder="1"/>
    </xf>
    <xf numFmtId="10" fontId="7" fillId="3" borderId="1" xfId="0" applyNumberFormat="1" applyFont="1" applyFill="1" applyBorder="1" applyAlignment="1">
      <alignment horizontal="right" vertical="center" wrapText="1" readingOrder="1"/>
    </xf>
    <xf numFmtId="3" fontId="8" fillId="3" borderId="0" xfId="0" applyNumberFormat="1" applyFont="1" applyFill="1" applyAlignment="1">
      <alignment vertical="center"/>
    </xf>
    <xf numFmtId="3" fontId="0" fillId="3" borderId="0" xfId="0" applyNumberFormat="1" applyFill="1" applyAlignment="1">
      <alignment horizontal="right" vertical="center"/>
    </xf>
    <xf numFmtId="3" fontId="0" fillId="3" borderId="0" xfId="0" applyNumberFormat="1" applyFill="1" applyAlignment="1">
      <alignment horizontal="right" vertical="center" readingOrder="1"/>
    </xf>
    <xf numFmtId="0" fontId="5" fillId="3" borderId="1" xfId="0" applyFont="1" applyFill="1" applyBorder="1" applyAlignment="1">
      <alignment horizontal="center" vertical="center"/>
    </xf>
    <xf numFmtId="0" fontId="6" fillId="0" borderId="21" xfId="0" applyFont="1" applyBorder="1" applyAlignment="1">
      <alignment vertical="center" wrapText="1" readingOrder="1"/>
    </xf>
    <xf numFmtId="0" fontId="5" fillId="3" borderId="4" xfId="0" applyFont="1" applyFill="1" applyBorder="1" applyAlignment="1">
      <alignment vertical="center" wrapText="1"/>
    </xf>
    <xf numFmtId="0" fontId="5" fillId="3" borderId="1" xfId="0" applyFont="1" applyFill="1" applyBorder="1" applyAlignment="1">
      <alignment horizontal="center" vertical="center"/>
    </xf>
    <xf numFmtId="0" fontId="7" fillId="3" borderId="1" xfId="0" applyFont="1" applyFill="1" applyBorder="1" applyAlignment="1">
      <alignment horizontal="center" vertical="center" wrapText="1" readingOrder="1"/>
    </xf>
    <xf numFmtId="0" fontId="2" fillId="3" borderId="1" xfId="0" applyFont="1" applyFill="1" applyBorder="1" applyAlignment="1">
      <alignment horizontal="center" vertical="center"/>
    </xf>
    <xf numFmtId="0" fontId="2" fillId="3" borderId="19" xfId="0" applyFont="1" applyFill="1" applyBorder="1" applyAlignment="1">
      <alignment horizontal="center" vertical="center"/>
    </xf>
    <xf numFmtId="0" fontId="6" fillId="0" borderId="21" xfId="0" applyFont="1" applyBorder="1" applyAlignment="1" applyProtection="1">
      <alignment vertical="center" wrapText="1" readingOrder="1"/>
      <protection locked="0"/>
    </xf>
    <xf numFmtId="0" fontId="6" fillId="0" borderId="4" xfId="0" applyFont="1" applyBorder="1" applyAlignment="1" applyProtection="1">
      <alignment vertical="center" wrapText="1" readingOrder="1"/>
      <protection locked="0"/>
    </xf>
    <xf numFmtId="3" fontId="5" fillId="3" borderId="3" xfId="0" applyNumberFormat="1" applyFont="1" applyFill="1" applyBorder="1" applyAlignment="1" applyProtection="1">
      <alignment vertical="center"/>
      <protection locked="0"/>
    </xf>
    <xf numFmtId="3" fontId="5" fillId="3" borderId="15" xfId="0" applyNumberFormat="1" applyFont="1" applyFill="1" applyBorder="1" applyAlignment="1" applyProtection="1">
      <alignment vertical="center"/>
      <protection locked="0"/>
    </xf>
    <xf numFmtId="0" fontId="6" fillId="0" borderId="1" xfId="0" applyFont="1" applyBorder="1" applyAlignment="1" applyProtection="1">
      <alignment horizontal="center" vertical="center" wrapText="1" readingOrder="1"/>
      <protection locked="0"/>
    </xf>
    <xf numFmtId="0" fontId="6" fillId="0" borderId="3" xfId="0" applyFont="1" applyFill="1" applyBorder="1" applyAlignment="1" applyProtection="1">
      <alignment horizontal="center" vertical="center" wrapText="1" readingOrder="1"/>
      <protection locked="0"/>
    </xf>
    <xf numFmtId="0" fontId="6" fillId="0" borderId="1" xfId="0" applyFont="1" applyBorder="1" applyAlignment="1" applyProtection="1">
      <alignment horizontal="center" vertical="center" readingOrder="1"/>
      <protection locked="0"/>
    </xf>
    <xf numFmtId="3" fontId="5" fillId="0" borderId="1" xfId="0" applyNumberFormat="1" applyFont="1" applyBorder="1" applyAlignment="1">
      <alignment horizontal="center" vertical="center"/>
    </xf>
    <xf numFmtId="3" fontId="5" fillId="0" borderId="1" xfId="0" applyNumberFormat="1" applyFont="1" applyBorder="1" applyAlignment="1">
      <alignment horizontal="right" vertical="center"/>
    </xf>
    <xf numFmtId="0" fontId="6" fillId="0" borderId="1" xfId="0" applyFont="1" applyFill="1" applyBorder="1" applyAlignment="1" applyProtection="1">
      <alignment horizontal="center" vertical="center" wrapText="1" readingOrder="1"/>
      <protection locked="0"/>
    </xf>
    <xf numFmtId="0" fontId="5" fillId="3" borderId="1" xfId="0" applyFont="1" applyFill="1" applyBorder="1" applyAlignment="1" applyProtection="1">
      <alignment horizontal="center" vertical="center"/>
      <protection locked="0"/>
    </xf>
    <xf numFmtId="3" fontId="5" fillId="3" borderId="1" xfId="0" applyNumberFormat="1" applyFont="1" applyFill="1" applyBorder="1" applyAlignment="1" applyProtection="1">
      <alignment horizontal="center" vertical="center"/>
      <protection locked="0"/>
    </xf>
    <xf numFmtId="0" fontId="5" fillId="0" borderId="1" xfId="0" applyFont="1" applyBorder="1" applyAlignment="1" applyProtection="1">
      <alignment vertical="center" wrapText="1" readingOrder="1"/>
      <protection locked="0"/>
    </xf>
    <xf numFmtId="0" fontId="5" fillId="3" borderId="0" xfId="0" applyFont="1" applyFill="1" applyAlignment="1" applyProtection="1">
      <alignment horizontal="left" vertical="center"/>
      <protection locked="0"/>
    </xf>
    <xf numFmtId="0" fontId="5" fillId="3" borderId="1" xfId="0" applyFont="1" applyFill="1" applyBorder="1" applyAlignment="1" applyProtection="1">
      <alignment horizontal="left" vertical="center"/>
      <protection locked="0"/>
    </xf>
    <xf numFmtId="0" fontId="5" fillId="3" borderId="3" xfId="0" applyFont="1" applyFill="1" applyBorder="1" applyAlignment="1" applyProtection="1">
      <alignment vertical="center"/>
      <protection locked="0"/>
    </xf>
    <xf numFmtId="165" fontId="2" fillId="3" borderId="19" xfId="0" applyNumberFormat="1" applyFont="1" applyFill="1" applyBorder="1" applyAlignment="1">
      <alignment horizontal="center" vertical="center"/>
    </xf>
    <xf numFmtId="0" fontId="5" fillId="3" borderId="23" xfId="0" applyFont="1" applyFill="1" applyBorder="1" applyAlignment="1" applyProtection="1">
      <alignment horizontal="center" vertical="center"/>
      <protection locked="0"/>
    </xf>
    <xf numFmtId="3" fontId="5" fillId="3" borderId="23" xfId="0" applyNumberFormat="1" applyFont="1" applyFill="1" applyBorder="1" applyAlignment="1" applyProtection="1">
      <alignment horizontal="center" vertical="center"/>
      <protection locked="0"/>
    </xf>
    <xf numFmtId="3" fontId="5" fillId="3" borderId="16" xfId="0" applyNumberFormat="1" applyFont="1" applyFill="1" applyBorder="1" applyAlignment="1" applyProtection="1">
      <alignment horizontal="center" vertical="center"/>
      <protection locked="0"/>
    </xf>
    <xf numFmtId="0" fontId="5" fillId="3" borderId="1" xfId="0" applyFont="1" applyFill="1" applyBorder="1" applyAlignment="1" applyProtection="1">
      <alignment vertical="center" wrapText="1"/>
      <protection locked="0"/>
    </xf>
    <xf numFmtId="0" fontId="6" fillId="0" borderId="3" xfId="0" applyFont="1" applyFill="1" applyBorder="1" applyAlignment="1" applyProtection="1">
      <alignment vertical="center" wrapText="1" readingOrder="1"/>
      <protection locked="0"/>
    </xf>
    <xf numFmtId="0" fontId="5" fillId="3" borderId="23" xfId="0" applyFont="1" applyFill="1" applyBorder="1" applyAlignment="1" applyProtection="1">
      <alignment vertical="center"/>
      <protection locked="0"/>
    </xf>
    <xf numFmtId="3" fontId="5" fillId="3" borderId="16" xfId="0" applyNumberFormat="1" applyFont="1" applyFill="1" applyBorder="1" applyAlignment="1" applyProtection="1">
      <alignment vertical="center"/>
      <protection locked="0"/>
    </xf>
    <xf numFmtId="0" fontId="5" fillId="3" borderId="3" xfId="0" applyFont="1" applyFill="1" applyBorder="1" applyAlignment="1" applyProtection="1">
      <alignment vertical="center" wrapText="1"/>
      <protection locked="0"/>
    </xf>
    <xf numFmtId="0" fontId="5" fillId="3" borderId="1" xfId="0" applyFont="1" applyFill="1" applyBorder="1" applyAlignment="1">
      <alignment horizontal="center" vertical="center"/>
    </xf>
    <xf numFmtId="0" fontId="2" fillId="3" borderId="1" xfId="0" applyFont="1" applyFill="1" applyBorder="1" applyAlignment="1">
      <alignment horizontal="center" vertical="center"/>
    </xf>
    <xf numFmtId="3" fontId="5" fillId="3" borderId="1" xfId="0" applyNumberFormat="1" applyFont="1" applyFill="1" applyBorder="1" applyAlignment="1">
      <alignment horizontal="right" vertical="center" wrapText="1" readingOrder="1"/>
    </xf>
    <xf numFmtId="10" fontId="5" fillId="3" borderId="1" xfId="0" applyNumberFormat="1" applyFont="1" applyFill="1" applyBorder="1" applyAlignment="1">
      <alignment horizontal="right" vertical="center" wrapText="1" readingOrder="1"/>
    </xf>
    <xf numFmtId="3" fontId="2" fillId="3" borderId="1" xfId="0" applyNumberFormat="1" applyFont="1" applyFill="1" applyBorder="1" applyAlignment="1">
      <alignment horizontal="right" vertical="center" wrapText="1" readingOrder="1"/>
    </xf>
    <xf numFmtId="10" fontId="2" fillId="3" borderId="1" xfId="0" applyNumberFormat="1" applyFont="1" applyFill="1" applyBorder="1" applyAlignment="1">
      <alignment horizontal="right" vertical="center" wrapText="1" readingOrder="1"/>
    </xf>
    <xf numFmtId="0" fontId="5" fillId="3" borderId="0" xfId="0" applyFont="1" applyFill="1" applyBorder="1" applyAlignment="1">
      <alignment horizontal="center" vertical="center" wrapText="1" readingOrder="1"/>
    </xf>
    <xf numFmtId="3" fontId="5" fillId="3" borderId="0" xfId="0" applyNumberFormat="1" applyFont="1" applyFill="1" applyBorder="1" applyAlignment="1">
      <alignment horizontal="right" vertical="center" wrapText="1" readingOrder="1"/>
    </xf>
    <xf numFmtId="10" fontId="5" fillId="3" borderId="0" xfId="0" applyNumberFormat="1" applyFont="1" applyFill="1" applyBorder="1" applyAlignment="1">
      <alignment horizontal="right" vertical="center" wrapText="1" readingOrder="1"/>
    </xf>
    <xf numFmtId="0" fontId="5" fillId="3" borderId="3" xfId="0" applyFont="1" applyFill="1" applyBorder="1" applyAlignment="1">
      <alignment horizontal="justify" vertical="top" wrapText="1"/>
    </xf>
    <xf numFmtId="0" fontId="6" fillId="0" borderId="1" xfId="0" applyFont="1" applyBorder="1" applyAlignment="1" applyProtection="1">
      <alignment horizontal="center" vertical="center" wrapText="1" readingOrder="1"/>
      <protection locked="0"/>
    </xf>
    <xf numFmtId="0" fontId="5" fillId="3" borderId="23" xfId="0" applyFont="1" applyFill="1" applyBorder="1" applyAlignment="1" applyProtection="1">
      <alignment horizontal="center" vertical="center"/>
      <protection locked="0"/>
    </xf>
    <xf numFmtId="3" fontId="5" fillId="3" borderId="16" xfId="0" applyNumberFormat="1" applyFont="1" applyFill="1" applyBorder="1" applyAlignment="1" applyProtection="1">
      <alignment horizontal="center" vertical="center"/>
      <protection locked="0"/>
    </xf>
    <xf numFmtId="0" fontId="5" fillId="3" borderId="1" xfId="0" applyFont="1" applyFill="1" applyBorder="1" applyAlignment="1" applyProtection="1">
      <alignment horizontal="center" vertical="center"/>
      <protection locked="0"/>
    </xf>
    <xf numFmtId="0" fontId="5" fillId="3" borderId="0" xfId="0" applyFont="1" applyFill="1" applyBorder="1" applyAlignment="1" applyProtection="1">
      <alignment horizontal="left" vertical="center"/>
      <protection locked="0"/>
    </xf>
    <xf numFmtId="3" fontId="1" fillId="0" borderId="1" xfId="3" applyNumberFormat="1" applyFont="1" applyFill="1" applyBorder="1" applyAlignment="1">
      <alignment horizontal="center" vertical="center" readingOrder="1"/>
    </xf>
    <xf numFmtId="14" fontId="1" fillId="0" borderId="17" xfId="3" applyNumberFormat="1" applyFont="1" applyFill="1" applyBorder="1" applyAlignment="1">
      <alignment horizontal="center" vertical="center" readingOrder="1"/>
    </xf>
    <xf numFmtId="0" fontId="10" fillId="3" borderId="0" xfId="3" applyFont="1" applyFill="1" applyBorder="1"/>
    <xf numFmtId="0" fontId="1" fillId="0" borderId="1" xfId="3" applyFont="1" applyBorder="1" applyAlignment="1">
      <alignment horizontal="center" vertical="center" wrapText="1"/>
    </xf>
    <xf numFmtId="0" fontId="10" fillId="3" borderId="0" xfId="3" applyFont="1" applyFill="1" applyBorder="1" applyAlignment="1">
      <alignment horizontal="justify" vertical="top"/>
    </xf>
    <xf numFmtId="0" fontId="12" fillId="3" borderId="0" xfId="3" applyFont="1" applyFill="1" applyBorder="1" applyAlignment="1">
      <alignment horizontal="center" vertical="top" wrapText="1"/>
    </xf>
    <xf numFmtId="0" fontId="11" fillId="3" borderId="0" xfId="3" applyFont="1" applyFill="1" applyBorder="1" applyAlignment="1">
      <alignment horizontal="justify" vertical="top" wrapText="1"/>
    </xf>
    <xf numFmtId="0" fontId="10" fillId="3" borderId="0" xfId="3" applyFont="1" applyFill="1" applyBorder="1" applyAlignment="1">
      <alignment horizontal="center"/>
    </xf>
    <xf numFmtId="0" fontId="14" fillId="0" borderId="5" xfId="3" applyFont="1" applyBorder="1" applyAlignment="1">
      <alignment horizontal="center" vertical="center" wrapText="1"/>
    </xf>
    <xf numFmtId="0" fontId="14" fillId="0" borderId="8" xfId="3" applyFont="1" applyBorder="1" applyAlignment="1">
      <alignment horizontal="center" vertical="center" wrapText="1"/>
    </xf>
    <xf numFmtId="0" fontId="14" fillId="0" borderId="10" xfId="3" applyFont="1" applyBorder="1" applyAlignment="1">
      <alignment horizontal="center" vertical="center" wrapText="1"/>
    </xf>
    <xf numFmtId="0" fontId="14" fillId="0" borderId="46" xfId="3" applyFont="1" applyBorder="1" applyAlignment="1">
      <alignment horizontal="center" vertical="center" wrapText="1"/>
    </xf>
    <xf numFmtId="0" fontId="14" fillId="0" borderId="6" xfId="3" applyFont="1" applyBorder="1" applyAlignment="1">
      <alignment horizontal="center" vertical="center" wrapText="1"/>
    </xf>
    <xf numFmtId="0" fontId="14" fillId="0" borderId="45" xfId="3" applyFont="1" applyBorder="1" applyAlignment="1">
      <alignment horizontal="center" vertical="center" wrapText="1"/>
    </xf>
    <xf numFmtId="0" fontId="14" fillId="0" borderId="13" xfId="3" applyFont="1" applyBorder="1" applyAlignment="1">
      <alignment horizontal="center" vertical="center" wrapText="1"/>
    </xf>
    <xf numFmtId="0" fontId="14" fillId="0" borderId="0" xfId="3" applyFont="1" applyBorder="1" applyAlignment="1">
      <alignment horizontal="center" vertical="center" wrapText="1"/>
    </xf>
    <xf numFmtId="0" fontId="14" fillId="0" borderId="14" xfId="3" applyFont="1" applyBorder="1" applyAlignment="1">
      <alignment horizontal="center" vertical="center" wrapText="1"/>
    </xf>
    <xf numFmtId="0" fontId="14" fillId="0" borderId="48" xfId="3" applyFont="1" applyBorder="1" applyAlignment="1">
      <alignment horizontal="center" vertical="center" wrapText="1"/>
    </xf>
    <xf numFmtId="0" fontId="14" fillId="0" borderId="2" xfId="3" applyFont="1" applyBorder="1" applyAlignment="1">
      <alignment horizontal="center" vertical="center" wrapText="1"/>
    </xf>
    <xf numFmtId="0" fontId="14" fillId="0" borderId="47" xfId="3" applyFont="1" applyBorder="1" applyAlignment="1">
      <alignment horizontal="center" vertical="center" wrapText="1"/>
    </xf>
    <xf numFmtId="0" fontId="13" fillId="0" borderId="53" xfId="3" applyFont="1" applyBorder="1" applyAlignment="1">
      <alignment horizontal="center" vertical="center" wrapText="1"/>
    </xf>
    <xf numFmtId="0" fontId="13" fillId="0" borderId="33" xfId="3" applyFont="1" applyBorder="1" applyAlignment="1">
      <alignment horizontal="center" vertical="center" wrapText="1"/>
    </xf>
    <xf numFmtId="0" fontId="11" fillId="3" borderId="0" xfId="3" applyFont="1" applyFill="1" applyBorder="1" applyAlignment="1">
      <alignment horizontal="center" vertical="top" wrapText="1"/>
    </xf>
    <xf numFmtId="0" fontId="10" fillId="3" borderId="0" xfId="3" applyFont="1" applyFill="1" applyBorder="1" applyAlignment="1">
      <alignment horizontal="center" vertical="top" wrapText="1"/>
    </xf>
    <xf numFmtId="0" fontId="11" fillId="3" borderId="0" xfId="3" applyFont="1" applyFill="1" applyBorder="1" applyAlignment="1">
      <alignment horizontal="center" vertical="top"/>
    </xf>
    <xf numFmtId="0" fontId="5" fillId="3" borderId="3" xfId="0" applyFont="1" applyFill="1" applyBorder="1" applyAlignment="1" applyProtection="1">
      <alignment horizontal="justify" vertical="top" wrapText="1"/>
      <protection locked="0"/>
    </xf>
    <xf numFmtId="0" fontId="5" fillId="3" borderId="4" xfId="0" applyFont="1" applyFill="1" applyBorder="1" applyAlignment="1" applyProtection="1">
      <alignment horizontal="justify" vertical="top" wrapText="1"/>
      <protection locked="0"/>
    </xf>
    <xf numFmtId="0" fontId="5" fillId="3" borderId="21" xfId="0" applyFont="1" applyFill="1" applyBorder="1" applyAlignment="1" applyProtection="1">
      <alignment horizontal="justify" vertical="top" wrapText="1"/>
      <protection locked="0"/>
    </xf>
    <xf numFmtId="0" fontId="5" fillId="3" borderId="3" xfId="0" applyFont="1" applyFill="1" applyBorder="1" applyAlignment="1" applyProtection="1">
      <alignment horizontal="justify" vertical="top" readingOrder="1"/>
      <protection locked="0"/>
    </xf>
    <xf numFmtId="0" fontId="5" fillId="3" borderId="4" xfId="0" applyFont="1" applyFill="1" applyBorder="1" applyAlignment="1" applyProtection="1">
      <alignment horizontal="justify" vertical="top" readingOrder="1"/>
      <protection locked="0"/>
    </xf>
    <xf numFmtId="0" fontId="5" fillId="3" borderId="21" xfId="0" applyFont="1" applyFill="1" applyBorder="1" applyAlignment="1" applyProtection="1">
      <alignment horizontal="justify" vertical="top" readingOrder="1"/>
      <protection locked="0"/>
    </xf>
    <xf numFmtId="0" fontId="5" fillId="3" borderId="3" xfId="0" applyFont="1" applyFill="1" applyBorder="1" applyAlignment="1" applyProtection="1">
      <alignment horizontal="justify" vertical="top"/>
      <protection locked="0"/>
    </xf>
    <xf numFmtId="0" fontId="5" fillId="3" borderId="4" xfId="0" applyFont="1" applyFill="1" applyBorder="1" applyAlignment="1" applyProtection="1">
      <alignment horizontal="justify" vertical="top"/>
      <protection locked="0"/>
    </xf>
    <xf numFmtId="0" fontId="5" fillId="3" borderId="21" xfId="0" applyFont="1" applyFill="1" applyBorder="1" applyAlignment="1" applyProtection="1">
      <alignment horizontal="justify" vertical="top"/>
      <protection locked="0"/>
    </xf>
    <xf numFmtId="3" fontId="2" fillId="3" borderId="1" xfId="0" applyNumberFormat="1" applyFont="1" applyFill="1" applyBorder="1" applyAlignment="1">
      <alignment horizontal="center" vertical="center" wrapText="1" readingOrder="1"/>
    </xf>
    <xf numFmtId="0" fontId="5" fillId="3" borderId="1" xfId="0" applyFont="1" applyFill="1" applyBorder="1" applyAlignment="1">
      <alignment horizontal="justify" vertical="top" wrapText="1" readingOrder="1"/>
    </xf>
    <xf numFmtId="0" fontId="2" fillId="3" borderId="1" xfId="0" applyFont="1" applyFill="1" applyBorder="1" applyAlignment="1">
      <alignment horizontal="center" vertical="center" wrapText="1" readingOrder="1"/>
    </xf>
    <xf numFmtId="0" fontId="5" fillId="3" borderId="3" xfId="0" applyFont="1" applyFill="1" applyBorder="1" applyAlignment="1">
      <alignment horizontal="justify" vertical="top" wrapText="1" readingOrder="1"/>
    </xf>
    <xf numFmtId="0" fontId="5" fillId="3" borderId="4" xfId="0" applyFont="1" applyFill="1" applyBorder="1" applyAlignment="1">
      <alignment horizontal="justify" vertical="top" wrapText="1" readingOrder="1"/>
    </xf>
    <xf numFmtId="0" fontId="5" fillId="3" borderId="21" xfId="0" applyFont="1" applyFill="1" applyBorder="1" applyAlignment="1">
      <alignment horizontal="justify" vertical="top" wrapText="1" readingOrder="1"/>
    </xf>
    <xf numFmtId="0" fontId="5" fillId="3" borderId="1" xfId="0" applyFont="1" applyFill="1" applyBorder="1" applyAlignment="1">
      <alignment horizontal="justify" vertical="top"/>
    </xf>
    <xf numFmtId="0" fontId="6" fillId="3" borderId="1" xfId="0" applyFont="1" applyFill="1" applyBorder="1" applyAlignment="1">
      <alignment horizontal="left" vertical="center" wrapText="1" readingOrder="1"/>
    </xf>
    <xf numFmtId="0" fontId="7" fillId="3" borderId="1" xfId="0" applyFont="1" applyFill="1" applyBorder="1" applyAlignment="1">
      <alignment horizontal="center" vertical="center" wrapText="1" readingOrder="1"/>
    </xf>
    <xf numFmtId="0" fontId="5" fillId="3" borderId="1" xfId="0" applyFont="1" applyFill="1" applyBorder="1" applyAlignment="1">
      <alignment horizontal="center" vertical="center"/>
    </xf>
    <xf numFmtId="0" fontId="5" fillId="3" borderId="3" xfId="0" applyFont="1" applyFill="1" applyBorder="1" applyAlignment="1" applyProtection="1">
      <alignment horizontal="left" vertical="center"/>
      <protection locked="0"/>
    </xf>
    <xf numFmtId="0" fontId="5" fillId="3" borderId="4" xfId="0" applyFont="1" applyFill="1" applyBorder="1" applyAlignment="1" applyProtection="1">
      <alignment horizontal="left" vertical="center"/>
      <protection locked="0"/>
    </xf>
    <xf numFmtId="0" fontId="5" fillId="3" borderId="21" xfId="0" applyFont="1" applyFill="1" applyBorder="1" applyAlignment="1" applyProtection="1">
      <alignment horizontal="left" vertical="center"/>
      <protection locked="0"/>
    </xf>
    <xf numFmtId="0" fontId="5" fillId="3" borderId="1" xfId="0" applyFont="1" applyFill="1" applyBorder="1" applyAlignment="1">
      <alignment horizontal="left" vertical="center"/>
    </xf>
    <xf numFmtId="3" fontId="5" fillId="0" borderId="1" xfId="0" applyNumberFormat="1" applyFont="1" applyBorder="1" applyAlignment="1" applyProtection="1">
      <alignment horizontal="left" vertical="center"/>
      <protection locked="0"/>
    </xf>
    <xf numFmtId="0" fontId="5" fillId="3" borderId="0" xfId="0" applyFont="1" applyFill="1" applyBorder="1" applyAlignment="1">
      <alignment horizontal="center" vertical="center"/>
    </xf>
    <xf numFmtId="0" fontId="5" fillId="0" borderId="1" xfId="0" applyFont="1" applyFill="1" applyBorder="1" applyAlignment="1">
      <alignment horizontal="justify" vertical="top" wrapText="1" readingOrder="1"/>
    </xf>
    <xf numFmtId="0" fontId="5" fillId="3" borderId="3" xfId="0" applyFont="1" applyFill="1" applyBorder="1" applyAlignment="1">
      <alignment horizontal="center" vertical="center"/>
    </xf>
    <xf numFmtId="0" fontId="5" fillId="3" borderId="21" xfId="0" applyFont="1" applyFill="1" applyBorder="1" applyAlignment="1">
      <alignment horizontal="center" vertical="center"/>
    </xf>
    <xf numFmtId="3" fontId="5" fillId="3" borderId="1" xfId="0" applyNumberFormat="1" applyFont="1" applyFill="1" applyBorder="1" applyAlignment="1">
      <alignment horizontal="center" vertical="center"/>
    </xf>
    <xf numFmtId="3" fontId="2" fillId="3" borderId="3" xfId="0" applyNumberFormat="1" applyFont="1" applyFill="1" applyBorder="1" applyAlignment="1">
      <alignment horizontal="center" vertical="center"/>
    </xf>
    <xf numFmtId="3" fontId="2" fillId="3" borderId="4" xfId="0" applyNumberFormat="1" applyFont="1" applyFill="1" applyBorder="1" applyAlignment="1">
      <alignment horizontal="center" vertical="center"/>
    </xf>
    <xf numFmtId="3" fontId="2" fillId="3" borderId="21" xfId="0" applyNumberFormat="1" applyFont="1" applyFill="1" applyBorder="1" applyAlignment="1">
      <alignment horizontal="center" vertical="center"/>
    </xf>
    <xf numFmtId="0" fontId="6" fillId="0" borderId="1" xfId="0" applyFont="1" applyBorder="1" applyAlignment="1" applyProtection="1">
      <alignment horizontal="center" vertical="center" wrapText="1" readingOrder="1"/>
      <protection locked="0"/>
    </xf>
    <xf numFmtId="0" fontId="6" fillId="3" borderId="4" xfId="0" applyFont="1" applyFill="1" applyBorder="1" applyAlignment="1" applyProtection="1">
      <alignment horizontal="center" vertical="center" wrapText="1" readingOrder="1"/>
      <protection locked="0"/>
    </xf>
    <xf numFmtId="0" fontId="6" fillId="3" borderId="21" xfId="0" applyFont="1" applyFill="1" applyBorder="1" applyAlignment="1" applyProtection="1">
      <alignment horizontal="center" vertical="center" wrapText="1" readingOrder="1"/>
      <protection locked="0"/>
    </xf>
    <xf numFmtId="0" fontId="6" fillId="3" borderId="16" xfId="0" applyFont="1" applyFill="1" applyBorder="1" applyAlignment="1" applyProtection="1">
      <alignment horizontal="center" vertical="center" wrapText="1" readingOrder="1"/>
      <protection locked="0"/>
    </xf>
    <xf numFmtId="0" fontId="6" fillId="3" borderId="17" xfId="0" applyFont="1" applyFill="1" applyBorder="1" applyAlignment="1" applyProtection="1">
      <alignment horizontal="center" vertical="center" wrapText="1" readingOrder="1"/>
      <protection locked="0"/>
    </xf>
    <xf numFmtId="0" fontId="6" fillId="0" borderId="1" xfId="0" applyFont="1" applyBorder="1" applyAlignment="1" applyProtection="1">
      <alignment horizontal="center" vertical="center" readingOrder="1"/>
      <protection locked="0"/>
    </xf>
    <xf numFmtId="0" fontId="5" fillId="3" borderId="42" xfId="0" applyFont="1" applyFill="1" applyBorder="1" applyAlignment="1">
      <alignment horizontal="center"/>
    </xf>
    <xf numFmtId="0" fontId="5" fillId="3" borderId="23" xfId="0" applyFont="1" applyFill="1" applyBorder="1" applyAlignment="1">
      <alignment horizontal="center"/>
    </xf>
    <xf numFmtId="0" fontId="5" fillId="3" borderId="43" xfId="0" applyFont="1" applyFill="1" applyBorder="1" applyAlignment="1">
      <alignment horizontal="center"/>
    </xf>
    <xf numFmtId="0" fontId="5" fillId="3" borderId="30" xfId="0" applyFont="1" applyFill="1" applyBorder="1" applyAlignment="1">
      <alignment horizontal="center"/>
    </xf>
    <xf numFmtId="0" fontId="5" fillId="3" borderId="16" xfId="0" applyFont="1" applyFill="1" applyBorder="1" applyAlignment="1">
      <alignment horizontal="center"/>
    </xf>
    <xf numFmtId="0" fontId="5" fillId="3" borderId="17" xfId="0" applyFont="1" applyFill="1" applyBorder="1" applyAlignment="1">
      <alignment horizontal="center"/>
    </xf>
    <xf numFmtId="0" fontId="5" fillId="3" borderId="22" xfId="0" applyFont="1" applyFill="1" applyBorder="1" applyAlignment="1">
      <alignment horizontal="center"/>
    </xf>
    <xf numFmtId="0" fontId="5" fillId="3" borderId="24" xfId="0" applyFont="1" applyFill="1" applyBorder="1" applyAlignment="1">
      <alignment horizontal="center"/>
    </xf>
    <xf numFmtId="0" fontId="5" fillId="3" borderId="15" xfId="0" applyFont="1" applyFill="1" applyBorder="1" applyAlignment="1">
      <alignment horizontal="center"/>
    </xf>
    <xf numFmtId="0" fontId="5" fillId="3" borderId="25" xfId="0" applyFont="1" applyFill="1" applyBorder="1" applyAlignment="1">
      <alignment horizontal="center"/>
    </xf>
    <xf numFmtId="0" fontId="5" fillId="3" borderId="28" xfId="0" applyFont="1" applyFill="1" applyBorder="1" applyAlignment="1">
      <alignment horizontal="center"/>
    </xf>
    <xf numFmtId="0" fontId="5" fillId="3" borderId="1" xfId="0" applyFont="1" applyFill="1" applyBorder="1" applyAlignment="1">
      <alignment horizontal="center"/>
    </xf>
    <xf numFmtId="0" fontId="5" fillId="3" borderId="40" xfId="0" applyFont="1" applyFill="1" applyBorder="1" applyAlignment="1">
      <alignment horizontal="center"/>
    </xf>
    <xf numFmtId="0" fontId="5" fillId="3" borderId="44" xfId="0" applyFont="1" applyFill="1" applyBorder="1" applyAlignment="1">
      <alignment horizontal="center"/>
    </xf>
    <xf numFmtId="0" fontId="5" fillId="3" borderId="26" xfId="0" applyFont="1" applyFill="1" applyBorder="1" applyAlignment="1">
      <alignment horizontal="center"/>
    </xf>
    <xf numFmtId="0" fontId="5" fillId="3" borderId="2" xfId="0" applyFont="1" applyFill="1" applyBorder="1" applyAlignment="1">
      <alignment horizontal="center"/>
    </xf>
    <xf numFmtId="0" fontId="5" fillId="3" borderId="47" xfId="0" applyFont="1" applyFill="1" applyBorder="1" applyAlignment="1">
      <alignment horizontal="center"/>
    </xf>
    <xf numFmtId="0" fontId="5" fillId="3" borderId="48" xfId="0" applyFont="1" applyFill="1" applyBorder="1" applyAlignment="1">
      <alignment horizontal="center"/>
    </xf>
    <xf numFmtId="0" fontId="5" fillId="3" borderId="27" xfId="0" applyFont="1" applyFill="1" applyBorder="1" applyAlignment="1">
      <alignment horizontal="center"/>
    </xf>
    <xf numFmtId="0" fontId="5" fillId="3" borderId="12" xfId="0" applyFont="1" applyFill="1" applyBorder="1" applyAlignment="1">
      <alignment horizontal="left"/>
    </xf>
    <xf numFmtId="0" fontId="5" fillId="3" borderId="37" xfId="0" applyFont="1" applyFill="1" applyBorder="1" applyAlignment="1">
      <alignment horizontal="left"/>
    </xf>
    <xf numFmtId="0" fontId="5" fillId="3" borderId="31" xfId="0" applyFont="1" applyFill="1" applyBorder="1" applyAlignment="1">
      <alignment horizontal="center"/>
    </xf>
    <xf numFmtId="0" fontId="5" fillId="3" borderId="4" xfId="0" applyFont="1" applyFill="1" applyBorder="1" applyAlignment="1">
      <alignment horizontal="center"/>
    </xf>
    <xf numFmtId="0" fontId="5" fillId="3" borderId="20" xfId="0" applyFont="1" applyFill="1" applyBorder="1" applyAlignment="1">
      <alignment horizontal="center"/>
    </xf>
    <xf numFmtId="0" fontId="5" fillId="3" borderId="36" xfId="0" applyFont="1" applyFill="1" applyBorder="1" applyAlignment="1">
      <alignment horizontal="justify" vertical="justify" wrapText="1"/>
    </xf>
    <xf numFmtId="0" fontId="5" fillId="3" borderId="6" xfId="0" applyFont="1" applyFill="1" applyBorder="1" applyAlignment="1">
      <alignment horizontal="justify" vertical="justify" wrapText="1"/>
    </xf>
    <xf numFmtId="0" fontId="5" fillId="3" borderId="7" xfId="0" applyFont="1" applyFill="1" applyBorder="1" applyAlignment="1">
      <alignment horizontal="justify" vertical="justify" wrapText="1"/>
    </xf>
    <xf numFmtId="0" fontId="2" fillId="3" borderId="0" xfId="0" applyFont="1" applyFill="1" applyBorder="1" applyAlignment="1">
      <alignment horizontal="center"/>
    </xf>
    <xf numFmtId="0" fontId="2" fillId="3" borderId="9" xfId="0" applyFont="1" applyFill="1" applyBorder="1" applyAlignment="1">
      <alignment horizontal="center"/>
    </xf>
    <xf numFmtId="0" fontId="2" fillId="3" borderId="13" xfId="0" applyFont="1" applyFill="1" applyBorder="1" applyAlignment="1">
      <alignment horizontal="center"/>
    </xf>
    <xf numFmtId="0" fontId="2" fillId="3" borderId="14" xfId="0" applyFont="1" applyFill="1" applyBorder="1" applyAlignment="1">
      <alignment horizontal="center"/>
    </xf>
    <xf numFmtId="0" fontId="2" fillId="3" borderId="2" xfId="0" applyFont="1" applyFill="1" applyBorder="1" applyAlignment="1">
      <alignment horizontal="right"/>
    </xf>
    <xf numFmtId="0" fontId="2" fillId="3" borderId="27" xfId="0" applyFont="1" applyFill="1" applyBorder="1" applyAlignment="1">
      <alignment horizontal="right"/>
    </xf>
    <xf numFmtId="0" fontId="5" fillId="3" borderId="36" xfId="0" applyFont="1" applyFill="1" applyBorder="1" applyAlignment="1">
      <alignment horizontal="left"/>
    </xf>
    <xf numFmtId="0" fontId="5" fillId="3" borderId="45" xfId="0" applyFont="1" applyFill="1" applyBorder="1" applyAlignment="1">
      <alignment horizontal="left"/>
    </xf>
    <xf numFmtId="0" fontId="5" fillId="3" borderId="46" xfId="0" applyFont="1" applyFill="1" applyBorder="1" applyAlignment="1">
      <alignment horizontal="left"/>
    </xf>
    <xf numFmtId="0" fontId="5" fillId="3" borderId="6" xfId="0" applyFont="1" applyFill="1" applyBorder="1" applyAlignment="1">
      <alignment horizontal="left"/>
    </xf>
    <xf numFmtId="0" fontId="5" fillId="3" borderId="7" xfId="0" applyFont="1" applyFill="1" applyBorder="1" applyAlignment="1">
      <alignment horizontal="left"/>
    </xf>
    <xf numFmtId="0" fontId="5" fillId="3" borderId="3" xfId="0" applyFont="1" applyFill="1" applyBorder="1" applyAlignment="1">
      <alignment horizontal="center"/>
    </xf>
    <xf numFmtId="0" fontId="5" fillId="3" borderId="21" xfId="0" applyFont="1" applyFill="1" applyBorder="1" applyAlignment="1">
      <alignment horizontal="center"/>
    </xf>
    <xf numFmtId="0" fontId="5" fillId="3" borderId="30" xfId="0" applyFont="1" applyFill="1" applyBorder="1" applyAlignment="1">
      <alignment horizontal="left"/>
    </xf>
    <xf numFmtId="0" fontId="5" fillId="3" borderId="17" xfId="0" applyFont="1" applyFill="1" applyBorder="1" applyAlignment="1">
      <alignment horizontal="left"/>
    </xf>
    <xf numFmtId="0" fontId="5" fillId="3" borderId="15" xfId="0" applyFont="1" applyFill="1" applyBorder="1" applyAlignment="1">
      <alignment horizontal="left"/>
    </xf>
    <xf numFmtId="0" fontId="5" fillId="3" borderId="1" xfId="0" applyFont="1" applyFill="1" applyBorder="1" applyAlignment="1">
      <alignment horizontal="left"/>
    </xf>
    <xf numFmtId="0" fontId="5" fillId="3" borderId="25" xfId="0" applyFont="1" applyFill="1" applyBorder="1" applyAlignment="1">
      <alignment horizontal="left"/>
    </xf>
    <xf numFmtId="0" fontId="5" fillId="3" borderId="38" xfId="0" applyFont="1" applyFill="1" applyBorder="1" applyAlignment="1">
      <alignment horizontal="center"/>
    </xf>
    <xf numFmtId="0" fontId="5" fillId="3" borderId="32" xfId="0" applyFont="1" applyFill="1" applyBorder="1" applyAlignment="1">
      <alignment horizontal="center"/>
    </xf>
    <xf numFmtId="0" fontId="5" fillId="3" borderId="33" xfId="0" applyFont="1" applyFill="1" applyBorder="1" applyAlignment="1">
      <alignment horizontal="center"/>
    </xf>
    <xf numFmtId="0" fontId="5" fillId="3" borderId="39" xfId="0" applyFont="1" applyFill="1" applyBorder="1" applyAlignment="1">
      <alignment horizontal="justify" vertical="justify" wrapText="1"/>
    </xf>
    <xf numFmtId="0" fontId="5" fillId="3" borderId="40" xfId="0" applyFont="1" applyFill="1" applyBorder="1" applyAlignment="1">
      <alignment horizontal="justify" vertical="justify" wrapText="1"/>
    </xf>
    <xf numFmtId="0" fontId="5" fillId="3" borderId="44" xfId="0" applyFont="1" applyFill="1" applyBorder="1" applyAlignment="1">
      <alignment horizontal="justify" vertical="justify" wrapText="1"/>
    </xf>
    <xf numFmtId="0" fontId="5" fillId="3" borderId="28" xfId="0" applyFont="1" applyFill="1" applyBorder="1" applyAlignment="1">
      <alignment horizontal="left"/>
    </xf>
    <xf numFmtId="0" fontId="5" fillId="3" borderId="29" xfId="0" applyFont="1" applyFill="1" applyBorder="1" applyAlignment="1">
      <alignment horizontal="left"/>
    </xf>
    <xf numFmtId="0" fontId="5" fillId="3" borderId="29" xfId="0" applyFont="1" applyFill="1" applyBorder="1" applyAlignment="1">
      <alignment horizontal="center"/>
    </xf>
    <xf numFmtId="0" fontId="5" fillId="3" borderId="39" xfId="0" applyFont="1" applyFill="1" applyBorder="1" applyAlignment="1">
      <alignment horizontal="center"/>
    </xf>
    <xf numFmtId="0" fontId="5" fillId="3" borderId="41" xfId="0" applyFont="1" applyFill="1" applyBorder="1" applyAlignment="1">
      <alignment horizontal="justify" vertical="justify" wrapText="1"/>
    </xf>
    <xf numFmtId="0" fontId="5" fillId="3" borderId="34" xfId="0" applyFont="1" applyFill="1" applyBorder="1" applyAlignment="1">
      <alignment horizontal="justify" vertical="justify" wrapText="1"/>
    </xf>
    <xf numFmtId="0" fontId="5" fillId="3" borderId="35" xfId="0" applyFont="1" applyFill="1" applyBorder="1" applyAlignment="1">
      <alignment horizontal="justify" vertical="justify" wrapText="1"/>
    </xf>
    <xf numFmtId="0" fontId="2" fillId="3" borderId="3" xfId="0" applyFont="1" applyFill="1" applyBorder="1" applyAlignment="1">
      <alignment horizontal="center" vertical="center"/>
    </xf>
    <xf numFmtId="0" fontId="2" fillId="3" borderId="21" xfId="0" applyFont="1" applyFill="1" applyBorder="1" applyAlignment="1">
      <alignment horizontal="center" vertical="center"/>
    </xf>
    <xf numFmtId="10" fontId="2" fillId="3" borderId="3" xfId="2" applyNumberFormat="1" applyFont="1" applyFill="1" applyBorder="1" applyAlignment="1">
      <alignment horizontal="center" vertical="center"/>
    </xf>
    <xf numFmtId="10" fontId="2" fillId="3" borderId="21" xfId="2" applyNumberFormat="1" applyFont="1" applyFill="1" applyBorder="1" applyAlignment="1">
      <alignment horizontal="center" vertical="center"/>
    </xf>
    <xf numFmtId="1" fontId="2" fillId="3" borderId="3" xfId="0" applyNumberFormat="1" applyFont="1" applyFill="1" applyBorder="1" applyAlignment="1" applyProtection="1">
      <alignment horizontal="center" vertical="center"/>
      <protection locked="0"/>
    </xf>
    <xf numFmtId="1" fontId="2" fillId="3" borderId="21" xfId="0" applyNumberFormat="1" applyFont="1" applyFill="1" applyBorder="1" applyAlignment="1" applyProtection="1">
      <alignment horizontal="center" vertical="center"/>
      <protection locked="0"/>
    </xf>
    <xf numFmtId="1" fontId="2" fillId="3" borderId="3" xfId="0" applyNumberFormat="1" applyFont="1" applyFill="1" applyBorder="1" applyAlignment="1" applyProtection="1">
      <alignment horizontal="center" vertical="center" wrapText="1"/>
      <protection locked="0"/>
    </xf>
    <xf numFmtId="1" fontId="2" fillId="3" borderId="21" xfId="0" applyNumberFormat="1" applyFont="1" applyFill="1" applyBorder="1" applyAlignment="1" applyProtection="1">
      <alignment horizontal="center" vertical="center" wrapText="1"/>
      <protection locked="0"/>
    </xf>
    <xf numFmtId="10" fontId="5" fillId="3" borderId="3" xfId="2" applyNumberFormat="1" applyFont="1" applyFill="1" applyBorder="1" applyAlignment="1">
      <alignment horizontal="center" vertical="center"/>
    </xf>
    <xf numFmtId="10" fontId="5" fillId="3" borderId="21" xfId="2" applyNumberFormat="1" applyFont="1" applyFill="1" applyBorder="1" applyAlignment="1">
      <alignment horizontal="center" vertical="center"/>
    </xf>
    <xf numFmtId="0" fontId="2" fillId="3" borderId="18" xfId="0" applyFont="1" applyFill="1" applyBorder="1" applyAlignment="1">
      <alignment horizontal="center" vertical="center"/>
    </xf>
    <xf numFmtId="0" fontId="2" fillId="3" borderId="19" xfId="0" applyFont="1" applyFill="1" applyBorder="1" applyAlignment="1">
      <alignment horizontal="center" vertical="center"/>
    </xf>
    <xf numFmtId="0" fontId="2" fillId="3" borderId="18" xfId="0" applyFont="1" applyFill="1" applyBorder="1" applyAlignment="1">
      <alignment horizontal="center" vertical="center" wrapText="1"/>
    </xf>
    <xf numFmtId="0" fontId="2" fillId="3" borderId="19" xfId="0" applyFont="1" applyFill="1" applyBorder="1" applyAlignment="1">
      <alignment horizontal="center" vertical="center" wrapText="1"/>
    </xf>
    <xf numFmtId="0" fontId="5" fillId="0" borderId="19" xfId="0" applyFont="1" applyBorder="1"/>
    <xf numFmtId="3" fontId="5" fillId="3" borderId="50" xfId="0" applyNumberFormat="1" applyFont="1" applyFill="1" applyBorder="1" applyAlignment="1">
      <alignment horizontal="left" vertical="center"/>
    </xf>
    <xf numFmtId="3" fontId="5" fillId="3" borderId="51" xfId="0" applyNumberFormat="1" applyFont="1" applyFill="1" applyBorder="1" applyAlignment="1">
      <alignment horizontal="left" vertical="center"/>
    </xf>
    <xf numFmtId="3" fontId="5" fillId="3" borderId="52" xfId="0" applyNumberFormat="1" applyFont="1" applyFill="1" applyBorder="1" applyAlignment="1">
      <alignment horizontal="left" vertical="center"/>
    </xf>
    <xf numFmtId="3" fontId="5" fillId="3" borderId="50" xfId="0" applyNumberFormat="1" applyFont="1" applyFill="1" applyBorder="1" applyAlignment="1">
      <alignment horizontal="right" vertical="center"/>
    </xf>
    <xf numFmtId="3" fontId="5" fillId="3" borderId="52" xfId="0" applyNumberFormat="1" applyFont="1" applyFill="1" applyBorder="1" applyAlignment="1">
      <alignment horizontal="right" vertical="center"/>
    </xf>
    <xf numFmtId="0" fontId="2" fillId="3" borderId="23" xfId="0" applyFont="1" applyFill="1" applyBorder="1" applyAlignment="1">
      <alignment horizontal="center" vertical="center" wrapText="1"/>
    </xf>
    <xf numFmtId="0" fontId="2" fillId="3" borderId="43" xfId="0" applyFont="1" applyFill="1" applyBorder="1" applyAlignment="1">
      <alignment horizontal="center" vertical="center" wrapText="1"/>
    </xf>
    <xf numFmtId="0" fontId="2" fillId="3" borderId="16" xfId="0" applyFont="1" applyFill="1" applyBorder="1" applyAlignment="1">
      <alignment horizontal="center" vertical="center" wrapText="1"/>
    </xf>
    <xf numFmtId="0" fontId="2" fillId="3" borderId="17" xfId="0" applyFont="1" applyFill="1" applyBorder="1" applyAlignment="1">
      <alignment horizontal="center" vertical="center" wrapText="1"/>
    </xf>
    <xf numFmtId="0" fontId="2" fillId="3" borderId="4" xfId="0" applyFont="1" applyFill="1" applyBorder="1" applyAlignment="1">
      <alignment horizontal="center" vertical="center"/>
    </xf>
    <xf numFmtId="0" fontId="2" fillId="3" borderId="1" xfId="0" applyFont="1" applyFill="1" applyBorder="1" applyAlignment="1">
      <alignment horizontal="center" vertical="center"/>
    </xf>
    <xf numFmtId="49" fontId="2" fillId="3" borderId="15" xfId="0" applyNumberFormat="1" applyFont="1" applyFill="1" applyBorder="1" applyAlignment="1">
      <alignment horizontal="center" vertical="center"/>
    </xf>
    <xf numFmtId="49" fontId="2" fillId="3" borderId="17" xfId="0" applyNumberFormat="1" applyFont="1" applyFill="1" applyBorder="1" applyAlignment="1">
      <alignment horizontal="center" vertical="center"/>
    </xf>
    <xf numFmtId="0" fontId="6" fillId="0" borderId="3" xfId="0" applyFont="1" applyBorder="1" applyAlignment="1" applyProtection="1">
      <alignment horizontal="center" vertical="center" wrapText="1" readingOrder="1"/>
      <protection locked="0"/>
    </xf>
    <xf numFmtId="0" fontId="6" fillId="0" borderId="21" xfId="0" applyFont="1" applyBorder="1" applyAlignment="1" applyProtection="1">
      <alignment horizontal="center" vertical="center" wrapText="1" readingOrder="1"/>
      <protection locked="0"/>
    </xf>
    <xf numFmtId="0" fontId="5" fillId="3" borderId="23" xfId="0" applyFont="1" applyFill="1" applyBorder="1" applyAlignment="1" applyProtection="1">
      <alignment horizontal="center" vertical="center"/>
      <protection locked="0"/>
    </xf>
    <xf numFmtId="37" fontId="5" fillId="3" borderId="23" xfId="1" applyNumberFormat="1" applyFont="1" applyFill="1" applyBorder="1" applyAlignment="1" applyProtection="1">
      <alignment horizontal="right" vertical="center"/>
      <protection locked="0"/>
    </xf>
    <xf numFmtId="37" fontId="5" fillId="3" borderId="43" xfId="1" applyNumberFormat="1" applyFont="1" applyFill="1" applyBorder="1" applyAlignment="1" applyProtection="1">
      <alignment horizontal="right" vertical="center"/>
      <protection locked="0"/>
    </xf>
    <xf numFmtId="1" fontId="2" fillId="3" borderId="15" xfId="0" applyNumberFormat="1" applyFont="1" applyFill="1" applyBorder="1" applyAlignment="1" applyProtection="1">
      <alignment horizontal="center" vertical="center"/>
      <protection locked="0"/>
    </xf>
    <xf numFmtId="1" fontId="2" fillId="3" borderId="17" xfId="0" applyNumberFormat="1" applyFont="1" applyFill="1" applyBorder="1" applyAlignment="1" applyProtection="1">
      <alignment horizontal="center" vertical="center"/>
      <protection locked="0"/>
    </xf>
    <xf numFmtId="0" fontId="5" fillId="3" borderId="3" xfId="0" applyFont="1" applyFill="1" applyBorder="1" applyAlignment="1" applyProtection="1">
      <alignment horizontal="center" vertical="center" wrapText="1"/>
      <protection locked="0"/>
    </xf>
    <xf numFmtId="0" fontId="5" fillId="3" borderId="21" xfId="0" applyFont="1" applyFill="1" applyBorder="1" applyAlignment="1" applyProtection="1">
      <alignment horizontal="center" vertical="center" wrapText="1"/>
      <protection locked="0"/>
    </xf>
    <xf numFmtId="0" fontId="5" fillId="3" borderId="3" xfId="0" applyFont="1" applyFill="1" applyBorder="1" applyAlignment="1" applyProtection="1">
      <alignment horizontal="center" vertical="center"/>
      <protection locked="0"/>
    </xf>
    <xf numFmtId="0" fontId="5" fillId="3" borderId="4" xfId="0" applyFont="1" applyFill="1" applyBorder="1" applyAlignment="1" applyProtection="1">
      <alignment horizontal="center" vertical="center"/>
      <protection locked="0"/>
    </xf>
    <xf numFmtId="3" fontId="6" fillId="3" borderId="15" xfId="0" applyNumberFormat="1" applyFont="1" applyFill="1" applyBorder="1" applyAlignment="1" applyProtection="1">
      <alignment horizontal="left" vertical="center" wrapText="1" readingOrder="1"/>
      <protection locked="0"/>
    </xf>
    <xf numFmtId="0" fontId="6" fillId="3" borderId="16" xfId="0" applyFont="1" applyFill="1" applyBorder="1" applyAlignment="1" applyProtection="1">
      <alignment horizontal="left" vertical="center" wrapText="1" readingOrder="1"/>
      <protection locked="0"/>
    </xf>
    <xf numFmtId="3" fontId="5" fillId="3" borderId="16" xfId="0" applyNumberFormat="1" applyFont="1" applyFill="1" applyBorder="1" applyAlignment="1" applyProtection="1">
      <alignment horizontal="center" vertical="center"/>
      <protection locked="0"/>
    </xf>
    <xf numFmtId="0" fontId="5" fillId="3" borderId="16" xfId="0" applyFont="1" applyFill="1" applyBorder="1" applyAlignment="1" applyProtection="1">
      <alignment horizontal="center" vertical="center"/>
      <protection locked="0"/>
    </xf>
    <xf numFmtId="37" fontId="5" fillId="3" borderId="16" xfId="1" applyNumberFormat="1" applyFont="1" applyFill="1" applyBorder="1" applyAlignment="1" applyProtection="1">
      <alignment horizontal="right" vertical="center"/>
      <protection locked="0"/>
    </xf>
    <xf numFmtId="37" fontId="5" fillId="3" borderId="17" xfId="1" applyNumberFormat="1" applyFont="1" applyFill="1" applyBorder="1" applyAlignment="1" applyProtection="1">
      <alignment horizontal="right" vertical="center"/>
      <protection locked="0"/>
    </xf>
    <xf numFmtId="0" fontId="5" fillId="3" borderId="21" xfId="0" applyFont="1" applyFill="1" applyBorder="1" applyAlignment="1" applyProtection="1">
      <alignment horizontal="center" vertical="center"/>
      <protection locked="0"/>
    </xf>
    <xf numFmtId="37" fontId="5" fillId="3" borderId="22" xfId="1" applyNumberFormat="1" applyFont="1" applyFill="1" applyBorder="1" applyAlignment="1" applyProtection="1">
      <alignment horizontal="right" vertical="center"/>
      <protection locked="0"/>
    </xf>
    <xf numFmtId="3" fontId="6" fillId="3" borderId="22" xfId="0" applyNumberFormat="1" applyFont="1" applyFill="1" applyBorder="1" applyAlignment="1" applyProtection="1">
      <alignment horizontal="left" vertical="center" wrapText="1" readingOrder="1"/>
      <protection locked="0"/>
    </xf>
    <xf numFmtId="0" fontId="6" fillId="3" borderId="23" xfId="0" applyFont="1" applyFill="1" applyBorder="1" applyAlignment="1" applyProtection="1">
      <alignment horizontal="left" vertical="center" wrapText="1" readingOrder="1"/>
      <protection locked="0"/>
    </xf>
    <xf numFmtId="0" fontId="5" fillId="3" borderId="0" xfId="0" applyFont="1" applyFill="1" applyAlignment="1">
      <alignment horizontal="left" vertical="center"/>
    </xf>
    <xf numFmtId="0" fontId="5" fillId="3" borderId="49" xfId="0" applyFont="1" applyFill="1" applyBorder="1" applyAlignment="1">
      <alignment horizontal="left" vertical="center"/>
    </xf>
    <xf numFmtId="0" fontId="2" fillId="3" borderId="22" xfId="0" applyFont="1" applyFill="1" applyBorder="1" applyAlignment="1">
      <alignment horizontal="center" vertical="center" wrapText="1"/>
    </xf>
    <xf numFmtId="0" fontId="2" fillId="3" borderId="15" xfId="0" applyFont="1" applyFill="1" applyBorder="1" applyAlignment="1">
      <alignment horizontal="center" vertical="center" wrapText="1"/>
    </xf>
    <xf numFmtId="0" fontId="5" fillId="3" borderId="18" xfId="0" applyFont="1" applyFill="1" applyBorder="1" applyAlignment="1">
      <alignment horizontal="center" vertical="center"/>
    </xf>
    <xf numFmtId="0" fontId="5" fillId="3" borderId="19" xfId="0" applyFont="1" applyFill="1" applyBorder="1" applyAlignment="1">
      <alignment horizontal="center" vertical="center"/>
    </xf>
    <xf numFmtId="0" fontId="5" fillId="4" borderId="3" xfId="0" applyFont="1" applyFill="1" applyBorder="1" applyAlignment="1">
      <alignment horizontal="center" vertical="center"/>
    </xf>
    <xf numFmtId="0" fontId="5" fillId="4" borderId="21" xfId="0" applyFont="1" applyFill="1" applyBorder="1" applyAlignment="1">
      <alignment horizontal="center" vertical="center"/>
    </xf>
    <xf numFmtId="0" fontId="5" fillId="4" borderId="1" xfId="0" applyFont="1" applyFill="1" applyBorder="1" applyAlignment="1">
      <alignment horizontal="center" vertical="center"/>
    </xf>
    <xf numFmtId="0" fontId="5" fillId="3" borderId="1" xfId="0" applyFont="1" applyFill="1" applyBorder="1" applyAlignment="1" applyProtection="1">
      <alignment horizontal="center" vertical="center"/>
      <protection locked="0"/>
    </xf>
    <xf numFmtId="0" fontId="6" fillId="0" borderId="3" xfId="0" applyFont="1" applyFill="1" applyBorder="1" applyAlignment="1" applyProtection="1">
      <alignment horizontal="center" vertical="center" wrapText="1" readingOrder="1"/>
      <protection locked="0"/>
    </xf>
    <xf numFmtId="0" fontId="6" fillId="0" borderId="21" xfId="0" applyFont="1" applyFill="1" applyBorder="1" applyAlignment="1" applyProtection="1">
      <alignment horizontal="center" vertical="center" wrapText="1" readingOrder="1"/>
      <protection locked="0"/>
    </xf>
    <xf numFmtId="0" fontId="6" fillId="0" borderId="4" xfId="0" applyFont="1" applyBorder="1" applyAlignment="1" applyProtection="1">
      <alignment horizontal="center" vertical="center" wrapText="1" readingOrder="1"/>
      <protection locked="0"/>
    </xf>
    <xf numFmtId="3" fontId="6" fillId="0" borderId="3" xfId="0" applyNumberFormat="1" applyFont="1" applyBorder="1" applyAlignment="1" applyProtection="1">
      <alignment horizontal="left" vertical="center" wrapText="1" readingOrder="1"/>
      <protection locked="0"/>
    </xf>
    <xf numFmtId="0" fontId="6" fillId="0" borderId="21" xfId="0" applyFont="1" applyBorder="1" applyAlignment="1" applyProtection="1">
      <alignment horizontal="left" vertical="center" wrapText="1" readingOrder="1"/>
      <protection locked="0"/>
    </xf>
    <xf numFmtId="37" fontId="5" fillId="3" borderId="3" xfId="1" applyNumberFormat="1" applyFont="1" applyFill="1" applyBorder="1" applyAlignment="1" applyProtection="1">
      <alignment horizontal="right" vertical="center"/>
      <protection locked="0"/>
    </xf>
    <xf numFmtId="37" fontId="5" fillId="3" borderId="21" xfId="1" applyNumberFormat="1" applyFont="1" applyFill="1" applyBorder="1" applyAlignment="1" applyProtection="1">
      <alignment horizontal="right" vertical="center"/>
      <protection locked="0"/>
    </xf>
    <xf numFmtId="0" fontId="5" fillId="3" borderId="1" xfId="0" applyFont="1" applyFill="1" applyBorder="1" applyAlignment="1" applyProtection="1">
      <alignment horizontal="center" vertical="center" wrapText="1"/>
      <protection locked="0"/>
    </xf>
    <xf numFmtId="3" fontId="5" fillId="3" borderId="50" xfId="0" applyNumberFormat="1" applyFont="1" applyFill="1" applyBorder="1" applyAlignment="1">
      <alignment vertical="center"/>
    </xf>
    <xf numFmtId="3" fontId="5" fillId="3" borderId="51" xfId="0" applyNumberFormat="1" applyFont="1" applyFill="1" applyBorder="1" applyAlignment="1">
      <alignment vertical="center"/>
    </xf>
    <xf numFmtId="3" fontId="5" fillId="3" borderId="52" xfId="0" applyNumberFormat="1" applyFont="1" applyFill="1" applyBorder="1" applyAlignment="1">
      <alignment vertical="center"/>
    </xf>
    <xf numFmtId="10" fontId="2" fillId="3" borderId="4" xfId="0" applyNumberFormat="1" applyFont="1" applyFill="1" applyBorder="1" applyAlignment="1">
      <alignment horizontal="center" vertical="center"/>
    </xf>
    <xf numFmtId="9" fontId="2" fillId="3" borderId="3" xfId="2" applyFont="1" applyFill="1" applyBorder="1" applyAlignment="1">
      <alignment horizontal="center" vertical="center"/>
    </xf>
    <xf numFmtId="9" fontId="2" fillId="3" borderId="21" xfId="2" applyFont="1" applyFill="1" applyBorder="1" applyAlignment="1">
      <alignment horizontal="center" vertical="center"/>
    </xf>
    <xf numFmtId="10" fontId="5" fillId="3" borderId="1" xfId="2" applyNumberFormat="1" applyFont="1" applyFill="1" applyBorder="1" applyAlignment="1">
      <alignment horizontal="center" vertical="center"/>
    </xf>
    <xf numFmtId="37" fontId="5" fillId="3" borderId="3" xfId="1" applyNumberFormat="1" applyFont="1" applyFill="1" applyBorder="1" applyAlignment="1">
      <alignment horizontal="right" vertical="center"/>
    </xf>
    <xf numFmtId="37" fontId="5" fillId="3" borderId="21" xfId="1" applyNumberFormat="1" applyFont="1" applyFill="1" applyBorder="1" applyAlignment="1">
      <alignment horizontal="right" vertical="center"/>
    </xf>
    <xf numFmtId="3" fontId="5" fillId="3" borderId="1" xfId="0" applyNumberFormat="1" applyFont="1" applyFill="1" applyBorder="1" applyAlignment="1">
      <alignment horizontal="right" vertical="center"/>
    </xf>
    <xf numFmtId="0" fontId="5" fillId="3" borderId="4" xfId="0" applyFont="1" applyFill="1" applyBorder="1" applyAlignment="1">
      <alignment horizontal="center" vertical="center"/>
    </xf>
    <xf numFmtId="0" fontId="2" fillId="3" borderId="1" xfId="0" applyFont="1" applyFill="1" applyBorder="1" applyAlignment="1">
      <alignment horizontal="center" vertical="center" wrapText="1"/>
    </xf>
    <xf numFmtId="0" fontId="5" fillId="3" borderId="22" xfId="0" applyFont="1" applyFill="1" applyBorder="1" applyAlignment="1">
      <alignment horizontal="center" vertical="center"/>
    </xf>
    <xf numFmtId="0" fontId="5" fillId="3" borderId="43" xfId="0" applyFont="1" applyFill="1" applyBorder="1" applyAlignment="1">
      <alignment horizontal="center" vertical="center"/>
    </xf>
    <xf numFmtId="0" fontId="5" fillId="3" borderId="15" xfId="0" applyFont="1" applyFill="1" applyBorder="1" applyAlignment="1">
      <alignment horizontal="center" vertical="center"/>
    </xf>
    <xf numFmtId="0" fontId="5" fillId="3" borderId="17" xfId="0" applyFont="1" applyFill="1" applyBorder="1" applyAlignment="1">
      <alignment horizontal="center" vertical="center"/>
    </xf>
    <xf numFmtId="0" fontId="5" fillId="3" borderId="23" xfId="0" applyFont="1" applyFill="1" applyBorder="1" applyAlignment="1">
      <alignment horizontal="center" vertical="center"/>
    </xf>
    <xf numFmtId="0" fontId="5" fillId="3" borderId="16" xfId="0" applyFont="1" applyFill="1" applyBorder="1" applyAlignment="1">
      <alignment horizontal="center" vertical="center"/>
    </xf>
    <xf numFmtId="37" fontId="5" fillId="3" borderId="1" xfId="1" applyNumberFormat="1" applyFont="1" applyFill="1" applyBorder="1" applyAlignment="1">
      <alignment horizontal="right" vertical="center"/>
    </xf>
    <xf numFmtId="3" fontId="5" fillId="3" borderId="1" xfId="1" applyNumberFormat="1" applyFont="1" applyFill="1" applyBorder="1" applyAlignment="1">
      <alignment horizontal="right" vertical="center" indent="1"/>
    </xf>
    <xf numFmtId="3" fontId="2" fillId="3" borderId="1" xfId="1" applyNumberFormat="1" applyFont="1" applyFill="1" applyBorder="1" applyAlignment="1">
      <alignment horizontal="right" vertical="center" indent="1"/>
    </xf>
    <xf numFmtId="0" fontId="5" fillId="0" borderId="1" xfId="0" applyFont="1" applyBorder="1"/>
    <xf numFmtId="37" fontId="2" fillId="3" borderId="1" xfId="1" applyNumberFormat="1" applyFont="1" applyFill="1" applyBorder="1" applyAlignment="1">
      <alignment horizontal="right" vertical="center"/>
    </xf>
    <xf numFmtId="10" fontId="2" fillId="3" borderId="1" xfId="2" applyNumberFormat="1" applyFont="1" applyFill="1" applyBorder="1" applyAlignment="1">
      <alignment horizontal="center" vertical="center"/>
    </xf>
    <xf numFmtId="3" fontId="2" fillId="3" borderId="1" xfId="0" applyNumberFormat="1" applyFont="1" applyFill="1" applyBorder="1" applyAlignment="1">
      <alignment horizontal="right" vertical="center"/>
    </xf>
    <xf numFmtId="166" fontId="5" fillId="3" borderId="49" xfId="0" applyNumberFormat="1" applyFont="1" applyFill="1" applyBorder="1" applyAlignment="1">
      <alignment horizontal="right" vertical="center"/>
    </xf>
    <xf numFmtId="37" fontId="2" fillId="3" borderId="3" xfId="1" applyNumberFormat="1" applyFont="1" applyFill="1" applyBorder="1" applyAlignment="1">
      <alignment horizontal="right" vertical="center"/>
    </xf>
    <xf numFmtId="37" fontId="2" fillId="3" borderId="21" xfId="1" applyNumberFormat="1" applyFont="1" applyFill="1" applyBorder="1" applyAlignment="1">
      <alignment horizontal="right" vertical="center"/>
    </xf>
    <xf numFmtId="10" fontId="5" fillId="3" borderId="22" xfId="2" applyNumberFormat="1" applyFont="1" applyFill="1" applyBorder="1" applyAlignment="1">
      <alignment horizontal="center" vertical="center"/>
    </xf>
    <xf numFmtId="10" fontId="5" fillId="3" borderId="43" xfId="2" applyNumberFormat="1" applyFont="1" applyFill="1" applyBorder="1" applyAlignment="1">
      <alignment horizontal="center" vertical="center"/>
    </xf>
    <xf numFmtId="0" fontId="5" fillId="4" borderId="4" xfId="0" applyFont="1" applyFill="1" applyBorder="1" applyAlignment="1">
      <alignment horizontal="center" vertical="center"/>
    </xf>
    <xf numFmtId="3" fontId="2" fillId="3" borderId="3" xfId="0" applyNumberFormat="1" applyFont="1" applyFill="1" applyBorder="1" applyAlignment="1">
      <alignment horizontal="right" vertical="center"/>
    </xf>
    <xf numFmtId="3" fontId="2" fillId="3" borderId="21" xfId="0" applyNumberFormat="1" applyFont="1" applyFill="1" applyBorder="1" applyAlignment="1">
      <alignment horizontal="right" vertical="center"/>
    </xf>
  </cellXfs>
  <cellStyles count="4">
    <cellStyle name="Moneda" xfId="1" builtinId="4"/>
    <cellStyle name="Normal" xfId="0" builtinId="0"/>
    <cellStyle name="Normal 2" xfId="3" xr:uid="{4499FBA5-76A1-4AC5-9DBD-EB19AA24CBD5}"/>
    <cellStyle name="Porcentaje" xfId="2"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0.v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7.jpeg"/></Relationships>
</file>

<file path=xl/drawings/_rels/vmlDrawing11.v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7.jpeg"/></Relationships>
</file>

<file path=xl/drawings/_rels/vmlDrawing12.v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7.jpeg"/></Relationships>
</file>

<file path=xl/drawings/_rels/vmlDrawing13.v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7.jpeg"/></Relationships>
</file>

<file path=xl/drawings/_rels/vmlDrawing14.v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7.jpeg"/></Relationships>
</file>

<file path=xl/drawings/_rels/vmlDrawing15.v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7.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4.png"/></Relationships>
</file>

<file path=xl/drawings/_rels/vmlDrawing3.v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7.jpeg"/></Relationships>
</file>

<file path=xl/drawings/_rels/vmlDrawing4.v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7.jpeg"/></Relationships>
</file>

<file path=xl/drawings/_rels/vmlDrawing5.v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7.jpeg"/></Relationships>
</file>

<file path=xl/drawings/_rels/vmlDrawing6.v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7.jpeg"/></Relationships>
</file>

<file path=xl/drawings/_rels/vmlDrawing7.v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7.jpeg"/></Relationships>
</file>

<file path=xl/drawings/_rels/vmlDrawing8.v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7.jpeg"/></Relationships>
</file>

<file path=xl/drawings/_rels/vmlDrawing9.v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7.jpeg"/></Relationships>
</file>

<file path=xl/drawings/drawing1.xml><?xml version="1.0" encoding="utf-8"?>
<xdr:wsDr xmlns:xdr="http://schemas.openxmlformats.org/drawingml/2006/spreadsheetDrawing" xmlns:a="http://schemas.openxmlformats.org/drawingml/2006/main">
  <xdr:twoCellAnchor editAs="oneCell">
    <xdr:from>
      <xdr:col>0</xdr:col>
      <xdr:colOff>746125</xdr:colOff>
      <xdr:row>0</xdr:row>
      <xdr:rowOff>0</xdr:rowOff>
    </xdr:from>
    <xdr:to>
      <xdr:col>0</xdr:col>
      <xdr:colOff>1444625</xdr:colOff>
      <xdr:row>2</xdr:row>
      <xdr:rowOff>762000</xdr:rowOff>
    </xdr:to>
    <xdr:pic>
      <xdr:nvPicPr>
        <xdr:cNvPr id="2" name="Imagen 1" descr="ICBFNEW">
          <a:extLst>
            <a:ext uri="{FF2B5EF4-FFF2-40B4-BE49-F238E27FC236}">
              <a16:creationId xmlns:a16="http://schemas.microsoft.com/office/drawing/2014/main" id="{9E02E669-20EA-4C58-BD0E-28E5B5AC32AB}"/>
            </a:ext>
          </a:extLst>
        </xdr:cNvPr>
        <xdr:cNvPicPr/>
      </xdr:nvPicPr>
      <xdr:blipFill>
        <a:blip xmlns:r="http://schemas.openxmlformats.org/officeDocument/2006/relationships" r:embed="rId1"/>
        <a:srcRect/>
        <a:stretch>
          <a:fillRect/>
        </a:stretch>
      </xdr:blipFill>
      <xdr:spPr bwMode="auto">
        <a:xfrm>
          <a:off x="746125" y="0"/>
          <a:ext cx="698500" cy="1123950"/>
        </a:xfrm>
        <a:prstGeom prst="rect">
          <a:avLst/>
        </a:prstGeom>
        <a:noFill/>
        <a:ln w="9525">
          <a:noFill/>
          <a:miter lim="800000"/>
          <a:headEnd/>
          <a:tailEnd/>
        </a:ln>
      </xdr:spPr>
    </xdr:pic>
    <xdr:clientData/>
  </xdr:twoCellAnchor>
  <xdr:twoCellAnchor editAs="oneCell">
    <xdr:from>
      <xdr:col>0</xdr:col>
      <xdr:colOff>1460500</xdr:colOff>
      <xdr:row>202</xdr:row>
      <xdr:rowOff>0</xdr:rowOff>
    </xdr:from>
    <xdr:to>
      <xdr:col>9</xdr:col>
      <xdr:colOff>809625</xdr:colOff>
      <xdr:row>243</xdr:row>
      <xdr:rowOff>122587</xdr:rowOff>
    </xdr:to>
    <xdr:pic>
      <xdr:nvPicPr>
        <xdr:cNvPr id="3" name="Imagen 2">
          <a:extLst>
            <a:ext uri="{FF2B5EF4-FFF2-40B4-BE49-F238E27FC236}">
              <a16:creationId xmlns:a16="http://schemas.microsoft.com/office/drawing/2014/main" id="{AA26D8CE-0FCC-4DCD-9F46-303C43F13F44}"/>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460500" y="37728525"/>
          <a:ext cx="8245475" cy="141798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257175</xdr:colOff>
      <xdr:row>1</xdr:row>
      <xdr:rowOff>66675</xdr:rowOff>
    </xdr:from>
    <xdr:to>
      <xdr:col>0</xdr:col>
      <xdr:colOff>1209675</xdr:colOff>
      <xdr:row>8</xdr:row>
      <xdr:rowOff>95250</xdr:rowOff>
    </xdr:to>
    <xdr:pic>
      <xdr:nvPicPr>
        <xdr:cNvPr id="17586" name="Picture 3" descr="LOGO ICBF">
          <a:extLst>
            <a:ext uri="{FF2B5EF4-FFF2-40B4-BE49-F238E27FC236}">
              <a16:creationId xmlns:a16="http://schemas.microsoft.com/office/drawing/2014/main" id="{00000000-0008-0000-0200-0000B2440000}"/>
            </a:ext>
          </a:extLst>
        </xdr:cNvPr>
        <xdr:cNvPicPr>
          <a:picLocks noChangeAspect="1" noChangeArrowheads="1"/>
        </xdr:cNvPicPr>
      </xdr:nvPicPr>
      <xdr:blipFill>
        <a:blip xmlns:r="http://schemas.openxmlformats.org/officeDocument/2006/relationships" r:embed="rId1" cstate="print">
          <a:grayscl/>
        </a:blip>
        <a:srcRect/>
        <a:stretch>
          <a:fillRect/>
        </a:stretch>
      </xdr:blipFill>
      <xdr:spPr bwMode="auto">
        <a:xfrm>
          <a:off x="257175" y="238125"/>
          <a:ext cx="952500" cy="1162050"/>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3476625</xdr:colOff>
      <xdr:row>1</xdr:row>
      <xdr:rowOff>0</xdr:rowOff>
    </xdr:from>
    <xdr:to>
      <xdr:col>1</xdr:col>
      <xdr:colOff>5781675</xdr:colOff>
      <xdr:row>8</xdr:row>
      <xdr:rowOff>152400</xdr:rowOff>
    </xdr:to>
    <xdr:grpSp>
      <xdr:nvGrpSpPr>
        <xdr:cNvPr id="22649" name="Group 6">
          <a:extLst>
            <a:ext uri="{FF2B5EF4-FFF2-40B4-BE49-F238E27FC236}">
              <a16:creationId xmlns:a16="http://schemas.microsoft.com/office/drawing/2014/main" id="{00000000-0008-0000-0300-000079580000}"/>
            </a:ext>
          </a:extLst>
        </xdr:cNvPr>
        <xdr:cNvGrpSpPr>
          <a:grpSpLocks/>
        </xdr:cNvGrpSpPr>
      </xdr:nvGrpSpPr>
      <xdr:grpSpPr bwMode="auto">
        <a:xfrm>
          <a:off x="4143375" y="161925"/>
          <a:ext cx="2305050" cy="1285875"/>
          <a:chOff x="472" y="0"/>
          <a:chExt cx="281" cy="120"/>
        </a:xfrm>
      </xdr:grpSpPr>
      <xdr:grpSp>
        <xdr:nvGrpSpPr>
          <xdr:cNvPr id="22650" name="Group 2">
            <a:extLst>
              <a:ext uri="{FF2B5EF4-FFF2-40B4-BE49-F238E27FC236}">
                <a16:creationId xmlns:a16="http://schemas.microsoft.com/office/drawing/2014/main" id="{00000000-0008-0000-0300-00007A580000}"/>
              </a:ext>
            </a:extLst>
          </xdr:cNvPr>
          <xdr:cNvGrpSpPr>
            <a:grpSpLocks/>
          </xdr:cNvGrpSpPr>
        </xdr:nvGrpSpPr>
        <xdr:grpSpPr bwMode="auto">
          <a:xfrm>
            <a:off x="478" y="0"/>
            <a:ext cx="275" cy="119"/>
            <a:chOff x="385" y="12"/>
            <a:chExt cx="275" cy="119"/>
          </a:xfrm>
        </xdr:grpSpPr>
        <xdr:sp macro="" textlink="">
          <xdr:nvSpPr>
            <xdr:cNvPr id="22652" name="Freeform 3">
              <a:extLst>
                <a:ext uri="{FF2B5EF4-FFF2-40B4-BE49-F238E27FC236}">
                  <a16:creationId xmlns:a16="http://schemas.microsoft.com/office/drawing/2014/main" id="{00000000-0008-0000-0300-00007C580000}"/>
                </a:ext>
              </a:extLst>
            </xdr:cNvPr>
            <xdr:cNvSpPr>
              <a:spLocks/>
            </xdr:cNvSpPr>
          </xdr:nvSpPr>
          <xdr:spPr bwMode="auto">
            <a:xfrm rot="92823">
              <a:off x="413" y="65"/>
              <a:ext cx="247" cy="66"/>
            </a:xfrm>
            <a:custGeom>
              <a:avLst/>
              <a:gdLst>
                <a:gd name="T0" fmla="*/ 0 w 219"/>
                <a:gd name="T1" fmla="*/ 36 h 73"/>
                <a:gd name="T2" fmla="*/ 112 w 219"/>
                <a:gd name="T3" fmla="*/ 15 h 73"/>
                <a:gd name="T4" fmla="*/ 325 w 219"/>
                <a:gd name="T5" fmla="*/ 22 h 73"/>
                <a:gd name="T6" fmla="*/ 460 w 219"/>
                <a:gd name="T7" fmla="*/ 5 h 73"/>
                <a:gd name="T8" fmla="*/ 509 w 219"/>
                <a:gd name="T9" fmla="*/ 0 h 73"/>
                <a:gd name="T10" fmla="*/ 0 60000 65536"/>
                <a:gd name="T11" fmla="*/ 0 60000 65536"/>
                <a:gd name="T12" fmla="*/ 0 60000 65536"/>
                <a:gd name="T13" fmla="*/ 0 60000 65536"/>
                <a:gd name="T14" fmla="*/ 0 60000 65536"/>
                <a:gd name="T15" fmla="*/ 0 w 219"/>
                <a:gd name="T16" fmla="*/ 0 h 73"/>
                <a:gd name="T17" fmla="*/ 219 w 219"/>
                <a:gd name="T18" fmla="*/ 73 h 73"/>
              </a:gdLst>
              <a:ahLst/>
              <a:cxnLst>
                <a:cxn ang="T10">
                  <a:pos x="T0" y="T1"/>
                </a:cxn>
                <a:cxn ang="T11">
                  <a:pos x="T2" y="T3"/>
                </a:cxn>
                <a:cxn ang="T12">
                  <a:pos x="T4" y="T5"/>
                </a:cxn>
                <a:cxn ang="T13">
                  <a:pos x="T6" y="T7"/>
                </a:cxn>
                <a:cxn ang="T14">
                  <a:pos x="T8" y="T9"/>
                </a:cxn>
              </a:cxnLst>
              <a:rect l="T15" t="T16" r="T17" b="T18"/>
              <a:pathLst>
                <a:path w="219" h="73">
                  <a:moveTo>
                    <a:pt x="0" y="73"/>
                  </a:moveTo>
                  <a:cubicBezTo>
                    <a:pt x="12" y="54"/>
                    <a:pt x="25" y="36"/>
                    <a:pt x="48" y="31"/>
                  </a:cubicBezTo>
                  <a:cubicBezTo>
                    <a:pt x="71" y="26"/>
                    <a:pt x="114" y="48"/>
                    <a:pt x="139" y="44"/>
                  </a:cubicBezTo>
                  <a:cubicBezTo>
                    <a:pt x="164" y="40"/>
                    <a:pt x="186" y="16"/>
                    <a:pt x="199" y="9"/>
                  </a:cubicBezTo>
                  <a:cubicBezTo>
                    <a:pt x="212" y="2"/>
                    <a:pt x="215" y="1"/>
                    <a:pt x="219" y="0"/>
                  </a:cubicBezTo>
                </a:path>
              </a:pathLst>
            </a:custGeom>
            <a:noFill/>
            <a:ln w="254000" cap="flat" cmpd="sng">
              <a:solidFill>
                <a:srgbClr val="00FFFF"/>
              </a:solidFill>
              <a:prstDash val="solid"/>
              <a:round/>
              <a:headEnd type="none" w="med" len="med"/>
              <a:tailEnd type="none" w="med" len="med"/>
            </a:ln>
          </xdr:spPr>
        </xdr:sp>
        <xdr:sp macro="" textlink="">
          <xdr:nvSpPr>
            <xdr:cNvPr id="22653" name="Freeform 4">
              <a:extLst>
                <a:ext uri="{FF2B5EF4-FFF2-40B4-BE49-F238E27FC236}">
                  <a16:creationId xmlns:a16="http://schemas.microsoft.com/office/drawing/2014/main" id="{00000000-0008-0000-0300-00007D580000}"/>
                </a:ext>
              </a:extLst>
            </xdr:cNvPr>
            <xdr:cNvSpPr>
              <a:spLocks/>
            </xdr:cNvSpPr>
          </xdr:nvSpPr>
          <xdr:spPr bwMode="auto">
            <a:xfrm rot="92823">
              <a:off x="385" y="12"/>
              <a:ext cx="247" cy="66"/>
            </a:xfrm>
            <a:custGeom>
              <a:avLst/>
              <a:gdLst>
                <a:gd name="T0" fmla="*/ 0 w 219"/>
                <a:gd name="T1" fmla="*/ 36 h 73"/>
                <a:gd name="T2" fmla="*/ 112 w 219"/>
                <a:gd name="T3" fmla="*/ 15 h 73"/>
                <a:gd name="T4" fmla="*/ 325 w 219"/>
                <a:gd name="T5" fmla="*/ 22 h 73"/>
                <a:gd name="T6" fmla="*/ 460 w 219"/>
                <a:gd name="T7" fmla="*/ 5 h 73"/>
                <a:gd name="T8" fmla="*/ 509 w 219"/>
                <a:gd name="T9" fmla="*/ 0 h 73"/>
                <a:gd name="T10" fmla="*/ 0 60000 65536"/>
                <a:gd name="T11" fmla="*/ 0 60000 65536"/>
                <a:gd name="T12" fmla="*/ 0 60000 65536"/>
                <a:gd name="T13" fmla="*/ 0 60000 65536"/>
                <a:gd name="T14" fmla="*/ 0 60000 65536"/>
                <a:gd name="T15" fmla="*/ 0 w 219"/>
                <a:gd name="T16" fmla="*/ 0 h 73"/>
                <a:gd name="T17" fmla="*/ 219 w 219"/>
                <a:gd name="T18" fmla="*/ 73 h 73"/>
              </a:gdLst>
              <a:ahLst/>
              <a:cxnLst>
                <a:cxn ang="T10">
                  <a:pos x="T0" y="T1"/>
                </a:cxn>
                <a:cxn ang="T11">
                  <a:pos x="T2" y="T3"/>
                </a:cxn>
                <a:cxn ang="T12">
                  <a:pos x="T4" y="T5"/>
                </a:cxn>
                <a:cxn ang="T13">
                  <a:pos x="T6" y="T7"/>
                </a:cxn>
                <a:cxn ang="T14">
                  <a:pos x="T8" y="T9"/>
                </a:cxn>
              </a:cxnLst>
              <a:rect l="T15" t="T16" r="T17" b="T18"/>
              <a:pathLst>
                <a:path w="219" h="73">
                  <a:moveTo>
                    <a:pt x="0" y="73"/>
                  </a:moveTo>
                  <a:cubicBezTo>
                    <a:pt x="12" y="54"/>
                    <a:pt x="25" y="36"/>
                    <a:pt x="48" y="31"/>
                  </a:cubicBezTo>
                  <a:cubicBezTo>
                    <a:pt x="71" y="26"/>
                    <a:pt x="114" y="48"/>
                    <a:pt x="139" y="44"/>
                  </a:cubicBezTo>
                  <a:cubicBezTo>
                    <a:pt x="164" y="40"/>
                    <a:pt x="186" y="16"/>
                    <a:pt x="199" y="9"/>
                  </a:cubicBezTo>
                  <a:cubicBezTo>
                    <a:pt x="212" y="2"/>
                    <a:pt x="215" y="1"/>
                    <a:pt x="219" y="0"/>
                  </a:cubicBezTo>
                </a:path>
              </a:pathLst>
            </a:custGeom>
            <a:noFill/>
            <a:ln w="254000" cap="flat" cmpd="sng">
              <a:solidFill>
                <a:srgbClr val="00FFFF"/>
              </a:solidFill>
              <a:prstDash val="solid"/>
              <a:round/>
              <a:headEnd type="none" w="med" len="med"/>
              <a:tailEnd type="none" w="med" len="med"/>
            </a:ln>
          </xdr:spPr>
        </xdr:sp>
      </xdr:grpSp>
      <xdr:sp macro="" textlink="">
        <xdr:nvSpPr>
          <xdr:cNvPr id="4" name="Texto 4">
            <a:extLst>
              <a:ext uri="{FF2B5EF4-FFF2-40B4-BE49-F238E27FC236}">
                <a16:creationId xmlns:a16="http://schemas.microsoft.com/office/drawing/2014/main" id="{00000000-0008-0000-0300-000004000000}"/>
              </a:ext>
            </a:extLst>
          </xdr:cNvPr>
          <xdr:cNvSpPr txBox="1">
            <a:spLocks noChangeArrowheads="1"/>
          </xdr:cNvSpPr>
        </xdr:nvSpPr>
        <xdr:spPr bwMode="auto">
          <a:xfrm>
            <a:off x="472" y="11"/>
            <a:ext cx="276" cy="109"/>
          </a:xfrm>
          <a:prstGeom prst="rect">
            <a:avLst/>
          </a:prstGeom>
          <a:noFill/>
          <a:ln>
            <a:noFill/>
          </a:ln>
        </xdr:spPr>
        <xdr:txBody>
          <a:bodyPr vertOverflow="clip" wrap="square" lIns="27432" tIns="22860" rIns="27432" bIns="0" anchor="t" upright="1"/>
          <a:lstStyle/>
          <a:p>
            <a:pPr algn="ctr" rtl="0">
              <a:defRPr sz="1000"/>
            </a:pPr>
            <a:r>
              <a:rPr lang="es-CO" sz="1000" b="1" i="0" u="none" strike="noStrike" baseline="0">
                <a:solidFill>
                  <a:srgbClr val="000000"/>
                </a:solidFill>
                <a:latin typeface="Arial"/>
                <a:cs typeface="Arial"/>
              </a:rPr>
              <a:t>ENLETRAS 3.2</a:t>
            </a:r>
          </a:p>
          <a:p>
            <a:pPr algn="ctr" rtl="0">
              <a:defRPr sz="1000"/>
            </a:pPr>
            <a:r>
              <a:rPr lang="es-CO" sz="1000" b="1" i="0" u="none" strike="noStrike" baseline="0">
                <a:solidFill>
                  <a:srgbClr val="000000"/>
                </a:solidFill>
                <a:latin typeface="Arial"/>
                <a:cs typeface="Arial"/>
              </a:rPr>
              <a:t>Devuelve la expresión en letras de un número entero de hasta nueve cifras</a:t>
            </a:r>
          </a:p>
          <a:p>
            <a:pPr algn="ctr" rtl="0">
              <a:defRPr sz="1000"/>
            </a:pPr>
            <a:r>
              <a:rPr lang="es-CO" sz="1000" b="1" i="0" u="none" strike="noStrike" baseline="0">
                <a:solidFill>
                  <a:srgbClr val="000000"/>
                </a:solidFill>
                <a:latin typeface="Arial"/>
                <a:cs typeface="Arial"/>
              </a:rPr>
              <a:t>Creado por Claudio Sánchez</a:t>
            </a:r>
          </a:p>
          <a:p>
            <a:pPr algn="ctr" rtl="0">
              <a:defRPr sz="1000"/>
            </a:pPr>
            <a:r>
              <a:rPr lang="es-CO" sz="1000" b="1" i="0" u="none" strike="noStrike" baseline="0">
                <a:solidFill>
                  <a:srgbClr val="000000"/>
                </a:solidFill>
                <a:latin typeface="Arial"/>
                <a:cs typeface="Arial"/>
              </a:rPr>
              <a:t>clauh@bigfoot.com</a:t>
            </a:r>
          </a:p>
          <a:p>
            <a:pPr algn="ctr" rtl="0">
              <a:defRPr sz="1000"/>
            </a:pPr>
            <a:r>
              <a:rPr lang="es-CO" sz="1000" b="1" i="0" u="none" strike="noStrike" baseline="0">
                <a:solidFill>
                  <a:srgbClr val="000000"/>
                </a:solidFill>
                <a:latin typeface="Arial"/>
                <a:cs typeface="Arial"/>
              </a:rPr>
              <a:t>http://fisicamente.freeservers.com</a:t>
            </a:r>
          </a:p>
        </xdr:txBody>
      </xdr:sp>
    </xdr:grp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4C9903-151E-4924-AAB5-ACD1A7D09A73}">
  <sheetPr>
    <tabColor theme="2" tint="-0.249977111117893"/>
  </sheetPr>
  <dimension ref="A1:L241"/>
  <sheetViews>
    <sheetView view="pageBreakPreview" zoomScale="60" zoomScaleNormal="60" workbookViewId="0">
      <selection activeCell="A10" sqref="A10:J236"/>
    </sheetView>
  </sheetViews>
  <sheetFormatPr baseColWidth="10" defaultColWidth="11.5703125" defaultRowHeight="14.25"/>
  <cols>
    <col min="1" max="1" width="40.85546875" style="165" customWidth="1"/>
    <col min="2" max="9" width="11.5703125" style="165"/>
    <col min="10" max="10" width="30.85546875" style="165" customWidth="1"/>
    <col min="11" max="16384" width="11.5703125" style="165"/>
  </cols>
  <sheetData>
    <row r="1" spans="1:12" ht="14.25" customHeight="1">
      <c r="A1" s="171"/>
      <c r="B1" s="174" t="s">
        <v>226</v>
      </c>
      <c r="C1" s="175"/>
      <c r="D1" s="175"/>
      <c r="E1" s="175"/>
      <c r="F1" s="175"/>
      <c r="G1" s="175"/>
      <c r="H1" s="176"/>
      <c r="I1" s="163" t="s">
        <v>227</v>
      </c>
      <c r="J1" s="164">
        <v>43893</v>
      </c>
    </row>
    <row r="2" spans="1:12">
      <c r="A2" s="172"/>
      <c r="B2" s="177"/>
      <c r="C2" s="178"/>
      <c r="D2" s="178"/>
      <c r="E2" s="178"/>
      <c r="F2" s="178"/>
      <c r="G2" s="178"/>
      <c r="H2" s="179"/>
      <c r="I2" s="166" t="s">
        <v>231</v>
      </c>
      <c r="J2" s="166" t="s">
        <v>228</v>
      </c>
    </row>
    <row r="3" spans="1:12" ht="62.25" customHeight="1" thickBot="1">
      <c r="A3" s="173"/>
      <c r="B3" s="180"/>
      <c r="C3" s="181"/>
      <c r="D3" s="181"/>
      <c r="E3" s="181"/>
      <c r="F3" s="181"/>
      <c r="G3" s="181"/>
      <c r="H3" s="182"/>
      <c r="I3" s="183" t="s">
        <v>229</v>
      </c>
      <c r="J3" s="184"/>
    </row>
    <row r="4" spans="1:12" ht="14.65" customHeight="1">
      <c r="A4" s="167"/>
    </row>
    <row r="5" spans="1:12" ht="14.65" customHeight="1">
      <c r="A5" s="168" t="s">
        <v>134</v>
      </c>
    </row>
    <row r="6" spans="1:12" ht="45">
      <c r="A6" s="168" t="s">
        <v>216</v>
      </c>
    </row>
    <row r="7" spans="1:12" ht="22.5" customHeight="1">
      <c r="A7" s="185" t="s">
        <v>135</v>
      </c>
      <c r="B7" s="185"/>
      <c r="C7" s="185"/>
      <c r="D7" s="185"/>
      <c r="E7" s="185"/>
      <c r="F7" s="185"/>
      <c r="G7" s="185"/>
      <c r="H7" s="185"/>
      <c r="I7" s="185"/>
      <c r="J7" s="185"/>
      <c r="K7" s="185"/>
      <c r="L7" s="185"/>
    </row>
    <row r="8" spans="1:12" ht="15">
      <c r="A8" s="169"/>
    </row>
    <row r="9" spans="1:12">
      <c r="A9" s="186" t="s">
        <v>217</v>
      </c>
      <c r="B9" s="186"/>
      <c r="C9" s="186"/>
      <c r="D9" s="186"/>
      <c r="E9" s="186"/>
      <c r="F9" s="186"/>
      <c r="G9" s="186"/>
      <c r="H9" s="186"/>
      <c r="I9" s="186"/>
      <c r="J9" s="186"/>
    </row>
    <row r="10" spans="1:12" ht="15" customHeight="1">
      <c r="A10" s="185" t="s">
        <v>230</v>
      </c>
      <c r="B10" s="187"/>
      <c r="C10" s="187"/>
      <c r="D10" s="187"/>
      <c r="E10" s="187"/>
      <c r="F10" s="187"/>
      <c r="G10" s="187"/>
      <c r="H10" s="187"/>
      <c r="I10" s="187"/>
      <c r="J10" s="187"/>
    </row>
    <row r="11" spans="1:12">
      <c r="A11" s="187"/>
      <c r="B11" s="187"/>
      <c r="C11" s="187"/>
      <c r="D11" s="187"/>
      <c r="E11" s="187"/>
      <c r="F11" s="187"/>
      <c r="G11" s="187"/>
      <c r="H11" s="187"/>
      <c r="I11" s="187"/>
      <c r="J11" s="187"/>
    </row>
    <row r="12" spans="1:12">
      <c r="A12" s="187"/>
      <c r="B12" s="187"/>
      <c r="C12" s="187"/>
      <c r="D12" s="187"/>
      <c r="E12" s="187"/>
      <c r="F12" s="187"/>
      <c r="G12" s="187"/>
      <c r="H12" s="187"/>
      <c r="I12" s="187"/>
      <c r="J12" s="187"/>
    </row>
    <row r="13" spans="1:12">
      <c r="A13" s="187"/>
      <c r="B13" s="187"/>
      <c r="C13" s="187"/>
      <c r="D13" s="187"/>
      <c r="E13" s="187"/>
      <c r="F13" s="187"/>
      <c r="G13" s="187"/>
      <c r="H13" s="187"/>
      <c r="I13" s="187"/>
      <c r="J13" s="187"/>
    </row>
    <row r="14" spans="1:12">
      <c r="A14" s="187"/>
      <c r="B14" s="187"/>
      <c r="C14" s="187"/>
      <c r="D14" s="187"/>
      <c r="E14" s="187"/>
      <c r="F14" s="187"/>
      <c r="G14" s="187"/>
      <c r="H14" s="187"/>
      <c r="I14" s="187"/>
      <c r="J14" s="187"/>
    </row>
    <row r="15" spans="1:12">
      <c r="A15" s="187"/>
      <c r="B15" s="187"/>
      <c r="C15" s="187"/>
      <c r="D15" s="187"/>
      <c r="E15" s="187"/>
      <c r="F15" s="187"/>
      <c r="G15" s="187"/>
      <c r="H15" s="187"/>
      <c r="I15" s="187"/>
      <c r="J15" s="187"/>
    </row>
    <row r="16" spans="1:12">
      <c r="A16" s="187"/>
      <c r="B16" s="187"/>
      <c r="C16" s="187"/>
      <c r="D16" s="187"/>
      <c r="E16" s="187"/>
      <c r="F16" s="187"/>
      <c r="G16" s="187"/>
      <c r="H16" s="187"/>
      <c r="I16" s="187"/>
      <c r="J16" s="187"/>
    </row>
    <row r="17" spans="1:10" ht="15" customHeight="1">
      <c r="A17" s="187"/>
      <c r="B17" s="187"/>
      <c r="C17" s="187"/>
      <c r="D17" s="187"/>
      <c r="E17" s="187"/>
      <c r="F17" s="187"/>
      <c r="G17" s="187"/>
      <c r="H17" s="187"/>
      <c r="I17" s="187"/>
      <c r="J17" s="187"/>
    </row>
    <row r="18" spans="1:10" ht="15" customHeight="1">
      <c r="A18" s="187"/>
      <c r="B18" s="187"/>
      <c r="C18" s="187"/>
      <c r="D18" s="187"/>
      <c r="E18" s="187"/>
      <c r="F18" s="187"/>
      <c r="G18" s="187"/>
      <c r="H18" s="187"/>
      <c r="I18" s="187"/>
      <c r="J18" s="187"/>
    </row>
    <row r="19" spans="1:10">
      <c r="A19" s="187"/>
      <c r="B19" s="187"/>
      <c r="C19" s="187"/>
      <c r="D19" s="187"/>
      <c r="E19" s="187"/>
      <c r="F19" s="187"/>
      <c r="G19" s="187"/>
      <c r="H19" s="187"/>
      <c r="I19" s="187"/>
      <c r="J19" s="187"/>
    </row>
    <row r="20" spans="1:10" ht="15" customHeight="1">
      <c r="A20" s="187"/>
      <c r="B20" s="187"/>
      <c r="C20" s="187"/>
      <c r="D20" s="187"/>
      <c r="E20" s="187"/>
      <c r="F20" s="187"/>
      <c r="G20" s="187"/>
      <c r="H20" s="187"/>
      <c r="I20" s="187"/>
      <c r="J20" s="187"/>
    </row>
    <row r="21" spans="1:10" ht="15" customHeight="1">
      <c r="A21" s="187"/>
      <c r="B21" s="187"/>
      <c r="C21" s="187"/>
      <c r="D21" s="187"/>
      <c r="E21" s="187"/>
      <c r="F21" s="187"/>
      <c r="G21" s="187"/>
      <c r="H21" s="187"/>
      <c r="I21" s="187"/>
      <c r="J21" s="187"/>
    </row>
    <row r="22" spans="1:10">
      <c r="A22" s="187"/>
      <c r="B22" s="187"/>
      <c r="C22" s="187"/>
      <c r="D22" s="187"/>
      <c r="E22" s="187"/>
      <c r="F22" s="187"/>
      <c r="G22" s="187"/>
      <c r="H22" s="187"/>
      <c r="I22" s="187"/>
      <c r="J22" s="187"/>
    </row>
    <row r="23" spans="1:10">
      <c r="A23" s="187"/>
      <c r="B23" s="187"/>
      <c r="C23" s="187"/>
      <c r="D23" s="187"/>
      <c r="E23" s="187"/>
      <c r="F23" s="187"/>
      <c r="G23" s="187"/>
      <c r="H23" s="187"/>
      <c r="I23" s="187"/>
      <c r="J23" s="187"/>
    </row>
    <row r="24" spans="1:10">
      <c r="A24" s="187"/>
      <c r="B24" s="187"/>
      <c r="C24" s="187"/>
      <c r="D24" s="187"/>
      <c r="E24" s="187"/>
      <c r="F24" s="187"/>
      <c r="G24" s="187"/>
      <c r="H24" s="187"/>
      <c r="I24" s="187"/>
      <c r="J24" s="187"/>
    </row>
    <row r="25" spans="1:10">
      <c r="A25" s="187"/>
      <c r="B25" s="187"/>
      <c r="C25" s="187"/>
      <c r="D25" s="187"/>
      <c r="E25" s="187"/>
      <c r="F25" s="187"/>
      <c r="G25" s="187"/>
      <c r="H25" s="187"/>
      <c r="I25" s="187"/>
      <c r="J25" s="187"/>
    </row>
    <row r="26" spans="1:10">
      <c r="A26" s="187"/>
      <c r="B26" s="187"/>
      <c r="C26" s="187"/>
      <c r="D26" s="187"/>
      <c r="E26" s="187"/>
      <c r="F26" s="187"/>
      <c r="G26" s="187"/>
      <c r="H26" s="187"/>
      <c r="I26" s="187"/>
      <c r="J26" s="187"/>
    </row>
    <row r="27" spans="1:10">
      <c r="A27" s="187"/>
      <c r="B27" s="187"/>
      <c r="C27" s="187"/>
      <c r="D27" s="187"/>
      <c r="E27" s="187"/>
      <c r="F27" s="187"/>
      <c r="G27" s="187"/>
      <c r="H27" s="187"/>
      <c r="I27" s="187"/>
      <c r="J27" s="187"/>
    </row>
    <row r="28" spans="1:10">
      <c r="A28" s="187"/>
      <c r="B28" s="187"/>
      <c r="C28" s="187"/>
      <c r="D28" s="187"/>
      <c r="E28" s="187"/>
      <c r="F28" s="187"/>
      <c r="G28" s="187"/>
      <c r="H28" s="187"/>
      <c r="I28" s="187"/>
      <c r="J28" s="187"/>
    </row>
    <row r="29" spans="1:10">
      <c r="A29" s="187"/>
      <c r="B29" s="187"/>
      <c r="C29" s="187"/>
      <c r="D29" s="187"/>
      <c r="E29" s="187"/>
      <c r="F29" s="187"/>
      <c r="G29" s="187"/>
      <c r="H29" s="187"/>
      <c r="I29" s="187"/>
      <c r="J29" s="187"/>
    </row>
    <row r="30" spans="1:10">
      <c r="A30" s="187"/>
      <c r="B30" s="187"/>
      <c r="C30" s="187"/>
      <c r="D30" s="187"/>
      <c r="E30" s="187"/>
      <c r="F30" s="187"/>
      <c r="G30" s="187"/>
      <c r="H30" s="187"/>
      <c r="I30" s="187"/>
      <c r="J30" s="187"/>
    </row>
    <row r="31" spans="1:10">
      <c r="A31" s="187"/>
      <c r="B31" s="187"/>
      <c r="C31" s="187"/>
      <c r="D31" s="187"/>
      <c r="E31" s="187"/>
      <c r="F31" s="187"/>
      <c r="G31" s="187"/>
      <c r="H31" s="187"/>
      <c r="I31" s="187"/>
      <c r="J31" s="187"/>
    </row>
    <row r="32" spans="1:10">
      <c r="A32" s="187"/>
      <c r="B32" s="187"/>
      <c r="C32" s="187"/>
      <c r="D32" s="187"/>
      <c r="E32" s="187"/>
      <c r="F32" s="187"/>
      <c r="G32" s="187"/>
      <c r="H32" s="187"/>
      <c r="I32" s="187"/>
      <c r="J32" s="187"/>
    </row>
    <row r="33" spans="1:10">
      <c r="A33" s="187"/>
      <c r="B33" s="187"/>
      <c r="C33" s="187"/>
      <c r="D33" s="187"/>
      <c r="E33" s="187"/>
      <c r="F33" s="187"/>
      <c r="G33" s="187"/>
      <c r="H33" s="187"/>
      <c r="I33" s="187"/>
      <c r="J33" s="187"/>
    </row>
    <row r="34" spans="1:10" ht="15" customHeight="1">
      <c r="A34" s="187"/>
      <c r="B34" s="187"/>
      <c r="C34" s="187"/>
      <c r="D34" s="187"/>
      <c r="E34" s="187"/>
      <c r="F34" s="187"/>
      <c r="G34" s="187"/>
      <c r="H34" s="187"/>
      <c r="I34" s="187"/>
      <c r="J34" s="187"/>
    </row>
    <row r="35" spans="1:10">
      <c r="A35" s="187"/>
      <c r="B35" s="187"/>
      <c r="C35" s="187"/>
      <c r="D35" s="187"/>
      <c r="E35" s="187"/>
      <c r="F35" s="187"/>
      <c r="G35" s="187"/>
      <c r="H35" s="187"/>
      <c r="I35" s="187"/>
      <c r="J35" s="187"/>
    </row>
    <row r="36" spans="1:10" ht="15" customHeight="1">
      <c r="A36" s="187"/>
      <c r="B36" s="187"/>
      <c r="C36" s="187"/>
      <c r="D36" s="187"/>
      <c r="E36" s="187"/>
      <c r="F36" s="187"/>
      <c r="G36" s="187"/>
      <c r="H36" s="187"/>
      <c r="I36" s="187"/>
      <c r="J36" s="187"/>
    </row>
    <row r="37" spans="1:10" ht="15" customHeight="1">
      <c r="A37" s="187"/>
      <c r="B37" s="187"/>
      <c r="C37" s="187"/>
      <c r="D37" s="187"/>
      <c r="E37" s="187"/>
      <c r="F37" s="187"/>
      <c r="G37" s="187"/>
      <c r="H37" s="187"/>
      <c r="I37" s="187"/>
      <c r="J37" s="187"/>
    </row>
    <row r="38" spans="1:10">
      <c r="A38" s="187"/>
      <c r="B38" s="187"/>
      <c r="C38" s="187"/>
      <c r="D38" s="187"/>
      <c r="E38" s="187"/>
      <c r="F38" s="187"/>
      <c r="G38" s="187"/>
      <c r="H38" s="187"/>
      <c r="I38" s="187"/>
      <c r="J38" s="187"/>
    </row>
    <row r="39" spans="1:10">
      <c r="A39" s="187"/>
      <c r="B39" s="187"/>
      <c r="C39" s="187"/>
      <c r="D39" s="187"/>
      <c r="E39" s="187"/>
      <c r="F39" s="187"/>
      <c r="G39" s="187"/>
      <c r="H39" s="187"/>
      <c r="I39" s="187"/>
      <c r="J39" s="187"/>
    </row>
    <row r="40" spans="1:10" ht="15" customHeight="1">
      <c r="A40" s="187"/>
      <c r="B40" s="187"/>
      <c r="C40" s="187"/>
      <c r="D40" s="187"/>
      <c r="E40" s="187"/>
      <c r="F40" s="187"/>
      <c r="G40" s="187"/>
      <c r="H40" s="187"/>
      <c r="I40" s="187"/>
      <c r="J40" s="187"/>
    </row>
    <row r="41" spans="1:10" ht="15" customHeight="1">
      <c r="A41" s="187"/>
      <c r="B41" s="187"/>
      <c r="C41" s="187"/>
      <c r="D41" s="187"/>
      <c r="E41" s="187"/>
      <c r="F41" s="187"/>
      <c r="G41" s="187"/>
      <c r="H41" s="187"/>
      <c r="I41" s="187"/>
      <c r="J41" s="187"/>
    </row>
    <row r="42" spans="1:10" ht="15" customHeight="1">
      <c r="A42" s="187"/>
      <c r="B42" s="187"/>
      <c r="C42" s="187"/>
      <c r="D42" s="187"/>
      <c r="E42" s="187"/>
      <c r="F42" s="187"/>
      <c r="G42" s="187"/>
      <c r="H42" s="187"/>
      <c r="I42" s="187"/>
      <c r="J42" s="187"/>
    </row>
    <row r="43" spans="1:10" ht="15" customHeight="1">
      <c r="A43" s="187"/>
      <c r="B43" s="187"/>
      <c r="C43" s="187"/>
      <c r="D43" s="187"/>
      <c r="E43" s="187"/>
      <c r="F43" s="187"/>
      <c r="G43" s="187"/>
      <c r="H43" s="187"/>
      <c r="I43" s="187"/>
      <c r="J43" s="187"/>
    </row>
    <row r="44" spans="1:10" ht="15" customHeight="1">
      <c r="A44" s="187"/>
      <c r="B44" s="187"/>
      <c r="C44" s="187"/>
      <c r="D44" s="187"/>
      <c r="E44" s="187"/>
      <c r="F44" s="187"/>
      <c r="G44" s="187"/>
      <c r="H44" s="187"/>
      <c r="I44" s="187"/>
      <c r="J44" s="187"/>
    </row>
    <row r="45" spans="1:10">
      <c r="A45" s="187"/>
      <c r="B45" s="187"/>
      <c r="C45" s="187"/>
      <c r="D45" s="187"/>
      <c r="E45" s="187"/>
      <c r="F45" s="187"/>
      <c r="G45" s="187"/>
      <c r="H45" s="187"/>
      <c r="I45" s="187"/>
      <c r="J45" s="187"/>
    </row>
    <row r="46" spans="1:10" ht="15" customHeight="1">
      <c r="A46" s="187"/>
      <c r="B46" s="187"/>
      <c r="C46" s="187"/>
      <c r="D46" s="187"/>
      <c r="E46" s="187"/>
      <c r="F46" s="187"/>
      <c r="G46" s="187"/>
      <c r="H46" s="187"/>
      <c r="I46" s="187"/>
      <c r="J46" s="187"/>
    </row>
    <row r="47" spans="1:10" ht="15" customHeight="1">
      <c r="A47" s="187"/>
      <c r="B47" s="187"/>
      <c r="C47" s="187"/>
      <c r="D47" s="187"/>
      <c r="E47" s="187"/>
      <c r="F47" s="187"/>
      <c r="G47" s="187"/>
      <c r="H47" s="187"/>
      <c r="I47" s="187"/>
      <c r="J47" s="187"/>
    </row>
    <row r="48" spans="1:10" ht="15" customHeight="1">
      <c r="A48" s="187"/>
      <c r="B48" s="187"/>
      <c r="C48" s="187"/>
      <c r="D48" s="187"/>
      <c r="E48" s="187"/>
      <c r="F48" s="187"/>
      <c r="G48" s="187"/>
      <c r="H48" s="187"/>
      <c r="I48" s="187"/>
      <c r="J48" s="187"/>
    </row>
    <row r="49" spans="1:10">
      <c r="A49" s="187"/>
      <c r="B49" s="187"/>
      <c r="C49" s="187"/>
      <c r="D49" s="187"/>
      <c r="E49" s="187"/>
      <c r="F49" s="187"/>
      <c r="G49" s="187"/>
      <c r="H49" s="187"/>
      <c r="I49" s="187"/>
      <c r="J49" s="187"/>
    </row>
    <row r="50" spans="1:10">
      <c r="A50" s="187"/>
      <c r="B50" s="187"/>
      <c r="C50" s="187"/>
      <c r="D50" s="187"/>
      <c r="E50" s="187"/>
      <c r="F50" s="187"/>
      <c r="G50" s="187"/>
      <c r="H50" s="187"/>
      <c r="I50" s="187"/>
      <c r="J50" s="187"/>
    </row>
    <row r="51" spans="1:10">
      <c r="A51" s="187"/>
      <c r="B51" s="187"/>
      <c r="C51" s="187"/>
      <c r="D51" s="187"/>
      <c r="E51" s="187"/>
      <c r="F51" s="187"/>
      <c r="G51" s="187"/>
      <c r="H51" s="187"/>
      <c r="I51" s="187"/>
      <c r="J51" s="187"/>
    </row>
    <row r="52" spans="1:10" ht="15" customHeight="1">
      <c r="A52" s="187"/>
      <c r="B52" s="187"/>
      <c r="C52" s="187"/>
      <c r="D52" s="187"/>
      <c r="E52" s="187"/>
      <c r="F52" s="187"/>
      <c r="G52" s="187"/>
      <c r="H52" s="187"/>
      <c r="I52" s="187"/>
      <c r="J52" s="187"/>
    </row>
    <row r="53" spans="1:10" ht="15" customHeight="1">
      <c r="A53" s="187"/>
      <c r="B53" s="187"/>
      <c r="C53" s="187"/>
      <c r="D53" s="187"/>
      <c r="E53" s="187"/>
      <c r="F53" s="187"/>
      <c r="G53" s="187"/>
      <c r="H53" s="187"/>
      <c r="I53" s="187"/>
      <c r="J53" s="187"/>
    </row>
    <row r="54" spans="1:10">
      <c r="A54" s="187"/>
      <c r="B54" s="187"/>
      <c r="C54" s="187"/>
      <c r="D54" s="187"/>
      <c r="E54" s="187"/>
      <c r="F54" s="187"/>
      <c r="G54" s="187"/>
      <c r="H54" s="187"/>
      <c r="I54" s="187"/>
      <c r="J54" s="187"/>
    </row>
    <row r="55" spans="1:10">
      <c r="A55" s="187"/>
      <c r="B55" s="187"/>
      <c r="C55" s="187"/>
      <c r="D55" s="187"/>
      <c r="E55" s="187"/>
      <c r="F55" s="187"/>
      <c r="G55" s="187"/>
      <c r="H55" s="187"/>
      <c r="I55" s="187"/>
      <c r="J55" s="187"/>
    </row>
    <row r="56" spans="1:10" ht="15" customHeight="1">
      <c r="A56" s="187"/>
      <c r="B56" s="187"/>
      <c r="C56" s="187"/>
      <c r="D56" s="187"/>
      <c r="E56" s="187"/>
      <c r="F56" s="187"/>
      <c r="G56" s="187"/>
      <c r="H56" s="187"/>
      <c r="I56" s="187"/>
      <c r="J56" s="187"/>
    </row>
    <row r="57" spans="1:10" ht="15" customHeight="1">
      <c r="A57" s="187"/>
      <c r="B57" s="187"/>
      <c r="C57" s="187"/>
      <c r="D57" s="187"/>
      <c r="E57" s="187"/>
      <c r="F57" s="187"/>
      <c r="G57" s="187"/>
      <c r="H57" s="187"/>
      <c r="I57" s="187"/>
      <c r="J57" s="187"/>
    </row>
    <row r="58" spans="1:10" ht="15" customHeight="1">
      <c r="A58" s="187"/>
      <c r="B58" s="187"/>
      <c r="C58" s="187"/>
      <c r="D58" s="187"/>
      <c r="E58" s="187"/>
      <c r="F58" s="187"/>
      <c r="G58" s="187"/>
      <c r="H58" s="187"/>
      <c r="I58" s="187"/>
      <c r="J58" s="187"/>
    </row>
    <row r="59" spans="1:10" ht="15" customHeight="1">
      <c r="A59" s="187"/>
      <c r="B59" s="187"/>
      <c r="C59" s="187"/>
      <c r="D59" s="187"/>
      <c r="E59" s="187"/>
      <c r="F59" s="187"/>
      <c r="G59" s="187"/>
      <c r="H59" s="187"/>
      <c r="I59" s="187"/>
      <c r="J59" s="187"/>
    </row>
    <row r="60" spans="1:10" ht="15" customHeight="1">
      <c r="A60" s="187"/>
      <c r="B60" s="187"/>
      <c r="C60" s="187"/>
      <c r="D60" s="187"/>
      <c r="E60" s="187"/>
      <c r="F60" s="187"/>
      <c r="G60" s="187"/>
      <c r="H60" s="187"/>
      <c r="I60" s="187"/>
      <c r="J60" s="187"/>
    </row>
    <row r="61" spans="1:10">
      <c r="A61" s="187"/>
      <c r="B61" s="187"/>
      <c r="C61" s="187"/>
      <c r="D61" s="187"/>
      <c r="E61" s="187"/>
      <c r="F61" s="187"/>
      <c r="G61" s="187"/>
      <c r="H61" s="187"/>
      <c r="I61" s="187"/>
      <c r="J61" s="187"/>
    </row>
    <row r="62" spans="1:10" ht="15" customHeight="1">
      <c r="A62" s="187"/>
      <c r="B62" s="187"/>
      <c r="C62" s="187"/>
      <c r="D62" s="187"/>
      <c r="E62" s="187"/>
      <c r="F62" s="187"/>
      <c r="G62" s="187"/>
      <c r="H62" s="187"/>
      <c r="I62" s="187"/>
      <c r="J62" s="187"/>
    </row>
    <row r="63" spans="1:10" ht="13.9" customHeight="1">
      <c r="A63" s="187"/>
      <c r="B63" s="187"/>
      <c r="C63" s="187"/>
      <c r="D63" s="187"/>
      <c r="E63" s="187"/>
      <c r="F63" s="187"/>
      <c r="G63" s="187"/>
      <c r="H63" s="187"/>
      <c r="I63" s="187"/>
      <c r="J63" s="187"/>
    </row>
    <row r="64" spans="1:10">
      <c r="A64" s="187"/>
      <c r="B64" s="187"/>
      <c r="C64" s="187"/>
      <c r="D64" s="187"/>
      <c r="E64" s="187"/>
      <c r="F64" s="187"/>
      <c r="G64" s="187"/>
      <c r="H64" s="187"/>
      <c r="I64" s="187"/>
      <c r="J64" s="187"/>
    </row>
    <row r="65" spans="1:10" ht="15" customHeight="1">
      <c r="A65" s="187"/>
      <c r="B65" s="187"/>
      <c r="C65" s="187"/>
      <c r="D65" s="187"/>
      <c r="E65" s="187"/>
      <c r="F65" s="187"/>
      <c r="G65" s="187"/>
      <c r="H65" s="187"/>
      <c r="I65" s="187"/>
      <c r="J65" s="187"/>
    </row>
    <row r="66" spans="1:10">
      <c r="A66" s="187"/>
      <c r="B66" s="187"/>
      <c r="C66" s="187"/>
      <c r="D66" s="187"/>
      <c r="E66" s="187"/>
      <c r="F66" s="187"/>
      <c r="G66" s="187"/>
      <c r="H66" s="187"/>
      <c r="I66" s="187"/>
      <c r="J66" s="187"/>
    </row>
    <row r="67" spans="1:10">
      <c r="A67" s="187"/>
      <c r="B67" s="187"/>
      <c r="C67" s="187"/>
      <c r="D67" s="187"/>
      <c r="E67" s="187"/>
      <c r="F67" s="187"/>
      <c r="G67" s="187"/>
      <c r="H67" s="187"/>
      <c r="I67" s="187"/>
      <c r="J67" s="187"/>
    </row>
    <row r="68" spans="1:10">
      <c r="A68" s="187"/>
      <c r="B68" s="187"/>
      <c r="C68" s="187"/>
      <c r="D68" s="187"/>
      <c r="E68" s="187"/>
      <c r="F68" s="187"/>
      <c r="G68" s="187"/>
      <c r="H68" s="187"/>
      <c r="I68" s="187"/>
      <c r="J68" s="187"/>
    </row>
    <row r="69" spans="1:10">
      <c r="A69" s="187"/>
      <c r="B69" s="187"/>
      <c r="C69" s="187"/>
      <c r="D69" s="187"/>
      <c r="E69" s="187"/>
      <c r="F69" s="187"/>
      <c r="G69" s="187"/>
      <c r="H69" s="187"/>
      <c r="I69" s="187"/>
      <c r="J69" s="187"/>
    </row>
    <row r="70" spans="1:10">
      <c r="A70" s="187"/>
      <c r="B70" s="187"/>
      <c r="C70" s="187"/>
      <c r="D70" s="187"/>
      <c r="E70" s="187"/>
      <c r="F70" s="187"/>
      <c r="G70" s="187"/>
      <c r="H70" s="187"/>
      <c r="I70" s="187"/>
      <c r="J70" s="187"/>
    </row>
    <row r="71" spans="1:10">
      <c r="A71" s="187"/>
      <c r="B71" s="187"/>
      <c r="C71" s="187"/>
      <c r="D71" s="187"/>
      <c r="E71" s="187"/>
      <c r="F71" s="187"/>
      <c r="G71" s="187"/>
      <c r="H71" s="187"/>
      <c r="I71" s="187"/>
      <c r="J71" s="187"/>
    </row>
    <row r="72" spans="1:10" ht="15" customHeight="1">
      <c r="A72" s="187"/>
      <c r="B72" s="187"/>
      <c r="C72" s="187"/>
      <c r="D72" s="187"/>
      <c r="E72" s="187"/>
      <c r="F72" s="187"/>
      <c r="G72" s="187"/>
      <c r="H72" s="187"/>
      <c r="I72" s="187"/>
      <c r="J72" s="187"/>
    </row>
    <row r="73" spans="1:10">
      <c r="A73" s="187"/>
      <c r="B73" s="187"/>
      <c r="C73" s="187"/>
      <c r="D73" s="187"/>
      <c r="E73" s="187"/>
      <c r="F73" s="187"/>
      <c r="G73" s="187"/>
      <c r="H73" s="187"/>
      <c r="I73" s="187"/>
      <c r="J73" s="187"/>
    </row>
    <row r="74" spans="1:10" ht="15" customHeight="1">
      <c r="A74" s="187"/>
      <c r="B74" s="187"/>
      <c r="C74" s="187"/>
      <c r="D74" s="187"/>
      <c r="E74" s="187"/>
      <c r="F74" s="187"/>
      <c r="G74" s="187"/>
      <c r="H74" s="187"/>
      <c r="I74" s="187"/>
      <c r="J74" s="187"/>
    </row>
    <row r="75" spans="1:10">
      <c r="A75" s="187"/>
      <c r="B75" s="187"/>
      <c r="C75" s="187"/>
      <c r="D75" s="187"/>
      <c r="E75" s="187"/>
      <c r="F75" s="187"/>
      <c r="G75" s="187"/>
      <c r="H75" s="187"/>
      <c r="I75" s="187"/>
      <c r="J75" s="187"/>
    </row>
    <row r="76" spans="1:10" ht="15" customHeight="1">
      <c r="A76" s="187"/>
      <c r="B76" s="187"/>
      <c r="C76" s="187"/>
      <c r="D76" s="187"/>
      <c r="E76" s="187"/>
      <c r="F76" s="187"/>
      <c r="G76" s="187"/>
      <c r="H76" s="187"/>
      <c r="I76" s="187"/>
      <c r="J76" s="187"/>
    </row>
    <row r="77" spans="1:10" ht="15" customHeight="1">
      <c r="A77" s="187"/>
      <c r="B77" s="187"/>
      <c r="C77" s="187"/>
      <c r="D77" s="187"/>
      <c r="E77" s="187"/>
      <c r="F77" s="187"/>
      <c r="G77" s="187"/>
      <c r="H77" s="187"/>
      <c r="I77" s="187"/>
      <c r="J77" s="187"/>
    </row>
    <row r="78" spans="1:10" ht="15" customHeight="1">
      <c r="A78" s="187"/>
      <c r="B78" s="187"/>
      <c r="C78" s="187"/>
      <c r="D78" s="187"/>
      <c r="E78" s="187"/>
      <c r="F78" s="187"/>
      <c r="G78" s="187"/>
      <c r="H78" s="187"/>
      <c r="I78" s="187"/>
      <c r="J78" s="187"/>
    </row>
    <row r="79" spans="1:10" ht="15" customHeight="1">
      <c r="A79" s="187"/>
      <c r="B79" s="187"/>
      <c r="C79" s="187"/>
      <c r="D79" s="187"/>
      <c r="E79" s="187"/>
      <c r="F79" s="187"/>
      <c r="G79" s="187"/>
      <c r="H79" s="187"/>
      <c r="I79" s="187"/>
      <c r="J79" s="187"/>
    </row>
    <row r="80" spans="1:10" ht="15" customHeight="1">
      <c r="A80" s="187"/>
      <c r="B80" s="187"/>
      <c r="C80" s="187"/>
      <c r="D80" s="187"/>
      <c r="E80" s="187"/>
      <c r="F80" s="187"/>
      <c r="G80" s="187"/>
      <c r="H80" s="187"/>
      <c r="I80" s="187"/>
      <c r="J80" s="187"/>
    </row>
    <row r="81" spans="1:10" ht="15" customHeight="1">
      <c r="A81" s="187"/>
      <c r="B81" s="187"/>
      <c r="C81" s="187"/>
      <c r="D81" s="187"/>
      <c r="E81" s="187"/>
      <c r="F81" s="187"/>
      <c r="G81" s="187"/>
      <c r="H81" s="187"/>
      <c r="I81" s="187"/>
      <c r="J81" s="187"/>
    </row>
    <row r="82" spans="1:10" ht="15" customHeight="1">
      <c r="A82" s="187"/>
      <c r="B82" s="187"/>
      <c r="C82" s="187"/>
      <c r="D82" s="187"/>
      <c r="E82" s="187"/>
      <c r="F82" s="187"/>
      <c r="G82" s="187"/>
      <c r="H82" s="187"/>
      <c r="I82" s="187"/>
      <c r="J82" s="187"/>
    </row>
    <row r="83" spans="1:10" ht="15" customHeight="1">
      <c r="A83" s="187"/>
      <c r="B83" s="187"/>
      <c r="C83" s="187"/>
      <c r="D83" s="187"/>
      <c r="E83" s="187"/>
      <c r="F83" s="187"/>
      <c r="G83" s="187"/>
      <c r="H83" s="187"/>
      <c r="I83" s="187"/>
      <c r="J83" s="187"/>
    </row>
    <row r="84" spans="1:10" ht="15" customHeight="1">
      <c r="A84" s="187"/>
      <c r="B84" s="187"/>
      <c r="C84" s="187"/>
      <c r="D84" s="187"/>
      <c r="E84" s="187"/>
      <c r="F84" s="187"/>
      <c r="G84" s="187"/>
      <c r="H84" s="187"/>
      <c r="I84" s="187"/>
      <c r="J84" s="187"/>
    </row>
    <row r="85" spans="1:10" ht="15" customHeight="1">
      <c r="A85" s="187"/>
      <c r="B85" s="187"/>
      <c r="C85" s="187"/>
      <c r="D85" s="187"/>
      <c r="E85" s="187"/>
      <c r="F85" s="187"/>
      <c r="G85" s="187"/>
      <c r="H85" s="187"/>
      <c r="I85" s="187"/>
      <c r="J85" s="187"/>
    </row>
    <row r="86" spans="1:10" ht="15" customHeight="1">
      <c r="A86" s="187"/>
      <c r="B86" s="187"/>
      <c r="C86" s="187"/>
      <c r="D86" s="187"/>
      <c r="E86" s="187"/>
      <c r="F86" s="187"/>
      <c r="G86" s="187"/>
      <c r="H86" s="187"/>
      <c r="I86" s="187"/>
      <c r="J86" s="187"/>
    </row>
    <row r="87" spans="1:10" ht="15" customHeight="1">
      <c r="A87" s="187"/>
      <c r="B87" s="187"/>
      <c r="C87" s="187"/>
      <c r="D87" s="187"/>
      <c r="E87" s="187"/>
      <c r="F87" s="187"/>
      <c r="G87" s="187"/>
      <c r="H87" s="187"/>
      <c r="I87" s="187"/>
      <c r="J87" s="187"/>
    </row>
    <row r="88" spans="1:10" ht="15" customHeight="1">
      <c r="A88" s="187"/>
      <c r="B88" s="187"/>
      <c r="C88" s="187"/>
      <c r="D88" s="187"/>
      <c r="E88" s="187"/>
      <c r="F88" s="187"/>
      <c r="G88" s="187"/>
      <c r="H88" s="187"/>
      <c r="I88" s="187"/>
      <c r="J88" s="187"/>
    </row>
    <row r="89" spans="1:10" ht="15" customHeight="1">
      <c r="A89" s="187"/>
      <c r="B89" s="187"/>
      <c r="C89" s="187"/>
      <c r="D89" s="187"/>
      <c r="E89" s="187"/>
      <c r="F89" s="187"/>
      <c r="G89" s="187"/>
      <c r="H89" s="187"/>
      <c r="I89" s="187"/>
      <c r="J89" s="187"/>
    </row>
    <row r="90" spans="1:10" ht="15" customHeight="1">
      <c r="A90" s="187"/>
      <c r="B90" s="187"/>
      <c r="C90" s="187"/>
      <c r="D90" s="187"/>
      <c r="E90" s="187"/>
      <c r="F90" s="187"/>
      <c r="G90" s="187"/>
      <c r="H90" s="187"/>
      <c r="I90" s="187"/>
      <c r="J90" s="187"/>
    </row>
    <row r="91" spans="1:10" ht="15" customHeight="1">
      <c r="A91" s="187"/>
      <c r="B91" s="187"/>
      <c r="C91" s="187"/>
      <c r="D91" s="187"/>
      <c r="E91" s="187"/>
      <c r="F91" s="187"/>
      <c r="G91" s="187"/>
      <c r="H91" s="187"/>
      <c r="I91" s="187"/>
      <c r="J91" s="187"/>
    </row>
    <row r="92" spans="1:10" ht="15" customHeight="1">
      <c r="A92" s="187"/>
      <c r="B92" s="187"/>
      <c r="C92" s="187"/>
      <c r="D92" s="187"/>
      <c r="E92" s="187"/>
      <c r="F92" s="187"/>
      <c r="G92" s="187"/>
      <c r="H92" s="187"/>
      <c r="I92" s="187"/>
      <c r="J92" s="187"/>
    </row>
    <row r="93" spans="1:10">
      <c r="A93" s="187"/>
      <c r="B93" s="187"/>
      <c r="C93" s="187"/>
      <c r="D93" s="187"/>
      <c r="E93" s="187"/>
      <c r="F93" s="187"/>
      <c r="G93" s="187"/>
      <c r="H93" s="187"/>
      <c r="I93" s="187"/>
      <c r="J93" s="187"/>
    </row>
    <row r="94" spans="1:10">
      <c r="A94" s="187"/>
      <c r="B94" s="187"/>
      <c r="C94" s="187"/>
      <c r="D94" s="187"/>
      <c r="E94" s="187"/>
      <c r="F94" s="187"/>
      <c r="G94" s="187"/>
      <c r="H94" s="187"/>
      <c r="I94" s="187"/>
      <c r="J94" s="187"/>
    </row>
    <row r="95" spans="1:10">
      <c r="A95" s="187"/>
      <c r="B95" s="187"/>
      <c r="C95" s="187"/>
      <c r="D95" s="187"/>
      <c r="E95" s="187"/>
      <c r="F95" s="187"/>
      <c r="G95" s="187"/>
      <c r="H95" s="187"/>
      <c r="I95" s="187"/>
      <c r="J95" s="187"/>
    </row>
    <row r="96" spans="1:10">
      <c r="A96" s="187"/>
      <c r="B96" s="187"/>
      <c r="C96" s="187"/>
      <c r="D96" s="187"/>
      <c r="E96" s="187"/>
      <c r="F96" s="187"/>
      <c r="G96" s="187"/>
      <c r="H96" s="187"/>
      <c r="I96" s="187"/>
      <c r="J96" s="187"/>
    </row>
    <row r="97" spans="1:10">
      <c r="A97" s="187"/>
      <c r="B97" s="187"/>
      <c r="C97" s="187"/>
      <c r="D97" s="187"/>
      <c r="E97" s="187"/>
      <c r="F97" s="187"/>
      <c r="G97" s="187"/>
      <c r="H97" s="187"/>
      <c r="I97" s="187"/>
      <c r="J97" s="187"/>
    </row>
    <row r="98" spans="1:10" ht="15" customHeight="1">
      <c r="A98" s="187"/>
      <c r="B98" s="187"/>
      <c r="C98" s="187"/>
      <c r="D98" s="187"/>
      <c r="E98" s="187"/>
      <c r="F98" s="187"/>
      <c r="G98" s="187"/>
      <c r="H98" s="187"/>
      <c r="I98" s="187"/>
      <c r="J98" s="187"/>
    </row>
    <row r="99" spans="1:10">
      <c r="A99" s="187"/>
      <c r="B99" s="187"/>
      <c r="C99" s="187"/>
      <c r="D99" s="187"/>
      <c r="E99" s="187"/>
      <c r="F99" s="187"/>
      <c r="G99" s="187"/>
      <c r="H99" s="187"/>
      <c r="I99" s="187"/>
      <c r="J99" s="187"/>
    </row>
    <row r="100" spans="1:10">
      <c r="A100" s="187"/>
      <c r="B100" s="187"/>
      <c r="C100" s="187"/>
      <c r="D100" s="187"/>
      <c r="E100" s="187"/>
      <c r="F100" s="187"/>
      <c r="G100" s="187"/>
      <c r="H100" s="187"/>
      <c r="I100" s="187"/>
      <c r="J100" s="187"/>
    </row>
    <row r="101" spans="1:10">
      <c r="A101" s="187"/>
      <c r="B101" s="187"/>
      <c r="C101" s="187"/>
      <c r="D101" s="187"/>
      <c r="E101" s="187"/>
      <c r="F101" s="187"/>
      <c r="G101" s="187"/>
      <c r="H101" s="187"/>
      <c r="I101" s="187"/>
      <c r="J101" s="187"/>
    </row>
    <row r="102" spans="1:10" ht="15" customHeight="1">
      <c r="A102" s="187"/>
      <c r="B102" s="187"/>
      <c r="C102" s="187"/>
      <c r="D102" s="187"/>
      <c r="E102" s="187"/>
      <c r="F102" s="187"/>
      <c r="G102" s="187"/>
      <c r="H102" s="187"/>
      <c r="I102" s="187"/>
      <c r="J102" s="187"/>
    </row>
    <row r="103" spans="1:10" ht="15" customHeight="1">
      <c r="A103" s="187"/>
      <c r="B103" s="187"/>
      <c r="C103" s="187"/>
      <c r="D103" s="187"/>
      <c r="E103" s="187"/>
      <c r="F103" s="187"/>
      <c r="G103" s="187"/>
      <c r="H103" s="187"/>
      <c r="I103" s="187"/>
      <c r="J103" s="187"/>
    </row>
    <row r="104" spans="1:10">
      <c r="A104" s="187"/>
      <c r="B104" s="187"/>
      <c r="C104" s="187"/>
      <c r="D104" s="187"/>
      <c r="E104" s="187"/>
      <c r="F104" s="187"/>
      <c r="G104" s="187"/>
      <c r="H104" s="187"/>
      <c r="I104" s="187"/>
      <c r="J104" s="187"/>
    </row>
    <row r="105" spans="1:10">
      <c r="A105" s="187"/>
      <c r="B105" s="187"/>
      <c r="C105" s="187"/>
      <c r="D105" s="187"/>
      <c r="E105" s="187"/>
      <c r="F105" s="187"/>
      <c r="G105" s="187"/>
      <c r="H105" s="187"/>
      <c r="I105" s="187"/>
      <c r="J105" s="187"/>
    </row>
    <row r="106" spans="1:10">
      <c r="A106" s="187"/>
      <c r="B106" s="187"/>
      <c r="C106" s="187"/>
      <c r="D106" s="187"/>
      <c r="E106" s="187"/>
      <c r="F106" s="187"/>
      <c r="G106" s="187"/>
      <c r="H106" s="187"/>
      <c r="I106" s="187"/>
      <c r="J106" s="187"/>
    </row>
    <row r="107" spans="1:10">
      <c r="A107" s="187"/>
      <c r="B107" s="187"/>
      <c r="C107" s="187"/>
      <c r="D107" s="187"/>
      <c r="E107" s="187"/>
      <c r="F107" s="187"/>
      <c r="G107" s="187"/>
      <c r="H107" s="187"/>
      <c r="I107" s="187"/>
      <c r="J107" s="187"/>
    </row>
    <row r="108" spans="1:10">
      <c r="A108" s="187"/>
      <c r="B108" s="187"/>
      <c r="C108" s="187"/>
      <c r="D108" s="187"/>
      <c r="E108" s="187"/>
      <c r="F108" s="187"/>
      <c r="G108" s="187"/>
      <c r="H108" s="187"/>
      <c r="I108" s="187"/>
      <c r="J108" s="187"/>
    </row>
    <row r="109" spans="1:10">
      <c r="A109" s="187"/>
      <c r="B109" s="187"/>
      <c r="C109" s="187"/>
      <c r="D109" s="187"/>
      <c r="E109" s="187"/>
      <c r="F109" s="187"/>
      <c r="G109" s="187"/>
      <c r="H109" s="187"/>
      <c r="I109" s="187"/>
      <c r="J109" s="187"/>
    </row>
    <row r="110" spans="1:10">
      <c r="A110" s="187"/>
      <c r="B110" s="187"/>
      <c r="C110" s="187"/>
      <c r="D110" s="187"/>
      <c r="E110" s="187"/>
      <c r="F110" s="187"/>
      <c r="G110" s="187"/>
      <c r="H110" s="187"/>
      <c r="I110" s="187"/>
      <c r="J110" s="187"/>
    </row>
    <row r="111" spans="1:10">
      <c r="A111" s="187"/>
      <c r="B111" s="187"/>
      <c r="C111" s="187"/>
      <c r="D111" s="187"/>
      <c r="E111" s="187"/>
      <c r="F111" s="187"/>
      <c r="G111" s="187"/>
      <c r="H111" s="187"/>
      <c r="I111" s="187"/>
      <c r="J111" s="187"/>
    </row>
    <row r="112" spans="1:10">
      <c r="A112" s="187"/>
      <c r="B112" s="187"/>
      <c r="C112" s="187"/>
      <c r="D112" s="187"/>
      <c r="E112" s="187"/>
      <c r="F112" s="187"/>
      <c r="G112" s="187"/>
      <c r="H112" s="187"/>
      <c r="I112" s="187"/>
      <c r="J112" s="187"/>
    </row>
    <row r="113" spans="1:10">
      <c r="A113" s="187"/>
      <c r="B113" s="187"/>
      <c r="C113" s="187"/>
      <c r="D113" s="187"/>
      <c r="E113" s="187"/>
      <c r="F113" s="187"/>
      <c r="G113" s="187"/>
      <c r="H113" s="187"/>
      <c r="I113" s="187"/>
      <c r="J113" s="187"/>
    </row>
    <row r="114" spans="1:10">
      <c r="A114" s="187"/>
      <c r="B114" s="187"/>
      <c r="C114" s="187"/>
      <c r="D114" s="187"/>
      <c r="E114" s="187"/>
      <c r="F114" s="187"/>
      <c r="G114" s="187"/>
      <c r="H114" s="187"/>
      <c r="I114" s="187"/>
      <c r="J114" s="187"/>
    </row>
    <row r="115" spans="1:10">
      <c r="A115" s="187"/>
      <c r="B115" s="187"/>
      <c r="C115" s="187"/>
      <c r="D115" s="187"/>
      <c r="E115" s="187"/>
      <c r="F115" s="187"/>
      <c r="G115" s="187"/>
      <c r="H115" s="187"/>
      <c r="I115" s="187"/>
      <c r="J115" s="187"/>
    </row>
    <row r="116" spans="1:10">
      <c r="A116" s="187"/>
      <c r="B116" s="187"/>
      <c r="C116" s="187"/>
      <c r="D116" s="187"/>
      <c r="E116" s="187"/>
      <c r="F116" s="187"/>
      <c r="G116" s="187"/>
      <c r="H116" s="187"/>
      <c r="I116" s="187"/>
      <c r="J116" s="187"/>
    </row>
    <row r="117" spans="1:10">
      <c r="A117" s="187"/>
      <c r="B117" s="187"/>
      <c r="C117" s="187"/>
      <c r="D117" s="187"/>
      <c r="E117" s="187"/>
      <c r="F117" s="187"/>
      <c r="G117" s="187"/>
      <c r="H117" s="187"/>
      <c r="I117" s="187"/>
      <c r="J117" s="187"/>
    </row>
    <row r="118" spans="1:10">
      <c r="A118" s="187"/>
      <c r="B118" s="187"/>
      <c r="C118" s="187"/>
      <c r="D118" s="187"/>
      <c r="E118" s="187"/>
      <c r="F118" s="187"/>
      <c r="G118" s="187"/>
      <c r="H118" s="187"/>
      <c r="I118" s="187"/>
      <c r="J118" s="187"/>
    </row>
    <row r="119" spans="1:10">
      <c r="A119" s="187"/>
      <c r="B119" s="187"/>
      <c r="C119" s="187"/>
      <c r="D119" s="187"/>
      <c r="E119" s="187"/>
      <c r="F119" s="187"/>
      <c r="G119" s="187"/>
      <c r="H119" s="187"/>
      <c r="I119" s="187"/>
      <c r="J119" s="187"/>
    </row>
    <row r="120" spans="1:10">
      <c r="A120" s="187"/>
      <c r="B120" s="187"/>
      <c r="C120" s="187"/>
      <c r="D120" s="187"/>
      <c r="E120" s="187"/>
      <c r="F120" s="187"/>
      <c r="G120" s="187"/>
      <c r="H120" s="187"/>
      <c r="I120" s="187"/>
      <c r="J120" s="187"/>
    </row>
    <row r="121" spans="1:10">
      <c r="A121" s="187"/>
      <c r="B121" s="187"/>
      <c r="C121" s="187"/>
      <c r="D121" s="187"/>
      <c r="E121" s="187"/>
      <c r="F121" s="187"/>
      <c r="G121" s="187"/>
      <c r="H121" s="187"/>
      <c r="I121" s="187"/>
      <c r="J121" s="187"/>
    </row>
    <row r="122" spans="1:10">
      <c r="A122" s="187"/>
      <c r="B122" s="187"/>
      <c r="C122" s="187"/>
      <c r="D122" s="187"/>
      <c r="E122" s="187"/>
      <c r="F122" s="187"/>
      <c r="G122" s="187"/>
      <c r="H122" s="187"/>
      <c r="I122" s="187"/>
      <c r="J122" s="187"/>
    </row>
    <row r="123" spans="1:10">
      <c r="A123" s="187"/>
      <c r="B123" s="187"/>
      <c r="C123" s="187"/>
      <c r="D123" s="187"/>
      <c r="E123" s="187"/>
      <c r="F123" s="187"/>
      <c r="G123" s="187"/>
      <c r="H123" s="187"/>
      <c r="I123" s="187"/>
      <c r="J123" s="187"/>
    </row>
    <row r="124" spans="1:10">
      <c r="A124" s="187"/>
      <c r="B124" s="187"/>
      <c r="C124" s="187"/>
      <c r="D124" s="187"/>
      <c r="E124" s="187"/>
      <c r="F124" s="187"/>
      <c r="G124" s="187"/>
      <c r="H124" s="187"/>
      <c r="I124" s="187"/>
      <c r="J124" s="187"/>
    </row>
    <row r="125" spans="1:10">
      <c r="A125" s="187"/>
      <c r="B125" s="187"/>
      <c r="C125" s="187"/>
      <c r="D125" s="187"/>
      <c r="E125" s="187"/>
      <c r="F125" s="187"/>
      <c r="G125" s="187"/>
      <c r="H125" s="187"/>
      <c r="I125" s="187"/>
      <c r="J125" s="187"/>
    </row>
    <row r="126" spans="1:10">
      <c r="A126" s="187"/>
      <c r="B126" s="187"/>
      <c r="C126" s="187"/>
      <c r="D126" s="187"/>
      <c r="E126" s="187"/>
      <c r="F126" s="187"/>
      <c r="G126" s="187"/>
      <c r="H126" s="187"/>
      <c r="I126" s="187"/>
      <c r="J126" s="187"/>
    </row>
    <row r="127" spans="1:10">
      <c r="A127" s="187"/>
      <c r="B127" s="187"/>
      <c r="C127" s="187"/>
      <c r="D127" s="187"/>
      <c r="E127" s="187"/>
      <c r="F127" s="187"/>
      <c r="G127" s="187"/>
      <c r="H127" s="187"/>
      <c r="I127" s="187"/>
      <c r="J127" s="187"/>
    </row>
    <row r="128" spans="1:10">
      <c r="A128" s="187"/>
      <c r="B128" s="187"/>
      <c r="C128" s="187"/>
      <c r="D128" s="187"/>
      <c r="E128" s="187"/>
      <c r="F128" s="187"/>
      <c r="G128" s="187"/>
      <c r="H128" s="187"/>
      <c r="I128" s="187"/>
      <c r="J128" s="187"/>
    </row>
    <row r="129" spans="1:10">
      <c r="A129" s="187"/>
      <c r="B129" s="187"/>
      <c r="C129" s="187"/>
      <c r="D129" s="187"/>
      <c r="E129" s="187"/>
      <c r="F129" s="187"/>
      <c r="G129" s="187"/>
      <c r="H129" s="187"/>
      <c r="I129" s="187"/>
      <c r="J129" s="187"/>
    </row>
    <row r="130" spans="1:10">
      <c r="A130" s="187"/>
      <c r="B130" s="187"/>
      <c r="C130" s="187"/>
      <c r="D130" s="187"/>
      <c r="E130" s="187"/>
      <c r="F130" s="187"/>
      <c r="G130" s="187"/>
      <c r="H130" s="187"/>
      <c r="I130" s="187"/>
      <c r="J130" s="187"/>
    </row>
    <row r="131" spans="1:10">
      <c r="A131" s="187"/>
      <c r="B131" s="187"/>
      <c r="C131" s="187"/>
      <c r="D131" s="187"/>
      <c r="E131" s="187"/>
      <c r="F131" s="187"/>
      <c r="G131" s="187"/>
      <c r="H131" s="187"/>
      <c r="I131" s="187"/>
      <c r="J131" s="187"/>
    </row>
    <row r="132" spans="1:10">
      <c r="A132" s="187"/>
      <c r="B132" s="187"/>
      <c r="C132" s="187"/>
      <c r="D132" s="187"/>
      <c r="E132" s="187"/>
      <c r="F132" s="187"/>
      <c r="G132" s="187"/>
      <c r="H132" s="187"/>
      <c r="I132" s="187"/>
      <c r="J132" s="187"/>
    </row>
    <row r="133" spans="1:10">
      <c r="A133" s="187"/>
      <c r="B133" s="187"/>
      <c r="C133" s="187"/>
      <c r="D133" s="187"/>
      <c r="E133" s="187"/>
      <c r="F133" s="187"/>
      <c r="G133" s="187"/>
      <c r="H133" s="187"/>
      <c r="I133" s="187"/>
      <c r="J133" s="187"/>
    </row>
    <row r="134" spans="1:10">
      <c r="A134" s="187"/>
      <c r="B134" s="187"/>
      <c r="C134" s="187"/>
      <c r="D134" s="187"/>
      <c r="E134" s="187"/>
      <c r="F134" s="187"/>
      <c r="G134" s="187"/>
      <c r="H134" s="187"/>
      <c r="I134" s="187"/>
      <c r="J134" s="187"/>
    </row>
    <row r="135" spans="1:10">
      <c r="A135" s="187"/>
      <c r="B135" s="187"/>
      <c r="C135" s="187"/>
      <c r="D135" s="187"/>
      <c r="E135" s="187"/>
      <c r="F135" s="187"/>
      <c r="G135" s="187"/>
      <c r="H135" s="187"/>
      <c r="I135" s="187"/>
      <c r="J135" s="187"/>
    </row>
    <row r="136" spans="1:10">
      <c r="A136" s="187"/>
      <c r="B136" s="187"/>
      <c r="C136" s="187"/>
      <c r="D136" s="187"/>
      <c r="E136" s="187"/>
      <c r="F136" s="187"/>
      <c r="G136" s="187"/>
      <c r="H136" s="187"/>
      <c r="I136" s="187"/>
      <c r="J136" s="187"/>
    </row>
    <row r="137" spans="1:10">
      <c r="A137" s="187"/>
      <c r="B137" s="187"/>
      <c r="C137" s="187"/>
      <c r="D137" s="187"/>
      <c r="E137" s="187"/>
      <c r="F137" s="187"/>
      <c r="G137" s="187"/>
      <c r="H137" s="187"/>
      <c r="I137" s="187"/>
      <c r="J137" s="187"/>
    </row>
    <row r="138" spans="1:10">
      <c r="A138" s="187"/>
      <c r="B138" s="187"/>
      <c r="C138" s="187"/>
      <c r="D138" s="187"/>
      <c r="E138" s="187"/>
      <c r="F138" s="187"/>
      <c r="G138" s="187"/>
      <c r="H138" s="187"/>
      <c r="I138" s="187"/>
      <c r="J138" s="187"/>
    </row>
    <row r="139" spans="1:10">
      <c r="A139" s="187"/>
      <c r="B139" s="187"/>
      <c r="C139" s="187"/>
      <c r="D139" s="187"/>
      <c r="E139" s="187"/>
      <c r="F139" s="187"/>
      <c r="G139" s="187"/>
      <c r="H139" s="187"/>
      <c r="I139" s="187"/>
      <c r="J139" s="187"/>
    </row>
    <row r="140" spans="1:10">
      <c r="A140" s="187"/>
      <c r="B140" s="187"/>
      <c r="C140" s="187"/>
      <c r="D140" s="187"/>
      <c r="E140" s="187"/>
      <c r="F140" s="187"/>
      <c r="G140" s="187"/>
      <c r="H140" s="187"/>
      <c r="I140" s="187"/>
      <c r="J140" s="187"/>
    </row>
    <row r="141" spans="1:10">
      <c r="A141" s="187"/>
      <c r="B141" s="187"/>
      <c r="C141" s="187"/>
      <c r="D141" s="187"/>
      <c r="E141" s="187"/>
      <c r="F141" s="187"/>
      <c r="G141" s="187"/>
      <c r="H141" s="187"/>
      <c r="I141" s="187"/>
      <c r="J141" s="187"/>
    </row>
    <row r="142" spans="1:10">
      <c r="A142" s="187"/>
      <c r="B142" s="187"/>
      <c r="C142" s="187"/>
      <c r="D142" s="187"/>
      <c r="E142" s="187"/>
      <c r="F142" s="187"/>
      <c r="G142" s="187"/>
      <c r="H142" s="187"/>
      <c r="I142" s="187"/>
      <c r="J142" s="187"/>
    </row>
    <row r="143" spans="1:10">
      <c r="A143" s="187"/>
      <c r="B143" s="187"/>
      <c r="C143" s="187"/>
      <c r="D143" s="187"/>
      <c r="E143" s="187"/>
      <c r="F143" s="187"/>
      <c r="G143" s="187"/>
      <c r="H143" s="187"/>
      <c r="I143" s="187"/>
      <c r="J143" s="187"/>
    </row>
    <row r="144" spans="1:10">
      <c r="A144" s="187"/>
      <c r="B144" s="187"/>
      <c r="C144" s="187"/>
      <c r="D144" s="187"/>
      <c r="E144" s="187"/>
      <c r="F144" s="187"/>
      <c r="G144" s="187"/>
      <c r="H144" s="187"/>
      <c r="I144" s="187"/>
      <c r="J144" s="187"/>
    </row>
    <row r="145" spans="1:10">
      <c r="A145" s="187"/>
      <c r="B145" s="187"/>
      <c r="C145" s="187"/>
      <c r="D145" s="187"/>
      <c r="E145" s="187"/>
      <c r="F145" s="187"/>
      <c r="G145" s="187"/>
      <c r="H145" s="187"/>
      <c r="I145" s="187"/>
      <c r="J145" s="187"/>
    </row>
    <row r="146" spans="1:10">
      <c r="A146" s="187"/>
      <c r="B146" s="187"/>
      <c r="C146" s="187"/>
      <c r="D146" s="187"/>
      <c r="E146" s="187"/>
      <c r="F146" s="187"/>
      <c r="G146" s="187"/>
      <c r="H146" s="187"/>
      <c r="I146" s="187"/>
      <c r="J146" s="187"/>
    </row>
    <row r="147" spans="1:10">
      <c r="A147" s="187"/>
      <c r="B147" s="187"/>
      <c r="C147" s="187"/>
      <c r="D147" s="187"/>
      <c r="E147" s="187"/>
      <c r="F147" s="187"/>
      <c r="G147" s="187"/>
      <c r="H147" s="187"/>
      <c r="I147" s="187"/>
      <c r="J147" s="187"/>
    </row>
    <row r="148" spans="1:10">
      <c r="A148" s="187"/>
      <c r="B148" s="187"/>
      <c r="C148" s="187"/>
      <c r="D148" s="187"/>
      <c r="E148" s="187"/>
      <c r="F148" s="187"/>
      <c r="G148" s="187"/>
      <c r="H148" s="187"/>
      <c r="I148" s="187"/>
      <c r="J148" s="187"/>
    </row>
    <row r="149" spans="1:10">
      <c r="A149" s="187"/>
      <c r="B149" s="187"/>
      <c r="C149" s="187"/>
      <c r="D149" s="187"/>
      <c r="E149" s="187"/>
      <c r="F149" s="187"/>
      <c r="G149" s="187"/>
      <c r="H149" s="187"/>
      <c r="I149" s="187"/>
      <c r="J149" s="187"/>
    </row>
    <row r="150" spans="1:10">
      <c r="A150" s="187"/>
      <c r="B150" s="187"/>
      <c r="C150" s="187"/>
      <c r="D150" s="187"/>
      <c r="E150" s="187"/>
      <c r="F150" s="187"/>
      <c r="G150" s="187"/>
      <c r="H150" s="187"/>
      <c r="I150" s="187"/>
      <c r="J150" s="187"/>
    </row>
    <row r="151" spans="1:10">
      <c r="A151" s="187"/>
      <c r="B151" s="187"/>
      <c r="C151" s="187"/>
      <c r="D151" s="187"/>
      <c r="E151" s="187"/>
      <c r="F151" s="187"/>
      <c r="G151" s="187"/>
      <c r="H151" s="187"/>
      <c r="I151" s="187"/>
      <c r="J151" s="187"/>
    </row>
    <row r="152" spans="1:10">
      <c r="A152" s="187"/>
      <c r="B152" s="187"/>
      <c r="C152" s="187"/>
      <c r="D152" s="187"/>
      <c r="E152" s="187"/>
      <c r="F152" s="187"/>
      <c r="G152" s="187"/>
      <c r="H152" s="187"/>
      <c r="I152" s="187"/>
      <c r="J152" s="187"/>
    </row>
    <row r="153" spans="1:10">
      <c r="A153" s="187"/>
      <c r="B153" s="187"/>
      <c r="C153" s="187"/>
      <c r="D153" s="187"/>
      <c r="E153" s="187"/>
      <c r="F153" s="187"/>
      <c r="G153" s="187"/>
      <c r="H153" s="187"/>
      <c r="I153" s="187"/>
      <c r="J153" s="187"/>
    </row>
    <row r="154" spans="1:10">
      <c r="A154" s="187"/>
      <c r="B154" s="187"/>
      <c r="C154" s="187"/>
      <c r="D154" s="187"/>
      <c r="E154" s="187"/>
      <c r="F154" s="187"/>
      <c r="G154" s="187"/>
      <c r="H154" s="187"/>
      <c r="I154" s="187"/>
      <c r="J154" s="187"/>
    </row>
    <row r="155" spans="1:10">
      <c r="A155" s="187"/>
      <c r="B155" s="187"/>
      <c r="C155" s="187"/>
      <c r="D155" s="187"/>
      <c r="E155" s="187"/>
      <c r="F155" s="187"/>
      <c r="G155" s="187"/>
      <c r="H155" s="187"/>
      <c r="I155" s="187"/>
      <c r="J155" s="187"/>
    </row>
    <row r="156" spans="1:10">
      <c r="A156" s="187"/>
      <c r="B156" s="187"/>
      <c r="C156" s="187"/>
      <c r="D156" s="187"/>
      <c r="E156" s="187"/>
      <c r="F156" s="187"/>
      <c r="G156" s="187"/>
      <c r="H156" s="187"/>
      <c r="I156" s="187"/>
      <c r="J156" s="187"/>
    </row>
    <row r="157" spans="1:10">
      <c r="A157" s="187"/>
      <c r="B157" s="187"/>
      <c r="C157" s="187"/>
      <c r="D157" s="187"/>
      <c r="E157" s="187"/>
      <c r="F157" s="187"/>
      <c r="G157" s="187"/>
      <c r="H157" s="187"/>
      <c r="I157" s="187"/>
      <c r="J157" s="187"/>
    </row>
    <row r="158" spans="1:10">
      <c r="A158" s="187"/>
      <c r="B158" s="187"/>
      <c r="C158" s="187"/>
      <c r="D158" s="187"/>
      <c r="E158" s="187"/>
      <c r="F158" s="187"/>
      <c r="G158" s="187"/>
      <c r="H158" s="187"/>
      <c r="I158" s="187"/>
      <c r="J158" s="187"/>
    </row>
    <row r="159" spans="1:10">
      <c r="A159" s="187"/>
      <c r="B159" s="187"/>
      <c r="C159" s="187"/>
      <c r="D159" s="187"/>
      <c r="E159" s="187"/>
      <c r="F159" s="187"/>
      <c r="G159" s="187"/>
      <c r="H159" s="187"/>
      <c r="I159" s="187"/>
      <c r="J159" s="187"/>
    </row>
    <row r="160" spans="1:10">
      <c r="A160" s="187"/>
      <c r="B160" s="187"/>
      <c r="C160" s="187"/>
      <c r="D160" s="187"/>
      <c r="E160" s="187"/>
      <c r="F160" s="187"/>
      <c r="G160" s="187"/>
      <c r="H160" s="187"/>
      <c r="I160" s="187"/>
      <c r="J160" s="187"/>
    </row>
    <row r="161" spans="1:10">
      <c r="A161" s="187"/>
      <c r="B161" s="187"/>
      <c r="C161" s="187"/>
      <c r="D161" s="187"/>
      <c r="E161" s="187"/>
      <c r="F161" s="187"/>
      <c r="G161" s="187"/>
      <c r="H161" s="187"/>
      <c r="I161" s="187"/>
      <c r="J161" s="187"/>
    </row>
    <row r="162" spans="1:10">
      <c r="A162" s="187"/>
      <c r="B162" s="187"/>
      <c r="C162" s="187"/>
      <c r="D162" s="187"/>
      <c r="E162" s="187"/>
      <c r="F162" s="187"/>
      <c r="G162" s="187"/>
      <c r="H162" s="187"/>
      <c r="I162" s="187"/>
      <c r="J162" s="187"/>
    </row>
    <row r="163" spans="1:10">
      <c r="A163" s="187"/>
      <c r="B163" s="187"/>
      <c r="C163" s="187"/>
      <c r="D163" s="187"/>
      <c r="E163" s="187"/>
      <c r="F163" s="187"/>
      <c r="G163" s="187"/>
      <c r="H163" s="187"/>
      <c r="I163" s="187"/>
      <c r="J163" s="187"/>
    </row>
    <row r="164" spans="1:10">
      <c r="A164" s="187"/>
      <c r="B164" s="187"/>
      <c r="C164" s="187"/>
      <c r="D164" s="187"/>
      <c r="E164" s="187"/>
      <c r="F164" s="187"/>
      <c r="G164" s="187"/>
      <c r="H164" s="187"/>
      <c r="I164" s="187"/>
      <c r="J164" s="187"/>
    </row>
    <row r="165" spans="1:10">
      <c r="A165" s="187"/>
      <c r="B165" s="187"/>
      <c r="C165" s="187"/>
      <c r="D165" s="187"/>
      <c r="E165" s="187"/>
      <c r="F165" s="187"/>
      <c r="G165" s="187"/>
      <c r="H165" s="187"/>
      <c r="I165" s="187"/>
      <c r="J165" s="187"/>
    </row>
    <row r="166" spans="1:10">
      <c r="A166" s="187"/>
      <c r="B166" s="187"/>
      <c r="C166" s="187"/>
      <c r="D166" s="187"/>
      <c r="E166" s="187"/>
      <c r="F166" s="187"/>
      <c r="G166" s="187"/>
      <c r="H166" s="187"/>
      <c r="I166" s="187"/>
      <c r="J166" s="187"/>
    </row>
    <row r="167" spans="1:10">
      <c r="A167" s="187"/>
      <c r="B167" s="187"/>
      <c r="C167" s="187"/>
      <c r="D167" s="187"/>
      <c r="E167" s="187"/>
      <c r="F167" s="187"/>
      <c r="G167" s="187"/>
      <c r="H167" s="187"/>
      <c r="I167" s="187"/>
      <c r="J167" s="187"/>
    </row>
    <row r="168" spans="1:10">
      <c r="A168" s="187"/>
      <c r="B168" s="187"/>
      <c r="C168" s="187"/>
      <c r="D168" s="187"/>
      <c r="E168" s="187"/>
      <c r="F168" s="187"/>
      <c r="G168" s="187"/>
      <c r="H168" s="187"/>
      <c r="I168" s="187"/>
      <c r="J168" s="187"/>
    </row>
    <row r="169" spans="1:10">
      <c r="A169" s="187"/>
      <c r="B169" s="187"/>
      <c r="C169" s="187"/>
      <c r="D169" s="187"/>
      <c r="E169" s="187"/>
      <c r="F169" s="187"/>
      <c r="G169" s="187"/>
      <c r="H169" s="187"/>
      <c r="I169" s="187"/>
      <c r="J169" s="187"/>
    </row>
    <row r="170" spans="1:10">
      <c r="A170" s="187"/>
      <c r="B170" s="187"/>
      <c r="C170" s="187"/>
      <c r="D170" s="187"/>
      <c r="E170" s="187"/>
      <c r="F170" s="187"/>
      <c r="G170" s="187"/>
      <c r="H170" s="187"/>
      <c r="I170" s="187"/>
      <c r="J170" s="187"/>
    </row>
    <row r="171" spans="1:10">
      <c r="A171" s="187"/>
      <c r="B171" s="187"/>
      <c r="C171" s="187"/>
      <c r="D171" s="187"/>
      <c r="E171" s="187"/>
      <c r="F171" s="187"/>
      <c r="G171" s="187"/>
      <c r="H171" s="187"/>
      <c r="I171" s="187"/>
      <c r="J171" s="187"/>
    </row>
    <row r="172" spans="1:10">
      <c r="A172" s="187"/>
      <c r="B172" s="187"/>
      <c r="C172" s="187"/>
      <c r="D172" s="187"/>
      <c r="E172" s="187"/>
      <c r="F172" s="187"/>
      <c r="G172" s="187"/>
      <c r="H172" s="187"/>
      <c r="I172" s="187"/>
      <c r="J172" s="187"/>
    </row>
    <row r="173" spans="1:10">
      <c r="A173" s="187"/>
      <c r="B173" s="187"/>
      <c r="C173" s="187"/>
      <c r="D173" s="187"/>
      <c r="E173" s="187"/>
      <c r="F173" s="187"/>
      <c r="G173" s="187"/>
      <c r="H173" s="187"/>
      <c r="I173" s="187"/>
      <c r="J173" s="187"/>
    </row>
    <row r="174" spans="1:10">
      <c r="A174" s="187"/>
      <c r="B174" s="187"/>
      <c r="C174" s="187"/>
      <c r="D174" s="187"/>
      <c r="E174" s="187"/>
      <c r="F174" s="187"/>
      <c r="G174" s="187"/>
      <c r="H174" s="187"/>
      <c r="I174" s="187"/>
      <c r="J174" s="187"/>
    </row>
    <row r="175" spans="1:10">
      <c r="A175" s="187"/>
      <c r="B175" s="187"/>
      <c r="C175" s="187"/>
      <c r="D175" s="187"/>
      <c r="E175" s="187"/>
      <c r="F175" s="187"/>
      <c r="G175" s="187"/>
      <c r="H175" s="187"/>
      <c r="I175" s="187"/>
      <c r="J175" s="187"/>
    </row>
    <row r="176" spans="1:10">
      <c r="A176" s="187"/>
      <c r="B176" s="187"/>
      <c r="C176" s="187"/>
      <c r="D176" s="187"/>
      <c r="E176" s="187"/>
      <c r="F176" s="187"/>
      <c r="G176" s="187"/>
      <c r="H176" s="187"/>
      <c r="I176" s="187"/>
      <c r="J176" s="187"/>
    </row>
    <row r="177" spans="1:10">
      <c r="A177" s="187"/>
      <c r="B177" s="187"/>
      <c r="C177" s="187"/>
      <c r="D177" s="187"/>
      <c r="E177" s="187"/>
      <c r="F177" s="187"/>
      <c r="G177" s="187"/>
      <c r="H177" s="187"/>
      <c r="I177" s="187"/>
      <c r="J177" s="187"/>
    </row>
    <row r="178" spans="1:10">
      <c r="A178" s="187"/>
      <c r="B178" s="187"/>
      <c r="C178" s="187"/>
      <c r="D178" s="187"/>
      <c r="E178" s="187"/>
      <c r="F178" s="187"/>
      <c r="G178" s="187"/>
      <c r="H178" s="187"/>
      <c r="I178" s="187"/>
      <c r="J178" s="187"/>
    </row>
    <row r="179" spans="1:10">
      <c r="A179" s="187"/>
      <c r="B179" s="187"/>
      <c r="C179" s="187"/>
      <c r="D179" s="187"/>
      <c r="E179" s="187"/>
      <c r="F179" s="187"/>
      <c r="G179" s="187"/>
      <c r="H179" s="187"/>
      <c r="I179" s="187"/>
      <c r="J179" s="187"/>
    </row>
    <row r="180" spans="1:10">
      <c r="A180" s="187"/>
      <c r="B180" s="187"/>
      <c r="C180" s="187"/>
      <c r="D180" s="187"/>
      <c r="E180" s="187"/>
      <c r="F180" s="187"/>
      <c r="G180" s="187"/>
      <c r="H180" s="187"/>
      <c r="I180" s="187"/>
      <c r="J180" s="187"/>
    </row>
    <row r="181" spans="1:10">
      <c r="A181" s="187"/>
      <c r="B181" s="187"/>
      <c r="C181" s="187"/>
      <c r="D181" s="187"/>
      <c r="E181" s="187"/>
      <c r="F181" s="187"/>
      <c r="G181" s="187"/>
      <c r="H181" s="187"/>
      <c r="I181" s="187"/>
      <c r="J181" s="187"/>
    </row>
    <row r="182" spans="1:10">
      <c r="A182" s="187"/>
      <c r="B182" s="187"/>
      <c r="C182" s="187"/>
      <c r="D182" s="187"/>
      <c r="E182" s="187"/>
      <c r="F182" s="187"/>
      <c r="G182" s="187"/>
      <c r="H182" s="187"/>
      <c r="I182" s="187"/>
      <c r="J182" s="187"/>
    </row>
    <row r="183" spans="1:10">
      <c r="A183" s="187"/>
      <c r="B183" s="187"/>
      <c r="C183" s="187"/>
      <c r="D183" s="187"/>
      <c r="E183" s="187"/>
      <c r="F183" s="187"/>
      <c r="G183" s="187"/>
      <c r="H183" s="187"/>
      <c r="I183" s="187"/>
      <c r="J183" s="187"/>
    </row>
    <row r="184" spans="1:10">
      <c r="A184" s="187"/>
      <c r="B184" s="187"/>
      <c r="C184" s="187"/>
      <c r="D184" s="187"/>
      <c r="E184" s="187"/>
      <c r="F184" s="187"/>
      <c r="G184" s="187"/>
      <c r="H184" s="187"/>
      <c r="I184" s="187"/>
      <c r="J184" s="187"/>
    </row>
    <row r="185" spans="1:10">
      <c r="A185" s="187"/>
      <c r="B185" s="187"/>
      <c r="C185" s="187"/>
      <c r="D185" s="187"/>
      <c r="E185" s="187"/>
      <c r="F185" s="187"/>
      <c r="G185" s="187"/>
      <c r="H185" s="187"/>
      <c r="I185" s="187"/>
      <c r="J185" s="187"/>
    </row>
    <row r="186" spans="1:10">
      <c r="A186" s="187"/>
      <c r="B186" s="187"/>
      <c r="C186" s="187"/>
      <c r="D186" s="187"/>
      <c r="E186" s="187"/>
      <c r="F186" s="187"/>
      <c r="G186" s="187"/>
      <c r="H186" s="187"/>
      <c r="I186" s="187"/>
      <c r="J186" s="187"/>
    </row>
    <row r="187" spans="1:10">
      <c r="A187" s="187"/>
      <c r="B187" s="187"/>
      <c r="C187" s="187"/>
      <c r="D187" s="187"/>
      <c r="E187" s="187"/>
      <c r="F187" s="187"/>
      <c r="G187" s="187"/>
      <c r="H187" s="187"/>
      <c r="I187" s="187"/>
      <c r="J187" s="187"/>
    </row>
    <row r="188" spans="1:10">
      <c r="A188" s="187"/>
      <c r="B188" s="187"/>
      <c r="C188" s="187"/>
      <c r="D188" s="187"/>
      <c r="E188" s="187"/>
      <c r="F188" s="187"/>
      <c r="G188" s="187"/>
      <c r="H188" s="187"/>
      <c r="I188" s="187"/>
      <c r="J188" s="187"/>
    </row>
    <row r="189" spans="1:10">
      <c r="A189" s="187"/>
      <c r="B189" s="187"/>
      <c r="C189" s="187"/>
      <c r="D189" s="187"/>
      <c r="E189" s="187"/>
      <c r="F189" s="187"/>
      <c r="G189" s="187"/>
      <c r="H189" s="187"/>
      <c r="I189" s="187"/>
      <c r="J189" s="187"/>
    </row>
    <row r="190" spans="1:10">
      <c r="A190" s="187"/>
      <c r="B190" s="187"/>
      <c r="C190" s="187"/>
      <c r="D190" s="187"/>
      <c r="E190" s="187"/>
      <c r="F190" s="187"/>
      <c r="G190" s="187"/>
      <c r="H190" s="187"/>
      <c r="I190" s="187"/>
      <c r="J190" s="187"/>
    </row>
    <row r="191" spans="1:10">
      <c r="A191" s="187"/>
      <c r="B191" s="187"/>
      <c r="C191" s="187"/>
      <c r="D191" s="187"/>
      <c r="E191" s="187"/>
      <c r="F191" s="187"/>
      <c r="G191" s="187"/>
      <c r="H191" s="187"/>
      <c r="I191" s="187"/>
      <c r="J191" s="187"/>
    </row>
    <row r="192" spans="1:10">
      <c r="A192" s="187"/>
      <c r="B192" s="187"/>
      <c r="C192" s="187"/>
      <c r="D192" s="187"/>
      <c r="E192" s="187"/>
      <c r="F192" s="187"/>
      <c r="G192" s="187"/>
      <c r="H192" s="187"/>
      <c r="I192" s="187"/>
      <c r="J192" s="187"/>
    </row>
    <row r="193" spans="1:10">
      <c r="A193" s="187"/>
      <c r="B193" s="187"/>
      <c r="C193" s="187"/>
      <c r="D193" s="187"/>
      <c r="E193" s="187"/>
      <c r="F193" s="187"/>
      <c r="G193" s="187"/>
      <c r="H193" s="187"/>
      <c r="I193" s="187"/>
      <c r="J193" s="187"/>
    </row>
    <row r="194" spans="1:10">
      <c r="A194" s="187"/>
      <c r="B194" s="187"/>
      <c r="C194" s="187"/>
      <c r="D194" s="187"/>
      <c r="E194" s="187"/>
      <c r="F194" s="187"/>
      <c r="G194" s="187"/>
      <c r="H194" s="187"/>
      <c r="I194" s="187"/>
      <c r="J194" s="187"/>
    </row>
    <row r="195" spans="1:10">
      <c r="A195" s="187"/>
      <c r="B195" s="187"/>
      <c r="C195" s="187"/>
      <c r="D195" s="187"/>
      <c r="E195" s="187"/>
      <c r="F195" s="187"/>
      <c r="G195" s="187"/>
      <c r="H195" s="187"/>
      <c r="I195" s="187"/>
      <c r="J195" s="187"/>
    </row>
    <row r="196" spans="1:10">
      <c r="A196" s="187"/>
      <c r="B196" s="187"/>
      <c r="C196" s="187"/>
      <c r="D196" s="187"/>
      <c r="E196" s="187"/>
      <c r="F196" s="187"/>
      <c r="G196" s="187"/>
      <c r="H196" s="187"/>
      <c r="I196" s="187"/>
      <c r="J196" s="187"/>
    </row>
    <row r="197" spans="1:10">
      <c r="A197" s="187"/>
      <c r="B197" s="187"/>
      <c r="C197" s="187"/>
      <c r="D197" s="187"/>
      <c r="E197" s="187"/>
      <c r="F197" s="187"/>
      <c r="G197" s="187"/>
      <c r="H197" s="187"/>
      <c r="I197" s="187"/>
      <c r="J197" s="187"/>
    </row>
    <row r="198" spans="1:10">
      <c r="A198" s="187"/>
      <c r="B198" s="187"/>
      <c r="C198" s="187"/>
      <c r="D198" s="187"/>
      <c r="E198" s="187"/>
      <c r="F198" s="187"/>
      <c r="G198" s="187"/>
      <c r="H198" s="187"/>
      <c r="I198" s="187"/>
      <c r="J198" s="187"/>
    </row>
    <row r="199" spans="1:10">
      <c r="A199" s="187"/>
      <c r="B199" s="187"/>
      <c r="C199" s="187"/>
      <c r="D199" s="187"/>
      <c r="E199" s="187"/>
      <c r="F199" s="187"/>
      <c r="G199" s="187"/>
      <c r="H199" s="187"/>
      <c r="I199" s="187"/>
      <c r="J199" s="187"/>
    </row>
    <row r="200" spans="1:10">
      <c r="A200" s="187"/>
      <c r="B200" s="187"/>
      <c r="C200" s="187"/>
      <c r="D200" s="187"/>
      <c r="E200" s="187"/>
      <c r="F200" s="187"/>
      <c r="G200" s="187"/>
      <c r="H200" s="187"/>
      <c r="I200" s="187"/>
      <c r="J200" s="187"/>
    </row>
    <row r="201" spans="1:10">
      <c r="A201" s="187"/>
      <c r="B201" s="187"/>
      <c r="C201" s="187"/>
      <c r="D201" s="187"/>
      <c r="E201" s="187"/>
      <c r="F201" s="187"/>
      <c r="G201" s="187"/>
      <c r="H201" s="187"/>
      <c r="I201" s="187"/>
      <c r="J201" s="187"/>
    </row>
    <row r="202" spans="1:10">
      <c r="A202" s="187"/>
      <c r="B202" s="187"/>
      <c r="C202" s="187"/>
      <c r="D202" s="187"/>
      <c r="E202" s="187"/>
      <c r="F202" s="187"/>
      <c r="G202" s="187"/>
      <c r="H202" s="187"/>
      <c r="I202" s="187"/>
      <c r="J202" s="187"/>
    </row>
    <row r="203" spans="1:10" ht="2.25" customHeight="1">
      <c r="A203" s="187"/>
      <c r="B203" s="187"/>
      <c r="C203" s="187"/>
      <c r="D203" s="187"/>
      <c r="E203" s="187"/>
      <c r="F203" s="187"/>
      <c r="G203" s="187"/>
      <c r="H203" s="187"/>
      <c r="I203" s="187"/>
      <c r="J203" s="187"/>
    </row>
    <row r="204" spans="1:10" hidden="1">
      <c r="A204" s="187"/>
      <c r="B204" s="187"/>
      <c r="C204" s="187"/>
      <c r="D204" s="187"/>
      <c r="E204" s="187"/>
      <c r="F204" s="187"/>
      <c r="G204" s="187"/>
      <c r="H204" s="187"/>
      <c r="I204" s="187"/>
      <c r="J204" s="187"/>
    </row>
    <row r="205" spans="1:10" hidden="1">
      <c r="A205" s="187"/>
      <c r="B205" s="187"/>
      <c r="C205" s="187"/>
      <c r="D205" s="187"/>
      <c r="E205" s="187"/>
      <c r="F205" s="187"/>
      <c r="G205" s="187"/>
      <c r="H205" s="187"/>
      <c r="I205" s="187"/>
      <c r="J205" s="187"/>
    </row>
    <row r="206" spans="1:10" hidden="1">
      <c r="A206" s="187"/>
      <c r="B206" s="187"/>
      <c r="C206" s="187"/>
      <c r="D206" s="187"/>
      <c r="E206" s="187"/>
      <c r="F206" s="187"/>
      <c r="G206" s="187"/>
      <c r="H206" s="187"/>
      <c r="I206" s="187"/>
      <c r="J206" s="187"/>
    </row>
    <row r="207" spans="1:10" hidden="1">
      <c r="A207" s="187"/>
      <c r="B207" s="187"/>
      <c r="C207" s="187"/>
      <c r="D207" s="187"/>
      <c r="E207" s="187"/>
      <c r="F207" s="187"/>
      <c r="G207" s="187"/>
      <c r="H207" s="187"/>
      <c r="I207" s="187"/>
      <c r="J207" s="187"/>
    </row>
    <row r="208" spans="1:10" hidden="1">
      <c r="A208" s="187"/>
      <c r="B208" s="187"/>
      <c r="C208" s="187"/>
      <c r="D208" s="187"/>
      <c r="E208" s="187"/>
      <c r="F208" s="187"/>
      <c r="G208" s="187"/>
      <c r="H208" s="187"/>
      <c r="I208" s="187"/>
      <c r="J208" s="187"/>
    </row>
    <row r="209" spans="1:10" hidden="1">
      <c r="A209" s="187"/>
      <c r="B209" s="187"/>
      <c r="C209" s="187"/>
      <c r="D209" s="187"/>
      <c r="E209" s="187"/>
      <c r="F209" s="187"/>
      <c r="G209" s="187"/>
      <c r="H209" s="187"/>
      <c r="I209" s="187"/>
      <c r="J209" s="187"/>
    </row>
    <row r="210" spans="1:10" hidden="1">
      <c r="A210" s="187"/>
      <c r="B210" s="187"/>
      <c r="C210" s="187"/>
      <c r="D210" s="187"/>
      <c r="E210" s="187"/>
      <c r="F210" s="187"/>
      <c r="G210" s="187"/>
      <c r="H210" s="187"/>
      <c r="I210" s="187"/>
      <c r="J210" s="187"/>
    </row>
    <row r="211" spans="1:10" hidden="1">
      <c r="A211" s="187"/>
      <c r="B211" s="187"/>
      <c r="C211" s="187"/>
      <c r="D211" s="187"/>
      <c r="E211" s="187"/>
      <c r="F211" s="187"/>
      <c r="G211" s="187"/>
      <c r="H211" s="187"/>
      <c r="I211" s="187"/>
      <c r="J211" s="187"/>
    </row>
    <row r="212" spans="1:10" hidden="1">
      <c r="A212" s="187"/>
      <c r="B212" s="187"/>
      <c r="C212" s="187"/>
      <c r="D212" s="187"/>
      <c r="E212" s="187"/>
      <c r="F212" s="187"/>
      <c r="G212" s="187"/>
      <c r="H212" s="187"/>
      <c r="I212" s="187"/>
      <c r="J212" s="187"/>
    </row>
    <row r="213" spans="1:10" hidden="1">
      <c r="A213" s="187"/>
      <c r="B213" s="187"/>
      <c r="C213" s="187"/>
      <c r="D213" s="187"/>
      <c r="E213" s="187"/>
      <c r="F213" s="187"/>
      <c r="G213" s="187"/>
      <c r="H213" s="187"/>
      <c r="I213" s="187"/>
      <c r="J213" s="187"/>
    </row>
    <row r="214" spans="1:10" hidden="1">
      <c r="A214" s="187"/>
      <c r="B214" s="187"/>
      <c r="C214" s="187"/>
      <c r="D214" s="187"/>
      <c r="E214" s="187"/>
      <c r="F214" s="187"/>
      <c r="G214" s="187"/>
      <c r="H214" s="187"/>
      <c r="I214" s="187"/>
      <c r="J214" s="187"/>
    </row>
    <row r="215" spans="1:10" hidden="1">
      <c r="A215" s="187"/>
      <c r="B215" s="187"/>
      <c r="C215" s="187"/>
      <c r="D215" s="187"/>
      <c r="E215" s="187"/>
      <c r="F215" s="187"/>
      <c r="G215" s="187"/>
      <c r="H215" s="187"/>
      <c r="I215" s="187"/>
      <c r="J215" s="187"/>
    </row>
    <row r="216" spans="1:10" hidden="1">
      <c r="A216" s="187"/>
      <c r="B216" s="187"/>
      <c r="C216" s="187"/>
      <c r="D216" s="187"/>
      <c r="E216" s="187"/>
      <c r="F216" s="187"/>
      <c r="G216" s="187"/>
      <c r="H216" s="187"/>
      <c r="I216" s="187"/>
      <c r="J216" s="187"/>
    </row>
    <row r="217" spans="1:10" hidden="1">
      <c r="A217" s="187"/>
      <c r="B217" s="187"/>
      <c r="C217" s="187"/>
      <c r="D217" s="187"/>
      <c r="E217" s="187"/>
      <c r="F217" s="187"/>
      <c r="G217" s="187"/>
      <c r="H217" s="187"/>
      <c r="I217" s="187"/>
      <c r="J217" s="187"/>
    </row>
    <row r="218" spans="1:10" hidden="1">
      <c r="A218" s="187"/>
      <c r="B218" s="187"/>
      <c r="C218" s="187"/>
      <c r="D218" s="187"/>
      <c r="E218" s="187"/>
      <c r="F218" s="187"/>
      <c r="G218" s="187"/>
      <c r="H218" s="187"/>
      <c r="I218" s="187"/>
      <c r="J218" s="187"/>
    </row>
    <row r="219" spans="1:10" hidden="1">
      <c r="A219" s="187"/>
      <c r="B219" s="187"/>
      <c r="C219" s="187"/>
      <c r="D219" s="187"/>
      <c r="E219" s="187"/>
      <c r="F219" s="187"/>
      <c r="G219" s="187"/>
      <c r="H219" s="187"/>
      <c r="I219" s="187"/>
      <c r="J219" s="187"/>
    </row>
    <row r="220" spans="1:10" hidden="1">
      <c r="A220" s="187"/>
      <c r="B220" s="187"/>
      <c r="C220" s="187"/>
      <c r="D220" s="187"/>
      <c r="E220" s="187"/>
      <c r="F220" s="187"/>
      <c r="G220" s="187"/>
      <c r="H220" s="187"/>
      <c r="I220" s="187"/>
      <c r="J220" s="187"/>
    </row>
    <row r="221" spans="1:10" hidden="1">
      <c r="A221" s="187"/>
      <c r="B221" s="187"/>
      <c r="C221" s="187"/>
      <c r="D221" s="187"/>
      <c r="E221" s="187"/>
      <c r="F221" s="187"/>
      <c r="G221" s="187"/>
      <c r="H221" s="187"/>
      <c r="I221" s="187"/>
      <c r="J221" s="187"/>
    </row>
    <row r="222" spans="1:10" hidden="1">
      <c r="A222" s="187"/>
      <c r="B222" s="187"/>
      <c r="C222" s="187"/>
      <c r="D222" s="187"/>
      <c r="E222" s="187"/>
      <c r="F222" s="187"/>
      <c r="G222" s="187"/>
      <c r="H222" s="187"/>
      <c r="I222" s="187"/>
      <c r="J222" s="187"/>
    </row>
    <row r="223" spans="1:10" hidden="1">
      <c r="A223" s="187"/>
      <c r="B223" s="187"/>
      <c r="C223" s="187"/>
      <c r="D223" s="187"/>
      <c r="E223" s="187"/>
      <c r="F223" s="187"/>
      <c r="G223" s="187"/>
      <c r="H223" s="187"/>
      <c r="I223" s="187"/>
      <c r="J223" s="187"/>
    </row>
    <row r="224" spans="1:10" hidden="1">
      <c r="A224" s="187"/>
      <c r="B224" s="187"/>
      <c r="C224" s="187"/>
      <c r="D224" s="187"/>
      <c r="E224" s="187"/>
      <c r="F224" s="187"/>
      <c r="G224" s="187"/>
      <c r="H224" s="187"/>
      <c r="I224" s="187"/>
      <c r="J224" s="187"/>
    </row>
    <row r="225" spans="1:10" hidden="1">
      <c r="A225" s="187"/>
      <c r="B225" s="187"/>
      <c r="C225" s="187"/>
      <c r="D225" s="187"/>
      <c r="E225" s="187"/>
      <c r="F225" s="187"/>
      <c r="G225" s="187"/>
      <c r="H225" s="187"/>
      <c r="I225" s="187"/>
      <c r="J225" s="187"/>
    </row>
    <row r="226" spans="1:10" hidden="1">
      <c r="A226" s="187"/>
      <c r="B226" s="187"/>
      <c r="C226" s="187"/>
      <c r="D226" s="187"/>
      <c r="E226" s="187"/>
      <c r="F226" s="187"/>
      <c r="G226" s="187"/>
      <c r="H226" s="187"/>
      <c r="I226" s="187"/>
      <c r="J226" s="187"/>
    </row>
    <row r="227" spans="1:10" hidden="1">
      <c r="A227" s="187"/>
      <c r="B227" s="187"/>
      <c r="C227" s="187"/>
      <c r="D227" s="187"/>
      <c r="E227" s="187"/>
      <c r="F227" s="187"/>
      <c r="G227" s="187"/>
      <c r="H227" s="187"/>
      <c r="I227" s="187"/>
      <c r="J227" s="187"/>
    </row>
    <row r="228" spans="1:10" hidden="1">
      <c r="A228" s="187"/>
      <c r="B228" s="187"/>
      <c r="C228" s="187"/>
      <c r="D228" s="187"/>
      <c r="E228" s="187"/>
      <c r="F228" s="187"/>
      <c r="G228" s="187"/>
      <c r="H228" s="187"/>
      <c r="I228" s="187"/>
      <c r="J228" s="187"/>
    </row>
    <row r="229" spans="1:10" hidden="1">
      <c r="A229" s="187"/>
      <c r="B229" s="187"/>
      <c r="C229" s="187"/>
      <c r="D229" s="187"/>
      <c r="E229" s="187"/>
      <c r="F229" s="187"/>
      <c r="G229" s="187"/>
      <c r="H229" s="187"/>
      <c r="I229" s="187"/>
      <c r="J229" s="187"/>
    </row>
    <row r="230" spans="1:10" hidden="1">
      <c r="A230" s="187"/>
      <c r="B230" s="187"/>
      <c r="C230" s="187"/>
      <c r="D230" s="187"/>
      <c r="E230" s="187"/>
      <c r="F230" s="187"/>
      <c r="G230" s="187"/>
      <c r="H230" s="187"/>
      <c r="I230" s="187"/>
      <c r="J230" s="187"/>
    </row>
    <row r="231" spans="1:10" hidden="1">
      <c r="A231" s="187"/>
      <c r="B231" s="187"/>
      <c r="C231" s="187"/>
      <c r="D231" s="187"/>
      <c r="E231" s="187"/>
      <c r="F231" s="187"/>
      <c r="G231" s="187"/>
      <c r="H231" s="187"/>
      <c r="I231" s="187"/>
      <c r="J231" s="187"/>
    </row>
    <row r="232" spans="1:10" hidden="1">
      <c r="A232" s="187"/>
      <c r="B232" s="187"/>
      <c r="C232" s="187"/>
      <c r="D232" s="187"/>
      <c r="E232" s="187"/>
      <c r="F232" s="187"/>
      <c r="G232" s="187"/>
      <c r="H232" s="187"/>
      <c r="I232" s="187"/>
      <c r="J232" s="187"/>
    </row>
    <row r="233" spans="1:10" hidden="1">
      <c r="A233" s="187"/>
      <c r="B233" s="187"/>
      <c r="C233" s="187"/>
      <c r="D233" s="187"/>
      <c r="E233" s="187"/>
      <c r="F233" s="187"/>
      <c r="G233" s="187"/>
      <c r="H233" s="187"/>
      <c r="I233" s="187"/>
      <c r="J233" s="187"/>
    </row>
    <row r="234" spans="1:10" hidden="1">
      <c r="A234" s="187"/>
      <c r="B234" s="187"/>
      <c r="C234" s="187"/>
      <c r="D234" s="187"/>
      <c r="E234" s="187"/>
      <c r="F234" s="187"/>
      <c r="G234" s="187"/>
      <c r="H234" s="187"/>
      <c r="I234" s="187"/>
      <c r="J234" s="187"/>
    </row>
    <row r="235" spans="1:10" hidden="1">
      <c r="A235" s="187"/>
      <c r="B235" s="187"/>
      <c r="C235" s="187"/>
      <c r="D235" s="187"/>
      <c r="E235" s="187"/>
      <c r="F235" s="187"/>
      <c r="G235" s="187"/>
      <c r="H235" s="187"/>
      <c r="I235" s="187"/>
      <c r="J235" s="187"/>
    </row>
    <row r="236" spans="1:10" hidden="1">
      <c r="A236" s="187"/>
      <c r="B236" s="187"/>
      <c r="C236" s="187"/>
      <c r="D236" s="187"/>
      <c r="E236" s="187"/>
      <c r="F236" s="187"/>
      <c r="G236" s="187"/>
      <c r="H236" s="187"/>
      <c r="I236" s="187"/>
      <c r="J236" s="187"/>
    </row>
    <row r="238" spans="1:10">
      <c r="A238" s="170"/>
      <c r="B238" s="170"/>
      <c r="C238" s="170"/>
      <c r="D238" s="170"/>
      <c r="E238" s="170"/>
      <c r="F238" s="170"/>
      <c r="G238" s="170"/>
      <c r="H238" s="170"/>
      <c r="I238" s="170"/>
      <c r="J238" s="170"/>
    </row>
    <row r="239" spans="1:10">
      <c r="A239" s="170"/>
      <c r="B239" s="170"/>
      <c r="C239" s="170"/>
      <c r="D239" s="170"/>
      <c r="E239" s="170"/>
      <c r="F239" s="170"/>
      <c r="G239" s="170"/>
      <c r="H239" s="170"/>
      <c r="I239" s="170"/>
      <c r="J239" s="170"/>
    </row>
    <row r="240" spans="1:10">
      <c r="A240" s="170"/>
      <c r="B240" s="170"/>
      <c r="C240" s="170"/>
      <c r="D240" s="170"/>
      <c r="E240" s="170"/>
      <c r="F240" s="170"/>
      <c r="G240" s="170"/>
      <c r="H240" s="170"/>
      <c r="I240" s="170"/>
      <c r="J240" s="170"/>
    </row>
    <row r="241" spans="1:10">
      <c r="A241" s="170"/>
      <c r="B241" s="170"/>
      <c r="C241" s="170"/>
      <c r="D241" s="170"/>
      <c r="E241" s="170"/>
      <c r="F241" s="170"/>
      <c r="G241" s="170"/>
      <c r="H241" s="170"/>
      <c r="I241" s="170"/>
      <c r="J241" s="170"/>
    </row>
  </sheetData>
  <mergeCells count="7">
    <mergeCell ref="A238:J241"/>
    <mergeCell ref="A1:A3"/>
    <mergeCell ref="B1:H3"/>
    <mergeCell ref="I3:J3"/>
    <mergeCell ref="A7:L7"/>
    <mergeCell ref="A9:J9"/>
    <mergeCell ref="A10:J236"/>
  </mergeCells>
  <pageMargins left="0.70866141732283472" right="0.70866141732283472" top="1.45" bottom="0.74803149606299213" header="0.31496062992125984" footer="0.31496062992125984"/>
  <pageSetup orientation="portrait" r:id="rId1"/>
  <headerFooter>
    <oddHeader xml:space="preserve">&amp;R
</oddHeader>
    <oddFooter>&amp;L&amp;G</oddFooter>
  </headerFooter>
  <drawing r:id="rId2"/>
  <legacyDrawingHF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41"/>
  <dimension ref="A1:N111"/>
  <sheetViews>
    <sheetView topLeftCell="B1" zoomScaleNormal="100" workbookViewId="0"/>
  </sheetViews>
  <sheetFormatPr baseColWidth="10" defaultColWidth="11.42578125" defaultRowHeight="18" customHeight="1"/>
  <cols>
    <col min="1" max="1" width="8.7109375" style="26" customWidth="1"/>
    <col min="2" max="2" width="44.42578125" style="26" customWidth="1"/>
    <col min="3" max="6" width="14.7109375" style="26" customWidth="1"/>
    <col min="7" max="7" width="14.42578125" style="26" customWidth="1"/>
    <col min="8" max="9" width="14.7109375" style="26" customWidth="1"/>
    <col min="10" max="11" width="5.28515625" style="26" customWidth="1"/>
    <col min="12" max="13" width="9" style="88" customWidth="1"/>
    <col min="14" max="14" width="13.5703125" style="26" customWidth="1"/>
    <col min="15" max="16384" width="11.42578125" style="26"/>
  </cols>
  <sheetData>
    <row r="1" spans="1:14" s="88" customFormat="1" ht="28.9" customHeight="1"/>
    <row r="2" spans="1:14" s="88" customFormat="1" ht="28.9" customHeight="1"/>
    <row r="3" spans="1:14" s="88" customFormat="1" ht="28.9" customHeight="1"/>
    <row r="4" spans="1:14" ht="32.25" customHeight="1">
      <c r="A4" s="206"/>
      <c r="B4" s="96" t="s">
        <v>87</v>
      </c>
      <c r="C4" s="342">
        <f>PRESUPUESTO!$B$5</f>
        <v>0</v>
      </c>
      <c r="D4" s="342"/>
      <c r="E4" s="342" t="s">
        <v>211</v>
      </c>
      <c r="F4" s="342"/>
      <c r="G4" s="312" t="s">
        <v>222</v>
      </c>
      <c r="H4" s="313"/>
      <c r="I4" s="127" t="s">
        <v>223</v>
      </c>
      <c r="J4" s="343" t="s">
        <v>224</v>
      </c>
      <c r="K4" s="344"/>
      <c r="L4" s="132" t="s">
        <v>208</v>
      </c>
      <c r="M4" s="345" t="s">
        <v>212</v>
      </c>
      <c r="N4" s="313"/>
    </row>
    <row r="5" spans="1:14" ht="18" customHeight="1">
      <c r="A5" s="206"/>
      <c r="B5" s="96" t="s">
        <v>16</v>
      </c>
      <c r="C5" s="342">
        <f>PRESUPUESTO!$B$6</f>
        <v>0</v>
      </c>
      <c r="D5" s="342"/>
      <c r="E5" s="342"/>
      <c r="F5" s="342"/>
      <c r="G5" s="346">
        <f>PRESUPUESTO!$A$9</f>
        <v>0</v>
      </c>
      <c r="H5" s="347"/>
      <c r="I5" s="133">
        <f>PRESUPUESTO!$C$9</f>
        <v>0</v>
      </c>
      <c r="J5" s="321">
        <f>PRESUPUESTO!$D$9</f>
        <v>0</v>
      </c>
      <c r="K5" s="329"/>
      <c r="L5" s="134">
        <f>PRESUPUESTO!$E$9</f>
        <v>0</v>
      </c>
      <c r="M5" s="348"/>
      <c r="N5" s="349"/>
    </row>
    <row r="6" spans="1:14" ht="18" customHeight="1">
      <c r="A6" s="206"/>
      <c r="B6" s="135" t="s">
        <v>43</v>
      </c>
      <c r="C6" s="342">
        <f>PRESUPUESTO!$B$7</f>
        <v>0</v>
      </c>
      <c r="D6" s="342"/>
      <c r="E6" s="342" t="s">
        <v>213</v>
      </c>
      <c r="F6" s="342"/>
      <c r="G6" s="346">
        <f>PRESUPUESTO!$A$10</f>
        <v>0</v>
      </c>
      <c r="H6" s="347"/>
      <c r="I6" s="133">
        <f>PRESUPUESTO!$C$10</f>
        <v>0</v>
      </c>
      <c r="J6" s="321">
        <f>PRESUPUESTO!$D$10</f>
        <v>0</v>
      </c>
      <c r="K6" s="329"/>
      <c r="L6" s="134">
        <f>PRESUPUESTO!$E$10</f>
        <v>0</v>
      </c>
      <c r="M6" s="348"/>
      <c r="N6" s="349"/>
    </row>
    <row r="7" spans="1:14" ht="18" customHeight="1">
      <c r="A7" s="206"/>
      <c r="B7" s="136" t="s">
        <v>1</v>
      </c>
      <c r="C7" s="319">
        <f>PRESUPUESTO!$E$5</f>
        <v>0</v>
      </c>
      <c r="D7" s="320"/>
      <c r="E7" s="350"/>
      <c r="F7" s="350"/>
      <c r="G7" s="346">
        <f>PRESUPUESTO!$A$11</f>
        <v>0</v>
      </c>
      <c r="H7" s="347"/>
      <c r="I7" s="133">
        <f>PRESUPUESTO!$C$11</f>
        <v>0</v>
      </c>
      <c r="J7" s="321">
        <f>PRESUPUESTO!$D$11</f>
        <v>0</v>
      </c>
      <c r="K7" s="329"/>
      <c r="L7" s="134">
        <f>PRESUPUESTO!$E$11</f>
        <v>0</v>
      </c>
      <c r="M7" s="330"/>
      <c r="N7" s="316"/>
    </row>
    <row r="8" spans="1:14" s="88" customFormat="1" ht="18" customHeight="1">
      <c r="A8" s="206"/>
      <c r="B8" s="137" t="s">
        <v>42</v>
      </c>
      <c r="C8" s="319">
        <f>PRESUPUESTO!$E$6</f>
        <v>0</v>
      </c>
      <c r="D8" s="320"/>
      <c r="E8" s="321" t="s">
        <v>214</v>
      </c>
      <c r="F8" s="322"/>
      <c r="G8" s="331"/>
      <c r="H8" s="332"/>
      <c r="I8" s="140"/>
      <c r="J8" s="314"/>
      <c r="K8" s="314"/>
      <c r="L8" s="141"/>
      <c r="M8" s="315"/>
      <c r="N8" s="316"/>
    </row>
    <row r="9" spans="1:14" s="88" customFormat="1" ht="18" customHeight="1">
      <c r="A9" s="206"/>
      <c r="B9" s="137" t="s">
        <v>3</v>
      </c>
      <c r="C9" s="319">
        <f>PRESUPUESTO!$E$7</f>
        <v>0</v>
      </c>
      <c r="D9" s="320"/>
      <c r="E9" s="321"/>
      <c r="F9" s="322"/>
      <c r="G9" s="323"/>
      <c r="H9" s="324"/>
      <c r="I9" s="142"/>
      <c r="J9" s="325"/>
      <c r="K9" s="326"/>
      <c r="L9" s="142"/>
      <c r="M9" s="327"/>
      <c r="N9" s="328"/>
    </row>
    <row r="10" spans="1:14" ht="18" customHeight="1">
      <c r="A10" s="28" t="s">
        <v>59</v>
      </c>
      <c r="B10" s="119" t="s">
        <v>4</v>
      </c>
      <c r="C10" s="38">
        <v>1</v>
      </c>
      <c r="D10" s="38">
        <v>2</v>
      </c>
      <c r="E10" s="38">
        <v>3</v>
      </c>
      <c r="F10" s="38" t="s">
        <v>5</v>
      </c>
      <c r="G10" s="139">
        <v>5</v>
      </c>
      <c r="H10" s="139">
        <v>-6</v>
      </c>
      <c r="I10" s="139" t="s">
        <v>6</v>
      </c>
      <c r="J10" s="310" t="s">
        <v>7</v>
      </c>
      <c r="K10" s="311"/>
      <c r="L10" s="317">
        <v>9</v>
      </c>
      <c r="M10" s="318"/>
      <c r="N10" s="122" t="s">
        <v>45</v>
      </c>
    </row>
    <row r="11" spans="1:14" s="39" customFormat="1" ht="27" customHeight="1">
      <c r="A11" s="337">
        <v>1000</v>
      </c>
      <c r="B11" s="294" t="s">
        <v>9</v>
      </c>
      <c r="C11" s="296" t="s">
        <v>121</v>
      </c>
      <c r="D11" s="294" t="s">
        <v>10</v>
      </c>
      <c r="E11" s="294" t="s">
        <v>11</v>
      </c>
      <c r="F11" s="296" t="s">
        <v>122</v>
      </c>
      <c r="G11" s="296" t="s">
        <v>181</v>
      </c>
      <c r="H11" s="296" t="s">
        <v>154</v>
      </c>
      <c r="I11" s="296" t="s">
        <v>12</v>
      </c>
      <c r="J11" s="335" t="s">
        <v>78</v>
      </c>
      <c r="K11" s="305"/>
      <c r="L11" s="290" t="s">
        <v>193</v>
      </c>
      <c r="M11" s="291"/>
      <c r="N11" s="296" t="s">
        <v>123</v>
      </c>
    </row>
    <row r="12" spans="1:14" s="39" customFormat="1" ht="27" customHeight="1">
      <c r="A12" s="338"/>
      <c r="B12" s="295"/>
      <c r="C12" s="297"/>
      <c r="D12" s="295"/>
      <c r="E12" s="295"/>
      <c r="F12" s="298"/>
      <c r="G12" s="297"/>
      <c r="H12" s="297"/>
      <c r="I12" s="297"/>
      <c r="J12" s="336"/>
      <c r="K12" s="307"/>
      <c r="L12" s="98" t="s">
        <v>194</v>
      </c>
      <c r="M12" s="98" t="s">
        <v>195</v>
      </c>
      <c r="N12" s="297"/>
    </row>
    <row r="13" spans="1:14" ht="18" customHeight="1">
      <c r="A13" s="54">
        <v>1100</v>
      </c>
      <c r="B13" s="65" t="s">
        <v>104</v>
      </c>
      <c r="C13" s="29">
        <f>'MES 5'!F13</f>
        <v>0</v>
      </c>
      <c r="D13" s="29">
        <v>0</v>
      </c>
      <c r="E13" s="29">
        <v>0</v>
      </c>
      <c r="F13" s="29">
        <f>C13+D13-E13</f>
        <v>0</v>
      </c>
      <c r="G13" s="29">
        <f>'MES 5'!I13</f>
        <v>0</v>
      </c>
      <c r="H13" s="29">
        <v>0</v>
      </c>
      <c r="I13" s="29">
        <f>G13+H13</f>
        <v>0</v>
      </c>
      <c r="J13" s="292" t="e">
        <f t="shared" ref="J13:J18" si="0">(I13/F13)</f>
        <v>#DIV/0!</v>
      </c>
      <c r="K13" s="293"/>
      <c r="L13" s="99">
        <v>0</v>
      </c>
      <c r="M13" s="99">
        <v>0</v>
      </c>
      <c r="N13" s="31">
        <f>F13-I13</f>
        <v>0</v>
      </c>
    </row>
    <row r="14" spans="1:14" ht="18" customHeight="1">
      <c r="A14" s="54">
        <v>1200</v>
      </c>
      <c r="B14" s="65" t="s">
        <v>105</v>
      </c>
      <c r="C14" s="29">
        <f>'MES 5'!F14</f>
        <v>0</v>
      </c>
      <c r="D14" s="29">
        <v>0</v>
      </c>
      <c r="E14" s="29">
        <v>0</v>
      </c>
      <c r="F14" s="29">
        <f>C14+D14-E14</f>
        <v>0</v>
      </c>
      <c r="G14" s="29">
        <f>'MES 5'!I14</f>
        <v>0</v>
      </c>
      <c r="H14" s="29">
        <v>0</v>
      </c>
      <c r="I14" s="29">
        <f>G14+H14</f>
        <v>0</v>
      </c>
      <c r="J14" s="292" t="e">
        <f t="shared" si="0"/>
        <v>#DIV/0!</v>
      </c>
      <c r="K14" s="293"/>
      <c r="L14" s="99">
        <v>0</v>
      </c>
      <c r="M14" s="99">
        <v>0</v>
      </c>
      <c r="N14" s="31">
        <f>F14-I14</f>
        <v>0</v>
      </c>
    </row>
    <row r="15" spans="1:14" ht="18" customHeight="1">
      <c r="A15" s="54">
        <v>1300</v>
      </c>
      <c r="B15" s="64" t="s">
        <v>190</v>
      </c>
      <c r="C15" s="29">
        <f>'MES 5'!F15</f>
        <v>0</v>
      </c>
      <c r="D15" s="29">
        <v>0</v>
      </c>
      <c r="E15" s="29">
        <v>0</v>
      </c>
      <c r="F15" s="29">
        <f>C15+D15-E15</f>
        <v>0</v>
      </c>
      <c r="G15" s="29">
        <f>'MES 5'!I15</f>
        <v>0</v>
      </c>
      <c r="H15" s="29">
        <v>0</v>
      </c>
      <c r="I15" s="29">
        <f>G15+H15</f>
        <v>0</v>
      </c>
      <c r="J15" s="292" t="e">
        <f t="shared" si="0"/>
        <v>#DIV/0!</v>
      </c>
      <c r="K15" s="293"/>
      <c r="L15" s="99">
        <v>0</v>
      </c>
      <c r="M15" s="99">
        <v>0</v>
      </c>
      <c r="N15" s="31">
        <f>F15-I15</f>
        <v>0</v>
      </c>
    </row>
    <row r="16" spans="1:14" ht="18" customHeight="1">
      <c r="A16" s="54">
        <v>1400</v>
      </c>
      <c r="B16" s="64" t="s">
        <v>220</v>
      </c>
      <c r="C16" s="29">
        <f>'MES 5'!F16</f>
        <v>0</v>
      </c>
      <c r="D16" s="29">
        <v>0</v>
      </c>
      <c r="E16" s="29">
        <v>0</v>
      </c>
      <c r="F16" s="29">
        <f>C16+D16-E16</f>
        <v>0</v>
      </c>
      <c r="G16" s="29">
        <f>'MES 5'!I16</f>
        <v>0</v>
      </c>
      <c r="H16" s="29">
        <v>0</v>
      </c>
      <c r="I16" s="29">
        <f>G16+H16</f>
        <v>0</v>
      </c>
      <c r="J16" s="292" t="e">
        <f t="shared" si="0"/>
        <v>#DIV/0!</v>
      </c>
      <c r="K16" s="293"/>
      <c r="L16" s="99">
        <v>0</v>
      </c>
      <c r="M16" s="99">
        <v>0</v>
      </c>
      <c r="N16" s="31">
        <f>F16-I16</f>
        <v>0</v>
      </c>
    </row>
    <row r="17" spans="1:14" ht="18" customHeight="1">
      <c r="A17" s="54">
        <v>1500</v>
      </c>
      <c r="B17" s="64" t="s">
        <v>221</v>
      </c>
      <c r="C17" s="29">
        <f>'MES 5'!F17</f>
        <v>0</v>
      </c>
      <c r="D17" s="29">
        <v>0</v>
      </c>
      <c r="E17" s="29">
        <v>0</v>
      </c>
      <c r="F17" s="29">
        <f>C17+D17-E17</f>
        <v>0</v>
      </c>
      <c r="G17" s="29">
        <f>'MES 5'!I17</f>
        <v>0</v>
      </c>
      <c r="H17" s="29">
        <v>0</v>
      </c>
      <c r="I17" s="29">
        <f>G17+H17</f>
        <v>0</v>
      </c>
      <c r="J17" s="292" t="e">
        <f t="shared" si="0"/>
        <v>#DIV/0!</v>
      </c>
      <c r="K17" s="293"/>
      <c r="L17" s="99">
        <v>0</v>
      </c>
      <c r="M17" s="99">
        <v>0</v>
      </c>
      <c r="N17" s="31">
        <f>F17-I17</f>
        <v>0</v>
      </c>
    </row>
    <row r="18" spans="1:14" s="40" customFormat="1" ht="18" customHeight="1">
      <c r="A18" s="284" t="s">
        <v>0</v>
      </c>
      <c r="B18" s="285"/>
      <c r="C18" s="37">
        <f>SUM(C13:C17)</f>
        <v>0</v>
      </c>
      <c r="D18" s="83">
        <f t="shared" ref="D18:I18" si="1">SUM(D13:D17)</f>
        <v>0</v>
      </c>
      <c r="E18" s="83">
        <f t="shared" si="1"/>
        <v>0</v>
      </c>
      <c r="F18" s="83">
        <f t="shared" si="1"/>
        <v>0</v>
      </c>
      <c r="G18" s="83">
        <f t="shared" si="1"/>
        <v>0</v>
      </c>
      <c r="H18" s="83">
        <f t="shared" si="1"/>
        <v>0</v>
      </c>
      <c r="I18" s="83">
        <f t="shared" si="1"/>
        <v>0</v>
      </c>
      <c r="J18" s="286" t="e">
        <f t="shared" si="0"/>
        <v>#DIV/0!</v>
      </c>
      <c r="K18" s="287"/>
      <c r="L18" s="100">
        <f t="shared" ref="L18:M18" si="2">SUM(L13:L17)</f>
        <v>0</v>
      </c>
      <c r="M18" s="100">
        <f t="shared" si="2"/>
        <v>0</v>
      </c>
      <c r="N18" s="36">
        <f>SUM(N13:N17)</f>
        <v>0</v>
      </c>
    </row>
    <row r="20" spans="1:14" ht="18" customHeight="1">
      <c r="B20" s="206" t="s">
        <v>14</v>
      </c>
      <c r="C20" s="206"/>
      <c r="D20" s="206"/>
      <c r="E20" s="206" t="s">
        <v>46</v>
      </c>
      <c r="F20" s="206"/>
      <c r="G20" s="206"/>
      <c r="H20" s="206"/>
      <c r="I20" s="206" t="s">
        <v>47</v>
      </c>
      <c r="J20" s="206"/>
      <c r="K20" s="206"/>
      <c r="L20" s="206"/>
      <c r="M20" s="206"/>
      <c r="N20" s="206"/>
    </row>
    <row r="21" spans="1:14" ht="18" customHeight="1">
      <c r="B21" s="206"/>
      <c r="C21" s="206"/>
      <c r="D21" s="206"/>
      <c r="E21" s="206"/>
      <c r="F21" s="206"/>
      <c r="G21" s="206"/>
      <c r="H21" s="206"/>
      <c r="I21" s="206"/>
      <c r="J21" s="206"/>
      <c r="K21" s="206"/>
      <c r="L21" s="206"/>
      <c r="M21" s="206"/>
      <c r="N21" s="206"/>
    </row>
    <row r="22" spans="1:14" ht="40.5" customHeight="1">
      <c r="B22" s="206"/>
      <c r="C22" s="206"/>
      <c r="D22" s="206"/>
      <c r="E22" s="206"/>
      <c r="F22" s="206"/>
      <c r="G22" s="206"/>
      <c r="H22" s="206"/>
      <c r="I22" s="206"/>
      <c r="J22" s="206"/>
      <c r="K22" s="206"/>
      <c r="L22" s="206"/>
      <c r="M22" s="206"/>
      <c r="N22" s="206"/>
    </row>
    <row r="23" spans="1:14" ht="11.25">
      <c r="B23" s="206" t="s">
        <v>15</v>
      </c>
      <c r="C23" s="206"/>
      <c r="D23" s="206"/>
      <c r="E23" s="206" t="s">
        <v>15</v>
      </c>
      <c r="F23" s="206"/>
      <c r="G23" s="206"/>
      <c r="H23" s="206"/>
      <c r="I23" s="206" t="s">
        <v>15</v>
      </c>
      <c r="J23" s="206"/>
      <c r="K23" s="206"/>
      <c r="L23" s="206"/>
      <c r="M23" s="206"/>
      <c r="N23" s="206"/>
    </row>
    <row r="24" spans="1:14" ht="11.25"/>
    <row r="25" spans="1:14" ht="11.25">
      <c r="B25" s="49" t="s">
        <v>114</v>
      </c>
    </row>
    <row r="26" spans="1:14" ht="11.25">
      <c r="B26" s="4" t="s">
        <v>115</v>
      </c>
    </row>
    <row r="38" spans="1:14" s="78" customFormat="1" ht="18" customHeight="1">
      <c r="L38" s="88"/>
      <c r="M38" s="88"/>
    </row>
    <row r="40" spans="1:14" ht="63.6" customHeight="1"/>
    <row r="41" spans="1:14" ht="31.5" customHeight="1">
      <c r="A41" s="206"/>
      <c r="B41" s="96" t="s">
        <v>87</v>
      </c>
      <c r="C41" s="342">
        <f>PRESUPUESTO!$B$5</f>
        <v>0</v>
      </c>
      <c r="D41" s="342"/>
      <c r="E41" s="342" t="s">
        <v>211</v>
      </c>
      <c r="F41" s="342"/>
      <c r="G41" s="312" t="s">
        <v>222</v>
      </c>
      <c r="H41" s="313"/>
      <c r="I41" s="127" t="s">
        <v>223</v>
      </c>
      <c r="J41" s="343" t="s">
        <v>224</v>
      </c>
      <c r="K41" s="344"/>
      <c r="L41" s="132" t="s">
        <v>208</v>
      </c>
      <c r="M41" s="345" t="s">
        <v>212</v>
      </c>
      <c r="N41" s="313"/>
    </row>
    <row r="42" spans="1:14" ht="18" customHeight="1">
      <c r="A42" s="206"/>
      <c r="B42" s="96" t="s">
        <v>16</v>
      </c>
      <c r="C42" s="342">
        <f>PRESUPUESTO!$B$6</f>
        <v>0</v>
      </c>
      <c r="D42" s="342"/>
      <c r="E42" s="342"/>
      <c r="F42" s="342"/>
      <c r="G42" s="346">
        <f>PRESUPUESTO!$A$9</f>
        <v>0</v>
      </c>
      <c r="H42" s="347"/>
      <c r="I42" s="133">
        <f>PRESUPUESTO!$C$9</f>
        <v>0</v>
      </c>
      <c r="J42" s="321">
        <f>PRESUPUESTO!$D$9</f>
        <v>0</v>
      </c>
      <c r="K42" s="329"/>
      <c r="L42" s="134">
        <f>PRESUPUESTO!$E$9</f>
        <v>0</v>
      </c>
      <c r="M42" s="348"/>
      <c r="N42" s="349"/>
    </row>
    <row r="43" spans="1:14" ht="18" customHeight="1">
      <c r="A43" s="206"/>
      <c r="B43" s="135" t="s">
        <v>43</v>
      </c>
      <c r="C43" s="342">
        <f>PRESUPUESTO!$B$7</f>
        <v>0</v>
      </c>
      <c r="D43" s="342"/>
      <c r="E43" s="342" t="s">
        <v>213</v>
      </c>
      <c r="F43" s="342"/>
      <c r="G43" s="346">
        <f>PRESUPUESTO!$A$10</f>
        <v>0</v>
      </c>
      <c r="H43" s="347"/>
      <c r="I43" s="133">
        <f>PRESUPUESTO!$C$10</f>
        <v>0</v>
      </c>
      <c r="J43" s="321">
        <f>PRESUPUESTO!$D$10</f>
        <v>0</v>
      </c>
      <c r="K43" s="329"/>
      <c r="L43" s="134">
        <f>PRESUPUESTO!$E$10</f>
        <v>0</v>
      </c>
      <c r="M43" s="348"/>
      <c r="N43" s="349"/>
    </row>
    <row r="44" spans="1:14" ht="18" customHeight="1">
      <c r="A44" s="206"/>
      <c r="B44" s="136" t="s">
        <v>1</v>
      </c>
      <c r="C44" s="319">
        <f>PRESUPUESTO!$E$5</f>
        <v>0</v>
      </c>
      <c r="D44" s="320"/>
      <c r="E44" s="350"/>
      <c r="F44" s="350"/>
      <c r="G44" s="346">
        <f>PRESUPUESTO!$A$11</f>
        <v>0</v>
      </c>
      <c r="H44" s="347"/>
      <c r="I44" s="133">
        <f>PRESUPUESTO!$C$11</f>
        <v>0</v>
      </c>
      <c r="J44" s="321">
        <f>PRESUPUESTO!$D$11</f>
        <v>0</v>
      </c>
      <c r="K44" s="329"/>
      <c r="L44" s="134">
        <f>PRESUPUESTO!$E$11</f>
        <v>0</v>
      </c>
      <c r="M44" s="330"/>
      <c r="N44" s="316"/>
    </row>
    <row r="45" spans="1:14" s="88" customFormat="1" ht="18" customHeight="1">
      <c r="A45" s="206"/>
      <c r="B45" s="137" t="s">
        <v>42</v>
      </c>
      <c r="C45" s="319">
        <f>PRESUPUESTO!$E$6</f>
        <v>0</v>
      </c>
      <c r="D45" s="320"/>
      <c r="E45" s="321" t="s">
        <v>214</v>
      </c>
      <c r="F45" s="322"/>
      <c r="G45" s="331"/>
      <c r="H45" s="332"/>
      <c r="I45" s="140"/>
      <c r="J45" s="314"/>
      <c r="K45" s="314"/>
      <c r="L45" s="141"/>
      <c r="M45" s="315"/>
      <c r="N45" s="316"/>
    </row>
    <row r="46" spans="1:14" s="88" customFormat="1" ht="18" customHeight="1">
      <c r="A46" s="206"/>
      <c r="B46" s="137" t="s">
        <v>3</v>
      </c>
      <c r="C46" s="319">
        <f>PRESUPUESTO!$E$7</f>
        <v>0</v>
      </c>
      <c r="D46" s="320"/>
      <c r="E46" s="321"/>
      <c r="F46" s="322"/>
      <c r="G46" s="323"/>
      <c r="H46" s="324"/>
      <c r="I46" s="142"/>
      <c r="J46" s="325"/>
      <c r="K46" s="326"/>
      <c r="L46" s="142"/>
      <c r="M46" s="327"/>
      <c r="N46" s="328"/>
    </row>
    <row r="47" spans="1:14" ht="18" customHeight="1">
      <c r="A47" s="28" t="s">
        <v>59</v>
      </c>
      <c r="B47" s="119" t="s">
        <v>4</v>
      </c>
      <c r="C47" s="38">
        <v>1</v>
      </c>
      <c r="D47" s="38">
        <v>2</v>
      </c>
      <c r="E47" s="38">
        <v>3</v>
      </c>
      <c r="F47" s="38" t="s">
        <v>5</v>
      </c>
      <c r="G47" s="139">
        <v>5</v>
      </c>
      <c r="H47" s="139">
        <v>-6</v>
      </c>
      <c r="I47" s="139" t="s">
        <v>6</v>
      </c>
      <c r="J47" s="310" t="s">
        <v>7</v>
      </c>
      <c r="K47" s="311"/>
      <c r="L47" s="317">
        <v>9</v>
      </c>
      <c r="M47" s="318"/>
      <c r="N47" s="122" t="s">
        <v>45</v>
      </c>
    </row>
    <row r="48" spans="1:14" s="40" customFormat="1" ht="23.1" customHeight="1">
      <c r="A48" s="294">
        <v>2000</v>
      </c>
      <c r="B48" s="294" t="s">
        <v>19</v>
      </c>
      <c r="C48" s="296" t="s">
        <v>125</v>
      </c>
      <c r="D48" s="294" t="s">
        <v>10</v>
      </c>
      <c r="E48" s="294" t="s">
        <v>11</v>
      </c>
      <c r="F48" s="296" t="s">
        <v>122</v>
      </c>
      <c r="G48" s="296" t="s">
        <v>180</v>
      </c>
      <c r="H48" s="296" t="s">
        <v>155</v>
      </c>
      <c r="I48" s="296" t="s">
        <v>126</v>
      </c>
      <c r="J48" s="304" t="s">
        <v>79</v>
      </c>
      <c r="K48" s="305"/>
      <c r="L48" s="290" t="s">
        <v>193</v>
      </c>
      <c r="M48" s="291"/>
      <c r="N48" s="296" t="s">
        <v>124</v>
      </c>
    </row>
    <row r="49" spans="1:14" s="40" customFormat="1" ht="23.1" customHeight="1">
      <c r="A49" s="295"/>
      <c r="B49" s="295"/>
      <c r="C49" s="297"/>
      <c r="D49" s="295"/>
      <c r="E49" s="295"/>
      <c r="F49" s="298"/>
      <c r="G49" s="298"/>
      <c r="H49" s="297"/>
      <c r="I49" s="297"/>
      <c r="J49" s="306"/>
      <c r="K49" s="307"/>
      <c r="L49" s="101" t="s">
        <v>196</v>
      </c>
      <c r="M49" s="101" t="s">
        <v>197</v>
      </c>
      <c r="N49" s="297"/>
    </row>
    <row r="50" spans="1:14" s="40" customFormat="1" ht="18" customHeight="1">
      <c r="A50" s="80">
        <v>2100</v>
      </c>
      <c r="B50" s="309" t="s">
        <v>103</v>
      </c>
      <c r="C50" s="309"/>
      <c r="D50" s="309"/>
      <c r="E50" s="309"/>
      <c r="F50" s="309"/>
      <c r="G50" s="309"/>
      <c r="H50" s="309"/>
      <c r="I50" s="309"/>
      <c r="J50" s="309"/>
      <c r="K50" s="309"/>
      <c r="L50" s="309"/>
      <c r="M50" s="309"/>
      <c r="N50" s="309"/>
    </row>
    <row r="51" spans="1:14" ht="18" customHeight="1">
      <c r="A51" s="79">
        <v>2101</v>
      </c>
      <c r="B51" s="64" t="s">
        <v>83</v>
      </c>
      <c r="C51" s="29">
        <f>'MES 5'!F51</f>
        <v>0</v>
      </c>
      <c r="D51" s="29">
        <v>0</v>
      </c>
      <c r="E51" s="29">
        <v>0</v>
      </c>
      <c r="F51" s="29">
        <f t="shared" ref="F51:F63" si="3">C51+D51-E51</f>
        <v>0</v>
      </c>
      <c r="G51" s="29">
        <f>'MES 5'!I51</f>
        <v>0</v>
      </c>
      <c r="H51" s="29">
        <v>0</v>
      </c>
      <c r="I51" s="29">
        <f t="shared" ref="I51:I63" si="4">(G51+H51)</f>
        <v>0</v>
      </c>
      <c r="J51" s="292" t="e">
        <f>(I51/F51)</f>
        <v>#DIV/0!</v>
      </c>
      <c r="K51" s="293"/>
      <c r="L51" s="99">
        <v>0</v>
      </c>
      <c r="M51" s="99">
        <v>0</v>
      </c>
      <c r="N51" s="82">
        <f>(F51-I51)</f>
        <v>0</v>
      </c>
    </row>
    <row r="52" spans="1:14" ht="18" customHeight="1">
      <c r="A52" s="79">
        <v>2102</v>
      </c>
      <c r="B52" s="64" t="s">
        <v>21</v>
      </c>
      <c r="C52" s="29">
        <f>'MES 5'!F52</f>
        <v>0</v>
      </c>
      <c r="D52" s="29">
        <v>0</v>
      </c>
      <c r="E52" s="29">
        <v>0</v>
      </c>
      <c r="F52" s="29">
        <f t="shared" si="3"/>
        <v>0</v>
      </c>
      <c r="G52" s="29">
        <f>'MES 5'!I52</f>
        <v>0</v>
      </c>
      <c r="H52" s="29">
        <v>0</v>
      </c>
      <c r="I52" s="29">
        <f t="shared" si="4"/>
        <v>0</v>
      </c>
      <c r="J52" s="292" t="e">
        <f t="shared" ref="J52:J63" si="5">(I52/F52)</f>
        <v>#DIV/0!</v>
      </c>
      <c r="K52" s="293"/>
      <c r="L52" s="99">
        <v>0</v>
      </c>
      <c r="M52" s="99">
        <v>0</v>
      </c>
      <c r="N52" s="82">
        <f t="shared" ref="N52:N63" si="6">(F52-I52)</f>
        <v>0</v>
      </c>
    </row>
    <row r="53" spans="1:14" ht="18" customHeight="1">
      <c r="A53" s="79">
        <v>2103</v>
      </c>
      <c r="B53" s="64" t="s">
        <v>22</v>
      </c>
      <c r="C53" s="29">
        <f>'MES 5'!F53</f>
        <v>0</v>
      </c>
      <c r="D53" s="29">
        <v>0</v>
      </c>
      <c r="E53" s="29">
        <v>0</v>
      </c>
      <c r="F53" s="29">
        <f t="shared" si="3"/>
        <v>0</v>
      </c>
      <c r="G53" s="29">
        <f>'MES 5'!I53</f>
        <v>0</v>
      </c>
      <c r="H53" s="29">
        <v>0</v>
      </c>
      <c r="I53" s="29">
        <f t="shared" si="4"/>
        <v>0</v>
      </c>
      <c r="J53" s="292" t="e">
        <f t="shared" si="5"/>
        <v>#DIV/0!</v>
      </c>
      <c r="K53" s="293"/>
      <c r="L53" s="99">
        <v>0</v>
      </c>
      <c r="M53" s="99">
        <v>0</v>
      </c>
      <c r="N53" s="82">
        <f t="shared" si="6"/>
        <v>0</v>
      </c>
    </row>
    <row r="54" spans="1:14" ht="18" customHeight="1">
      <c r="A54" s="79">
        <v>2104</v>
      </c>
      <c r="B54" s="64" t="s">
        <v>23</v>
      </c>
      <c r="C54" s="29">
        <f>'MES 5'!F54</f>
        <v>0</v>
      </c>
      <c r="D54" s="29">
        <v>0</v>
      </c>
      <c r="E54" s="29">
        <v>0</v>
      </c>
      <c r="F54" s="29">
        <f t="shared" si="3"/>
        <v>0</v>
      </c>
      <c r="G54" s="29">
        <f>'MES 5'!I54</f>
        <v>0</v>
      </c>
      <c r="H54" s="29">
        <v>0</v>
      </c>
      <c r="I54" s="29">
        <f t="shared" si="4"/>
        <v>0</v>
      </c>
      <c r="J54" s="292" t="e">
        <f t="shared" si="5"/>
        <v>#DIV/0!</v>
      </c>
      <c r="K54" s="293"/>
      <c r="L54" s="99">
        <v>0</v>
      </c>
      <c r="M54" s="99">
        <v>0</v>
      </c>
      <c r="N54" s="82">
        <f t="shared" si="6"/>
        <v>0</v>
      </c>
    </row>
    <row r="55" spans="1:14" ht="18" customHeight="1">
      <c r="A55" s="79">
        <v>2105</v>
      </c>
      <c r="B55" s="64" t="s">
        <v>24</v>
      </c>
      <c r="C55" s="29">
        <f>'MES 5'!F55</f>
        <v>0</v>
      </c>
      <c r="D55" s="29">
        <v>0</v>
      </c>
      <c r="E55" s="29">
        <v>0</v>
      </c>
      <c r="F55" s="29">
        <f t="shared" si="3"/>
        <v>0</v>
      </c>
      <c r="G55" s="29">
        <f>'MES 5'!I55</f>
        <v>0</v>
      </c>
      <c r="H55" s="29">
        <v>0</v>
      </c>
      <c r="I55" s="29">
        <f t="shared" si="4"/>
        <v>0</v>
      </c>
      <c r="J55" s="292" t="e">
        <f t="shared" si="5"/>
        <v>#DIV/0!</v>
      </c>
      <c r="K55" s="293"/>
      <c r="L55" s="99">
        <v>0</v>
      </c>
      <c r="M55" s="99">
        <v>0</v>
      </c>
      <c r="N55" s="82">
        <f t="shared" si="6"/>
        <v>0</v>
      </c>
    </row>
    <row r="56" spans="1:14" ht="18" customHeight="1">
      <c r="A56" s="79">
        <v>2106</v>
      </c>
      <c r="B56" s="64" t="s">
        <v>25</v>
      </c>
      <c r="C56" s="29">
        <f>'MES 5'!F56</f>
        <v>0</v>
      </c>
      <c r="D56" s="29">
        <v>0</v>
      </c>
      <c r="E56" s="29">
        <v>0</v>
      </c>
      <c r="F56" s="29">
        <f t="shared" si="3"/>
        <v>0</v>
      </c>
      <c r="G56" s="29">
        <f>'MES 5'!I56</f>
        <v>0</v>
      </c>
      <c r="H56" s="29">
        <v>0</v>
      </c>
      <c r="I56" s="29">
        <f t="shared" si="4"/>
        <v>0</v>
      </c>
      <c r="J56" s="292" t="e">
        <f t="shared" si="5"/>
        <v>#DIV/0!</v>
      </c>
      <c r="K56" s="293"/>
      <c r="L56" s="99">
        <v>0</v>
      </c>
      <c r="M56" s="99">
        <v>0</v>
      </c>
      <c r="N56" s="82">
        <f t="shared" si="6"/>
        <v>0</v>
      </c>
    </row>
    <row r="57" spans="1:14" ht="18" customHeight="1">
      <c r="A57" s="79">
        <v>2107</v>
      </c>
      <c r="B57" s="64" t="s">
        <v>26</v>
      </c>
      <c r="C57" s="29">
        <f>'MES 5'!F57</f>
        <v>0</v>
      </c>
      <c r="D57" s="29">
        <v>0</v>
      </c>
      <c r="E57" s="29">
        <v>0</v>
      </c>
      <c r="F57" s="29">
        <f t="shared" si="3"/>
        <v>0</v>
      </c>
      <c r="G57" s="29">
        <f>'MES 5'!I57</f>
        <v>0</v>
      </c>
      <c r="H57" s="29">
        <v>0</v>
      </c>
      <c r="I57" s="29">
        <f t="shared" si="4"/>
        <v>0</v>
      </c>
      <c r="J57" s="292" t="e">
        <f t="shared" si="5"/>
        <v>#DIV/0!</v>
      </c>
      <c r="K57" s="293"/>
      <c r="L57" s="99">
        <v>0</v>
      </c>
      <c r="M57" s="99">
        <v>0</v>
      </c>
      <c r="N57" s="82">
        <f t="shared" si="6"/>
        <v>0</v>
      </c>
    </row>
    <row r="58" spans="1:14" ht="18" customHeight="1">
      <c r="A58" s="79">
        <v>2108</v>
      </c>
      <c r="B58" s="73" t="s">
        <v>90</v>
      </c>
      <c r="C58" s="29">
        <f>'MES 5'!F58</f>
        <v>0</v>
      </c>
      <c r="D58" s="29">
        <v>0</v>
      </c>
      <c r="E58" s="29">
        <v>0</v>
      </c>
      <c r="F58" s="29">
        <f t="shared" si="3"/>
        <v>0</v>
      </c>
      <c r="G58" s="29">
        <f>'MES 5'!I58</f>
        <v>0</v>
      </c>
      <c r="H58" s="29">
        <v>0</v>
      </c>
      <c r="I58" s="29">
        <f t="shared" si="4"/>
        <v>0</v>
      </c>
      <c r="J58" s="292" t="e">
        <f t="shared" si="5"/>
        <v>#DIV/0!</v>
      </c>
      <c r="K58" s="293"/>
      <c r="L58" s="99">
        <v>0</v>
      </c>
      <c r="M58" s="99">
        <v>0</v>
      </c>
      <c r="N58" s="82">
        <f t="shared" si="6"/>
        <v>0</v>
      </c>
    </row>
    <row r="59" spans="1:14" ht="18" customHeight="1">
      <c r="A59" s="79">
        <v>2109</v>
      </c>
      <c r="B59" s="64" t="s">
        <v>140</v>
      </c>
      <c r="C59" s="29">
        <f>'MES 5'!F59</f>
        <v>0</v>
      </c>
      <c r="D59" s="29">
        <v>0</v>
      </c>
      <c r="E59" s="29">
        <v>0</v>
      </c>
      <c r="F59" s="29">
        <f t="shared" si="3"/>
        <v>0</v>
      </c>
      <c r="G59" s="29">
        <f>'MES 5'!I59</f>
        <v>0</v>
      </c>
      <c r="H59" s="29">
        <v>0</v>
      </c>
      <c r="I59" s="29">
        <f t="shared" si="4"/>
        <v>0</v>
      </c>
      <c r="J59" s="292" t="e">
        <f t="shared" si="5"/>
        <v>#DIV/0!</v>
      </c>
      <c r="K59" s="293"/>
      <c r="L59" s="99">
        <v>0</v>
      </c>
      <c r="M59" s="99">
        <v>0</v>
      </c>
      <c r="N59" s="82">
        <f t="shared" si="6"/>
        <v>0</v>
      </c>
    </row>
    <row r="60" spans="1:14" ht="18" customHeight="1">
      <c r="A60" s="79">
        <f>+A59+1</f>
        <v>2110</v>
      </c>
      <c r="B60" s="64" t="s">
        <v>28</v>
      </c>
      <c r="C60" s="29">
        <f>'MES 5'!F60</f>
        <v>0</v>
      </c>
      <c r="D60" s="29">
        <v>0</v>
      </c>
      <c r="E60" s="29">
        <v>0</v>
      </c>
      <c r="F60" s="29">
        <f t="shared" si="3"/>
        <v>0</v>
      </c>
      <c r="G60" s="29">
        <f>'MES 5'!I60</f>
        <v>0</v>
      </c>
      <c r="H60" s="29">
        <v>0</v>
      </c>
      <c r="I60" s="29">
        <f t="shared" si="4"/>
        <v>0</v>
      </c>
      <c r="J60" s="292" t="e">
        <f t="shared" si="5"/>
        <v>#DIV/0!</v>
      </c>
      <c r="K60" s="293"/>
      <c r="L60" s="99">
        <v>0</v>
      </c>
      <c r="M60" s="99">
        <v>0</v>
      </c>
      <c r="N60" s="82">
        <f t="shared" si="6"/>
        <v>0</v>
      </c>
    </row>
    <row r="61" spans="1:14" s="88" customFormat="1" ht="18" customHeight="1">
      <c r="A61" s="92">
        <f>+A60+1</f>
        <v>2111</v>
      </c>
      <c r="B61" s="64" t="s">
        <v>29</v>
      </c>
      <c r="C61" s="29">
        <f>'MES 5'!F61</f>
        <v>0</v>
      </c>
      <c r="D61" s="29">
        <v>0</v>
      </c>
      <c r="E61" s="29">
        <v>0</v>
      </c>
      <c r="F61" s="29">
        <f t="shared" ref="F61:F62" si="7">C61+D61-E61</f>
        <v>0</v>
      </c>
      <c r="G61" s="29">
        <f>'MES 5'!I61</f>
        <v>0</v>
      </c>
      <c r="H61" s="29">
        <v>0</v>
      </c>
      <c r="I61" s="29">
        <f t="shared" ref="I61:I62" si="8">(G61+H61)</f>
        <v>0</v>
      </c>
      <c r="J61" s="292" t="e">
        <f t="shared" ref="J61:J62" si="9">(I61/F61)</f>
        <v>#DIV/0!</v>
      </c>
      <c r="K61" s="293"/>
      <c r="L61" s="99">
        <v>0</v>
      </c>
      <c r="M61" s="99">
        <v>0</v>
      </c>
      <c r="N61" s="82">
        <f t="shared" ref="N61:N62" si="10">(F61-I61)</f>
        <v>0</v>
      </c>
    </row>
    <row r="62" spans="1:14" s="88" customFormat="1" ht="18" customHeight="1">
      <c r="A62" s="92">
        <f>+A61+1</f>
        <v>2112</v>
      </c>
      <c r="B62" s="64" t="s">
        <v>210</v>
      </c>
      <c r="C62" s="29">
        <f>'MES 5'!F62</f>
        <v>0</v>
      </c>
      <c r="D62" s="29">
        <v>0</v>
      </c>
      <c r="E62" s="29">
        <v>0</v>
      </c>
      <c r="F62" s="29">
        <f t="shared" si="7"/>
        <v>0</v>
      </c>
      <c r="G62" s="29">
        <f>'MES 5'!I62</f>
        <v>0</v>
      </c>
      <c r="H62" s="29">
        <v>0</v>
      </c>
      <c r="I62" s="29">
        <f t="shared" si="8"/>
        <v>0</v>
      </c>
      <c r="J62" s="292" t="e">
        <f t="shared" si="9"/>
        <v>#DIV/0!</v>
      </c>
      <c r="K62" s="293"/>
      <c r="L62" s="99">
        <v>0</v>
      </c>
      <c r="M62" s="99">
        <v>0</v>
      </c>
      <c r="N62" s="82">
        <f t="shared" si="10"/>
        <v>0</v>
      </c>
    </row>
    <row r="63" spans="1:14" ht="18" customHeight="1">
      <c r="A63" s="92">
        <f>+A62+1</f>
        <v>2113</v>
      </c>
      <c r="B63" s="84" t="s">
        <v>142</v>
      </c>
      <c r="C63" s="29">
        <f>'MES 5'!F63</f>
        <v>0</v>
      </c>
      <c r="D63" s="29">
        <v>0</v>
      </c>
      <c r="E63" s="29">
        <v>0</v>
      </c>
      <c r="F63" s="29">
        <f t="shared" si="3"/>
        <v>0</v>
      </c>
      <c r="G63" s="29">
        <f>'MES 5'!I63</f>
        <v>0</v>
      </c>
      <c r="H63" s="29">
        <v>0</v>
      </c>
      <c r="I63" s="29">
        <f t="shared" si="4"/>
        <v>0</v>
      </c>
      <c r="J63" s="292" t="e">
        <f t="shared" si="5"/>
        <v>#DIV/0!</v>
      </c>
      <c r="K63" s="293"/>
      <c r="L63" s="99">
        <v>0</v>
      </c>
      <c r="M63" s="99">
        <v>0</v>
      </c>
      <c r="N63" s="82">
        <f t="shared" si="6"/>
        <v>0</v>
      </c>
    </row>
    <row r="64" spans="1:14" s="40" customFormat="1" ht="16.5" customHeight="1">
      <c r="A64" s="284" t="s">
        <v>30</v>
      </c>
      <c r="B64" s="285"/>
      <c r="C64" s="34">
        <f t="shared" ref="C64:I64" si="11">SUM(C51:C63)</f>
        <v>0</v>
      </c>
      <c r="D64" s="34">
        <f t="shared" si="11"/>
        <v>0</v>
      </c>
      <c r="E64" s="34">
        <f t="shared" si="11"/>
        <v>0</v>
      </c>
      <c r="F64" s="34">
        <f t="shared" si="11"/>
        <v>0</v>
      </c>
      <c r="G64" s="34">
        <f t="shared" si="11"/>
        <v>0</v>
      </c>
      <c r="H64" s="34">
        <f t="shared" si="11"/>
        <v>0</v>
      </c>
      <c r="I64" s="34">
        <f t="shared" si="11"/>
        <v>0</v>
      </c>
      <c r="J64" s="286" t="e">
        <f>(I64/F64)</f>
        <v>#DIV/0!</v>
      </c>
      <c r="K64" s="287"/>
      <c r="L64" s="102">
        <f>SUM(L51:L63)</f>
        <v>0</v>
      </c>
      <c r="M64" s="102">
        <f>SUM(M51:M63)</f>
        <v>0</v>
      </c>
      <c r="N64" s="81">
        <f>SUM(N51:N63)</f>
        <v>0</v>
      </c>
    </row>
    <row r="65" spans="1:14" s="40" customFormat="1" ht="15" customHeight="1">
      <c r="A65" s="80">
        <v>2200</v>
      </c>
      <c r="B65" s="309" t="s">
        <v>107</v>
      </c>
      <c r="C65" s="309"/>
      <c r="D65" s="309"/>
      <c r="E65" s="309"/>
      <c r="F65" s="309"/>
      <c r="G65" s="309"/>
      <c r="H65" s="309"/>
      <c r="I65" s="309"/>
      <c r="J65" s="309"/>
      <c r="K65" s="309"/>
      <c r="L65" s="309"/>
      <c r="M65" s="309"/>
      <c r="N65" s="309"/>
    </row>
    <row r="66" spans="1:14" ht="18" customHeight="1">
      <c r="A66" s="79">
        <v>2201</v>
      </c>
      <c r="B66" s="84" t="s">
        <v>98</v>
      </c>
      <c r="C66" s="82">
        <f>'MES 5'!F66</f>
        <v>0</v>
      </c>
      <c r="D66" s="82">
        <v>0</v>
      </c>
      <c r="E66" s="82">
        <v>0</v>
      </c>
      <c r="F66" s="82">
        <f t="shared" ref="F66:F71" si="12">C66+D66-E66</f>
        <v>0</v>
      </c>
      <c r="G66" s="29">
        <f>'MES 5'!I66</f>
        <v>0</v>
      </c>
      <c r="H66" s="29">
        <v>0</v>
      </c>
      <c r="I66" s="82">
        <f t="shared" ref="I66:I71" si="13">(G66+H66)</f>
        <v>0</v>
      </c>
      <c r="J66" s="292" t="e">
        <f>(I66/F66)</f>
        <v>#DIV/0!</v>
      </c>
      <c r="K66" s="293"/>
      <c r="L66" s="99">
        <v>0</v>
      </c>
      <c r="M66" s="99">
        <v>0</v>
      </c>
      <c r="N66" s="82">
        <f t="shared" ref="N66:N71" si="14">(F66-I66)</f>
        <v>0</v>
      </c>
    </row>
    <row r="67" spans="1:14" ht="18" customHeight="1">
      <c r="A67" s="79">
        <v>2202</v>
      </c>
      <c r="B67" s="84" t="s">
        <v>99</v>
      </c>
      <c r="C67" s="82">
        <f>'MES 5'!F67</f>
        <v>0</v>
      </c>
      <c r="D67" s="82">
        <v>0</v>
      </c>
      <c r="E67" s="82">
        <v>0</v>
      </c>
      <c r="F67" s="82">
        <f t="shared" si="12"/>
        <v>0</v>
      </c>
      <c r="G67" s="29">
        <f>'MES 5'!I67</f>
        <v>0</v>
      </c>
      <c r="H67" s="29">
        <v>0</v>
      </c>
      <c r="I67" s="82">
        <f t="shared" si="13"/>
        <v>0</v>
      </c>
      <c r="J67" s="292" t="e">
        <f t="shared" ref="J67:J77" si="15">(I67/F67)</f>
        <v>#DIV/0!</v>
      </c>
      <c r="K67" s="293"/>
      <c r="L67" s="99">
        <v>0</v>
      </c>
      <c r="M67" s="99">
        <v>0</v>
      </c>
      <c r="N67" s="82">
        <f t="shared" si="14"/>
        <v>0</v>
      </c>
    </row>
    <row r="68" spans="1:14" ht="18" customHeight="1">
      <c r="A68" s="79">
        <v>2203</v>
      </c>
      <c r="B68" s="84" t="s">
        <v>198</v>
      </c>
      <c r="C68" s="82">
        <f>'MES 5'!F68</f>
        <v>0</v>
      </c>
      <c r="D68" s="82">
        <v>0</v>
      </c>
      <c r="E68" s="82">
        <v>0</v>
      </c>
      <c r="F68" s="82">
        <f t="shared" si="12"/>
        <v>0</v>
      </c>
      <c r="G68" s="29">
        <f>'MES 5'!I68</f>
        <v>0</v>
      </c>
      <c r="H68" s="29">
        <v>0</v>
      </c>
      <c r="I68" s="82">
        <f t="shared" si="13"/>
        <v>0</v>
      </c>
      <c r="J68" s="292" t="e">
        <f t="shared" si="15"/>
        <v>#DIV/0!</v>
      </c>
      <c r="K68" s="293"/>
      <c r="L68" s="99">
        <v>0</v>
      </c>
      <c r="M68" s="99">
        <v>0</v>
      </c>
      <c r="N68" s="82">
        <f t="shared" si="14"/>
        <v>0</v>
      </c>
    </row>
    <row r="69" spans="1:14" ht="18" customHeight="1">
      <c r="A69" s="79">
        <v>2204</v>
      </c>
      <c r="B69" s="84" t="s">
        <v>100</v>
      </c>
      <c r="C69" s="82">
        <f>'MES 5'!F69</f>
        <v>0</v>
      </c>
      <c r="D69" s="82">
        <v>0</v>
      </c>
      <c r="E69" s="82">
        <v>0</v>
      </c>
      <c r="F69" s="82">
        <f t="shared" si="12"/>
        <v>0</v>
      </c>
      <c r="G69" s="29">
        <f>'MES 5'!I69</f>
        <v>0</v>
      </c>
      <c r="H69" s="29">
        <v>0</v>
      </c>
      <c r="I69" s="82">
        <f t="shared" si="13"/>
        <v>0</v>
      </c>
      <c r="J69" s="292" t="e">
        <f t="shared" si="15"/>
        <v>#DIV/0!</v>
      </c>
      <c r="K69" s="293"/>
      <c r="L69" s="99">
        <v>0</v>
      </c>
      <c r="M69" s="99">
        <v>0</v>
      </c>
      <c r="N69" s="82">
        <f t="shared" si="14"/>
        <v>0</v>
      </c>
    </row>
    <row r="70" spans="1:14" ht="18" customHeight="1">
      <c r="A70" s="79">
        <v>2205</v>
      </c>
      <c r="B70" s="84" t="s">
        <v>101</v>
      </c>
      <c r="C70" s="82">
        <f>'MES 5'!F70</f>
        <v>0</v>
      </c>
      <c r="D70" s="82">
        <v>0</v>
      </c>
      <c r="E70" s="82">
        <v>0</v>
      </c>
      <c r="F70" s="82">
        <f t="shared" si="12"/>
        <v>0</v>
      </c>
      <c r="G70" s="29">
        <f>'MES 5'!I70</f>
        <v>0</v>
      </c>
      <c r="H70" s="29">
        <v>0</v>
      </c>
      <c r="I70" s="82">
        <f t="shared" si="13"/>
        <v>0</v>
      </c>
      <c r="J70" s="292" t="e">
        <f t="shared" si="15"/>
        <v>#DIV/0!</v>
      </c>
      <c r="K70" s="293"/>
      <c r="L70" s="99">
        <v>0</v>
      </c>
      <c r="M70" s="99">
        <v>0</v>
      </c>
      <c r="N70" s="82">
        <f t="shared" si="14"/>
        <v>0</v>
      </c>
    </row>
    <row r="71" spans="1:14" ht="18" customHeight="1">
      <c r="A71" s="79">
        <v>2206</v>
      </c>
      <c r="B71" s="84" t="s">
        <v>102</v>
      </c>
      <c r="C71" s="82">
        <f>'MES 5'!F71</f>
        <v>0</v>
      </c>
      <c r="D71" s="82">
        <v>0</v>
      </c>
      <c r="E71" s="82">
        <v>0</v>
      </c>
      <c r="F71" s="82">
        <f t="shared" si="12"/>
        <v>0</v>
      </c>
      <c r="G71" s="29">
        <f>'MES 5'!I71</f>
        <v>0</v>
      </c>
      <c r="H71" s="29">
        <v>0</v>
      </c>
      <c r="I71" s="82">
        <f t="shared" si="13"/>
        <v>0</v>
      </c>
      <c r="J71" s="292" t="e">
        <f t="shared" si="15"/>
        <v>#DIV/0!</v>
      </c>
      <c r="K71" s="293"/>
      <c r="L71" s="99">
        <v>0</v>
      </c>
      <c r="M71" s="99">
        <v>0</v>
      </c>
      <c r="N71" s="82">
        <f t="shared" si="14"/>
        <v>0</v>
      </c>
    </row>
    <row r="72" spans="1:14" s="88" customFormat="1" ht="18" customHeight="1">
      <c r="A72" s="92">
        <v>2207</v>
      </c>
      <c r="B72" s="84" t="s">
        <v>139</v>
      </c>
      <c r="C72" s="82">
        <f>'MES 5'!F72</f>
        <v>0</v>
      </c>
      <c r="D72" s="82">
        <v>0</v>
      </c>
      <c r="E72" s="82">
        <v>0</v>
      </c>
      <c r="F72" s="82">
        <f t="shared" ref="F72:F75" si="16">C72+D72-E72</f>
        <v>0</v>
      </c>
      <c r="G72" s="29">
        <f>'MES 5'!I72</f>
        <v>0</v>
      </c>
      <c r="H72" s="29">
        <v>0</v>
      </c>
      <c r="I72" s="82">
        <f t="shared" ref="I72:I75" si="17">(G72+H72)</f>
        <v>0</v>
      </c>
      <c r="J72" s="292" t="e">
        <f t="shared" ref="J72:J75" si="18">(I72/F72)</f>
        <v>#DIV/0!</v>
      </c>
      <c r="K72" s="293"/>
      <c r="L72" s="99">
        <v>0</v>
      </c>
      <c r="M72" s="99">
        <v>0</v>
      </c>
      <c r="N72" s="82">
        <f t="shared" ref="N72:N75" si="19">(F72-I72)</f>
        <v>0</v>
      </c>
    </row>
    <row r="73" spans="1:14" s="88" customFormat="1" ht="23.45" customHeight="1">
      <c r="A73" s="92">
        <v>2208</v>
      </c>
      <c r="B73" s="97" t="s">
        <v>191</v>
      </c>
      <c r="C73" s="82">
        <f>'MES 5'!F73</f>
        <v>0</v>
      </c>
      <c r="D73" s="82">
        <v>0</v>
      </c>
      <c r="E73" s="82">
        <v>0</v>
      </c>
      <c r="F73" s="82">
        <f t="shared" si="16"/>
        <v>0</v>
      </c>
      <c r="G73" s="29">
        <f>'MES 5'!I73</f>
        <v>0</v>
      </c>
      <c r="H73" s="29">
        <v>0</v>
      </c>
      <c r="I73" s="82">
        <f t="shared" si="17"/>
        <v>0</v>
      </c>
      <c r="J73" s="292" t="e">
        <f t="shared" si="18"/>
        <v>#DIV/0!</v>
      </c>
      <c r="K73" s="293"/>
      <c r="L73" s="99">
        <v>0</v>
      </c>
      <c r="M73" s="99">
        <v>0</v>
      </c>
      <c r="N73" s="82">
        <f t="shared" si="19"/>
        <v>0</v>
      </c>
    </row>
    <row r="74" spans="1:14" s="88" customFormat="1" ht="23.45" customHeight="1">
      <c r="A74" s="92">
        <v>2209</v>
      </c>
      <c r="B74" s="97" t="s">
        <v>225</v>
      </c>
      <c r="C74" s="82">
        <f>'MES 5'!F74</f>
        <v>0</v>
      </c>
      <c r="D74" s="82">
        <v>0</v>
      </c>
      <c r="E74" s="82">
        <v>0</v>
      </c>
      <c r="F74" s="82">
        <f t="shared" si="16"/>
        <v>0</v>
      </c>
      <c r="G74" s="29">
        <f>'MES 5'!I74</f>
        <v>0</v>
      </c>
      <c r="H74" s="29">
        <v>0</v>
      </c>
      <c r="I74" s="82">
        <f t="shared" si="17"/>
        <v>0</v>
      </c>
      <c r="J74" s="292" t="e">
        <f t="shared" si="18"/>
        <v>#DIV/0!</v>
      </c>
      <c r="K74" s="293"/>
      <c r="L74" s="99">
        <v>0</v>
      </c>
      <c r="M74" s="99">
        <v>0</v>
      </c>
      <c r="N74" s="82">
        <f t="shared" si="19"/>
        <v>0</v>
      </c>
    </row>
    <row r="75" spans="1:14" s="88" customFormat="1" ht="18" customHeight="1">
      <c r="A75" s="92">
        <v>2210</v>
      </c>
      <c r="B75" s="84" t="s">
        <v>143</v>
      </c>
      <c r="C75" s="82">
        <f>'MES 5'!F75</f>
        <v>0</v>
      </c>
      <c r="D75" s="82">
        <v>0</v>
      </c>
      <c r="E75" s="82">
        <v>0</v>
      </c>
      <c r="F75" s="82">
        <f t="shared" si="16"/>
        <v>0</v>
      </c>
      <c r="G75" s="29">
        <f>'MES 5'!I75</f>
        <v>0</v>
      </c>
      <c r="H75" s="29">
        <v>0</v>
      </c>
      <c r="I75" s="82">
        <f t="shared" si="17"/>
        <v>0</v>
      </c>
      <c r="J75" s="292" t="e">
        <f t="shared" si="18"/>
        <v>#DIV/0!</v>
      </c>
      <c r="K75" s="293"/>
      <c r="L75" s="99">
        <v>0</v>
      </c>
      <c r="M75" s="99">
        <v>0</v>
      </c>
      <c r="N75" s="82">
        <f t="shared" si="19"/>
        <v>0</v>
      </c>
    </row>
    <row r="76" spans="1:14" s="88" customFormat="1" ht="18" customHeight="1">
      <c r="A76" s="92">
        <v>2211</v>
      </c>
      <c r="B76" s="84" t="s">
        <v>142</v>
      </c>
      <c r="C76" s="82">
        <f>'MES 5'!F76</f>
        <v>0</v>
      </c>
      <c r="D76" s="82">
        <v>0</v>
      </c>
      <c r="E76" s="82">
        <v>0</v>
      </c>
      <c r="F76" s="82">
        <f t="shared" ref="F76" si="20">C76+D76-E76</f>
        <v>0</v>
      </c>
      <c r="G76" s="29">
        <f>'MES 5'!I76</f>
        <v>0</v>
      </c>
      <c r="H76" s="29">
        <v>0</v>
      </c>
      <c r="I76" s="82">
        <f t="shared" ref="I76" si="21">(G76+H76)</f>
        <v>0</v>
      </c>
      <c r="J76" s="292" t="e">
        <f t="shared" ref="J76" si="22">(I76/F76)</f>
        <v>#DIV/0!</v>
      </c>
      <c r="K76" s="293"/>
      <c r="L76" s="99">
        <v>0</v>
      </c>
      <c r="M76" s="99">
        <v>0</v>
      </c>
      <c r="N76" s="82">
        <f t="shared" ref="N76" si="23">(F76-I76)</f>
        <v>0</v>
      </c>
    </row>
    <row r="77" spans="1:14" s="40" customFormat="1" ht="18" customHeight="1">
      <c r="A77" s="284" t="s">
        <v>30</v>
      </c>
      <c r="B77" s="285"/>
      <c r="C77" s="33">
        <f t="shared" ref="C77:I77" si="24">SUM(C66:C76)</f>
        <v>0</v>
      </c>
      <c r="D77" s="33">
        <f t="shared" si="24"/>
        <v>0</v>
      </c>
      <c r="E77" s="33">
        <f t="shared" si="24"/>
        <v>0</v>
      </c>
      <c r="F77" s="33">
        <f t="shared" si="24"/>
        <v>0</v>
      </c>
      <c r="G77" s="33">
        <f t="shared" si="24"/>
        <v>0</v>
      </c>
      <c r="H77" s="33">
        <f t="shared" si="24"/>
        <v>0</v>
      </c>
      <c r="I77" s="33">
        <f t="shared" si="24"/>
        <v>0</v>
      </c>
      <c r="J77" s="286" t="e">
        <f t="shared" si="15"/>
        <v>#DIV/0!</v>
      </c>
      <c r="K77" s="287"/>
      <c r="L77" s="102">
        <f>SUM(L66:L76)</f>
        <v>0</v>
      </c>
      <c r="M77" s="102">
        <f>SUM(M66:M76)</f>
        <v>0</v>
      </c>
      <c r="N77" s="33">
        <f>SUM(N66:N76)</f>
        <v>0</v>
      </c>
    </row>
    <row r="78" spans="1:14" s="27" customFormat="1" ht="18" customHeight="1">
      <c r="A78" s="51"/>
      <c r="B78" s="41"/>
      <c r="C78" s="42"/>
      <c r="D78" s="42"/>
      <c r="E78" s="42"/>
      <c r="F78" s="42"/>
      <c r="G78" s="42"/>
      <c r="H78" s="42"/>
      <c r="I78" s="42"/>
      <c r="J78" s="43"/>
      <c r="K78" s="43"/>
      <c r="L78" s="43"/>
      <c r="M78" s="43"/>
      <c r="N78" s="44"/>
    </row>
    <row r="79" spans="1:14" s="27" customFormat="1" ht="36" customHeight="1">
      <c r="B79" s="45"/>
      <c r="C79" s="46"/>
      <c r="D79" s="46"/>
      <c r="E79" s="46"/>
      <c r="F79" s="46"/>
      <c r="G79" s="46"/>
      <c r="H79" s="46"/>
      <c r="I79" s="46"/>
      <c r="J79" s="47"/>
      <c r="K79" s="47"/>
      <c r="L79" s="47"/>
      <c r="M79" s="47"/>
      <c r="N79" s="48"/>
    </row>
    <row r="80" spans="1:14" s="40" customFormat="1" ht="18" customHeight="1">
      <c r="A80" s="28" t="s">
        <v>59</v>
      </c>
      <c r="B80" s="53" t="s">
        <v>17</v>
      </c>
      <c r="C80" s="53">
        <v>1</v>
      </c>
      <c r="D80" s="53">
        <v>2</v>
      </c>
      <c r="E80" s="53">
        <v>3</v>
      </c>
      <c r="F80" s="53" t="s">
        <v>5</v>
      </c>
      <c r="G80" s="53">
        <v>5</v>
      </c>
      <c r="H80" s="53">
        <v>6</v>
      </c>
      <c r="I80" s="53" t="s">
        <v>18</v>
      </c>
      <c r="J80" s="284" t="s">
        <v>127</v>
      </c>
      <c r="K80" s="285"/>
      <c r="L80" s="288">
        <v>9</v>
      </c>
      <c r="M80" s="289"/>
      <c r="N80" s="53" t="s">
        <v>8</v>
      </c>
    </row>
    <row r="81" spans="1:14" s="40" customFormat="1" ht="27" customHeight="1">
      <c r="A81" s="294">
        <v>2000</v>
      </c>
      <c r="B81" s="294" t="s">
        <v>19</v>
      </c>
      <c r="C81" s="296" t="str">
        <f>C48</f>
        <v>Presupuesto inicial del periodo a ejecutar</v>
      </c>
      <c r="D81" s="294" t="s">
        <v>10</v>
      </c>
      <c r="E81" s="294" t="s">
        <v>11</v>
      </c>
      <c r="F81" s="296" t="str">
        <f>F48</f>
        <v>Presupuesto al final del  periodo ejecutado</v>
      </c>
      <c r="G81" s="296" t="str">
        <f>G48</f>
        <v>Gastos acumulados al mes 5</v>
      </c>
      <c r="H81" s="296" t="str">
        <f>H48</f>
        <v xml:space="preserve">Gastos - mes 6 </v>
      </c>
      <c r="I81" s="296" t="str">
        <f>I48</f>
        <v xml:space="preserve">Valor total ejecutado al final de periodo </v>
      </c>
      <c r="J81" s="304" t="s">
        <v>79</v>
      </c>
      <c r="K81" s="305"/>
      <c r="L81" s="290" t="s">
        <v>193</v>
      </c>
      <c r="M81" s="291"/>
      <c r="N81" s="296" t="str">
        <f>N48</f>
        <v>Total saldo por ejecutar</v>
      </c>
    </row>
    <row r="82" spans="1:14" s="40" customFormat="1" ht="27" customHeight="1">
      <c r="A82" s="295"/>
      <c r="B82" s="295"/>
      <c r="C82" s="297"/>
      <c r="D82" s="295"/>
      <c r="E82" s="295"/>
      <c r="F82" s="298"/>
      <c r="G82" s="298"/>
      <c r="H82" s="297"/>
      <c r="I82" s="297"/>
      <c r="J82" s="306"/>
      <c r="K82" s="307"/>
      <c r="L82" s="101" t="s">
        <v>196</v>
      </c>
      <c r="M82" s="101" t="s">
        <v>197</v>
      </c>
      <c r="N82" s="297"/>
    </row>
    <row r="83" spans="1:14" s="40" customFormat="1" ht="18" customHeight="1">
      <c r="A83" s="53">
        <v>2300</v>
      </c>
      <c r="B83" s="284" t="s">
        <v>109</v>
      </c>
      <c r="C83" s="308"/>
      <c r="D83" s="308"/>
      <c r="E83" s="308"/>
      <c r="F83" s="308"/>
      <c r="G83" s="308"/>
      <c r="H83" s="308"/>
      <c r="I83" s="308"/>
      <c r="J83" s="308"/>
      <c r="K83" s="308"/>
      <c r="L83" s="308"/>
      <c r="M83" s="308"/>
      <c r="N83" s="285"/>
    </row>
    <row r="84" spans="1:14" ht="18" customHeight="1">
      <c r="A84" s="79">
        <v>2301</v>
      </c>
      <c r="B84" s="65" t="s">
        <v>31</v>
      </c>
      <c r="C84" s="29">
        <f>'MES 5'!F84</f>
        <v>0</v>
      </c>
      <c r="D84" s="29">
        <v>0</v>
      </c>
      <c r="E84" s="29">
        <v>0</v>
      </c>
      <c r="F84" s="29">
        <f t="shared" ref="F84:F95" si="25">C84+D84-E84</f>
        <v>0</v>
      </c>
      <c r="G84" s="29">
        <f>'MES 5'!I84</f>
        <v>0</v>
      </c>
      <c r="H84" s="32">
        <v>0</v>
      </c>
      <c r="I84" s="32">
        <f t="shared" ref="I84:I95" si="26">(G84+H84)</f>
        <v>0</v>
      </c>
      <c r="J84" s="292" t="e">
        <f t="shared" ref="J84:J97" si="27">(I84/F84)</f>
        <v>#DIV/0!</v>
      </c>
      <c r="K84" s="293"/>
      <c r="L84" s="99">
        <v>0</v>
      </c>
      <c r="M84" s="99">
        <v>0</v>
      </c>
      <c r="N84" s="32">
        <f t="shared" ref="N84:N95" si="28">(F84-I84)</f>
        <v>0</v>
      </c>
    </row>
    <row r="85" spans="1:14" ht="18" customHeight="1">
      <c r="A85" s="79">
        <v>2302</v>
      </c>
      <c r="B85" s="65" t="s">
        <v>199</v>
      </c>
      <c r="C85" s="29">
        <f>'MES 5'!F85</f>
        <v>0</v>
      </c>
      <c r="D85" s="29">
        <v>0</v>
      </c>
      <c r="E85" s="29">
        <v>0</v>
      </c>
      <c r="F85" s="29">
        <f t="shared" si="25"/>
        <v>0</v>
      </c>
      <c r="G85" s="29">
        <f>'MES 5'!I85</f>
        <v>0</v>
      </c>
      <c r="H85" s="32">
        <v>0</v>
      </c>
      <c r="I85" s="32">
        <f t="shared" si="26"/>
        <v>0</v>
      </c>
      <c r="J85" s="292" t="e">
        <f t="shared" si="27"/>
        <v>#DIV/0!</v>
      </c>
      <c r="K85" s="293"/>
      <c r="L85" s="99">
        <v>0</v>
      </c>
      <c r="M85" s="99">
        <v>0</v>
      </c>
      <c r="N85" s="32">
        <f t="shared" si="28"/>
        <v>0</v>
      </c>
    </row>
    <row r="86" spans="1:14" s="88" customFormat="1" ht="18" customHeight="1">
      <c r="A86" s="116">
        <v>2303</v>
      </c>
      <c r="B86" s="65" t="s">
        <v>200</v>
      </c>
      <c r="C86" s="29">
        <f>'MES 5'!F86</f>
        <v>0</v>
      </c>
      <c r="D86" s="29">
        <v>0</v>
      </c>
      <c r="E86" s="29">
        <v>0</v>
      </c>
      <c r="F86" s="29">
        <f t="shared" ref="F86" si="29">C86+D86-E86</f>
        <v>0</v>
      </c>
      <c r="G86" s="29">
        <f>'MES 5'!I86</f>
        <v>0</v>
      </c>
      <c r="H86" s="82">
        <v>0</v>
      </c>
      <c r="I86" s="82">
        <f t="shared" ref="I86" si="30">(G86+H86)</f>
        <v>0</v>
      </c>
      <c r="J86" s="292" t="e">
        <f t="shared" ref="J86" si="31">(I86/F86)</f>
        <v>#DIV/0!</v>
      </c>
      <c r="K86" s="293"/>
      <c r="L86" s="99">
        <v>0</v>
      </c>
      <c r="M86" s="99">
        <v>0</v>
      </c>
      <c r="N86" s="82">
        <f t="shared" ref="N86" si="32">(F86-I86)</f>
        <v>0</v>
      </c>
    </row>
    <row r="87" spans="1:14" ht="18" customHeight="1">
      <c r="A87" s="116">
        <v>2304</v>
      </c>
      <c r="B87" s="65" t="s">
        <v>91</v>
      </c>
      <c r="C87" s="29">
        <f>'MES 5'!F87</f>
        <v>0</v>
      </c>
      <c r="D87" s="29">
        <v>0</v>
      </c>
      <c r="E87" s="29">
        <v>0</v>
      </c>
      <c r="F87" s="29">
        <f t="shared" si="25"/>
        <v>0</v>
      </c>
      <c r="G87" s="29">
        <f>'MES 5'!I87</f>
        <v>0</v>
      </c>
      <c r="H87" s="32">
        <v>0</v>
      </c>
      <c r="I87" s="32">
        <f t="shared" si="26"/>
        <v>0</v>
      </c>
      <c r="J87" s="292" t="e">
        <f t="shared" si="27"/>
        <v>#DIV/0!</v>
      </c>
      <c r="K87" s="293"/>
      <c r="L87" s="99">
        <v>0</v>
      </c>
      <c r="M87" s="99">
        <v>0</v>
      </c>
      <c r="N87" s="32">
        <f t="shared" si="28"/>
        <v>0</v>
      </c>
    </row>
    <row r="88" spans="1:14" s="88" customFormat="1" ht="18" customHeight="1">
      <c r="A88" s="116">
        <v>2305</v>
      </c>
      <c r="B88" s="117" t="s">
        <v>202</v>
      </c>
      <c r="C88" s="29">
        <f>'MES 5'!F88</f>
        <v>0</v>
      </c>
      <c r="D88" s="29">
        <v>0</v>
      </c>
      <c r="E88" s="29">
        <v>0</v>
      </c>
      <c r="F88" s="29">
        <f t="shared" ref="F88:F89" si="33">C88+D88-E88</f>
        <v>0</v>
      </c>
      <c r="G88" s="29">
        <f>'MES 5'!I88</f>
        <v>0</v>
      </c>
      <c r="H88" s="82">
        <v>0</v>
      </c>
      <c r="I88" s="82">
        <f t="shared" ref="I88:I89" si="34">(G88+H88)</f>
        <v>0</v>
      </c>
      <c r="J88" s="292" t="e">
        <f t="shared" ref="J88:J89" si="35">(I88/F88)</f>
        <v>#DIV/0!</v>
      </c>
      <c r="K88" s="293"/>
      <c r="L88" s="99">
        <v>0</v>
      </c>
      <c r="M88" s="99">
        <v>0</v>
      </c>
      <c r="N88" s="82">
        <f t="shared" ref="N88:N89" si="36">(F88-I88)</f>
        <v>0</v>
      </c>
    </row>
    <row r="89" spans="1:14" s="88" customFormat="1" ht="18" customHeight="1">
      <c r="A89" s="116">
        <v>2306</v>
      </c>
      <c r="B89" s="117" t="s">
        <v>201</v>
      </c>
      <c r="C89" s="29">
        <f>'MES 5'!F89</f>
        <v>0</v>
      </c>
      <c r="D89" s="29">
        <v>0</v>
      </c>
      <c r="E89" s="29">
        <v>0</v>
      </c>
      <c r="F89" s="29">
        <f t="shared" si="33"/>
        <v>0</v>
      </c>
      <c r="G89" s="29">
        <f>'MES 5'!I89</f>
        <v>0</v>
      </c>
      <c r="H89" s="82">
        <v>0</v>
      </c>
      <c r="I89" s="82">
        <f t="shared" si="34"/>
        <v>0</v>
      </c>
      <c r="J89" s="292" t="e">
        <f t="shared" si="35"/>
        <v>#DIV/0!</v>
      </c>
      <c r="K89" s="293"/>
      <c r="L89" s="99">
        <v>0</v>
      </c>
      <c r="M89" s="99">
        <v>0</v>
      </c>
      <c r="N89" s="82">
        <f t="shared" si="36"/>
        <v>0</v>
      </c>
    </row>
    <row r="90" spans="1:14" ht="22.5" customHeight="1">
      <c r="A90" s="116">
        <v>2307</v>
      </c>
      <c r="B90" s="74" t="s">
        <v>84</v>
      </c>
      <c r="C90" s="29">
        <f>'MES 5'!F90</f>
        <v>0</v>
      </c>
      <c r="D90" s="29">
        <v>0</v>
      </c>
      <c r="E90" s="29">
        <v>0</v>
      </c>
      <c r="F90" s="29">
        <f t="shared" si="25"/>
        <v>0</v>
      </c>
      <c r="G90" s="29">
        <f>'MES 5'!I90</f>
        <v>0</v>
      </c>
      <c r="H90" s="32">
        <v>0</v>
      </c>
      <c r="I90" s="32">
        <f t="shared" si="26"/>
        <v>0</v>
      </c>
      <c r="J90" s="292" t="e">
        <f t="shared" si="27"/>
        <v>#DIV/0!</v>
      </c>
      <c r="K90" s="293"/>
      <c r="L90" s="99">
        <v>0</v>
      </c>
      <c r="M90" s="99">
        <v>0</v>
      </c>
      <c r="N90" s="32">
        <f t="shared" si="28"/>
        <v>0</v>
      </c>
    </row>
    <row r="91" spans="1:14" s="88" customFormat="1" ht="21" customHeight="1">
      <c r="A91" s="116">
        <v>2308</v>
      </c>
      <c r="B91" s="118" t="s">
        <v>203</v>
      </c>
      <c r="C91" s="29">
        <f>'MES 5'!F91</f>
        <v>0</v>
      </c>
      <c r="D91" s="29">
        <v>0</v>
      </c>
      <c r="E91" s="29">
        <v>0</v>
      </c>
      <c r="F91" s="29">
        <f t="shared" si="25"/>
        <v>0</v>
      </c>
      <c r="G91" s="29">
        <f>'MES 5'!I91</f>
        <v>0</v>
      </c>
      <c r="H91" s="82">
        <v>0</v>
      </c>
      <c r="I91" s="82">
        <f t="shared" si="26"/>
        <v>0</v>
      </c>
      <c r="J91" s="292" t="e">
        <f>(I91/F91)</f>
        <v>#DIV/0!</v>
      </c>
      <c r="K91" s="293"/>
      <c r="L91" s="99">
        <v>0</v>
      </c>
      <c r="M91" s="99">
        <v>0</v>
      </c>
      <c r="N91" s="82">
        <f t="shared" si="28"/>
        <v>0</v>
      </c>
    </row>
    <row r="92" spans="1:14" s="88" customFormat="1" ht="21" customHeight="1">
      <c r="A92" s="116">
        <v>2309</v>
      </c>
      <c r="B92" s="89" t="s">
        <v>215</v>
      </c>
      <c r="C92" s="29">
        <f>'MES 5'!F92</f>
        <v>0</v>
      </c>
      <c r="D92" s="29">
        <v>0</v>
      </c>
      <c r="E92" s="29">
        <v>0</v>
      </c>
      <c r="F92" s="29">
        <f t="shared" ref="F92" si="37">C92+D92-E92</f>
        <v>0</v>
      </c>
      <c r="G92" s="29">
        <f>'MES 5'!I92</f>
        <v>0</v>
      </c>
      <c r="H92" s="82">
        <v>0</v>
      </c>
      <c r="I92" s="82">
        <f t="shared" ref="I92" si="38">(G92+H92)</f>
        <v>0</v>
      </c>
      <c r="J92" s="292" t="e">
        <f t="shared" ref="J92" si="39">(I92/F92)</f>
        <v>#DIV/0!</v>
      </c>
      <c r="K92" s="293"/>
      <c r="L92" s="99">
        <v>0</v>
      </c>
      <c r="M92" s="99">
        <v>0</v>
      </c>
      <c r="N92" s="82">
        <f t="shared" ref="N92" si="40">(F92-I92)</f>
        <v>0</v>
      </c>
    </row>
    <row r="93" spans="1:14" s="88" customFormat="1" ht="21" customHeight="1">
      <c r="A93" s="116">
        <v>2310</v>
      </c>
      <c r="B93" s="65" t="s">
        <v>86</v>
      </c>
      <c r="C93" s="29">
        <f>'MES 5'!F93</f>
        <v>0</v>
      </c>
      <c r="D93" s="29">
        <v>0</v>
      </c>
      <c r="E93" s="29">
        <v>0</v>
      </c>
      <c r="F93" s="29">
        <f t="shared" ref="F93:F94" si="41">C93+D93-E93</f>
        <v>0</v>
      </c>
      <c r="G93" s="29">
        <f>'MES 5'!I93</f>
        <v>0</v>
      </c>
      <c r="H93" s="82">
        <v>0</v>
      </c>
      <c r="I93" s="82">
        <f t="shared" ref="I93:I94" si="42">(G93+H93)</f>
        <v>0</v>
      </c>
      <c r="J93" s="292" t="e">
        <f>(I93/F93)</f>
        <v>#DIV/0!</v>
      </c>
      <c r="K93" s="293"/>
      <c r="L93" s="99">
        <v>0</v>
      </c>
      <c r="M93" s="99">
        <v>0</v>
      </c>
      <c r="N93" s="82">
        <f t="shared" ref="N93:N94" si="43">(F93-I93)</f>
        <v>0</v>
      </c>
    </row>
    <row r="94" spans="1:14" s="88" customFormat="1" ht="21" customHeight="1">
      <c r="A94" s="116">
        <v>2311</v>
      </c>
      <c r="B94" s="65" t="s">
        <v>204</v>
      </c>
      <c r="C94" s="29">
        <f>'MES 5'!F94</f>
        <v>0</v>
      </c>
      <c r="D94" s="29">
        <v>0</v>
      </c>
      <c r="E94" s="29">
        <v>0</v>
      </c>
      <c r="F94" s="29">
        <f t="shared" si="41"/>
        <v>0</v>
      </c>
      <c r="G94" s="29">
        <f>'MES 5'!I94</f>
        <v>0</v>
      </c>
      <c r="H94" s="82">
        <v>0</v>
      </c>
      <c r="I94" s="82">
        <f t="shared" si="42"/>
        <v>0</v>
      </c>
      <c r="J94" s="292" t="e">
        <f t="shared" ref="J94" si="44">(I94/F94)</f>
        <v>#DIV/0!</v>
      </c>
      <c r="K94" s="293"/>
      <c r="L94" s="99">
        <v>0</v>
      </c>
      <c r="M94" s="99">
        <v>0</v>
      </c>
      <c r="N94" s="82">
        <f t="shared" si="43"/>
        <v>0</v>
      </c>
    </row>
    <row r="95" spans="1:14" s="71" customFormat="1" ht="18" customHeight="1">
      <c r="A95" s="116">
        <v>2312</v>
      </c>
      <c r="B95" s="84" t="s">
        <v>142</v>
      </c>
      <c r="C95" s="29">
        <f>'MES 5'!F95</f>
        <v>0</v>
      </c>
      <c r="D95" s="29">
        <v>0</v>
      </c>
      <c r="E95" s="29">
        <v>0</v>
      </c>
      <c r="F95" s="29">
        <f t="shared" si="25"/>
        <v>0</v>
      </c>
      <c r="G95" s="29">
        <f>'MES 5'!I95</f>
        <v>0</v>
      </c>
      <c r="H95" s="72">
        <v>0</v>
      </c>
      <c r="I95" s="72">
        <f t="shared" si="26"/>
        <v>0</v>
      </c>
      <c r="J95" s="292" t="e">
        <f t="shared" si="27"/>
        <v>#DIV/0!</v>
      </c>
      <c r="K95" s="293"/>
      <c r="L95" s="99">
        <v>0</v>
      </c>
      <c r="M95" s="99">
        <v>0</v>
      </c>
      <c r="N95" s="72">
        <f t="shared" si="28"/>
        <v>0</v>
      </c>
    </row>
    <row r="96" spans="1:14" ht="18" customHeight="1">
      <c r="A96" s="284" t="s">
        <v>32</v>
      </c>
      <c r="B96" s="285"/>
      <c r="C96" s="33">
        <f t="shared" ref="C96:I96" si="45">SUM(C84:C95)</f>
        <v>0</v>
      </c>
      <c r="D96" s="33">
        <f t="shared" si="45"/>
        <v>0</v>
      </c>
      <c r="E96" s="33">
        <f t="shared" si="45"/>
        <v>0</v>
      </c>
      <c r="F96" s="33">
        <f t="shared" si="45"/>
        <v>0</v>
      </c>
      <c r="G96" s="33">
        <f t="shared" si="45"/>
        <v>0</v>
      </c>
      <c r="H96" s="33">
        <f t="shared" si="45"/>
        <v>0</v>
      </c>
      <c r="I96" s="33">
        <f t="shared" si="45"/>
        <v>0</v>
      </c>
      <c r="J96" s="286" t="e">
        <f t="shared" si="27"/>
        <v>#DIV/0!</v>
      </c>
      <c r="K96" s="287"/>
      <c r="L96" s="102">
        <f>SUM(L84:L95)</f>
        <v>0</v>
      </c>
      <c r="M96" s="102">
        <f>SUM(M84:M95)</f>
        <v>0</v>
      </c>
      <c r="N96" s="35">
        <f>SUM(N84:N95)</f>
        <v>0</v>
      </c>
    </row>
    <row r="97" spans="1:14" s="40" customFormat="1" ht="18" customHeight="1">
      <c r="A97" s="284" t="s">
        <v>108</v>
      </c>
      <c r="B97" s="285"/>
      <c r="C97" s="33">
        <f t="shared" ref="C97:I97" si="46">C96+C77+C64</f>
        <v>0</v>
      </c>
      <c r="D97" s="33">
        <f t="shared" si="46"/>
        <v>0</v>
      </c>
      <c r="E97" s="33">
        <f t="shared" si="46"/>
        <v>0</v>
      </c>
      <c r="F97" s="33">
        <f t="shared" si="46"/>
        <v>0</v>
      </c>
      <c r="G97" s="33">
        <f t="shared" si="46"/>
        <v>0</v>
      </c>
      <c r="H97" s="33">
        <f t="shared" si="46"/>
        <v>0</v>
      </c>
      <c r="I97" s="33">
        <f t="shared" si="46"/>
        <v>0</v>
      </c>
      <c r="J97" s="286" t="e">
        <f t="shared" si="27"/>
        <v>#DIV/0!</v>
      </c>
      <c r="K97" s="287"/>
      <c r="L97" s="103">
        <f>L96+L77+L64</f>
        <v>0</v>
      </c>
      <c r="M97" s="103">
        <f>M96+M77+M64</f>
        <v>0</v>
      </c>
      <c r="N97" s="33">
        <f>N96+N77+N64</f>
        <v>0</v>
      </c>
    </row>
    <row r="98" spans="1:14" ht="18" customHeight="1">
      <c r="B98" s="214" t="s">
        <v>14</v>
      </c>
      <c r="C98" s="215"/>
      <c r="D98" s="206" t="s">
        <v>48</v>
      </c>
      <c r="E98" s="206"/>
      <c r="F98" s="206"/>
      <c r="G98" s="206"/>
      <c r="H98" s="206" t="s">
        <v>192</v>
      </c>
      <c r="I98" s="206"/>
      <c r="J98" s="206"/>
      <c r="K98" s="206"/>
      <c r="L98" s="206"/>
      <c r="M98" s="206"/>
      <c r="N98" s="206"/>
    </row>
    <row r="99" spans="1:14" ht="18" customHeight="1">
      <c r="B99" s="206"/>
      <c r="C99" s="206"/>
      <c r="D99" s="206"/>
      <c r="E99" s="206"/>
      <c r="F99" s="206"/>
      <c r="G99" s="206"/>
      <c r="H99" s="206"/>
      <c r="I99" s="206"/>
      <c r="J99" s="206"/>
      <c r="K99" s="206"/>
      <c r="L99" s="206"/>
      <c r="M99" s="206"/>
      <c r="N99" s="206"/>
    </row>
    <row r="100" spans="1:14" ht="40.5" customHeight="1">
      <c r="B100" s="339"/>
      <c r="C100" s="340"/>
      <c r="D100" s="341"/>
      <c r="E100" s="341"/>
      <c r="F100" s="341"/>
      <c r="G100" s="341"/>
      <c r="H100" s="206"/>
      <c r="I100" s="206"/>
      <c r="J100" s="206"/>
      <c r="K100" s="206"/>
      <c r="L100" s="206"/>
      <c r="M100" s="206"/>
      <c r="N100" s="206"/>
    </row>
    <row r="101" spans="1:14" ht="11.25">
      <c r="B101" s="214" t="s">
        <v>15</v>
      </c>
      <c r="C101" s="215"/>
      <c r="D101" s="206" t="s">
        <v>15</v>
      </c>
      <c r="E101" s="206"/>
      <c r="F101" s="206"/>
      <c r="G101" s="206"/>
      <c r="H101" s="206" t="s">
        <v>15</v>
      </c>
      <c r="I101" s="206"/>
      <c r="J101" s="206"/>
      <c r="K101" s="206"/>
      <c r="L101" s="206"/>
      <c r="M101" s="206"/>
      <c r="N101" s="206"/>
    </row>
    <row r="102" spans="1:14" ht="11.25"/>
    <row r="103" spans="1:14" s="71" customFormat="1" ht="11.25">
      <c r="B103" s="333"/>
      <c r="C103" s="333"/>
      <c r="D103" s="333"/>
      <c r="E103" s="333"/>
      <c r="F103" s="333"/>
      <c r="L103" s="88"/>
      <c r="M103" s="88"/>
    </row>
    <row r="104" spans="1:14" s="71" customFormat="1" ht="13.15" customHeight="1">
      <c r="B104" s="333" t="s">
        <v>116</v>
      </c>
      <c r="C104" s="333"/>
      <c r="D104" s="333"/>
      <c r="E104" s="333"/>
      <c r="F104" s="333"/>
      <c r="G104" s="334" t="s">
        <v>92</v>
      </c>
      <c r="H104" s="334"/>
      <c r="I104" s="87">
        <f>H18</f>
        <v>0</v>
      </c>
      <c r="J104" s="299" t="s">
        <v>93</v>
      </c>
      <c r="K104" s="300"/>
      <c r="L104" s="301"/>
      <c r="M104" s="302">
        <f>I18</f>
        <v>0</v>
      </c>
      <c r="N104" s="303"/>
    </row>
    <row r="105" spans="1:14" s="71" customFormat="1" ht="13.15" customHeight="1">
      <c r="B105" s="4" t="s">
        <v>117</v>
      </c>
      <c r="C105" s="85"/>
      <c r="D105" s="85"/>
      <c r="E105" s="85"/>
      <c r="F105" s="85"/>
      <c r="G105" s="334" t="s">
        <v>94</v>
      </c>
      <c r="H105" s="334"/>
      <c r="I105" s="87">
        <f>H97</f>
        <v>0</v>
      </c>
      <c r="J105" s="299" t="s">
        <v>106</v>
      </c>
      <c r="K105" s="300"/>
      <c r="L105" s="301"/>
      <c r="M105" s="302">
        <f>I97</f>
        <v>0</v>
      </c>
      <c r="N105" s="303"/>
    </row>
    <row r="106" spans="1:14" s="71" customFormat="1" ht="13.15" customHeight="1">
      <c r="B106" s="86"/>
      <c r="C106" s="86"/>
      <c r="D106" s="86"/>
      <c r="E106" s="86"/>
      <c r="F106" s="86"/>
      <c r="G106" s="334" t="s">
        <v>95</v>
      </c>
      <c r="H106" s="334"/>
      <c r="I106" s="87">
        <f>I104-I105</f>
        <v>0</v>
      </c>
      <c r="J106" s="351" t="s">
        <v>95</v>
      </c>
      <c r="K106" s="352"/>
      <c r="L106" s="353"/>
      <c r="M106" s="302">
        <f>M104-M105</f>
        <v>0</v>
      </c>
      <c r="N106" s="303"/>
    </row>
    <row r="107" spans="1:14" s="71" customFormat="1" ht="11.25">
      <c r="B107" s="86"/>
      <c r="C107" s="86"/>
      <c r="D107" s="86"/>
      <c r="E107" s="86"/>
      <c r="F107" s="86"/>
      <c r="G107" s="85"/>
      <c r="H107" s="85"/>
      <c r="I107" s="85"/>
      <c r="J107" s="85"/>
      <c r="K107" s="85"/>
      <c r="L107" s="88"/>
      <c r="M107" s="88"/>
      <c r="N107" s="85"/>
    </row>
    <row r="108" spans="1:14" s="71" customFormat="1" ht="11.25">
      <c r="B108" s="333"/>
      <c r="C108" s="333"/>
      <c r="D108" s="333"/>
      <c r="E108" s="333"/>
      <c r="F108" s="333"/>
      <c r="G108" s="333"/>
      <c r="H108" s="333"/>
      <c r="I108" s="333"/>
      <c r="J108" s="333"/>
      <c r="K108" s="333"/>
      <c r="L108" s="333"/>
      <c r="M108" s="333"/>
      <c r="N108" s="333"/>
    </row>
    <row r="109" spans="1:14" s="71" customFormat="1" ht="11.25">
      <c r="B109" s="333"/>
      <c r="C109" s="333"/>
      <c r="D109" s="333"/>
      <c r="E109" s="333"/>
      <c r="F109" s="333"/>
      <c r="L109" s="88"/>
      <c r="M109" s="88"/>
    </row>
    <row r="110" spans="1:14" s="71" customFormat="1" ht="11.25">
      <c r="B110" s="333"/>
      <c r="C110" s="333"/>
      <c r="D110" s="333"/>
      <c r="E110" s="333"/>
      <c r="F110" s="333"/>
      <c r="G110" s="333"/>
      <c r="H110" s="333"/>
      <c r="L110" s="88"/>
      <c r="M110" s="88"/>
    </row>
    <row r="111" spans="1:14" s="71" customFormat="1" ht="18" customHeight="1">
      <c r="L111" s="88"/>
      <c r="M111" s="88"/>
    </row>
  </sheetData>
  <mergeCells count="196">
    <mergeCell ref="C45:D45"/>
    <mergeCell ref="E45:F45"/>
    <mergeCell ref="G45:H45"/>
    <mergeCell ref="J45:K45"/>
    <mergeCell ref="M45:N45"/>
    <mergeCell ref="A41:A46"/>
    <mergeCell ref="M43:N43"/>
    <mergeCell ref="C44:D44"/>
    <mergeCell ref="E44:F44"/>
    <mergeCell ref="G44:H44"/>
    <mergeCell ref="G43:H43"/>
    <mergeCell ref="J43:K43"/>
    <mergeCell ref="C42:D42"/>
    <mergeCell ref="E42:F42"/>
    <mergeCell ref="G42:H42"/>
    <mergeCell ref="J42:K42"/>
    <mergeCell ref="M42:N42"/>
    <mergeCell ref="C43:D43"/>
    <mergeCell ref="E43:F43"/>
    <mergeCell ref="J44:K44"/>
    <mergeCell ref="M44:N44"/>
    <mergeCell ref="C41:D41"/>
    <mergeCell ref="E41:F41"/>
    <mergeCell ref="J41:K41"/>
    <mergeCell ref="A4:A9"/>
    <mergeCell ref="C4:D4"/>
    <mergeCell ref="E4:F4"/>
    <mergeCell ref="J4:K4"/>
    <mergeCell ref="M4:N4"/>
    <mergeCell ref="C5:D5"/>
    <mergeCell ref="E5:F5"/>
    <mergeCell ref="M8:N8"/>
    <mergeCell ref="C9:D9"/>
    <mergeCell ref="E9:F9"/>
    <mergeCell ref="G9:H9"/>
    <mergeCell ref="J9:K9"/>
    <mergeCell ref="M9:N9"/>
    <mergeCell ref="C8:D8"/>
    <mergeCell ref="E8:F8"/>
    <mergeCell ref="G8:H8"/>
    <mergeCell ref="J8:K8"/>
    <mergeCell ref="G4:H4"/>
    <mergeCell ref="G5:H5"/>
    <mergeCell ref="J5:K5"/>
    <mergeCell ref="M5:N5"/>
    <mergeCell ref="C6:D6"/>
    <mergeCell ref="E6:F6"/>
    <mergeCell ref="G6:H6"/>
    <mergeCell ref="H81:H82"/>
    <mergeCell ref="I81:I82"/>
    <mergeCell ref="J81:K82"/>
    <mergeCell ref="G48:G49"/>
    <mergeCell ref="B48:B49"/>
    <mergeCell ref="I48:I49"/>
    <mergeCell ref="J48:K49"/>
    <mergeCell ref="J61:K61"/>
    <mergeCell ref="J62:K62"/>
    <mergeCell ref="B65:N65"/>
    <mergeCell ref="J66:K66"/>
    <mergeCell ref="J72:K72"/>
    <mergeCell ref="J73:K73"/>
    <mergeCell ref="J74:K74"/>
    <mergeCell ref="J75:K75"/>
    <mergeCell ref="N81:N82"/>
    <mergeCell ref="N48:N49"/>
    <mergeCell ref="J63:K63"/>
    <mergeCell ref="J64:K64"/>
    <mergeCell ref="J55:K55"/>
    <mergeCell ref="L80:M80"/>
    <mergeCell ref="L81:M81"/>
    <mergeCell ref="J59:K59"/>
    <mergeCell ref="J60:K60"/>
    <mergeCell ref="A96:B96"/>
    <mergeCell ref="J96:K96"/>
    <mergeCell ref="A97:B97"/>
    <mergeCell ref="J97:K97"/>
    <mergeCell ref="B98:C98"/>
    <mergeCell ref="D98:G98"/>
    <mergeCell ref="J94:K94"/>
    <mergeCell ref="J91:K91"/>
    <mergeCell ref="J93:K93"/>
    <mergeCell ref="H98:N98"/>
    <mergeCell ref="J95:K95"/>
    <mergeCell ref="J92:K92"/>
    <mergeCell ref="J85:K85"/>
    <mergeCell ref="J87:K87"/>
    <mergeCell ref="J90:K90"/>
    <mergeCell ref="J67:K67"/>
    <mergeCell ref="J68:K68"/>
    <mergeCell ref="J69:K69"/>
    <mergeCell ref="J70:K70"/>
    <mergeCell ref="J71:K71"/>
    <mergeCell ref="J86:K86"/>
    <mergeCell ref="J88:K88"/>
    <mergeCell ref="J89:K89"/>
    <mergeCell ref="B83:N83"/>
    <mergeCell ref="J84:K84"/>
    <mergeCell ref="J80:K80"/>
    <mergeCell ref="B81:B82"/>
    <mergeCell ref="C81:C82"/>
    <mergeCell ref="D81:D82"/>
    <mergeCell ref="A77:B77"/>
    <mergeCell ref="J77:K77"/>
    <mergeCell ref="J76:K76"/>
    <mergeCell ref="A81:A82"/>
    <mergeCell ref="E81:E82"/>
    <mergeCell ref="F81:F82"/>
    <mergeCell ref="G81:G82"/>
    <mergeCell ref="B110:H110"/>
    <mergeCell ref="G105:H105"/>
    <mergeCell ref="G106:H106"/>
    <mergeCell ref="B108:N108"/>
    <mergeCell ref="B99:C99"/>
    <mergeCell ref="D99:G99"/>
    <mergeCell ref="B101:C101"/>
    <mergeCell ref="D101:G101"/>
    <mergeCell ref="B103:F103"/>
    <mergeCell ref="B104:F104"/>
    <mergeCell ref="G104:H104"/>
    <mergeCell ref="B109:F109"/>
    <mergeCell ref="H99:N99"/>
    <mergeCell ref="B100:C100"/>
    <mergeCell ref="D100:G100"/>
    <mergeCell ref="H100:N100"/>
    <mergeCell ref="H101:N101"/>
    <mergeCell ref="J106:L106"/>
    <mergeCell ref="M104:N104"/>
    <mergeCell ref="M105:N105"/>
    <mergeCell ref="M106:N106"/>
    <mergeCell ref="J104:L104"/>
    <mergeCell ref="J105:L105"/>
    <mergeCell ref="C46:D46"/>
    <mergeCell ref="E46:F46"/>
    <mergeCell ref="G46:H46"/>
    <mergeCell ref="J46:K46"/>
    <mergeCell ref="M46:N46"/>
    <mergeCell ref="B50:N50"/>
    <mergeCell ref="J51:K51"/>
    <mergeCell ref="J52:K52"/>
    <mergeCell ref="J53:K53"/>
    <mergeCell ref="C48:C49"/>
    <mergeCell ref="L47:M47"/>
    <mergeCell ref="L48:M48"/>
    <mergeCell ref="J47:K47"/>
    <mergeCell ref="A64:B64"/>
    <mergeCell ref="H48:H49"/>
    <mergeCell ref="A48:A49"/>
    <mergeCell ref="D48:D49"/>
    <mergeCell ref="E48:E49"/>
    <mergeCell ref="F48:F49"/>
    <mergeCell ref="J56:K56"/>
    <mergeCell ref="J57:K57"/>
    <mergeCell ref="J58:K58"/>
    <mergeCell ref="J54:K54"/>
    <mergeCell ref="A11:A12"/>
    <mergeCell ref="C11:C12"/>
    <mergeCell ref="L10:M10"/>
    <mergeCell ref="L11:M11"/>
    <mergeCell ref="H11:H12"/>
    <mergeCell ref="I11:I12"/>
    <mergeCell ref="I20:N20"/>
    <mergeCell ref="D11:D12"/>
    <mergeCell ref="E11:E12"/>
    <mergeCell ref="F11:F12"/>
    <mergeCell ref="G11:G12"/>
    <mergeCell ref="B20:D20"/>
    <mergeCell ref="E20:H20"/>
    <mergeCell ref="J16:K16"/>
    <mergeCell ref="J17:K17"/>
    <mergeCell ref="A18:B18"/>
    <mergeCell ref="J18:K18"/>
    <mergeCell ref="J10:K10"/>
    <mergeCell ref="J6:K6"/>
    <mergeCell ref="M6:N6"/>
    <mergeCell ref="C7:D7"/>
    <mergeCell ref="E7:F7"/>
    <mergeCell ref="G7:H7"/>
    <mergeCell ref="J7:K7"/>
    <mergeCell ref="M7:N7"/>
    <mergeCell ref="G41:H41"/>
    <mergeCell ref="B22:D22"/>
    <mergeCell ref="E22:H22"/>
    <mergeCell ref="I22:N22"/>
    <mergeCell ref="N11:N12"/>
    <mergeCell ref="J13:K13"/>
    <mergeCell ref="J14:K14"/>
    <mergeCell ref="J15:K15"/>
    <mergeCell ref="B23:D23"/>
    <mergeCell ref="E23:H23"/>
    <mergeCell ref="I23:N23"/>
    <mergeCell ref="J11:K12"/>
    <mergeCell ref="B21:D21"/>
    <mergeCell ref="E21:H21"/>
    <mergeCell ref="I21:N21"/>
    <mergeCell ref="B11:B12"/>
    <mergeCell ref="M41:N41"/>
  </mergeCells>
  <printOptions horizontalCentered="1"/>
  <pageMargins left="0.23622047244094491" right="0.23622047244094491" top="1.1811023622047245" bottom="0.74803149606299213" header="0.31496062992125984" footer="0.31496062992125984"/>
  <pageSetup scale="68" orientation="landscape" r:id="rId1"/>
  <headerFooter>
    <oddHeader>&amp;L&amp;G&amp;C
PROCESO PROTECCIÓN
FORMATO DE SEGUIMIENTO FINANCIERO
MODALIDADES DE PROTECCIÓN&amp;RF5.G19.P
Versión 2
Página &amp;P de &amp;N
03/03/2020
Clasificación de la Información
Clasificada</oddHeader>
    <oddFooter xml:space="preserve">&amp;C&amp;G&amp;R
</oddFooter>
  </headerFooter>
  <legacyDrawingHF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40"/>
  <dimension ref="A1:N110"/>
  <sheetViews>
    <sheetView topLeftCell="B1" zoomScaleNormal="100" workbookViewId="0"/>
  </sheetViews>
  <sheetFormatPr baseColWidth="10" defaultColWidth="11.42578125" defaultRowHeight="18" customHeight="1"/>
  <cols>
    <col min="1" max="1" width="8.7109375" style="26" customWidth="1"/>
    <col min="2" max="2" width="44.7109375" style="26" customWidth="1"/>
    <col min="3" max="9" width="14.42578125" style="26" customWidth="1"/>
    <col min="10" max="11" width="5.7109375" style="26" customWidth="1"/>
    <col min="12" max="13" width="9" style="88" customWidth="1"/>
    <col min="14" max="14" width="13.7109375" style="26" customWidth="1"/>
    <col min="15" max="16384" width="11.42578125" style="26"/>
  </cols>
  <sheetData>
    <row r="1" spans="1:14" s="88" customFormat="1" ht="28.9" customHeight="1"/>
    <row r="2" spans="1:14" s="88" customFormat="1" ht="28.9" customHeight="1"/>
    <row r="3" spans="1:14" s="88" customFormat="1" ht="28.9" customHeight="1"/>
    <row r="4" spans="1:14" ht="32.25" customHeight="1">
      <c r="A4" s="206"/>
      <c r="B4" s="96" t="s">
        <v>87</v>
      </c>
      <c r="C4" s="342">
        <f>PRESUPUESTO!$B$5</f>
        <v>0</v>
      </c>
      <c r="D4" s="342"/>
      <c r="E4" s="342" t="s">
        <v>211</v>
      </c>
      <c r="F4" s="342"/>
      <c r="G4" s="312" t="s">
        <v>222</v>
      </c>
      <c r="H4" s="313"/>
      <c r="I4" s="127" t="s">
        <v>223</v>
      </c>
      <c r="J4" s="343" t="s">
        <v>224</v>
      </c>
      <c r="K4" s="344"/>
      <c r="L4" s="132" t="s">
        <v>208</v>
      </c>
      <c r="M4" s="345" t="s">
        <v>212</v>
      </c>
      <c r="N4" s="313"/>
    </row>
    <row r="5" spans="1:14" ht="18" customHeight="1">
      <c r="A5" s="206"/>
      <c r="B5" s="96" t="s">
        <v>16</v>
      </c>
      <c r="C5" s="342">
        <f>PRESUPUESTO!$B$6</f>
        <v>0</v>
      </c>
      <c r="D5" s="342"/>
      <c r="E5" s="342"/>
      <c r="F5" s="342"/>
      <c r="G5" s="346">
        <f>PRESUPUESTO!$A$9</f>
        <v>0</v>
      </c>
      <c r="H5" s="347"/>
      <c r="I5" s="133">
        <f>PRESUPUESTO!$C$9</f>
        <v>0</v>
      </c>
      <c r="J5" s="321">
        <f>PRESUPUESTO!$D$9</f>
        <v>0</v>
      </c>
      <c r="K5" s="329"/>
      <c r="L5" s="134">
        <f>PRESUPUESTO!$E$9</f>
        <v>0</v>
      </c>
      <c r="M5" s="348"/>
      <c r="N5" s="349"/>
    </row>
    <row r="6" spans="1:14" ht="18" customHeight="1">
      <c r="A6" s="206"/>
      <c r="B6" s="135" t="s">
        <v>43</v>
      </c>
      <c r="C6" s="342">
        <f>PRESUPUESTO!$B$7</f>
        <v>0</v>
      </c>
      <c r="D6" s="342"/>
      <c r="E6" s="342" t="s">
        <v>213</v>
      </c>
      <c r="F6" s="342"/>
      <c r="G6" s="346">
        <f>PRESUPUESTO!$A$10</f>
        <v>0</v>
      </c>
      <c r="H6" s="347"/>
      <c r="I6" s="133">
        <f>PRESUPUESTO!$C$10</f>
        <v>0</v>
      </c>
      <c r="J6" s="321">
        <f>PRESUPUESTO!$D$10</f>
        <v>0</v>
      </c>
      <c r="K6" s="329"/>
      <c r="L6" s="134">
        <f>PRESUPUESTO!$E$10</f>
        <v>0</v>
      </c>
      <c r="M6" s="348"/>
      <c r="N6" s="349"/>
    </row>
    <row r="7" spans="1:14" ht="18" customHeight="1">
      <c r="A7" s="206"/>
      <c r="B7" s="136" t="s">
        <v>1</v>
      </c>
      <c r="C7" s="319">
        <f>PRESUPUESTO!$E$5</f>
        <v>0</v>
      </c>
      <c r="D7" s="320"/>
      <c r="E7" s="350"/>
      <c r="F7" s="350"/>
      <c r="G7" s="346">
        <f>PRESUPUESTO!$A$11</f>
        <v>0</v>
      </c>
      <c r="H7" s="347"/>
      <c r="I7" s="133">
        <f>PRESUPUESTO!$C$11</f>
        <v>0</v>
      </c>
      <c r="J7" s="321">
        <f>PRESUPUESTO!$D$11</f>
        <v>0</v>
      </c>
      <c r="K7" s="329"/>
      <c r="L7" s="134">
        <f>PRESUPUESTO!$E$11</f>
        <v>0</v>
      </c>
      <c r="M7" s="330"/>
      <c r="N7" s="316"/>
    </row>
    <row r="8" spans="1:14" s="88" customFormat="1" ht="18" customHeight="1">
      <c r="A8" s="206"/>
      <c r="B8" s="137" t="s">
        <v>42</v>
      </c>
      <c r="C8" s="319">
        <f>PRESUPUESTO!$E$6</f>
        <v>0</v>
      </c>
      <c r="D8" s="320"/>
      <c r="E8" s="321" t="s">
        <v>214</v>
      </c>
      <c r="F8" s="322"/>
      <c r="G8" s="331"/>
      <c r="H8" s="332"/>
      <c r="I8" s="140"/>
      <c r="J8" s="314"/>
      <c r="K8" s="314"/>
      <c r="L8" s="141"/>
      <c r="M8" s="315"/>
      <c r="N8" s="316"/>
    </row>
    <row r="9" spans="1:14" s="88" customFormat="1" ht="18" customHeight="1">
      <c r="A9" s="206"/>
      <c r="B9" s="137" t="s">
        <v>3</v>
      </c>
      <c r="C9" s="319">
        <f>PRESUPUESTO!$E$7</f>
        <v>0</v>
      </c>
      <c r="D9" s="320"/>
      <c r="E9" s="321"/>
      <c r="F9" s="322"/>
      <c r="G9" s="323"/>
      <c r="H9" s="324"/>
      <c r="I9" s="142"/>
      <c r="J9" s="325"/>
      <c r="K9" s="326"/>
      <c r="L9" s="142"/>
      <c r="M9" s="327"/>
      <c r="N9" s="328"/>
    </row>
    <row r="10" spans="1:14" ht="18" customHeight="1">
      <c r="A10" s="28" t="s">
        <v>59</v>
      </c>
      <c r="B10" s="119" t="s">
        <v>4</v>
      </c>
      <c r="C10" s="38">
        <v>1</v>
      </c>
      <c r="D10" s="38">
        <v>2</v>
      </c>
      <c r="E10" s="38">
        <v>3</v>
      </c>
      <c r="F10" s="38" t="s">
        <v>5</v>
      </c>
      <c r="G10" s="139">
        <v>5</v>
      </c>
      <c r="H10" s="139">
        <v>-6</v>
      </c>
      <c r="I10" s="139" t="s">
        <v>6</v>
      </c>
      <c r="J10" s="310" t="s">
        <v>7</v>
      </c>
      <c r="K10" s="311"/>
      <c r="L10" s="317">
        <v>9</v>
      </c>
      <c r="M10" s="318"/>
      <c r="N10" s="122" t="s">
        <v>45</v>
      </c>
    </row>
    <row r="11" spans="1:14" s="39" customFormat="1" ht="27" customHeight="1">
      <c r="A11" s="337">
        <v>1000</v>
      </c>
      <c r="B11" s="294" t="s">
        <v>9</v>
      </c>
      <c r="C11" s="296" t="s">
        <v>121</v>
      </c>
      <c r="D11" s="294" t="s">
        <v>10</v>
      </c>
      <c r="E11" s="294" t="s">
        <v>11</v>
      </c>
      <c r="F11" s="296" t="s">
        <v>122</v>
      </c>
      <c r="G11" s="296" t="s">
        <v>179</v>
      </c>
      <c r="H11" s="296" t="s">
        <v>156</v>
      </c>
      <c r="I11" s="296" t="s">
        <v>12</v>
      </c>
      <c r="J11" s="335" t="s">
        <v>78</v>
      </c>
      <c r="K11" s="305"/>
      <c r="L11" s="290" t="s">
        <v>193</v>
      </c>
      <c r="M11" s="291"/>
      <c r="N11" s="296" t="s">
        <v>123</v>
      </c>
    </row>
    <row r="12" spans="1:14" s="39" customFormat="1" ht="27" customHeight="1">
      <c r="A12" s="338"/>
      <c r="B12" s="295"/>
      <c r="C12" s="297"/>
      <c r="D12" s="295"/>
      <c r="E12" s="295"/>
      <c r="F12" s="298"/>
      <c r="G12" s="297"/>
      <c r="H12" s="297"/>
      <c r="I12" s="297"/>
      <c r="J12" s="336"/>
      <c r="K12" s="307"/>
      <c r="L12" s="98" t="s">
        <v>194</v>
      </c>
      <c r="M12" s="98" t="s">
        <v>195</v>
      </c>
      <c r="N12" s="297"/>
    </row>
    <row r="13" spans="1:14" ht="18" customHeight="1">
      <c r="A13" s="54">
        <v>1100</v>
      </c>
      <c r="B13" s="65" t="s">
        <v>104</v>
      </c>
      <c r="C13" s="29">
        <f>'MES 6'!F13</f>
        <v>0</v>
      </c>
      <c r="D13" s="29">
        <v>0</v>
      </c>
      <c r="E13" s="29">
        <v>0</v>
      </c>
      <c r="F13" s="29">
        <f>C13+D13-E13</f>
        <v>0</v>
      </c>
      <c r="G13" s="29">
        <f>'MES 6'!I13</f>
        <v>0</v>
      </c>
      <c r="H13" s="29">
        <v>0</v>
      </c>
      <c r="I13" s="29">
        <f>G13+H13</f>
        <v>0</v>
      </c>
      <c r="J13" s="292" t="e">
        <f t="shared" ref="J13:J18" si="0">(I13/F13)</f>
        <v>#DIV/0!</v>
      </c>
      <c r="K13" s="293"/>
      <c r="L13" s="99">
        <v>0</v>
      </c>
      <c r="M13" s="99">
        <v>0</v>
      </c>
      <c r="N13" s="31">
        <f>F13-I13</f>
        <v>0</v>
      </c>
    </row>
    <row r="14" spans="1:14" ht="18" customHeight="1">
      <c r="A14" s="54">
        <v>1200</v>
      </c>
      <c r="B14" s="65" t="s">
        <v>105</v>
      </c>
      <c r="C14" s="29">
        <f>'MES 6'!F14</f>
        <v>0</v>
      </c>
      <c r="D14" s="29">
        <v>0</v>
      </c>
      <c r="E14" s="29">
        <v>0</v>
      </c>
      <c r="F14" s="29">
        <f>C14+D14-E14</f>
        <v>0</v>
      </c>
      <c r="G14" s="29">
        <f>'MES 6'!I14</f>
        <v>0</v>
      </c>
      <c r="H14" s="29">
        <v>0</v>
      </c>
      <c r="I14" s="29">
        <f>G14+H14</f>
        <v>0</v>
      </c>
      <c r="J14" s="292" t="e">
        <f t="shared" si="0"/>
        <v>#DIV/0!</v>
      </c>
      <c r="K14" s="293"/>
      <c r="L14" s="99">
        <v>0</v>
      </c>
      <c r="M14" s="99">
        <v>0</v>
      </c>
      <c r="N14" s="31">
        <f>F14-I14</f>
        <v>0</v>
      </c>
    </row>
    <row r="15" spans="1:14" ht="18" customHeight="1">
      <c r="A15" s="54">
        <v>1300</v>
      </c>
      <c r="B15" s="64" t="s">
        <v>190</v>
      </c>
      <c r="C15" s="29">
        <f>'MES 6'!F15</f>
        <v>0</v>
      </c>
      <c r="D15" s="29">
        <v>0</v>
      </c>
      <c r="E15" s="29">
        <v>0</v>
      </c>
      <c r="F15" s="29">
        <f>C15+D15-E15</f>
        <v>0</v>
      </c>
      <c r="G15" s="29">
        <f>'MES 6'!I15</f>
        <v>0</v>
      </c>
      <c r="H15" s="29">
        <v>0</v>
      </c>
      <c r="I15" s="29">
        <f>G15+H15</f>
        <v>0</v>
      </c>
      <c r="J15" s="292" t="e">
        <f t="shared" si="0"/>
        <v>#DIV/0!</v>
      </c>
      <c r="K15" s="293"/>
      <c r="L15" s="99">
        <v>0</v>
      </c>
      <c r="M15" s="99">
        <v>0</v>
      </c>
      <c r="N15" s="31">
        <f>F15-I15</f>
        <v>0</v>
      </c>
    </row>
    <row r="16" spans="1:14" ht="18" customHeight="1">
      <c r="A16" s="54">
        <v>1400</v>
      </c>
      <c r="B16" s="64" t="s">
        <v>220</v>
      </c>
      <c r="C16" s="29">
        <f>'MES 6'!F16</f>
        <v>0</v>
      </c>
      <c r="D16" s="29">
        <v>0</v>
      </c>
      <c r="E16" s="29">
        <v>0</v>
      </c>
      <c r="F16" s="29">
        <f>C16+D16-E16</f>
        <v>0</v>
      </c>
      <c r="G16" s="29">
        <f>'MES 6'!I16</f>
        <v>0</v>
      </c>
      <c r="H16" s="29">
        <v>0</v>
      </c>
      <c r="I16" s="29">
        <f>G16+H16</f>
        <v>0</v>
      </c>
      <c r="J16" s="292" t="e">
        <f t="shared" si="0"/>
        <v>#DIV/0!</v>
      </c>
      <c r="K16" s="293"/>
      <c r="L16" s="99">
        <v>0</v>
      </c>
      <c r="M16" s="99">
        <v>0</v>
      </c>
      <c r="N16" s="31">
        <f>F16-I16</f>
        <v>0</v>
      </c>
    </row>
    <row r="17" spans="1:14" ht="18" customHeight="1">
      <c r="A17" s="54">
        <v>1500</v>
      </c>
      <c r="B17" s="64" t="s">
        <v>221</v>
      </c>
      <c r="C17" s="29">
        <f>'MES 6'!F17</f>
        <v>0</v>
      </c>
      <c r="D17" s="29">
        <v>0</v>
      </c>
      <c r="E17" s="29">
        <v>0</v>
      </c>
      <c r="F17" s="29">
        <f>C17+D17-E17</f>
        <v>0</v>
      </c>
      <c r="G17" s="29">
        <f>'MES 6'!I17</f>
        <v>0</v>
      </c>
      <c r="H17" s="29">
        <v>0</v>
      </c>
      <c r="I17" s="29">
        <f>G17+H17</f>
        <v>0</v>
      </c>
      <c r="J17" s="292" t="e">
        <f t="shared" si="0"/>
        <v>#DIV/0!</v>
      </c>
      <c r="K17" s="293"/>
      <c r="L17" s="99">
        <v>0</v>
      </c>
      <c r="M17" s="99">
        <v>0</v>
      </c>
      <c r="N17" s="31">
        <f>F17-I17</f>
        <v>0</v>
      </c>
    </row>
    <row r="18" spans="1:14" s="40" customFormat="1" ht="18" customHeight="1">
      <c r="A18" s="284" t="s">
        <v>0</v>
      </c>
      <c r="B18" s="285"/>
      <c r="C18" s="37">
        <f>SUM(C13:C17)</f>
        <v>0</v>
      </c>
      <c r="D18" s="83">
        <f t="shared" ref="D18:I18" si="1">SUM(D13:D17)</f>
        <v>0</v>
      </c>
      <c r="E18" s="83">
        <f t="shared" si="1"/>
        <v>0</v>
      </c>
      <c r="F18" s="83">
        <f t="shared" si="1"/>
        <v>0</v>
      </c>
      <c r="G18" s="83">
        <f t="shared" si="1"/>
        <v>0</v>
      </c>
      <c r="H18" s="83">
        <f t="shared" si="1"/>
        <v>0</v>
      </c>
      <c r="I18" s="83">
        <f t="shared" si="1"/>
        <v>0</v>
      </c>
      <c r="J18" s="286" t="e">
        <f t="shared" si="0"/>
        <v>#DIV/0!</v>
      </c>
      <c r="K18" s="287"/>
      <c r="L18" s="100">
        <f t="shared" ref="L18:M18" si="2">SUM(L13:L17)</f>
        <v>0</v>
      </c>
      <c r="M18" s="100">
        <f t="shared" si="2"/>
        <v>0</v>
      </c>
      <c r="N18" s="36">
        <f>SUM(N13:N17)</f>
        <v>0</v>
      </c>
    </row>
    <row r="20" spans="1:14" ht="18" customHeight="1">
      <c r="B20" s="206" t="s">
        <v>14</v>
      </c>
      <c r="C20" s="206"/>
      <c r="D20" s="206"/>
      <c r="E20" s="206" t="s">
        <v>46</v>
      </c>
      <c r="F20" s="206"/>
      <c r="G20" s="206"/>
      <c r="H20" s="206"/>
      <c r="I20" s="206" t="s">
        <v>47</v>
      </c>
      <c r="J20" s="206"/>
      <c r="K20" s="206"/>
      <c r="L20" s="206"/>
      <c r="M20" s="206"/>
      <c r="N20" s="206"/>
    </row>
    <row r="21" spans="1:14" ht="18" customHeight="1">
      <c r="B21" s="206"/>
      <c r="C21" s="206"/>
      <c r="D21" s="206"/>
      <c r="E21" s="206"/>
      <c r="F21" s="206"/>
      <c r="G21" s="206"/>
      <c r="H21" s="206"/>
      <c r="I21" s="206"/>
      <c r="J21" s="206"/>
      <c r="K21" s="206"/>
      <c r="L21" s="206"/>
      <c r="M21" s="206"/>
      <c r="N21" s="206"/>
    </row>
    <row r="22" spans="1:14" ht="40.5" customHeight="1">
      <c r="B22" s="206"/>
      <c r="C22" s="206"/>
      <c r="D22" s="206"/>
      <c r="E22" s="206"/>
      <c r="F22" s="206"/>
      <c r="G22" s="206"/>
      <c r="H22" s="206"/>
      <c r="I22" s="206"/>
      <c r="J22" s="206"/>
      <c r="K22" s="206"/>
      <c r="L22" s="206"/>
      <c r="M22" s="206"/>
      <c r="N22" s="206"/>
    </row>
    <row r="23" spans="1:14" ht="11.25">
      <c r="B23" s="206" t="s">
        <v>15</v>
      </c>
      <c r="C23" s="206"/>
      <c r="D23" s="206"/>
      <c r="E23" s="206" t="s">
        <v>15</v>
      </c>
      <c r="F23" s="206"/>
      <c r="G23" s="206"/>
      <c r="H23" s="206"/>
      <c r="I23" s="206" t="s">
        <v>15</v>
      </c>
      <c r="J23" s="206"/>
      <c r="K23" s="206"/>
      <c r="L23" s="206"/>
      <c r="M23" s="206"/>
      <c r="N23" s="206"/>
    </row>
    <row r="24" spans="1:14" ht="11.25"/>
    <row r="25" spans="1:14" ht="11.25">
      <c r="B25" s="49" t="s">
        <v>114</v>
      </c>
    </row>
    <row r="26" spans="1:14" ht="11.25">
      <c r="B26" s="4" t="s">
        <v>115</v>
      </c>
    </row>
    <row r="40" spans="1:14" ht="72" customHeight="1"/>
    <row r="41" spans="1:14" ht="31.5" customHeight="1">
      <c r="A41" s="206"/>
      <c r="B41" s="96" t="s">
        <v>87</v>
      </c>
      <c r="C41" s="342">
        <f>PRESUPUESTO!$B$5</f>
        <v>0</v>
      </c>
      <c r="D41" s="342"/>
      <c r="E41" s="342" t="s">
        <v>211</v>
      </c>
      <c r="F41" s="342"/>
      <c r="G41" s="312" t="s">
        <v>222</v>
      </c>
      <c r="H41" s="313"/>
      <c r="I41" s="127" t="s">
        <v>223</v>
      </c>
      <c r="J41" s="343" t="s">
        <v>224</v>
      </c>
      <c r="K41" s="344"/>
      <c r="L41" s="132" t="s">
        <v>208</v>
      </c>
      <c r="M41" s="345" t="s">
        <v>212</v>
      </c>
      <c r="N41" s="313"/>
    </row>
    <row r="42" spans="1:14" ht="18" customHeight="1">
      <c r="A42" s="206"/>
      <c r="B42" s="96" t="s">
        <v>16</v>
      </c>
      <c r="C42" s="342">
        <f>PRESUPUESTO!$B$6</f>
        <v>0</v>
      </c>
      <c r="D42" s="342"/>
      <c r="E42" s="342"/>
      <c r="F42" s="342"/>
      <c r="G42" s="346">
        <f>PRESUPUESTO!$A$9</f>
        <v>0</v>
      </c>
      <c r="H42" s="347"/>
      <c r="I42" s="133">
        <f>PRESUPUESTO!$C$9</f>
        <v>0</v>
      </c>
      <c r="J42" s="321">
        <f>PRESUPUESTO!$D$9</f>
        <v>0</v>
      </c>
      <c r="K42" s="329"/>
      <c r="L42" s="134">
        <f>PRESUPUESTO!$E$9</f>
        <v>0</v>
      </c>
      <c r="M42" s="348"/>
      <c r="N42" s="349"/>
    </row>
    <row r="43" spans="1:14" ht="18" customHeight="1">
      <c r="A43" s="206"/>
      <c r="B43" s="135" t="s">
        <v>43</v>
      </c>
      <c r="C43" s="342">
        <f>PRESUPUESTO!$B$7</f>
        <v>0</v>
      </c>
      <c r="D43" s="342"/>
      <c r="E43" s="342" t="s">
        <v>213</v>
      </c>
      <c r="F43" s="342"/>
      <c r="G43" s="346">
        <f>PRESUPUESTO!$A$10</f>
        <v>0</v>
      </c>
      <c r="H43" s="347"/>
      <c r="I43" s="133">
        <f>PRESUPUESTO!$C$10</f>
        <v>0</v>
      </c>
      <c r="J43" s="321">
        <f>PRESUPUESTO!$D$10</f>
        <v>0</v>
      </c>
      <c r="K43" s="329"/>
      <c r="L43" s="134">
        <f>PRESUPUESTO!$E$10</f>
        <v>0</v>
      </c>
      <c r="M43" s="348"/>
      <c r="N43" s="349"/>
    </row>
    <row r="44" spans="1:14" ht="18" customHeight="1">
      <c r="A44" s="206"/>
      <c r="B44" s="136" t="s">
        <v>1</v>
      </c>
      <c r="C44" s="319">
        <f>PRESUPUESTO!$E$5</f>
        <v>0</v>
      </c>
      <c r="D44" s="320"/>
      <c r="E44" s="350"/>
      <c r="F44" s="350"/>
      <c r="G44" s="346">
        <f>PRESUPUESTO!$A$11</f>
        <v>0</v>
      </c>
      <c r="H44" s="347"/>
      <c r="I44" s="133">
        <f>PRESUPUESTO!$C$11</f>
        <v>0</v>
      </c>
      <c r="J44" s="321">
        <f>PRESUPUESTO!$D$11</f>
        <v>0</v>
      </c>
      <c r="K44" s="329"/>
      <c r="L44" s="134">
        <f>PRESUPUESTO!$E$11</f>
        <v>0</v>
      </c>
      <c r="M44" s="330"/>
      <c r="N44" s="316"/>
    </row>
    <row r="45" spans="1:14" s="88" customFormat="1" ht="18" customHeight="1">
      <c r="A45" s="206"/>
      <c r="B45" s="137" t="s">
        <v>42</v>
      </c>
      <c r="C45" s="319">
        <f>PRESUPUESTO!$E$6</f>
        <v>0</v>
      </c>
      <c r="D45" s="320"/>
      <c r="E45" s="321" t="s">
        <v>214</v>
      </c>
      <c r="F45" s="322"/>
      <c r="G45" s="331"/>
      <c r="H45" s="332"/>
      <c r="I45" s="140"/>
      <c r="J45" s="314"/>
      <c r="K45" s="314"/>
      <c r="L45" s="141"/>
      <c r="M45" s="315"/>
      <c r="N45" s="316"/>
    </row>
    <row r="46" spans="1:14" s="88" customFormat="1" ht="18" customHeight="1">
      <c r="A46" s="206"/>
      <c r="B46" s="137" t="s">
        <v>3</v>
      </c>
      <c r="C46" s="319">
        <f>PRESUPUESTO!$E$7</f>
        <v>0</v>
      </c>
      <c r="D46" s="320"/>
      <c r="E46" s="321"/>
      <c r="F46" s="322"/>
      <c r="G46" s="323"/>
      <c r="H46" s="324"/>
      <c r="I46" s="142"/>
      <c r="J46" s="325"/>
      <c r="K46" s="326"/>
      <c r="L46" s="142"/>
      <c r="M46" s="327"/>
      <c r="N46" s="328"/>
    </row>
    <row r="47" spans="1:14" ht="18" customHeight="1">
      <c r="A47" s="28" t="s">
        <v>59</v>
      </c>
      <c r="B47" s="119" t="s">
        <v>4</v>
      </c>
      <c r="C47" s="38">
        <v>1</v>
      </c>
      <c r="D47" s="38">
        <v>2</v>
      </c>
      <c r="E47" s="38">
        <v>3</v>
      </c>
      <c r="F47" s="38" t="s">
        <v>5</v>
      </c>
      <c r="G47" s="139">
        <v>5</v>
      </c>
      <c r="H47" s="139">
        <v>-6</v>
      </c>
      <c r="I47" s="139" t="s">
        <v>6</v>
      </c>
      <c r="J47" s="310" t="s">
        <v>7</v>
      </c>
      <c r="K47" s="311"/>
      <c r="L47" s="317">
        <v>9</v>
      </c>
      <c r="M47" s="318"/>
      <c r="N47" s="122" t="s">
        <v>45</v>
      </c>
    </row>
    <row r="48" spans="1:14" s="40" customFormat="1" ht="21.95" customHeight="1">
      <c r="A48" s="294">
        <v>2000</v>
      </c>
      <c r="B48" s="294" t="s">
        <v>19</v>
      </c>
      <c r="C48" s="296" t="s">
        <v>125</v>
      </c>
      <c r="D48" s="294" t="s">
        <v>10</v>
      </c>
      <c r="E48" s="294" t="s">
        <v>11</v>
      </c>
      <c r="F48" s="296" t="s">
        <v>122</v>
      </c>
      <c r="G48" s="296" t="s">
        <v>178</v>
      </c>
      <c r="H48" s="296" t="s">
        <v>157</v>
      </c>
      <c r="I48" s="296" t="s">
        <v>126</v>
      </c>
      <c r="J48" s="304" t="s">
        <v>79</v>
      </c>
      <c r="K48" s="305"/>
      <c r="L48" s="290" t="s">
        <v>193</v>
      </c>
      <c r="M48" s="291"/>
      <c r="N48" s="296" t="s">
        <v>124</v>
      </c>
    </row>
    <row r="49" spans="1:14" s="40" customFormat="1" ht="23.1" customHeight="1">
      <c r="A49" s="295"/>
      <c r="B49" s="295"/>
      <c r="C49" s="297"/>
      <c r="D49" s="295"/>
      <c r="E49" s="295"/>
      <c r="F49" s="298"/>
      <c r="G49" s="298"/>
      <c r="H49" s="297"/>
      <c r="I49" s="297"/>
      <c r="J49" s="306"/>
      <c r="K49" s="307"/>
      <c r="L49" s="101" t="s">
        <v>196</v>
      </c>
      <c r="M49" s="101" t="s">
        <v>197</v>
      </c>
      <c r="N49" s="297"/>
    </row>
    <row r="50" spans="1:14" s="40" customFormat="1" ht="18" customHeight="1">
      <c r="A50" s="80">
        <v>2100</v>
      </c>
      <c r="B50" s="309" t="s">
        <v>103</v>
      </c>
      <c r="C50" s="309"/>
      <c r="D50" s="309"/>
      <c r="E50" s="309"/>
      <c r="F50" s="309"/>
      <c r="G50" s="309"/>
      <c r="H50" s="309"/>
      <c r="I50" s="309"/>
      <c r="J50" s="309"/>
      <c r="K50" s="309"/>
      <c r="L50" s="309"/>
      <c r="M50" s="309"/>
      <c r="N50" s="309"/>
    </row>
    <row r="51" spans="1:14" ht="18" customHeight="1">
      <c r="A51" s="79">
        <v>2101</v>
      </c>
      <c r="B51" s="64" t="s">
        <v>83</v>
      </c>
      <c r="C51" s="29">
        <f>'MES 6'!F51</f>
        <v>0</v>
      </c>
      <c r="D51" s="29">
        <v>0</v>
      </c>
      <c r="E51" s="29">
        <v>0</v>
      </c>
      <c r="F51" s="29">
        <f t="shared" ref="F51:F63" si="3">C51+D51-E51</f>
        <v>0</v>
      </c>
      <c r="G51" s="29">
        <f>'MES 6'!I51</f>
        <v>0</v>
      </c>
      <c r="H51" s="29">
        <v>0</v>
      </c>
      <c r="I51" s="29">
        <f t="shared" ref="I51:I63" si="4">(G51+H51)</f>
        <v>0</v>
      </c>
      <c r="J51" s="292" t="e">
        <f>(I51/F51)</f>
        <v>#DIV/0!</v>
      </c>
      <c r="K51" s="293"/>
      <c r="L51" s="99">
        <v>0</v>
      </c>
      <c r="M51" s="99">
        <v>0</v>
      </c>
      <c r="N51" s="82">
        <f>(F51-I51)</f>
        <v>0</v>
      </c>
    </row>
    <row r="52" spans="1:14" ht="18" customHeight="1">
      <c r="A52" s="79">
        <v>2102</v>
      </c>
      <c r="B52" s="64" t="s">
        <v>21</v>
      </c>
      <c r="C52" s="29">
        <f>'MES 6'!F52</f>
        <v>0</v>
      </c>
      <c r="D52" s="29">
        <v>0</v>
      </c>
      <c r="E52" s="29">
        <v>0</v>
      </c>
      <c r="F52" s="29">
        <f t="shared" si="3"/>
        <v>0</v>
      </c>
      <c r="G52" s="29">
        <f>'MES 6'!I52</f>
        <v>0</v>
      </c>
      <c r="H52" s="29">
        <v>0</v>
      </c>
      <c r="I52" s="29">
        <f t="shared" si="4"/>
        <v>0</v>
      </c>
      <c r="J52" s="292" t="e">
        <f t="shared" ref="J52:J63" si="5">(I52/F52)</f>
        <v>#DIV/0!</v>
      </c>
      <c r="K52" s="293"/>
      <c r="L52" s="99">
        <v>0</v>
      </c>
      <c r="M52" s="99">
        <v>0</v>
      </c>
      <c r="N52" s="82">
        <f t="shared" ref="N52:N63" si="6">(F52-I52)</f>
        <v>0</v>
      </c>
    </row>
    <row r="53" spans="1:14" ht="18" customHeight="1">
      <c r="A53" s="79">
        <v>2103</v>
      </c>
      <c r="B53" s="64" t="s">
        <v>22</v>
      </c>
      <c r="C53" s="29">
        <f>'MES 6'!F53</f>
        <v>0</v>
      </c>
      <c r="D53" s="29">
        <v>0</v>
      </c>
      <c r="E53" s="29">
        <v>0</v>
      </c>
      <c r="F53" s="29">
        <f t="shared" si="3"/>
        <v>0</v>
      </c>
      <c r="G53" s="29">
        <f>'MES 6'!I53</f>
        <v>0</v>
      </c>
      <c r="H53" s="29">
        <v>0</v>
      </c>
      <c r="I53" s="29">
        <f t="shared" si="4"/>
        <v>0</v>
      </c>
      <c r="J53" s="292" t="e">
        <f t="shared" si="5"/>
        <v>#DIV/0!</v>
      </c>
      <c r="K53" s="293"/>
      <c r="L53" s="99">
        <v>0</v>
      </c>
      <c r="M53" s="99">
        <v>0</v>
      </c>
      <c r="N53" s="82">
        <f t="shared" si="6"/>
        <v>0</v>
      </c>
    </row>
    <row r="54" spans="1:14" ht="18" customHeight="1">
      <c r="A54" s="79">
        <v>2104</v>
      </c>
      <c r="B54" s="64" t="s">
        <v>23</v>
      </c>
      <c r="C54" s="29">
        <f>'MES 6'!F54</f>
        <v>0</v>
      </c>
      <c r="D54" s="29">
        <v>0</v>
      </c>
      <c r="E54" s="29">
        <v>0</v>
      </c>
      <c r="F54" s="29">
        <f t="shared" si="3"/>
        <v>0</v>
      </c>
      <c r="G54" s="29">
        <f>'MES 6'!I54</f>
        <v>0</v>
      </c>
      <c r="H54" s="29">
        <v>0</v>
      </c>
      <c r="I54" s="29">
        <f t="shared" si="4"/>
        <v>0</v>
      </c>
      <c r="J54" s="292" t="e">
        <f t="shared" si="5"/>
        <v>#DIV/0!</v>
      </c>
      <c r="K54" s="293"/>
      <c r="L54" s="99">
        <v>0</v>
      </c>
      <c r="M54" s="99">
        <v>0</v>
      </c>
      <c r="N54" s="82">
        <f t="shared" si="6"/>
        <v>0</v>
      </c>
    </row>
    <row r="55" spans="1:14" ht="18" customHeight="1">
      <c r="A55" s="79">
        <v>2105</v>
      </c>
      <c r="B55" s="64" t="s">
        <v>24</v>
      </c>
      <c r="C55" s="29">
        <f>'MES 6'!F55</f>
        <v>0</v>
      </c>
      <c r="D55" s="29">
        <v>0</v>
      </c>
      <c r="E55" s="29">
        <v>0</v>
      </c>
      <c r="F55" s="29">
        <f t="shared" si="3"/>
        <v>0</v>
      </c>
      <c r="G55" s="29">
        <f>'MES 6'!I55</f>
        <v>0</v>
      </c>
      <c r="H55" s="29">
        <v>0</v>
      </c>
      <c r="I55" s="29">
        <f t="shared" si="4"/>
        <v>0</v>
      </c>
      <c r="J55" s="292" t="e">
        <f t="shared" si="5"/>
        <v>#DIV/0!</v>
      </c>
      <c r="K55" s="293"/>
      <c r="L55" s="99">
        <v>0</v>
      </c>
      <c r="M55" s="99">
        <v>0</v>
      </c>
      <c r="N55" s="82">
        <f t="shared" si="6"/>
        <v>0</v>
      </c>
    </row>
    <row r="56" spans="1:14" ht="18" customHeight="1">
      <c r="A56" s="79">
        <v>2106</v>
      </c>
      <c r="B56" s="64" t="s">
        <v>25</v>
      </c>
      <c r="C56" s="29">
        <f>'MES 6'!F56</f>
        <v>0</v>
      </c>
      <c r="D56" s="29">
        <v>0</v>
      </c>
      <c r="E56" s="29">
        <v>0</v>
      </c>
      <c r="F56" s="29">
        <f t="shared" si="3"/>
        <v>0</v>
      </c>
      <c r="G56" s="29">
        <f>'MES 6'!I56</f>
        <v>0</v>
      </c>
      <c r="H56" s="29">
        <v>0</v>
      </c>
      <c r="I56" s="29">
        <f t="shared" si="4"/>
        <v>0</v>
      </c>
      <c r="J56" s="292" t="e">
        <f t="shared" si="5"/>
        <v>#DIV/0!</v>
      </c>
      <c r="K56" s="293"/>
      <c r="L56" s="99">
        <v>0</v>
      </c>
      <c r="M56" s="99">
        <v>0</v>
      </c>
      <c r="N56" s="82">
        <f t="shared" si="6"/>
        <v>0</v>
      </c>
    </row>
    <row r="57" spans="1:14" ht="18" customHeight="1">
      <c r="A57" s="79">
        <v>2107</v>
      </c>
      <c r="B57" s="64" t="s">
        <v>26</v>
      </c>
      <c r="C57" s="29">
        <f>'MES 6'!F57</f>
        <v>0</v>
      </c>
      <c r="D57" s="29">
        <v>0</v>
      </c>
      <c r="E57" s="29">
        <v>0</v>
      </c>
      <c r="F57" s="29">
        <f t="shared" si="3"/>
        <v>0</v>
      </c>
      <c r="G57" s="29">
        <f>'MES 6'!I57</f>
        <v>0</v>
      </c>
      <c r="H57" s="29">
        <v>0</v>
      </c>
      <c r="I57" s="29">
        <f t="shared" si="4"/>
        <v>0</v>
      </c>
      <c r="J57" s="292" t="e">
        <f t="shared" si="5"/>
        <v>#DIV/0!</v>
      </c>
      <c r="K57" s="293"/>
      <c r="L57" s="99">
        <v>0</v>
      </c>
      <c r="M57" s="99">
        <v>0</v>
      </c>
      <c r="N57" s="82">
        <f t="shared" si="6"/>
        <v>0</v>
      </c>
    </row>
    <row r="58" spans="1:14" ht="18.600000000000001" customHeight="1">
      <c r="A58" s="79">
        <v>2108</v>
      </c>
      <c r="B58" s="73" t="s">
        <v>90</v>
      </c>
      <c r="C58" s="29">
        <f>'MES 6'!F58</f>
        <v>0</v>
      </c>
      <c r="D58" s="29">
        <v>0</v>
      </c>
      <c r="E58" s="29">
        <v>0</v>
      </c>
      <c r="F58" s="29">
        <f t="shared" si="3"/>
        <v>0</v>
      </c>
      <c r="G58" s="29">
        <f>'MES 6'!I58</f>
        <v>0</v>
      </c>
      <c r="H58" s="29">
        <v>0</v>
      </c>
      <c r="I58" s="29">
        <f t="shared" si="4"/>
        <v>0</v>
      </c>
      <c r="J58" s="292" t="e">
        <f t="shared" si="5"/>
        <v>#DIV/0!</v>
      </c>
      <c r="K58" s="293"/>
      <c r="L58" s="99">
        <v>0</v>
      </c>
      <c r="M58" s="99">
        <v>0</v>
      </c>
      <c r="N58" s="82">
        <f t="shared" si="6"/>
        <v>0</v>
      </c>
    </row>
    <row r="59" spans="1:14" ht="18" customHeight="1">
      <c r="A59" s="79">
        <v>2109</v>
      </c>
      <c r="B59" s="64" t="s">
        <v>140</v>
      </c>
      <c r="C59" s="29">
        <f>'MES 6'!F59</f>
        <v>0</v>
      </c>
      <c r="D59" s="29">
        <v>0</v>
      </c>
      <c r="E59" s="29">
        <v>0</v>
      </c>
      <c r="F59" s="29">
        <f t="shared" si="3"/>
        <v>0</v>
      </c>
      <c r="G59" s="29">
        <f>'MES 6'!I59</f>
        <v>0</v>
      </c>
      <c r="H59" s="29">
        <v>0</v>
      </c>
      <c r="I59" s="29">
        <f t="shared" si="4"/>
        <v>0</v>
      </c>
      <c r="J59" s="292" t="e">
        <f t="shared" si="5"/>
        <v>#DIV/0!</v>
      </c>
      <c r="K59" s="293"/>
      <c r="L59" s="99">
        <v>0</v>
      </c>
      <c r="M59" s="99">
        <v>0</v>
      </c>
      <c r="N59" s="82">
        <f t="shared" si="6"/>
        <v>0</v>
      </c>
    </row>
    <row r="60" spans="1:14" ht="18" customHeight="1">
      <c r="A60" s="79">
        <f>+A59+1</f>
        <v>2110</v>
      </c>
      <c r="B60" s="64" t="s">
        <v>28</v>
      </c>
      <c r="C60" s="29">
        <f>'MES 6'!F60</f>
        <v>0</v>
      </c>
      <c r="D60" s="29">
        <v>0</v>
      </c>
      <c r="E60" s="29">
        <v>0</v>
      </c>
      <c r="F60" s="29">
        <f t="shared" si="3"/>
        <v>0</v>
      </c>
      <c r="G60" s="29">
        <f>'MES 6'!I60</f>
        <v>0</v>
      </c>
      <c r="H60" s="29">
        <v>0</v>
      </c>
      <c r="I60" s="29">
        <f t="shared" si="4"/>
        <v>0</v>
      </c>
      <c r="J60" s="292" t="e">
        <f t="shared" si="5"/>
        <v>#DIV/0!</v>
      </c>
      <c r="K60" s="293"/>
      <c r="L60" s="99">
        <v>0</v>
      </c>
      <c r="M60" s="99">
        <v>0</v>
      </c>
      <c r="N60" s="82">
        <f t="shared" si="6"/>
        <v>0</v>
      </c>
    </row>
    <row r="61" spans="1:14" s="88" customFormat="1" ht="18" customHeight="1">
      <c r="A61" s="92">
        <f>+A60+1</f>
        <v>2111</v>
      </c>
      <c r="B61" s="64" t="s">
        <v>29</v>
      </c>
      <c r="C61" s="29">
        <f>'MES 6'!F61</f>
        <v>0</v>
      </c>
      <c r="D61" s="29">
        <v>0</v>
      </c>
      <c r="E61" s="29">
        <v>0</v>
      </c>
      <c r="F61" s="29">
        <f t="shared" ref="F61:F62" si="7">C61+D61-E61</f>
        <v>0</v>
      </c>
      <c r="G61" s="29">
        <f>'MES 6'!I61</f>
        <v>0</v>
      </c>
      <c r="H61" s="29">
        <v>0</v>
      </c>
      <c r="I61" s="29">
        <f t="shared" ref="I61:I62" si="8">(G61+H61)</f>
        <v>0</v>
      </c>
      <c r="J61" s="292" t="e">
        <f t="shared" ref="J61:J62" si="9">(I61/F61)</f>
        <v>#DIV/0!</v>
      </c>
      <c r="K61" s="293"/>
      <c r="L61" s="99">
        <v>0</v>
      </c>
      <c r="M61" s="99">
        <v>0</v>
      </c>
      <c r="N61" s="82">
        <f t="shared" ref="N61:N62" si="10">(F61-I61)</f>
        <v>0</v>
      </c>
    </row>
    <row r="62" spans="1:14" s="88" customFormat="1" ht="18" customHeight="1">
      <c r="A62" s="92">
        <f>+A61+1</f>
        <v>2112</v>
      </c>
      <c r="B62" s="64" t="s">
        <v>210</v>
      </c>
      <c r="C62" s="29">
        <f>'MES 6'!F62</f>
        <v>0</v>
      </c>
      <c r="D62" s="29">
        <v>0</v>
      </c>
      <c r="E62" s="29">
        <v>0</v>
      </c>
      <c r="F62" s="29">
        <f t="shared" si="7"/>
        <v>0</v>
      </c>
      <c r="G62" s="29">
        <f>'MES 6'!I62</f>
        <v>0</v>
      </c>
      <c r="H62" s="29">
        <v>0</v>
      </c>
      <c r="I62" s="29">
        <f t="shared" si="8"/>
        <v>0</v>
      </c>
      <c r="J62" s="292" t="e">
        <f t="shared" si="9"/>
        <v>#DIV/0!</v>
      </c>
      <c r="K62" s="293"/>
      <c r="L62" s="99">
        <v>0</v>
      </c>
      <c r="M62" s="99">
        <v>0</v>
      </c>
      <c r="N62" s="82">
        <f t="shared" si="10"/>
        <v>0</v>
      </c>
    </row>
    <row r="63" spans="1:14" ht="18" customHeight="1">
      <c r="A63" s="92">
        <f>+A62+1</f>
        <v>2113</v>
      </c>
      <c r="B63" s="84" t="s">
        <v>142</v>
      </c>
      <c r="C63" s="29">
        <f>'MES 6'!F63</f>
        <v>0</v>
      </c>
      <c r="D63" s="29">
        <v>0</v>
      </c>
      <c r="E63" s="29">
        <v>0</v>
      </c>
      <c r="F63" s="29">
        <f t="shared" si="3"/>
        <v>0</v>
      </c>
      <c r="G63" s="29">
        <f>'MES 6'!I63</f>
        <v>0</v>
      </c>
      <c r="H63" s="29">
        <v>0</v>
      </c>
      <c r="I63" s="29">
        <f t="shared" si="4"/>
        <v>0</v>
      </c>
      <c r="J63" s="292" t="e">
        <f t="shared" si="5"/>
        <v>#DIV/0!</v>
      </c>
      <c r="K63" s="293"/>
      <c r="L63" s="99">
        <v>0</v>
      </c>
      <c r="M63" s="99">
        <v>0</v>
      </c>
      <c r="N63" s="82">
        <f t="shared" si="6"/>
        <v>0</v>
      </c>
    </row>
    <row r="64" spans="1:14" s="40" customFormat="1" ht="18" customHeight="1">
      <c r="A64" s="284" t="s">
        <v>30</v>
      </c>
      <c r="B64" s="285"/>
      <c r="C64" s="34">
        <f t="shared" ref="C64:I64" si="11">SUM(C51:C63)</f>
        <v>0</v>
      </c>
      <c r="D64" s="34">
        <f t="shared" si="11"/>
        <v>0</v>
      </c>
      <c r="E64" s="34">
        <f t="shared" si="11"/>
        <v>0</v>
      </c>
      <c r="F64" s="34">
        <f t="shared" si="11"/>
        <v>0</v>
      </c>
      <c r="G64" s="34">
        <f t="shared" si="11"/>
        <v>0</v>
      </c>
      <c r="H64" s="34">
        <f t="shared" si="11"/>
        <v>0</v>
      </c>
      <c r="I64" s="34">
        <f t="shared" si="11"/>
        <v>0</v>
      </c>
      <c r="J64" s="286" t="e">
        <f>(I64/F64)</f>
        <v>#DIV/0!</v>
      </c>
      <c r="K64" s="287"/>
      <c r="L64" s="102">
        <f>SUM(L51:L63)</f>
        <v>0</v>
      </c>
      <c r="M64" s="102">
        <f>SUM(M51:M63)</f>
        <v>0</v>
      </c>
      <c r="N64" s="81">
        <f>SUM(N51:N63)</f>
        <v>0</v>
      </c>
    </row>
    <row r="65" spans="1:14" s="40" customFormat="1" ht="13.5" customHeight="1">
      <c r="A65" s="80">
        <v>2200</v>
      </c>
      <c r="B65" s="309" t="s">
        <v>107</v>
      </c>
      <c r="C65" s="309"/>
      <c r="D65" s="309"/>
      <c r="E65" s="309"/>
      <c r="F65" s="309"/>
      <c r="G65" s="309"/>
      <c r="H65" s="309"/>
      <c r="I65" s="309"/>
      <c r="J65" s="309"/>
      <c r="K65" s="309"/>
      <c r="L65" s="309"/>
      <c r="M65" s="309"/>
      <c r="N65" s="309"/>
    </row>
    <row r="66" spans="1:14" ht="18" customHeight="1">
      <c r="A66" s="79">
        <v>2201</v>
      </c>
      <c r="B66" s="84" t="s">
        <v>98</v>
      </c>
      <c r="C66" s="82">
        <f>'MES 6'!F66</f>
        <v>0</v>
      </c>
      <c r="D66" s="82">
        <v>0</v>
      </c>
      <c r="E66" s="82">
        <v>0</v>
      </c>
      <c r="F66" s="82">
        <f t="shared" ref="F66:F71" si="12">C66+D66-E66</f>
        <v>0</v>
      </c>
      <c r="G66" s="82">
        <f>'MES 6'!I66</f>
        <v>0</v>
      </c>
      <c r="H66" s="29">
        <v>0</v>
      </c>
      <c r="I66" s="82">
        <f t="shared" ref="I66:I71" si="13">(G66+H66)</f>
        <v>0</v>
      </c>
      <c r="J66" s="292" t="e">
        <f>(I66/F66)</f>
        <v>#DIV/0!</v>
      </c>
      <c r="K66" s="293"/>
      <c r="L66" s="99">
        <v>0</v>
      </c>
      <c r="M66" s="99">
        <v>0</v>
      </c>
      <c r="N66" s="82">
        <f t="shared" ref="N66:N71" si="14">(F66-I66)</f>
        <v>0</v>
      </c>
    </row>
    <row r="67" spans="1:14" ht="18" customHeight="1">
      <c r="A67" s="79">
        <v>2202</v>
      </c>
      <c r="B67" s="84" t="s">
        <v>99</v>
      </c>
      <c r="C67" s="82">
        <f>'MES 6'!F67</f>
        <v>0</v>
      </c>
      <c r="D67" s="82">
        <v>0</v>
      </c>
      <c r="E67" s="82">
        <v>0</v>
      </c>
      <c r="F67" s="82">
        <f t="shared" si="12"/>
        <v>0</v>
      </c>
      <c r="G67" s="82">
        <f>'MES 6'!I67</f>
        <v>0</v>
      </c>
      <c r="H67" s="29">
        <v>0</v>
      </c>
      <c r="I67" s="82">
        <f t="shared" si="13"/>
        <v>0</v>
      </c>
      <c r="J67" s="292" t="e">
        <f t="shared" ref="J67:J77" si="15">(I67/F67)</f>
        <v>#DIV/0!</v>
      </c>
      <c r="K67" s="293"/>
      <c r="L67" s="99">
        <v>0</v>
      </c>
      <c r="M67" s="99">
        <v>0</v>
      </c>
      <c r="N67" s="82">
        <f t="shared" si="14"/>
        <v>0</v>
      </c>
    </row>
    <row r="68" spans="1:14" ht="18" customHeight="1">
      <c r="A68" s="79">
        <v>2203</v>
      </c>
      <c r="B68" s="84" t="s">
        <v>198</v>
      </c>
      <c r="C68" s="82">
        <f>'MES 6'!F68</f>
        <v>0</v>
      </c>
      <c r="D68" s="82">
        <v>0</v>
      </c>
      <c r="E68" s="82">
        <v>0</v>
      </c>
      <c r="F68" s="82">
        <f t="shared" si="12"/>
        <v>0</v>
      </c>
      <c r="G68" s="82">
        <f>'MES 6'!I68</f>
        <v>0</v>
      </c>
      <c r="H68" s="29">
        <v>0</v>
      </c>
      <c r="I68" s="82">
        <f t="shared" si="13"/>
        <v>0</v>
      </c>
      <c r="J68" s="292" t="e">
        <f t="shared" si="15"/>
        <v>#DIV/0!</v>
      </c>
      <c r="K68" s="293"/>
      <c r="L68" s="99">
        <v>0</v>
      </c>
      <c r="M68" s="99">
        <v>0</v>
      </c>
      <c r="N68" s="82">
        <f t="shared" si="14"/>
        <v>0</v>
      </c>
    </row>
    <row r="69" spans="1:14" ht="18" customHeight="1">
      <c r="A69" s="79">
        <v>2204</v>
      </c>
      <c r="B69" s="84" t="s">
        <v>100</v>
      </c>
      <c r="C69" s="82">
        <f>'MES 6'!F69</f>
        <v>0</v>
      </c>
      <c r="D69" s="82">
        <v>0</v>
      </c>
      <c r="E69" s="82">
        <v>0</v>
      </c>
      <c r="F69" s="82">
        <f t="shared" si="12"/>
        <v>0</v>
      </c>
      <c r="G69" s="82">
        <f>'MES 6'!I69</f>
        <v>0</v>
      </c>
      <c r="H69" s="29">
        <v>0</v>
      </c>
      <c r="I69" s="82">
        <f t="shared" si="13"/>
        <v>0</v>
      </c>
      <c r="J69" s="292" t="e">
        <f t="shared" si="15"/>
        <v>#DIV/0!</v>
      </c>
      <c r="K69" s="293"/>
      <c r="L69" s="99">
        <v>0</v>
      </c>
      <c r="M69" s="99">
        <v>0</v>
      </c>
      <c r="N69" s="82">
        <f t="shared" si="14"/>
        <v>0</v>
      </c>
    </row>
    <row r="70" spans="1:14" ht="18" customHeight="1">
      <c r="A70" s="79">
        <v>2205</v>
      </c>
      <c r="B70" s="84" t="s">
        <v>101</v>
      </c>
      <c r="C70" s="82">
        <f>'MES 6'!F70</f>
        <v>0</v>
      </c>
      <c r="D70" s="82">
        <v>0</v>
      </c>
      <c r="E70" s="82">
        <v>0</v>
      </c>
      <c r="F70" s="82">
        <f t="shared" si="12"/>
        <v>0</v>
      </c>
      <c r="G70" s="82">
        <f>'MES 6'!I70</f>
        <v>0</v>
      </c>
      <c r="H70" s="29">
        <v>0</v>
      </c>
      <c r="I70" s="82">
        <f t="shared" si="13"/>
        <v>0</v>
      </c>
      <c r="J70" s="292" t="e">
        <f t="shared" si="15"/>
        <v>#DIV/0!</v>
      </c>
      <c r="K70" s="293"/>
      <c r="L70" s="99">
        <v>0</v>
      </c>
      <c r="M70" s="99">
        <v>0</v>
      </c>
      <c r="N70" s="82">
        <f t="shared" si="14"/>
        <v>0</v>
      </c>
    </row>
    <row r="71" spans="1:14" ht="18" customHeight="1">
      <c r="A71" s="79">
        <v>2206</v>
      </c>
      <c r="B71" s="84" t="s">
        <v>102</v>
      </c>
      <c r="C71" s="82">
        <f>'MES 6'!F71</f>
        <v>0</v>
      </c>
      <c r="D71" s="82">
        <v>0</v>
      </c>
      <c r="E71" s="82">
        <v>0</v>
      </c>
      <c r="F71" s="82">
        <f t="shared" si="12"/>
        <v>0</v>
      </c>
      <c r="G71" s="82">
        <f>'MES 6'!I71</f>
        <v>0</v>
      </c>
      <c r="H71" s="29">
        <v>0</v>
      </c>
      <c r="I71" s="82">
        <f t="shared" si="13"/>
        <v>0</v>
      </c>
      <c r="J71" s="292" t="e">
        <f t="shared" si="15"/>
        <v>#DIV/0!</v>
      </c>
      <c r="K71" s="293"/>
      <c r="L71" s="99">
        <v>0</v>
      </c>
      <c r="M71" s="99">
        <v>0</v>
      </c>
      <c r="N71" s="82">
        <f t="shared" si="14"/>
        <v>0</v>
      </c>
    </row>
    <row r="72" spans="1:14" s="88" customFormat="1" ht="18" customHeight="1">
      <c r="A72" s="92">
        <v>2207</v>
      </c>
      <c r="B72" s="84" t="s">
        <v>139</v>
      </c>
      <c r="C72" s="82">
        <f>'MES 6'!F72</f>
        <v>0</v>
      </c>
      <c r="D72" s="82">
        <v>0</v>
      </c>
      <c r="E72" s="82">
        <v>0</v>
      </c>
      <c r="F72" s="82">
        <f t="shared" ref="F72:F75" si="16">C72+D72-E72</f>
        <v>0</v>
      </c>
      <c r="G72" s="82">
        <f>'MES 6'!I72</f>
        <v>0</v>
      </c>
      <c r="H72" s="29">
        <v>0</v>
      </c>
      <c r="I72" s="82">
        <f t="shared" ref="I72:I75" si="17">(G72+H72)</f>
        <v>0</v>
      </c>
      <c r="J72" s="292" t="e">
        <f t="shared" ref="J72:J75" si="18">(I72/F72)</f>
        <v>#DIV/0!</v>
      </c>
      <c r="K72" s="293"/>
      <c r="L72" s="99">
        <v>0</v>
      </c>
      <c r="M72" s="99">
        <v>0</v>
      </c>
      <c r="N72" s="82">
        <f t="shared" ref="N72:N75" si="19">(F72-I72)</f>
        <v>0</v>
      </c>
    </row>
    <row r="73" spans="1:14" s="88" customFormat="1" ht="24" customHeight="1">
      <c r="A73" s="92">
        <v>2208</v>
      </c>
      <c r="B73" s="97" t="s">
        <v>191</v>
      </c>
      <c r="C73" s="82">
        <f>'MES 6'!F73</f>
        <v>0</v>
      </c>
      <c r="D73" s="82">
        <v>0</v>
      </c>
      <c r="E73" s="82">
        <v>0</v>
      </c>
      <c r="F73" s="82">
        <f t="shared" si="16"/>
        <v>0</v>
      </c>
      <c r="G73" s="82">
        <f>'MES 6'!I73</f>
        <v>0</v>
      </c>
      <c r="H73" s="29">
        <v>0</v>
      </c>
      <c r="I73" s="82">
        <f t="shared" si="17"/>
        <v>0</v>
      </c>
      <c r="J73" s="292" t="e">
        <f t="shared" si="18"/>
        <v>#DIV/0!</v>
      </c>
      <c r="K73" s="293"/>
      <c r="L73" s="99">
        <v>0</v>
      </c>
      <c r="M73" s="99">
        <v>0</v>
      </c>
      <c r="N73" s="82">
        <f t="shared" si="19"/>
        <v>0</v>
      </c>
    </row>
    <row r="74" spans="1:14" s="88" customFormat="1" ht="24" customHeight="1">
      <c r="A74" s="92">
        <v>2209</v>
      </c>
      <c r="B74" s="97" t="s">
        <v>225</v>
      </c>
      <c r="C74" s="82">
        <f>'MES 6'!F74</f>
        <v>0</v>
      </c>
      <c r="D74" s="82">
        <v>0</v>
      </c>
      <c r="E74" s="82">
        <v>0</v>
      </c>
      <c r="F74" s="82">
        <f t="shared" si="16"/>
        <v>0</v>
      </c>
      <c r="G74" s="82">
        <f>'MES 6'!I74</f>
        <v>0</v>
      </c>
      <c r="H74" s="29">
        <v>0</v>
      </c>
      <c r="I74" s="82">
        <f t="shared" si="17"/>
        <v>0</v>
      </c>
      <c r="J74" s="292" t="e">
        <f t="shared" si="18"/>
        <v>#DIV/0!</v>
      </c>
      <c r="K74" s="293"/>
      <c r="L74" s="99">
        <v>0</v>
      </c>
      <c r="M74" s="99">
        <v>0</v>
      </c>
      <c r="N74" s="82">
        <f t="shared" si="19"/>
        <v>0</v>
      </c>
    </row>
    <row r="75" spans="1:14" s="88" customFormat="1" ht="18" customHeight="1">
      <c r="A75" s="92">
        <v>2210</v>
      </c>
      <c r="B75" s="84" t="s">
        <v>143</v>
      </c>
      <c r="C75" s="82">
        <f>'MES 6'!F75</f>
        <v>0</v>
      </c>
      <c r="D75" s="82">
        <v>0</v>
      </c>
      <c r="E75" s="82">
        <v>0</v>
      </c>
      <c r="F75" s="82">
        <f t="shared" si="16"/>
        <v>0</v>
      </c>
      <c r="G75" s="82">
        <f>'MES 6'!I75</f>
        <v>0</v>
      </c>
      <c r="H75" s="29">
        <v>0</v>
      </c>
      <c r="I75" s="82">
        <f t="shared" si="17"/>
        <v>0</v>
      </c>
      <c r="J75" s="292" t="e">
        <f t="shared" si="18"/>
        <v>#DIV/0!</v>
      </c>
      <c r="K75" s="293"/>
      <c r="L75" s="99">
        <v>0</v>
      </c>
      <c r="M75" s="99">
        <v>0</v>
      </c>
      <c r="N75" s="82">
        <f t="shared" si="19"/>
        <v>0</v>
      </c>
    </row>
    <row r="76" spans="1:14" s="88" customFormat="1" ht="18" customHeight="1">
      <c r="A76" s="92">
        <v>2211</v>
      </c>
      <c r="B76" s="84" t="s">
        <v>142</v>
      </c>
      <c r="C76" s="82">
        <f>'MES 6'!F76</f>
        <v>0</v>
      </c>
      <c r="D76" s="82">
        <v>0</v>
      </c>
      <c r="E76" s="82">
        <v>0</v>
      </c>
      <c r="F76" s="82">
        <f t="shared" ref="F76" si="20">C76+D76-E76</f>
        <v>0</v>
      </c>
      <c r="G76" s="82">
        <f>'MES 6'!I76</f>
        <v>0</v>
      </c>
      <c r="H76" s="29">
        <v>0</v>
      </c>
      <c r="I76" s="82">
        <f t="shared" ref="I76" si="21">(G76+H76)</f>
        <v>0</v>
      </c>
      <c r="J76" s="292" t="e">
        <f t="shared" ref="J76" si="22">(I76/F76)</f>
        <v>#DIV/0!</v>
      </c>
      <c r="K76" s="293"/>
      <c r="L76" s="99">
        <v>0</v>
      </c>
      <c r="M76" s="99">
        <v>0</v>
      </c>
      <c r="N76" s="82">
        <f t="shared" ref="N76" si="23">(F76-I76)</f>
        <v>0</v>
      </c>
    </row>
    <row r="77" spans="1:14" s="40" customFormat="1" ht="18" customHeight="1">
      <c r="A77" s="284" t="s">
        <v>30</v>
      </c>
      <c r="B77" s="285"/>
      <c r="C77" s="33">
        <f t="shared" ref="C77:I77" si="24">SUM(C66:C76)</f>
        <v>0</v>
      </c>
      <c r="D77" s="33">
        <f t="shared" si="24"/>
        <v>0</v>
      </c>
      <c r="E77" s="33">
        <f t="shared" si="24"/>
        <v>0</v>
      </c>
      <c r="F77" s="33">
        <f t="shared" si="24"/>
        <v>0</v>
      </c>
      <c r="G77" s="33">
        <f t="shared" si="24"/>
        <v>0</v>
      </c>
      <c r="H77" s="33">
        <f t="shared" si="24"/>
        <v>0</v>
      </c>
      <c r="I77" s="33">
        <f t="shared" si="24"/>
        <v>0</v>
      </c>
      <c r="J77" s="286" t="e">
        <f t="shared" si="15"/>
        <v>#DIV/0!</v>
      </c>
      <c r="K77" s="287"/>
      <c r="L77" s="102">
        <f>SUM(L66:L76)</f>
        <v>0</v>
      </c>
      <c r="M77" s="102">
        <f>SUM(M66:M76)</f>
        <v>0</v>
      </c>
      <c r="N77" s="33">
        <f>SUM(N66:N76)</f>
        <v>0</v>
      </c>
    </row>
    <row r="78" spans="1:14" s="27" customFormat="1" ht="18" customHeight="1">
      <c r="A78" s="51"/>
      <c r="B78" s="41"/>
      <c r="C78" s="42"/>
      <c r="D78" s="42"/>
      <c r="E78" s="42"/>
      <c r="F78" s="42"/>
      <c r="G78" s="42"/>
      <c r="H78" s="42"/>
      <c r="I78" s="42"/>
      <c r="J78" s="43"/>
      <c r="K78" s="43"/>
      <c r="L78" s="43"/>
      <c r="M78" s="43"/>
      <c r="N78" s="44"/>
    </row>
    <row r="79" spans="1:14" s="27" customFormat="1" ht="42" customHeight="1">
      <c r="B79" s="45"/>
      <c r="C79" s="46"/>
      <c r="D79" s="46"/>
      <c r="E79" s="46"/>
      <c r="F79" s="46"/>
      <c r="G79" s="46"/>
      <c r="H79" s="46"/>
      <c r="I79" s="46"/>
      <c r="J79" s="47"/>
      <c r="K79" s="47"/>
      <c r="L79" s="47"/>
      <c r="M79" s="47"/>
      <c r="N79" s="48"/>
    </row>
    <row r="80" spans="1:14" s="40" customFormat="1" ht="18" customHeight="1">
      <c r="A80" s="28" t="s">
        <v>59</v>
      </c>
      <c r="B80" s="53" t="s">
        <v>17</v>
      </c>
      <c r="C80" s="53">
        <v>1</v>
      </c>
      <c r="D80" s="53">
        <v>2</v>
      </c>
      <c r="E80" s="53">
        <v>3</v>
      </c>
      <c r="F80" s="53" t="s">
        <v>5</v>
      </c>
      <c r="G80" s="53">
        <v>5</v>
      </c>
      <c r="H80" s="53">
        <v>6</v>
      </c>
      <c r="I80" s="53" t="s">
        <v>18</v>
      </c>
      <c r="J80" s="284" t="s">
        <v>127</v>
      </c>
      <c r="K80" s="285"/>
      <c r="L80" s="288">
        <v>9</v>
      </c>
      <c r="M80" s="289"/>
      <c r="N80" s="53" t="s">
        <v>8</v>
      </c>
    </row>
    <row r="81" spans="1:14" s="40" customFormat="1" ht="27" customHeight="1">
      <c r="A81" s="294">
        <v>2000</v>
      </c>
      <c r="B81" s="294" t="s">
        <v>19</v>
      </c>
      <c r="C81" s="296" t="str">
        <f>C48</f>
        <v>Presupuesto inicial del periodo a ejecutar</v>
      </c>
      <c r="D81" s="294" t="s">
        <v>10</v>
      </c>
      <c r="E81" s="294" t="s">
        <v>11</v>
      </c>
      <c r="F81" s="296" t="str">
        <f>F48</f>
        <v>Presupuesto al final del  periodo ejecutado</v>
      </c>
      <c r="G81" s="296" t="str">
        <f>G48</f>
        <v>Gastos acumulados al mes 6</v>
      </c>
      <c r="H81" s="296" t="str">
        <f>H48</f>
        <v>Gastos - mes 7</v>
      </c>
      <c r="I81" s="296" t="str">
        <f>I48</f>
        <v xml:space="preserve">Valor total ejecutado al final de periodo </v>
      </c>
      <c r="J81" s="304" t="s">
        <v>79</v>
      </c>
      <c r="K81" s="305"/>
      <c r="L81" s="290" t="s">
        <v>193</v>
      </c>
      <c r="M81" s="291"/>
      <c r="N81" s="296" t="str">
        <f>N48</f>
        <v>Total saldo por ejecutar</v>
      </c>
    </row>
    <row r="82" spans="1:14" s="40" customFormat="1" ht="27" customHeight="1">
      <c r="A82" s="295"/>
      <c r="B82" s="295"/>
      <c r="C82" s="297"/>
      <c r="D82" s="295"/>
      <c r="E82" s="295"/>
      <c r="F82" s="298"/>
      <c r="G82" s="298"/>
      <c r="H82" s="297"/>
      <c r="I82" s="297"/>
      <c r="J82" s="306"/>
      <c r="K82" s="307"/>
      <c r="L82" s="101" t="s">
        <v>196</v>
      </c>
      <c r="M82" s="101" t="s">
        <v>197</v>
      </c>
      <c r="N82" s="297"/>
    </row>
    <row r="83" spans="1:14" s="40" customFormat="1" ht="18" customHeight="1">
      <c r="A83" s="53">
        <v>2300</v>
      </c>
      <c r="B83" s="284" t="s">
        <v>109</v>
      </c>
      <c r="C83" s="308"/>
      <c r="D83" s="308"/>
      <c r="E83" s="308"/>
      <c r="F83" s="308"/>
      <c r="G83" s="308"/>
      <c r="H83" s="308"/>
      <c r="I83" s="308"/>
      <c r="J83" s="308"/>
      <c r="K83" s="308"/>
      <c r="L83" s="308"/>
      <c r="M83" s="308"/>
      <c r="N83" s="285"/>
    </row>
    <row r="84" spans="1:14" ht="18" customHeight="1">
      <c r="A84" s="79">
        <v>2301</v>
      </c>
      <c r="B84" s="65" t="s">
        <v>31</v>
      </c>
      <c r="C84" s="29">
        <f>'MES 6'!F84</f>
        <v>0</v>
      </c>
      <c r="D84" s="29">
        <v>0</v>
      </c>
      <c r="E84" s="29">
        <v>0</v>
      </c>
      <c r="F84" s="29">
        <f t="shared" ref="F84:F95" si="25">C84+D84-E84</f>
        <v>0</v>
      </c>
      <c r="G84" s="29">
        <f>'MES 6'!I84</f>
        <v>0</v>
      </c>
      <c r="H84" s="30">
        <v>0</v>
      </c>
      <c r="I84" s="30">
        <f t="shared" ref="I84:I95" si="26">(G84+H84)</f>
        <v>0</v>
      </c>
      <c r="J84" s="292" t="e">
        <f t="shared" ref="J84:J97" si="27">(I84/F84)</f>
        <v>#DIV/0!</v>
      </c>
      <c r="K84" s="293"/>
      <c r="L84" s="99">
        <v>0</v>
      </c>
      <c r="M84" s="99">
        <v>0</v>
      </c>
      <c r="N84" s="32">
        <f t="shared" ref="N84:N95" si="28">(F84-I84)</f>
        <v>0</v>
      </c>
    </row>
    <row r="85" spans="1:14" ht="18" customHeight="1">
      <c r="A85" s="79">
        <v>2302</v>
      </c>
      <c r="B85" s="65" t="s">
        <v>199</v>
      </c>
      <c r="C85" s="29">
        <f>'MES 6'!F85</f>
        <v>0</v>
      </c>
      <c r="D85" s="29">
        <v>0</v>
      </c>
      <c r="E85" s="29">
        <v>0</v>
      </c>
      <c r="F85" s="29">
        <f t="shared" si="25"/>
        <v>0</v>
      </c>
      <c r="G85" s="29">
        <f>'MES 6'!I85</f>
        <v>0</v>
      </c>
      <c r="H85" s="30">
        <v>0</v>
      </c>
      <c r="I85" s="30">
        <f t="shared" si="26"/>
        <v>0</v>
      </c>
      <c r="J85" s="292" t="e">
        <f t="shared" si="27"/>
        <v>#DIV/0!</v>
      </c>
      <c r="K85" s="293"/>
      <c r="L85" s="99">
        <v>0</v>
      </c>
      <c r="M85" s="99">
        <v>0</v>
      </c>
      <c r="N85" s="32">
        <f t="shared" si="28"/>
        <v>0</v>
      </c>
    </row>
    <row r="86" spans="1:14" s="88" customFormat="1" ht="18" customHeight="1">
      <c r="A86" s="116">
        <v>2303</v>
      </c>
      <c r="B86" s="65" t="s">
        <v>200</v>
      </c>
      <c r="C86" s="29">
        <f>'MES 6'!F86</f>
        <v>0</v>
      </c>
      <c r="D86" s="29">
        <v>0</v>
      </c>
      <c r="E86" s="29">
        <v>0</v>
      </c>
      <c r="F86" s="29">
        <f t="shared" ref="F86" si="29">C86+D86-E86</f>
        <v>0</v>
      </c>
      <c r="G86" s="29">
        <f>'MES 6'!I86</f>
        <v>0</v>
      </c>
      <c r="H86" s="30">
        <v>0</v>
      </c>
      <c r="I86" s="30">
        <f t="shared" ref="I86" si="30">(G86+H86)</f>
        <v>0</v>
      </c>
      <c r="J86" s="292" t="e">
        <f t="shared" ref="J86" si="31">(I86/F86)</f>
        <v>#DIV/0!</v>
      </c>
      <c r="K86" s="293"/>
      <c r="L86" s="99">
        <v>0</v>
      </c>
      <c r="M86" s="99">
        <v>0</v>
      </c>
      <c r="N86" s="82">
        <f t="shared" ref="N86" si="32">(F86-I86)</f>
        <v>0</v>
      </c>
    </row>
    <row r="87" spans="1:14" ht="18" customHeight="1">
      <c r="A87" s="116">
        <v>2304</v>
      </c>
      <c r="B87" s="65" t="s">
        <v>91</v>
      </c>
      <c r="C87" s="29">
        <f>'MES 6'!F87</f>
        <v>0</v>
      </c>
      <c r="D87" s="29">
        <v>0</v>
      </c>
      <c r="E87" s="29">
        <v>0</v>
      </c>
      <c r="F87" s="29">
        <f t="shared" si="25"/>
        <v>0</v>
      </c>
      <c r="G87" s="29">
        <f>'MES 6'!I87</f>
        <v>0</v>
      </c>
      <c r="H87" s="30">
        <v>0</v>
      </c>
      <c r="I87" s="30">
        <f t="shared" si="26"/>
        <v>0</v>
      </c>
      <c r="J87" s="292" t="e">
        <f t="shared" si="27"/>
        <v>#DIV/0!</v>
      </c>
      <c r="K87" s="293"/>
      <c r="L87" s="99">
        <v>0</v>
      </c>
      <c r="M87" s="99">
        <v>0</v>
      </c>
      <c r="N87" s="32">
        <f t="shared" si="28"/>
        <v>0</v>
      </c>
    </row>
    <row r="88" spans="1:14" s="88" customFormat="1" ht="18" customHeight="1">
      <c r="A88" s="116">
        <v>2305</v>
      </c>
      <c r="B88" s="117" t="s">
        <v>202</v>
      </c>
      <c r="C88" s="29">
        <f>'MES 6'!F88</f>
        <v>0</v>
      </c>
      <c r="D88" s="29">
        <v>0</v>
      </c>
      <c r="E88" s="29">
        <v>0</v>
      </c>
      <c r="F88" s="29">
        <f t="shared" ref="F88:F89" si="33">C88+D88-E88</f>
        <v>0</v>
      </c>
      <c r="G88" s="29">
        <f>'MES 6'!I88</f>
        <v>0</v>
      </c>
      <c r="H88" s="30">
        <v>0</v>
      </c>
      <c r="I88" s="30">
        <f t="shared" ref="I88:I89" si="34">(G88+H88)</f>
        <v>0</v>
      </c>
      <c r="J88" s="292" t="e">
        <f t="shared" ref="J88:J89" si="35">(I88/F88)</f>
        <v>#DIV/0!</v>
      </c>
      <c r="K88" s="293"/>
      <c r="L88" s="99">
        <v>0</v>
      </c>
      <c r="M88" s="99">
        <v>0</v>
      </c>
      <c r="N88" s="82">
        <f t="shared" ref="N88:N89" si="36">(F88-I88)</f>
        <v>0</v>
      </c>
    </row>
    <row r="89" spans="1:14" s="88" customFormat="1" ht="18" customHeight="1">
      <c r="A89" s="116">
        <v>2306</v>
      </c>
      <c r="B89" s="117" t="s">
        <v>201</v>
      </c>
      <c r="C89" s="29">
        <f>'MES 6'!F89</f>
        <v>0</v>
      </c>
      <c r="D89" s="29">
        <v>0</v>
      </c>
      <c r="E89" s="29">
        <v>0</v>
      </c>
      <c r="F89" s="29">
        <f t="shared" si="33"/>
        <v>0</v>
      </c>
      <c r="G89" s="29">
        <f>'MES 6'!I89</f>
        <v>0</v>
      </c>
      <c r="H89" s="30">
        <v>0</v>
      </c>
      <c r="I89" s="30">
        <f t="shared" si="34"/>
        <v>0</v>
      </c>
      <c r="J89" s="292" t="e">
        <f t="shared" si="35"/>
        <v>#DIV/0!</v>
      </c>
      <c r="K89" s="293"/>
      <c r="L89" s="99">
        <v>0</v>
      </c>
      <c r="M89" s="99">
        <v>0</v>
      </c>
      <c r="N89" s="82">
        <f t="shared" si="36"/>
        <v>0</v>
      </c>
    </row>
    <row r="90" spans="1:14" ht="24.75" customHeight="1">
      <c r="A90" s="116">
        <v>2307</v>
      </c>
      <c r="B90" s="74" t="s">
        <v>84</v>
      </c>
      <c r="C90" s="29">
        <f>'MES 6'!F90</f>
        <v>0</v>
      </c>
      <c r="D90" s="29">
        <v>0</v>
      </c>
      <c r="E90" s="29">
        <v>0</v>
      </c>
      <c r="F90" s="29">
        <f t="shared" si="25"/>
        <v>0</v>
      </c>
      <c r="G90" s="29">
        <f>'MES 6'!I90</f>
        <v>0</v>
      </c>
      <c r="H90" s="30">
        <v>0</v>
      </c>
      <c r="I90" s="30">
        <f t="shared" si="26"/>
        <v>0</v>
      </c>
      <c r="J90" s="292" t="e">
        <f t="shared" si="27"/>
        <v>#DIV/0!</v>
      </c>
      <c r="K90" s="293"/>
      <c r="L90" s="99">
        <v>0</v>
      </c>
      <c r="M90" s="99">
        <v>0</v>
      </c>
      <c r="N90" s="32">
        <f t="shared" si="28"/>
        <v>0</v>
      </c>
    </row>
    <row r="91" spans="1:14" s="88" customFormat="1" ht="21" customHeight="1">
      <c r="A91" s="116">
        <v>2308</v>
      </c>
      <c r="B91" s="118" t="s">
        <v>203</v>
      </c>
      <c r="C91" s="29">
        <f>'MES 6'!F91</f>
        <v>0</v>
      </c>
      <c r="D91" s="29">
        <v>0</v>
      </c>
      <c r="E91" s="29">
        <v>0</v>
      </c>
      <c r="F91" s="29">
        <f t="shared" si="25"/>
        <v>0</v>
      </c>
      <c r="G91" s="29">
        <f>'MES 6'!I91</f>
        <v>0</v>
      </c>
      <c r="H91" s="30">
        <v>0</v>
      </c>
      <c r="I91" s="30">
        <f t="shared" si="26"/>
        <v>0</v>
      </c>
      <c r="J91" s="292" t="e">
        <f>(I91/F91)</f>
        <v>#DIV/0!</v>
      </c>
      <c r="K91" s="293"/>
      <c r="L91" s="99">
        <v>0</v>
      </c>
      <c r="M91" s="99">
        <v>0</v>
      </c>
      <c r="N91" s="82">
        <f t="shared" si="28"/>
        <v>0</v>
      </c>
    </row>
    <row r="92" spans="1:14" s="88" customFormat="1" ht="21" customHeight="1">
      <c r="A92" s="116">
        <v>2309</v>
      </c>
      <c r="B92" s="89" t="s">
        <v>215</v>
      </c>
      <c r="C92" s="29">
        <f>'MES 6'!F92</f>
        <v>0</v>
      </c>
      <c r="D92" s="29">
        <v>0</v>
      </c>
      <c r="E92" s="29">
        <v>0</v>
      </c>
      <c r="F92" s="29">
        <f t="shared" ref="F92" si="37">C92+D92-E92</f>
        <v>0</v>
      </c>
      <c r="G92" s="29">
        <f>'MES 6'!I92</f>
        <v>0</v>
      </c>
      <c r="H92" s="30">
        <v>0</v>
      </c>
      <c r="I92" s="30">
        <f t="shared" ref="I92" si="38">(G92+H92)</f>
        <v>0</v>
      </c>
      <c r="J92" s="292" t="e">
        <f t="shared" ref="J92" si="39">(I92/F92)</f>
        <v>#DIV/0!</v>
      </c>
      <c r="K92" s="293"/>
      <c r="L92" s="99">
        <v>0</v>
      </c>
      <c r="M92" s="99">
        <v>0</v>
      </c>
      <c r="N92" s="82">
        <f t="shared" ref="N92" si="40">(F92-I92)</f>
        <v>0</v>
      </c>
    </row>
    <row r="93" spans="1:14" s="88" customFormat="1" ht="21" customHeight="1">
      <c r="A93" s="116">
        <v>2310</v>
      </c>
      <c r="B93" s="65" t="s">
        <v>86</v>
      </c>
      <c r="C93" s="29">
        <f>'MES 6'!F93</f>
        <v>0</v>
      </c>
      <c r="D93" s="29">
        <v>0</v>
      </c>
      <c r="E93" s="29">
        <v>0</v>
      </c>
      <c r="F93" s="29">
        <f t="shared" ref="F93:F94" si="41">C93+D93-E93</f>
        <v>0</v>
      </c>
      <c r="G93" s="29">
        <f>'MES 6'!I93</f>
        <v>0</v>
      </c>
      <c r="H93" s="30">
        <v>0</v>
      </c>
      <c r="I93" s="30">
        <f t="shared" ref="I93:I94" si="42">(G93+H93)</f>
        <v>0</v>
      </c>
      <c r="J93" s="292" t="e">
        <f>(I93/F93)</f>
        <v>#DIV/0!</v>
      </c>
      <c r="K93" s="293"/>
      <c r="L93" s="99">
        <v>0</v>
      </c>
      <c r="M93" s="99">
        <v>0</v>
      </c>
      <c r="N93" s="82">
        <f t="shared" ref="N93:N94" si="43">(F93-I93)</f>
        <v>0</v>
      </c>
    </row>
    <row r="94" spans="1:14" s="88" customFormat="1" ht="21" customHeight="1">
      <c r="A94" s="116">
        <v>2311</v>
      </c>
      <c r="B94" s="65" t="s">
        <v>204</v>
      </c>
      <c r="C94" s="29">
        <f>'MES 6'!F94</f>
        <v>0</v>
      </c>
      <c r="D94" s="29">
        <v>0</v>
      </c>
      <c r="E94" s="29">
        <v>0</v>
      </c>
      <c r="F94" s="29">
        <f t="shared" si="41"/>
        <v>0</v>
      </c>
      <c r="G94" s="29">
        <f>'MES 6'!I94</f>
        <v>0</v>
      </c>
      <c r="H94" s="30">
        <v>0</v>
      </c>
      <c r="I94" s="30">
        <f t="shared" si="42"/>
        <v>0</v>
      </c>
      <c r="J94" s="292" t="e">
        <f t="shared" ref="J94" si="44">(I94/F94)</f>
        <v>#DIV/0!</v>
      </c>
      <c r="K94" s="293"/>
      <c r="L94" s="99">
        <v>0</v>
      </c>
      <c r="M94" s="99">
        <v>0</v>
      </c>
      <c r="N94" s="82">
        <f t="shared" si="43"/>
        <v>0</v>
      </c>
    </row>
    <row r="95" spans="1:14" s="71" customFormat="1" ht="18" customHeight="1">
      <c r="A95" s="116">
        <v>2312</v>
      </c>
      <c r="B95" s="84" t="s">
        <v>142</v>
      </c>
      <c r="C95" s="29">
        <f>'MES 6'!F95</f>
        <v>0</v>
      </c>
      <c r="D95" s="29">
        <v>0</v>
      </c>
      <c r="E95" s="29">
        <v>0</v>
      </c>
      <c r="F95" s="29">
        <f t="shared" si="25"/>
        <v>0</v>
      </c>
      <c r="G95" s="29">
        <f>'MES 6'!I95</f>
        <v>0</v>
      </c>
      <c r="H95" s="30">
        <v>0</v>
      </c>
      <c r="I95" s="30">
        <f t="shared" si="26"/>
        <v>0</v>
      </c>
      <c r="J95" s="292" t="e">
        <f t="shared" si="27"/>
        <v>#DIV/0!</v>
      </c>
      <c r="K95" s="293"/>
      <c r="L95" s="99">
        <v>0</v>
      </c>
      <c r="M95" s="99">
        <v>0</v>
      </c>
      <c r="N95" s="72">
        <f t="shared" si="28"/>
        <v>0</v>
      </c>
    </row>
    <row r="96" spans="1:14" ht="18" customHeight="1">
      <c r="A96" s="284" t="s">
        <v>32</v>
      </c>
      <c r="B96" s="285"/>
      <c r="C96" s="33">
        <f>SUM(C84:C95)</f>
        <v>0</v>
      </c>
      <c r="D96" s="33">
        <f t="shared" ref="D96:I96" si="45">SUM(D84:D95)</f>
        <v>0</v>
      </c>
      <c r="E96" s="33">
        <f t="shared" si="45"/>
        <v>0</v>
      </c>
      <c r="F96" s="33">
        <f t="shared" si="45"/>
        <v>0</v>
      </c>
      <c r="G96" s="33">
        <f t="shared" si="45"/>
        <v>0</v>
      </c>
      <c r="H96" s="33">
        <f t="shared" si="45"/>
        <v>0</v>
      </c>
      <c r="I96" s="33">
        <f t="shared" si="45"/>
        <v>0</v>
      </c>
      <c r="J96" s="286" t="e">
        <f t="shared" si="27"/>
        <v>#DIV/0!</v>
      </c>
      <c r="K96" s="287"/>
      <c r="L96" s="102">
        <f>SUM(L84:L95)</f>
        <v>0</v>
      </c>
      <c r="M96" s="102">
        <f>SUM(M84:M95)</f>
        <v>0</v>
      </c>
      <c r="N96" s="35">
        <f>SUM(N84:N95)</f>
        <v>0</v>
      </c>
    </row>
    <row r="97" spans="1:14" s="40" customFormat="1" ht="18" customHeight="1">
      <c r="A97" s="284" t="s">
        <v>108</v>
      </c>
      <c r="B97" s="285"/>
      <c r="C97" s="33">
        <f t="shared" ref="C97:I97" si="46">C96+C77+C64</f>
        <v>0</v>
      </c>
      <c r="D97" s="33">
        <f t="shared" si="46"/>
        <v>0</v>
      </c>
      <c r="E97" s="33">
        <f t="shared" si="46"/>
        <v>0</v>
      </c>
      <c r="F97" s="33">
        <f t="shared" si="46"/>
        <v>0</v>
      </c>
      <c r="G97" s="33">
        <f t="shared" si="46"/>
        <v>0</v>
      </c>
      <c r="H97" s="33">
        <f t="shared" si="46"/>
        <v>0</v>
      </c>
      <c r="I97" s="33">
        <f t="shared" si="46"/>
        <v>0</v>
      </c>
      <c r="J97" s="286" t="e">
        <f t="shared" si="27"/>
        <v>#DIV/0!</v>
      </c>
      <c r="K97" s="287"/>
      <c r="L97" s="103">
        <f>L96+L77+L64</f>
        <v>0</v>
      </c>
      <c r="M97" s="103">
        <f>M96+M77+M64</f>
        <v>0</v>
      </c>
      <c r="N97" s="33">
        <f>N96+N77+N64</f>
        <v>0</v>
      </c>
    </row>
    <row r="98" spans="1:14" ht="18" customHeight="1">
      <c r="B98" s="214" t="s">
        <v>14</v>
      </c>
      <c r="C98" s="215"/>
      <c r="D98" s="206" t="s">
        <v>48</v>
      </c>
      <c r="E98" s="206"/>
      <c r="F98" s="206"/>
      <c r="G98" s="206"/>
      <c r="H98" s="206" t="s">
        <v>192</v>
      </c>
      <c r="I98" s="206"/>
      <c r="J98" s="206"/>
      <c r="K98" s="206"/>
      <c r="L98" s="206"/>
      <c r="M98" s="206"/>
      <c r="N98" s="206"/>
    </row>
    <row r="99" spans="1:14" ht="18" customHeight="1">
      <c r="B99" s="206"/>
      <c r="C99" s="206"/>
      <c r="D99" s="206"/>
      <c r="E99" s="206"/>
      <c r="F99" s="206"/>
      <c r="G99" s="206"/>
      <c r="H99" s="206"/>
      <c r="I99" s="206"/>
      <c r="J99" s="206"/>
      <c r="K99" s="206"/>
      <c r="L99" s="206"/>
      <c r="M99" s="206"/>
      <c r="N99" s="206"/>
    </row>
    <row r="100" spans="1:14" ht="40.5" customHeight="1">
      <c r="B100" s="339"/>
      <c r="C100" s="340"/>
      <c r="D100" s="341"/>
      <c r="E100" s="341"/>
      <c r="F100" s="341"/>
      <c r="G100" s="341"/>
      <c r="H100" s="206"/>
      <c r="I100" s="206"/>
      <c r="J100" s="206"/>
      <c r="K100" s="206"/>
      <c r="L100" s="206"/>
      <c r="M100" s="206"/>
      <c r="N100" s="206"/>
    </row>
    <row r="101" spans="1:14" ht="11.25">
      <c r="B101" s="214" t="s">
        <v>15</v>
      </c>
      <c r="C101" s="215"/>
      <c r="D101" s="206" t="s">
        <v>15</v>
      </c>
      <c r="E101" s="206"/>
      <c r="F101" s="206"/>
      <c r="G101" s="206"/>
      <c r="H101" s="206" t="s">
        <v>15</v>
      </c>
      <c r="I101" s="206"/>
      <c r="J101" s="206"/>
      <c r="K101" s="206"/>
      <c r="L101" s="206"/>
      <c r="M101" s="206"/>
      <c r="N101" s="206"/>
    </row>
    <row r="102" spans="1:14" ht="11.25"/>
    <row r="103" spans="1:14" s="71" customFormat="1" ht="11.25">
      <c r="B103" s="333"/>
      <c r="C103" s="333"/>
      <c r="D103" s="333"/>
      <c r="E103" s="333"/>
      <c r="F103" s="333"/>
      <c r="L103" s="88"/>
      <c r="M103" s="88"/>
    </row>
    <row r="104" spans="1:14" s="71" customFormat="1" ht="13.15" customHeight="1">
      <c r="B104" s="333" t="s">
        <v>116</v>
      </c>
      <c r="C104" s="333"/>
      <c r="D104" s="333"/>
      <c r="E104" s="333"/>
      <c r="F104" s="333"/>
      <c r="G104" s="334" t="s">
        <v>92</v>
      </c>
      <c r="H104" s="334"/>
      <c r="I104" s="87">
        <f>H18</f>
        <v>0</v>
      </c>
      <c r="J104" s="299" t="s">
        <v>93</v>
      </c>
      <c r="K104" s="300"/>
      <c r="L104" s="301"/>
      <c r="M104" s="302">
        <f>I18</f>
        <v>0</v>
      </c>
      <c r="N104" s="303"/>
    </row>
    <row r="105" spans="1:14" s="71" customFormat="1" ht="13.15" customHeight="1">
      <c r="B105" s="4" t="s">
        <v>117</v>
      </c>
      <c r="C105" s="85"/>
      <c r="D105" s="85"/>
      <c r="E105" s="85"/>
      <c r="F105" s="85"/>
      <c r="G105" s="334" t="s">
        <v>94</v>
      </c>
      <c r="H105" s="334"/>
      <c r="I105" s="87">
        <f>H97</f>
        <v>0</v>
      </c>
      <c r="J105" s="299" t="s">
        <v>106</v>
      </c>
      <c r="K105" s="300"/>
      <c r="L105" s="301"/>
      <c r="M105" s="302">
        <f>I97</f>
        <v>0</v>
      </c>
      <c r="N105" s="303"/>
    </row>
    <row r="106" spans="1:14" s="71" customFormat="1" ht="13.15" customHeight="1">
      <c r="B106" s="86"/>
      <c r="C106" s="86"/>
      <c r="D106" s="86"/>
      <c r="E106" s="86"/>
      <c r="F106" s="86"/>
      <c r="G106" s="334" t="s">
        <v>95</v>
      </c>
      <c r="H106" s="334"/>
      <c r="I106" s="87">
        <f>I104-I105</f>
        <v>0</v>
      </c>
      <c r="J106" s="299" t="s">
        <v>95</v>
      </c>
      <c r="K106" s="300"/>
      <c r="L106" s="301"/>
      <c r="M106" s="302">
        <f>M104-M105</f>
        <v>0</v>
      </c>
      <c r="N106" s="303"/>
    </row>
    <row r="107" spans="1:14" s="71" customFormat="1" ht="11.25">
      <c r="B107" s="86"/>
      <c r="C107" s="86"/>
      <c r="D107" s="86"/>
      <c r="E107" s="86"/>
      <c r="F107" s="86"/>
      <c r="G107" s="85"/>
      <c r="H107" s="85"/>
      <c r="I107" s="85"/>
      <c r="J107" s="85"/>
      <c r="K107" s="85"/>
      <c r="L107" s="88"/>
      <c r="M107" s="88"/>
      <c r="N107" s="85"/>
    </row>
    <row r="108" spans="1:14" s="71" customFormat="1" ht="11.25">
      <c r="B108" s="333"/>
      <c r="C108" s="333"/>
      <c r="D108" s="333"/>
      <c r="E108" s="333"/>
      <c r="F108" s="333"/>
      <c r="G108" s="333"/>
      <c r="H108" s="333"/>
      <c r="I108" s="333"/>
      <c r="J108" s="333"/>
      <c r="K108" s="333"/>
      <c r="L108" s="333"/>
      <c r="M108" s="333"/>
      <c r="N108" s="333"/>
    </row>
    <row r="109" spans="1:14" s="71" customFormat="1" ht="11.25">
      <c r="B109" s="333"/>
      <c r="C109" s="333"/>
      <c r="D109" s="333"/>
      <c r="E109" s="333"/>
      <c r="F109" s="333"/>
      <c r="L109" s="88"/>
      <c r="M109" s="88"/>
    </row>
    <row r="110" spans="1:14" s="71" customFormat="1" ht="11.25">
      <c r="B110" s="333"/>
      <c r="C110" s="333"/>
      <c r="D110" s="333"/>
      <c r="E110" s="333"/>
      <c r="F110" s="333"/>
      <c r="G110" s="333"/>
      <c r="H110" s="333"/>
      <c r="L110" s="88"/>
      <c r="M110" s="88"/>
    </row>
  </sheetData>
  <mergeCells count="196">
    <mergeCell ref="G9:H9"/>
    <mergeCell ref="J9:K9"/>
    <mergeCell ref="M9:N9"/>
    <mergeCell ref="C46:D46"/>
    <mergeCell ref="E46:F46"/>
    <mergeCell ref="G46:H46"/>
    <mergeCell ref="J46:K46"/>
    <mergeCell ref="M46:N46"/>
    <mergeCell ref="B22:D22"/>
    <mergeCell ref="E22:H22"/>
    <mergeCell ref="I22:N22"/>
    <mergeCell ref="L11:M11"/>
    <mergeCell ref="B21:D21"/>
    <mergeCell ref="E21:H21"/>
    <mergeCell ref="I21:N21"/>
    <mergeCell ref="B20:D20"/>
    <mergeCell ref="E20:H20"/>
    <mergeCell ref="H11:H12"/>
    <mergeCell ref="E23:H23"/>
    <mergeCell ref="I23:N23"/>
    <mergeCell ref="J43:K43"/>
    <mergeCell ref="M43:N43"/>
    <mergeCell ref="C44:D44"/>
    <mergeCell ref="C45:D45"/>
    <mergeCell ref="B110:H110"/>
    <mergeCell ref="G105:H105"/>
    <mergeCell ref="G106:H106"/>
    <mergeCell ref="B108:N108"/>
    <mergeCell ref="B99:C99"/>
    <mergeCell ref="D99:G99"/>
    <mergeCell ref="B103:F103"/>
    <mergeCell ref="B104:F104"/>
    <mergeCell ref="G104:H104"/>
    <mergeCell ref="B109:F109"/>
    <mergeCell ref="H99:N99"/>
    <mergeCell ref="B100:C100"/>
    <mergeCell ref="D100:G100"/>
    <mergeCell ref="H100:N100"/>
    <mergeCell ref="B101:C101"/>
    <mergeCell ref="D101:G101"/>
    <mergeCell ref="H101:N101"/>
    <mergeCell ref="J104:L104"/>
    <mergeCell ref="J105:L105"/>
    <mergeCell ref="J106:L106"/>
    <mergeCell ref="M104:N104"/>
    <mergeCell ref="M105:N105"/>
    <mergeCell ref="M106:N106"/>
    <mergeCell ref="D98:G98"/>
    <mergeCell ref="H98:N98"/>
    <mergeCell ref="J95:K95"/>
    <mergeCell ref="J91:K91"/>
    <mergeCell ref="N81:N82"/>
    <mergeCell ref="B83:N83"/>
    <mergeCell ref="J84:K84"/>
    <mergeCell ref="J85:K85"/>
    <mergeCell ref="J87:K87"/>
    <mergeCell ref="L81:M81"/>
    <mergeCell ref="J93:K93"/>
    <mergeCell ref="B98:C98"/>
    <mergeCell ref="J90:K90"/>
    <mergeCell ref="A96:B96"/>
    <mergeCell ref="J96:K96"/>
    <mergeCell ref="A97:B97"/>
    <mergeCell ref="J97:K97"/>
    <mergeCell ref="J86:K86"/>
    <mergeCell ref="J88:K88"/>
    <mergeCell ref="J89:K89"/>
    <mergeCell ref="J92:K92"/>
    <mergeCell ref="J94:K94"/>
    <mergeCell ref="D81:D82"/>
    <mergeCell ref="E81:E82"/>
    <mergeCell ref="A81:A82"/>
    <mergeCell ref="B81:B82"/>
    <mergeCell ref="C81:C82"/>
    <mergeCell ref="J54:K54"/>
    <mergeCell ref="J58:K58"/>
    <mergeCell ref="J59:K59"/>
    <mergeCell ref="J60:K60"/>
    <mergeCell ref="J63:K63"/>
    <mergeCell ref="J64:K64"/>
    <mergeCell ref="J55:K55"/>
    <mergeCell ref="J56:K56"/>
    <mergeCell ref="J57:K57"/>
    <mergeCell ref="J62:K62"/>
    <mergeCell ref="F81:F82"/>
    <mergeCell ref="G81:G82"/>
    <mergeCell ref="H81:H82"/>
    <mergeCell ref="I81:I82"/>
    <mergeCell ref="J80:K80"/>
    <mergeCell ref="J81:K82"/>
    <mergeCell ref="A48:A49"/>
    <mergeCell ref="D48:D49"/>
    <mergeCell ref="E48:E49"/>
    <mergeCell ref="A41:A46"/>
    <mergeCell ref="C41:D41"/>
    <mergeCell ref="E41:F41"/>
    <mergeCell ref="J70:K70"/>
    <mergeCell ref="J71:K71"/>
    <mergeCell ref="A77:B77"/>
    <mergeCell ref="J77:K77"/>
    <mergeCell ref="J76:K76"/>
    <mergeCell ref="A64:B64"/>
    <mergeCell ref="J61:K61"/>
    <mergeCell ref="J72:K72"/>
    <mergeCell ref="J73:K73"/>
    <mergeCell ref="J74:K74"/>
    <mergeCell ref="J75:K75"/>
    <mergeCell ref="B65:N65"/>
    <mergeCell ref="J66:K66"/>
    <mergeCell ref="J67:K67"/>
    <mergeCell ref="J68:K68"/>
    <mergeCell ref="J69:K69"/>
    <mergeCell ref="E44:F44"/>
    <mergeCell ref="G44:H44"/>
    <mergeCell ref="F48:F49"/>
    <mergeCell ref="H48:H49"/>
    <mergeCell ref="I48:I49"/>
    <mergeCell ref="J48:K49"/>
    <mergeCell ref="N48:N49"/>
    <mergeCell ref="G48:G49"/>
    <mergeCell ref="J44:K44"/>
    <mergeCell ref="M44:N44"/>
    <mergeCell ref="E45:F45"/>
    <mergeCell ref="L48:M48"/>
    <mergeCell ref="L80:M80"/>
    <mergeCell ref="G45:H45"/>
    <mergeCell ref="J45:K45"/>
    <mergeCell ref="M45:N45"/>
    <mergeCell ref="B50:N50"/>
    <mergeCell ref="J51:K51"/>
    <mergeCell ref="J52:K52"/>
    <mergeCell ref="J53:K53"/>
    <mergeCell ref="G4:H4"/>
    <mergeCell ref="L10:M10"/>
    <mergeCell ref="J13:K13"/>
    <mergeCell ref="J14:K14"/>
    <mergeCell ref="J15:K15"/>
    <mergeCell ref="J16:K16"/>
    <mergeCell ref="J17:K17"/>
    <mergeCell ref="A18:B18"/>
    <mergeCell ref="J18:K18"/>
    <mergeCell ref="I20:N20"/>
    <mergeCell ref="A11:A12"/>
    <mergeCell ref="C11:C12"/>
    <mergeCell ref="D11:D12"/>
    <mergeCell ref="B48:B49"/>
    <mergeCell ref="C48:C49"/>
    <mergeCell ref="J47:K47"/>
    <mergeCell ref="M6:N6"/>
    <mergeCell ref="C7:D7"/>
    <mergeCell ref="E7:F7"/>
    <mergeCell ref="G7:H7"/>
    <mergeCell ref="G41:H41"/>
    <mergeCell ref="L47:M47"/>
    <mergeCell ref="B23:D23"/>
    <mergeCell ref="I11:I12"/>
    <mergeCell ref="N11:N12"/>
    <mergeCell ref="J11:K12"/>
    <mergeCell ref="E11:E12"/>
    <mergeCell ref="F11:F12"/>
    <mergeCell ref="G11:G12"/>
    <mergeCell ref="B11:B12"/>
    <mergeCell ref="J41:K41"/>
    <mergeCell ref="M41:N41"/>
    <mergeCell ref="C42:D42"/>
    <mergeCell ref="E42:F42"/>
    <mergeCell ref="G42:H42"/>
    <mergeCell ref="J42:K42"/>
    <mergeCell ref="M42:N42"/>
    <mergeCell ref="C43:D43"/>
    <mergeCell ref="E43:F43"/>
    <mergeCell ref="G43:H43"/>
    <mergeCell ref="J10:K10"/>
    <mergeCell ref="A4:A9"/>
    <mergeCell ref="C4:D4"/>
    <mergeCell ref="E4:F4"/>
    <mergeCell ref="J4:K4"/>
    <mergeCell ref="M4:N4"/>
    <mergeCell ref="C5:D5"/>
    <mergeCell ref="E5:F5"/>
    <mergeCell ref="G5:H5"/>
    <mergeCell ref="J5:K5"/>
    <mergeCell ref="M5:N5"/>
    <mergeCell ref="C6:D6"/>
    <mergeCell ref="E6:F6"/>
    <mergeCell ref="G6:H6"/>
    <mergeCell ref="J6:K6"/>
    <mergeCell ref="J7:K7"/>
    <mergeCell ref="M7:N7"/>
    <mergeCell ref="C8:D8"/>
    <mergeCell ref="E8:F8"/>
    <mergeCell ref="G8:H8"/>
    <mergeCell ref="J8:K8"/>
    <mergeCell ref="M8:N8"/>
    <mergeCell ref="C9:D9"/>
    <mergeCell ref="E9:F9"/>
  </mergeCells>
  <printOptions horizontalCentered="1"/>
  <pageMargins left="0.23622047244094491" right="0.23622047244094491" top="1.1811023622047245" bottom="0.74803149606299213" header="0.31496062992125984" footer="0.31496062992125984"/>
  <pageSetup scale="68" orientation="landscape" r:id="rId1"/>
  <headerFooter>
    <oddHeader>&amp;L&amp;G&amp;C
PROCESO PROTECCIÓN
FORMATO DE SEGUIMIENTO FINANCIERO
MODALIDADES DE PROTECCIÓN&amp;RF5.G19.P
Versión 2
Página &amp;P de &amp;N
03/03/2020
Clasificación de la Información
Clasificada</oddHeader>
    <oddFooter xml:space="preserve">&amp;C&amp;G&amp;R
</oddFooter>
  </headerFooter>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39"/>
  <dimension ref="A1:N110"/>
  <sheetViews>
    <sheetView topLeftCell="B1" zoomScaleNormal="100" workbookViewId="0"/>
  </sheetViews>
  <sheetFormatPr baseColWidth="10" defaultColWidth="11.42578125" defaultRowHeight="18" customHeight="1"/>
  <cols>
    <col min="1" max="1" width="8.7109375" style="26" customWidth="1"/>
    <col min="2" max="2" width="44.5703125" style="26" customWidth="1"/>
    <col min="3" max="9" width="14.5703125" style="26" customWidth="1"/>
    <col min="10" max="11" width="5.5703125" style="26" customWidth="1"/>
    <col min="12" max="13" width="9" style="88" customWidth="1"/>
    <col min="14" max="14" width="13.28515625" style="26" customWidth="1"/>
    <col min="15" max="16384" width="11.42578125" style="26"/>
  </cols>
  <sheetData>
    <row r="1" spans="1:14" s="88" customFormat="1" ht="33" customHeight="1"/>
    <row r="2" spans="1:14" s="88" customFormat="1" ht="33" customHeight="1"/>
    <row r="3" spans="1:14" s="88" customFormat="1" ht="33" customHeight="1"/>
    <row r="4" spans="1:14" ht="32.25" customHeight="1">
      <c r="A4" s="206"/>
      <c r="B4" s="96" t="s">
        <v>87</v>
      </c>
      <c r="C4" s="342">
        <f>PRESUPUESTO!$B$5</f>
        <v>0</v>
      </c>
      <c r="D4" s="342"/>
      <c r="E4" s="342" t="s">
        <v>211</v>
      </c>
      <c r="F4" s="342"/>
      <c r="G4" s="312" t="s">
        <v>222</v>
      </c>
      <c r="H4" s="313"/>
      <c r="I4" s="127" t="s">
        <v>223</v>
      </c>
      <c r="J4" s="343" t="s">
        <v>224</v>
      </c>
      <c r="K4" s="344"/>
      <c r="L4" s="132" t="s">
        <v>208</v>
      </c>
      <c r="M4" s="345" t="s">
        <v>212</v>
      </c>
      <c r="N4" s="313"/>
    </row>
    <row r="5" spans="1:14" ht="18" customHeight="1">
      <c r="A5" s="206"/>
      <c r="B5" s="96" t="s">
        <v>16</v>
      </c>
      <c r="C5" s="342">
        <f>PRESUPUESTO!$B$6</f>
        <v>0</v>
      </c>
      <c r="D5" s="342"/>
      <c r="E5" s="342"/>
      <c r="F5" s="342"/>
      <c r="G5" s="346">
        <f>PRESUPUESTO!$A$9</f>
        <v>0</v>
      </c>
      <c r="H5" s="347"/>
      <c r="I5" s="133">
        <f>PRESUPUESTO!$C$9</f>
        <v>0</v>
      </c>
      <c r="J5" s="321">
        <f>PRESUPUESTO!$D$9</f>
        <v>0</v>
      </c>
      <c r="K5" s="329"/>
      <c r="L5" s="134">
        <f>PRESUPUESTO!$E$9</f>
        <v>0</v>
      </c>
      <c r="M5" s="348"/>
      <c r="N5" s="349"/>
    </row>
    <row r="6" spans="1:14" ht="18" customHeight="1">
      <c r="A6" s="206"/>
      <c r="B6" s="135" t="s">
        <v>43</v>
      </c>
      <c r="C6" s="342">
        <f>PRESUPUESTO!$B$7</f>
        <v>0</v>
      </c>
      <c r="D6" s="342"/>
      <c r="E6" s="342" t="s">
        <v>213</v>
      </c>
      <c r="F6" s="342"/>
      <c r="G6" s="346">
        <f>PRESUPUESTO!$A$10</f>
        <v>0</v>
      </c>
      <c r="H6" s="347"/>
      <c r="I6" s="133">
        <f>PRESUPUESTO!$C$10</f>
        <v>0</v>
      </c>
      <c r="J6" s="321">
        <f>PRESUPUESTO!$D$10</f>
        <v>0</v>
      </c>
      <c r="K6" s="329"/>
      <c r="L6" s="134">
        <f>PRESUPUESTO!$E$10</f>
        <v>0</v>
      </c>
      <c r="M6" s="348"/>
      <c r="N6" s="349"/>
    </row>
    <row r="7" spans="1:14" ht="18" customHeight="1">
      <c r="A7" s="206"/>
      <c r="B7" s="136" t="s">
        <v>1</v>
      </c>
      <c r="C7" s="319">
        <f>PRESUPUESTO!$E$5</f>
        <v>0</v>
      </c>
      <c r="D7" s="320"/>
      <c r="E7" s="350"/>
      <c r="F7" s="350"/>
      <c r="G7" s="346">
        <f>PRESUPUESTO!$A$11</f>
        <v>0</v>
      </c>
      <c r="H7" s="347"/>
      <c r="I7" s="133">
        <f>PRESUPUESTO!$C$11</f>
        <v>0</v>
      </c>
      <c r="J7" s="321">
        <f>PRESUPUESTO!$D$11</f>
        <v>0</v>
      </c>
      <c r="K7" s="329"/>
      <c r="L7" s="134">
        <f>PRESUPUESTO!$E$11</f>
        <v>0</v>
      </c>
      <c r="M7" s="330"/>
      <c r="N7" s="316"/>
    </row>
    <row r="8" spans="1:14" s="88" customFormat="1" ht="18" customHeight="1">
      <c r="A8" s="206"/>
      <c r="B8" s="137" t="s">
        <v>42</v>
      </c>
      <c r="C8" s="319">
        <f>PRESUPUESTO!$E$6</f>
        <v>0</v>
      </c>
      <c r="D8" s="320"/>
      <c r="E8" s="321" t="s">
        <v>214</v>
      </c>
      <c r="F8" s="322"/>
      <c r="G8" s="331"/>
      <c r="H8" s="332"/>
      <c r="I8" s="140"/>
      <c r="J8" s="314"/>
      <c r="K8" s="314"/>
      <c r="L8" s="141"/>
      <c r="M8" s="315"/>
      <c r="N8" s="316"/>
    </row>
    <row r="9" spans="1:14" s="88" customFormat="1" ht="18" customHeight="1">
      <c r="A9" s="206"/>
      <c r="B9" s="137" t="s">
        <v>3</v>
      </c>
      <c r="C9" s="319">
        <f>PRESUPUESTO!$E$7</f>
        <v>0</v>
      </c>
      <c r="D9" s="320"/>
      <c r="E9" s="321"/>
      <c r="F9" s="322"/>
      <c r="G9" s="323"/>
      <c r="H9" s="324"/>
      <c r="I9" s="142"/>
      <c r="J9" s="325"/>
      <c r="K9" s="326"/>
      <c r="L9" s="142"/>
      <c r="M9" s="327"/>
      <c r="N9" s="328"/>
    </row>
    <row r="10" spans="1:14" ht="18" customHeight="1">
      <c r="A10" s="28" t="s">
        <v>59</v>
      </c>
      <c r="B10" s="119" t="s">
        <v>4</v>
      </c>
      <c r="C10" s="38">
        <v>1</v>
      </c>
      <c r="D10" s="38">
        <v>2</v>
      </c>
      <c r="E10" s="38">
        <v>3</v>
      </c>
      <c r="F10" s="38" t="s">
        <v>5</v>
      </c>
      <c r="G10" s="139">
        <v>5</v>
      </c>
      <c r="H10" s="139">
        <v>-6</v>
      </c>
      <c r="I10" s="139" t="s">
        <v>6</v>
      </c>
      <c r="J10" s="310" t="s">
        <v>7</v>
      </c>
      <c r="K10" s="311"/>
      <c r="L10" s="317">
        <v>9</v>
      </c>
      <c r="M10" s="318"/>
      <c r="N10" s="122" t="s">
        <v>45</v>
      </c>
    </row>
    <row r="11" spans="1:14" s="39" customFormat="1" ht="27" customHeight="1">
      <c r="A11" s="337">
        <v>1000</v>
      </c>
      <c r="B11" s="294" t="s">
        <v>9</v>
      </c>
      <c r="C11" s="296" t="s">
        <v>121</v>
      </c>
      <c r="D11" s="294" t="s">
        <v>10</v>
      </c>
      <c r="E11" s="294" t="s">
        <v>11</v>
      </c>
      <c r="F11" s="296" t="s">
        <v>122</v>
      </c>
      <c r="G11" s="296" t="s">
        <v>177</v>
      </c>
      <c r="H11" s="296" t="s">
        <v>158</v>
      </c>
      <c r="I11" s="296" t="s">
        <v>12</v>
      </c>
      <c r="J11" s="335" t="s">
        <v>78</v>
      </c>
      <c r="K11" s="305"/>
      <c r="L11" s="290" t="s">
        <v>193</v>
      </c>
      <c r="M11" s="291"/>
      <c r="N11" s="296" t="s">
        <v>123</v>
      </c>
    </row>
    <row r="12" spans="1:14" s="39" customFormat="1" ht="27" customHeight="1">
      <c r="A12" s="338"/>
      <c r="B12" s="295"/>
      <c r="C12" s="297"/>
      <c r="D12" s="295"/>
      <c r="E12" s="295"/>
      <c r="F12" s="298"/>
      <c r="G12" s="297"/>
      <c r="H12" s="297"/>
      <c r="I12" s="297"/>
      <c r="J12" s="336"/>
      <c r="K12" s="307"/>
      <c r="L12" s="98" t="s">
        <v>194</v>
      </c>
      <c r="M12" s="98" t="s">
        <v>195</v>
      </c>
      <c r="N12" s="297"/>
    </row>
    <row r="13" spans="1:14" ht="18" customHeight="1">
      <c r="A13" s="54">
        <v>1100</v>
      </c>
      <c r="B13" s="65" t="s">
        <v>104</v>
      </c>
      <c r="C13" s="29">
        <f>'MES 7'!F13</f>
        <v>0</v>
      </c>
      <c r="D13" s="29">
        <v>0</v>
      </c>
      <c r="E13" s="29">
        <v>0</v>
      </c>
      <c r="F13" s="29">
        <f>C13+D13-E13</f>
        <v>0</v>
      </c>
      <c r="G13" s="29">
        <f>'MES 7'!I13</f>
        <v>0</v>
      </c>
      <c r="H13" s="29">
        <v>0</v>
      </c>
      <c r="I13" s="29">
        <f>G13+H13</f>
        <v>0</v>
      </c>
      <c r="J13" s="292" t="e">
        <f t="shared" ref="J13:J18" si="0">(I13/F13)</f>
        <v>#DIV/0!</v>
      </c>
      <c r="K13" s="293"/>
      <c r="L13" s="99">
        <v>0</v>
      </c>
      <c r="M13" s="99">
        <v>0</v>
      </c>
      <c r="N13" s="31">
        <f>F13-I13</f>
        <v>0</v>
      </c>
    </row>
    <row r="14" spans="1:14" ht="18" customHeight="1">
      <c r="A14" s="54">
        <v>1200</v>
      </c>
      <c r="B14" s="65" t="s">
        <v>105</v>
      </c>
      <c r="C14" s="29">
        <f>'MES 7'!F14</f>
        <v>0</v>
      </c>
      <c r="D14" s="29">
        <v>0</v>
      </c>
      <c r="E14" s="29">
        <v>0</v>
      </c>
      <c r="F14" s="29">
        <f>C14+D14-E14</f>
        <v>0</v>
      </c>
      <c r="G14" s="29">
        <f>'MES 7'!I14</f>
        <v>0</v>
      </c>
      <c r="H14" s="29">
        <v>0</v>
      </c>
      <c r="I14" s="29">
        <f>G14+H14</f>
        <v>0</v>
      </c>
      <c r="J14" s="292" t="e">
        <f t="shared" si="0"/>
        <v>#DIV/0!</v>
      </c>
      <c r="K14" s="293"/>
      <c r="L14" s="99">
        <v>0</v>
      </c>
      <c r="M14" s="99">
        <v>0</v>
      </c>
      <c r="N14" s="31">
        <f>F14-I14</f>
        <v>0</v>
      </c>
    </row>
    <row r="15" spans="1:14" ht="18" customHeight="1">
      <c r="A15" s="54">
        <v>1300</v>
      </c>
      <c r="B15" s="64" t="s">
        <v>190</v>
      </c>
      <c r="C15" s="29">
        <f>'MES 7'!F15</f>
        <v>0</v>
      </c>
      <c r="D15" s="29">
        <v>0</v>
      </c>
      <c r="E15" s="29">
        <v>0</v>
      </c>
      <c r="F15" s="29">
        <f>C15+D15-E15</f>
        <v>0</v>
      </c>
      <c r="G15" s="29">
        <f>'MES 7'!I15</f>
        <v>0</v>
      </c>
      <c r="H15" s="29">
        <v>0</v>
      </c>
      <c r="I15" s="29">
        <f>G15+H15</f>
        <v>0</v>
      </c>
      <c r="J15" s="292" t="e">
        <f t="shared" si="0"/>
        <v>#DIV/0!</v>
      </c>
      <c r="K15" s="293"/>
      <c r="L15" s="99">
        <v>0</v>
      </c>
      <c r="M15" s="99">
        <v>0</v>
      </c>
      <c r="N15" s="31">
        <f>F15-I15</f>
        <v>0</v>
      </c>
    </row>
    <row r="16" spans="1:14" ht="18" customHeight="1">
      <c r="A16" s="54">
        <v>1400</v>
      </c>
      <c r="B16" s="64" t="s">
        <v>220</v>
      </c>
      <c r="C16" s="29">
        <f>'MES 7'!F16</f>
        <v>0</v>
      </c>
      <c r="D16" s="29">
        <v>0</v>
      </c>
      <c r="E16" s="29">
        <v>0</v>
      </c>
      <c r="F16" s="29">
        <f>C16+D16-E16</f>
        <v>0</v>
      </c>
      <c r="G16" s="29">
        <f>'MES 7'!I16</f>
        <v>0</v>
      </c>
      <c r="H16" s="29">
        <v>0</v>
      </c>
      <c r="I16" s="29">
        <f>G16+H16</f>
        <v>0</v>
      </c>
      <c r="J16" s="292" t="e">
        <f t="shared" si="0"/>
        <v>#DIV/0!</v>
      </c>
      <c r="K16" s="293"/>
      <c r="L16" s="99">
        <v>0</v>
      </c>
      <c r="M16" s="99">
        <v>0</v>
      </c>
      <c r="N16" s="31">
        <f>F16-I16</f>
        <v>0</v>
      </c>
    </row>
    <row r="17" spans="1:14" ht="18" customHeight="1">
      <c r="A17" s="54">
        <v>1500</v>
      </c>
      <c r="B17" s="64" t="s">
        <v>221</v>
      </c>
      <c r="C17" s="29">
        <f>'MES 7'!F17</f>
        <v>0</v>
      </c>
      <c r="D17" s="29">
        <v>0</v>
      </c>
      <c r="E17" s="29">
        <v>0</v>
      </c>
      <c r="F17" s="29">
        <f>C17+D17-E17</f>
        <v>0</v>
      </c>
      <c r="G17" s="29">
        <f>'MES 7'!I17</f>
        <v>0</v>
      </c>
      <c r="H17" s="29">
        <v>0</v>
      </c>
      <c r="I17" s="29">
        <f>G17+H17</f>
        <v>0</v>
      </c>
      <c r="J17" s="292" t="e">
        <f t="shared" si="0"/>
        <v>#DIV/0!</v>
      </c>
      <c r="K17" s="293"/>
      <c r="L17" s="99">
        <v>0</v>
      </c>
      <c r="M17" s="99">
        <v>0</v>
      </c>
      <c r="N17" s="31">
        <f>F17-I17</f>
        <v>0</v>
      </c>
    </row>
    <row r="18" spans="1:14" s="40" customFormat="1" ht="18" customHeight="1">
      <c r="A18" s="284" t="s">
        <v>0</v>
      </c>
      <c r="B18" s="285"/>
      <c r="C18" s="37">
        <f>SUM(C13:C17)</f>
        <v>0</v>
      </c>
      <c r="D18" s="83">
        <f t="shared" ref="D18:I18" si="1">SUM(D13:D17)</f>
        <v>0</v>
      </c>
      <c r="E18" s="83">
        <f t="shared" si="1"/>
        <v>0</v>
      </c>
      <c r="F18" s="83">
        <f t="shared" si="1"/>
        <v>0</v>
      </c>
      <c r="G18" s="83">
        <f t="shared" si="1"/>
        <v>0</v>
      </c>
      <c r="H18" s="83">
        <f t="shared" si="1"/>
        <v>0</v>
      </c>
      <c r="I18" s="83">
        <f t="shared" si="1"/>
        <v>0</v>
      </c>
      <c r="J18" s="286" t="e">
        <f t="shared" si="0"/>
        <v>#DIV/0!</v>
      </c>
      <c r="K18" s="287"/>
      <c r="L18" s="100">
        <f t="shared" ref="L18:M18" si="2">SUM(L13:L17)</f>
        <v>0</v>
      </c>
      <c r="M18" s="100">
        <f t="shared" si="2"/>
        <v>0</v>
      </c>
      <c r="N18" s="36">
        <f>SUM(N13:N17)</f>
        <v>0</v>
      </c>
    </row>
    <row r="20" spans="1:14" ht="18" customHeight="1">
      <c r="B20" s="206" t="s">
        <v>14</v>
      </c>
      <c r="C20" s="206"/>
      <c r="D20" s="206"/>
      <c r="E20" s="206" t="s">
        <v>46</v>
      </c>
      <c r="F20" s="206"/>
      <c r="G20" s="206"/>
      <c r="H20" s="206"/>
      <c r="I20" s="206" t="s">
        <v>47</v>
      </c>
      <c r="J20" s="206"/>
      <c r="K20" s="206"/>
      <c r="L20" s="206"/>
      <c r="M20" s="206"/>
      <c r="N20" s="206"/>
    </row>
    <row r="21" spans="1:14" ht="18" customHeight="1">
      <c r="B21" s="206"/>
      <c r="C21" s="206"/>
      <c r="D21" s="206"/>
      <c r="E21" s="206"/>
      <c r="F21" s="206"/>
      <c r="G21" s="206"/>
      <c r="H21" s="206"/>
      <c r="I21" s="206"/>
      <c r="J21" s="206"/>
      <c r="K21" s="206"/>
      <c r="L21" s="206"/>
      <c r="M21" s="206"/>
      <c r="N21" s="206"/>
    </row>
    <row r="22" spans="1:14" ht="40.5" customHeight="1">
      <c r="B22" s="206"/>
      <c r="C22" s="206"/>
      <c r="D22" s="206"/>
      <c r="E22" s="206"/>
      <c r="F22" s="206"/>
      <c r="G22" s="206"/>
      <c r="H22" s="206"/>
      <c r="I22" s="206"/>
      <c r="J22" s="206"/>
      <c r="K22" s="206"/>
      <c r="L22" s="206"/>
      <c r="M22" s="206"/>
      <c r="N22" s="206"/>
    </row>
    <row r="23" spans="1:14" ht="11.25">
      <c r="B23" s="206" t="s">
        <v>15</v>
      </c>
      <c r="C23" s="206"/>
      <c r="D23" s="206"/>
      <c r="E23" s="206" t="s">
        <v>15</v>
      </c>
      <c r="F23" s="206"/>
      <c r="G23" s="206"/>
      <c r="H23" s="206"/>
      <c r="I23" s="206" t="s">
        <v>15</v>
      </c>
      <c r="J23" s="206"/>
      <c r="K23" s="206"/>
      <c r="L23" s="206"/>
      <c r="M23" s="206"/>
      <c r="N23" s="206"/>
    </row>
    <row r="24" spans="1:14" ht="11.45" customHeight="1"/>
    <row r="25" spans="1:14" ht="11.25">
      <c r="B25" s="49" t="s">
        <v>114</v>
      </c>
    </row>
    <row r="26" spans="1:14" ht="11.25">
      <c r="B26" s="4" t="s">
        <v>115</v>
      </c>
    </row>
    <row r="38" spans="1:14" s="78" customFormat="1" ht="18" customHeight="1">
      <c r="L38" s="88"/>
      <c r="M38" s="88"/>
    </row>
    <row r="40" spans="1:14" ht="66.599999999999994" customHeight="1"/>
    <row r="41" spans="1:14" ht="31.5" customHeight="1">
      <c r="A41" s="206"/>
      <c r="B41" s="96" t="s">
        <v>87</v>
      </c>
      <c r="C41" s="342">
        <f>PRESUPUESTO!$B$5</f>
        <v>0</v>
      </c>
      <c r="D41" s="342"/>
      <c r="E41" s="342" t="s">
        <v>211</v>
      </c>
      <c r="F41" s="342"/>
      <c r="G41" s="312" t="s">
        <v>222</v>
      </c>
      <c r="H41" s="313"/>
      <c r="I41" s="127" t="s">
        <v>223</v>
      </c>
      <c r="J41" s="343" t="s">
        <v>224</v>
      </c>
      <c r="K41" s="344"/>
      <c r="L41" s="132" t="s">
        <v>208</v>
      </c>
      <c r="M41" s="345" t="s">
        <v>212</v>
      </c>
      <c r="N41" s="313"/>
    </row>
    <row r="42" spans="1:14" ht="18" customHeight="1">
      <c r="A42" s="206"/>
      <c r="B42" s="96" t="s">
        <v>16</v>
      </c>
      <c r="C42" s="342">
        <f>PRESUPUESTO!$B$6</f>
        <v>0</v>
      </c>
      <c r="D42" s="342"/>
      <c r="E42" s="342"/>
      <c r="F42" s="342"/>
      <c r="G42" s="346">
        <f>PRESUPUESTO!$A$9</f>
        <v>0</v>
      </c>
      <c r="H42" s="347"/>
      <c r="I42" s="133">
        <f>PRESUPUESTO!$C$9</f>
        <v>0</v>
      </c>
      <c r="J42" s="321">
        <f>PRESUPUESTO!$D$9</f>
        <v>0</v>
      </c>
      <c r="K42" s="329"/>
      <c r="L42" s="134">
        <f>PRESUPUESTO!$E$9</f>
        <v>0</v>
      </c>
      <c r="M42" s="348"/>
      <c r="N42" s="349"/>
    </row>
    <row r="43" spans="1:14" ht="18" customHeight="1">
      <c r="A43" s="206"/>
      <c r="B43" s="135" t="s">
        <v>43</v>
      </c>
      <c r="C43" s="342">
        <f>PRESUPUESTO!$B$7</f>
        <v>0</v>
      </c>
      <c r="D43" s="342"/>
      <c r="E43" s="342" t="s">
        <v>213</v>
      </c>
      <c r="F43" s="342"/>
      <c r="G43" s="346">
        <f>PRESUPUESTO!$A$10</f>
        <v>0</v>
      </c>
      <c r="H43" s="347"/>
      <c r="I43" s="133">
        <f>PRESUPUESTO!$C$10</f>
        <v>0</v>
      </c>
      <c r="J43" s="321">
        <f>PRESUPUESTO!$D$10</f>
        <v>0</v>
      </c>
      <c r="K43" s="329"/>
      <c r="L43" s="134">
        <f>PRESUPUESTO!$E$10</f>
        <v>0</v>
      </c>
      <c r="M43" s="348"/>
      <c r="N43" s="349"/>
    </row>
    <row r="44" spans="1:14" ht="18" customHeight="1">
      <c r="A44" s="206"/>
      <c r="B44" s="136" t="s">
        <v>1</v>
      </c>
      <c r="C44" s="319">
        <f>PRESUPUESTO!$E$5</f>
        <v>0</v>
      </c>
      <c r="D44" s="320"/>
      <c r="E44" s="350"/>
      <c r="F44" s="350"/>
      <c r="G44" s="346">
        <f>PRESUPUESTO!$A$11</f>
        <v>0</v>
      </c>
      <c r="H44" s="347"/>
      <c r="I44" s="133">
        <f>PRESUPUESTO!$C$11</f>
        <v>0</v>
      </c>
      <c r="J44" s="321">
        <f>PRESUPUESTO!$D$11</f>
        <v>0</v>
      </c>
      <c r="K44" s="329"/>
      <c r="L44" s="134">
        <f>PRESUPUESTO!$E$11</f>
        <v>0</v>
      </c>
      <c r="M44" s="330"/>
      <c r="N44" s="316"/>
    </row>
    <row r="45" spans="1:14" s="88" customFormat="1" ht="18" customHeight="1">
      <c r="A45" s="206"/>
      <c r="B45" s="137" t="s">
        <v>42</v>
      </c>
      <c r="C45" s="319">
        <f>PRESUPUESTO!$E$6</f>
        <v>0</v>
      </c>
      <c r="D45" s="320"/>
      <c r="E45" s="321" t="s">
        <v>214</v>
      </c>
      <c r="F45" s="322"/>
      <c r="G45" s="331"/>
      <c r="H45" s="332"/>
      <c r="I45" s="140"/>
      <c r="J45" s="314"/>
      <c r="K45" s="314"/>
      <c r="L45" s="141"/>
      <c r="M45" s="315"/>
      <c r="N45" s="316"/>
    </row>
    <row r="46" spans="1:14" s="88" customFormat="1" ht="18" customHeight="1">
      <c r="A46" s="206"/>
      <c r="B46" s="137" t="s">
        <v>3</v>
      </c>
      <c r="C46" s="319">
        <f>PRESUPUESTO!$E$7</f>
        <v>0</v>
      </c>
      <c r="D46" s="320"/>
      <c r="E46" s="321"/>
      <c r="F46" s="322"/>
      <c r="G46" s="323"/>
      <c r="H46" s="324"/>
      <c r="I46" s="142"/>
      <c r="J46" s="325"/>
      <c r="K46" s="326"/>
      <c r="L46" s="142"/>
      <c r="M46" s="327"/>
      <c r="N46" s="328"/>
    </row>
    <row r="47" spans="1:14" ht="18" customHeight="1">
      <c r="A47" s="28" t="s">
        <v>59</v>
      </c>
      <c r="B47" s="119" t="s">
        <v>4</v>
      </c>
      <c r="C47" s="38">
        <v>1</v>
      </c>
      <c r="D47" s="38">
        <v>2</v>
      </c>
      <c r="E47" s="38">
        <v>3</v>
      </c>
      <c r="F47" s="38" t="s">
        <v>5</v>
      </c>
      <c r="G47" s="139">
        <v>5</v>
      </c>
      <c r="H47" s="139">
        <v>-6</v>
      </c>
      <c r="I47" s="139" t="s">
        <v>6</v>
      </c>
      <c r="J47" s="310" t="s">
        <v>7</v>
      </c>
      <c r="K47" s="311"/>
      <c r="L47" s="317">
        <v>9</v>
      </c>
      <c r="M47" s="318"/>
      <c r="N47" s="122" t="s">
        <v>45</v>
      </c>
    </row>
    <row r="48" spans="1:14" s="40" customFormat="1" ht="21.95" customHeight="1">
      <c r="A48" s="294">
        <v>2000</v>
      </c>
      <c r="B48" s="294" t="s">
        <v>19</v>
      </c>
      <c r="C48" s="296" t="s">
        <v>125</v>
      </c>
      <c r="D48" s="294" t="s">
        <v>10</v>
      </c>
      <c r="E48" s="294" t="s">
        <v>11</v>
      </c>
      <c r="F48" s="296" t="s">
        <v>122</v>
      </c>
      <c r="G48" s="296" t="s">
        <v>176</v>
      </c>
      <c r="H48" s="296" t="s">
        <v>159</v>
      </c>
      <c r="I48" s="296" t="s">
        <v>126</v>
      </c>
      <c r="J48" s="304" t="s">
        <v>79</v>
      </c>
      <c r="K48" s="305"/>
      <c r="L48" s="290" t="s">
        <v>193</v>
      </c>
      <c r="M48" s="291"/>
      <c r="N48" s="296" t="s">
        <v>124</v>
      </c>
    </row>
    <row r="49" spans="1:14" s="40" customFormat="1" ht="23.1" customHeight="1">
      <c r="A49" s="295"/>
      <c r="B49" s="295"/>
      <c r="C49" s="297"/>
      <c r="D49" s="295"/>
      <c r="E49" s="295"/>
      <c r="F49" s="298"/>
      <c r="G49" s="298"/>
      <c r="H49" s="297"/>
      <c r="I49" s="297"/>
      <c r="J49" s="306"/>
      <c r="K49" s="307"/>
      <c r="L49" s="101" t="s">
        <v>196</v>
      </c>
      <c r="M49" s="101" t="s">
        <v>197</v>
      </c>
      <c r="N49" s="297"/>
    </row>
    <row r="50" spans="1:14" s="40" customFormat="1" ht="18" customHeight="1">
      <c r="A50" s="80">
        <v>2100</v>
      </c>
      <c r="B50" s="309" t="s">
        <v>103</v>
      </c>
      <c r="C50" s="309"/>
      <c r="D50" s="309"/>
      <c r="E50" s="309"/>
      <c r="F50" s="309"/>
      <c r="G50" s="309"/>
      <c r="H50" s="309"/>
      <c r="I50" s="309"/>
      <c r="J50" s="309"/>
      <c r="K50" s="309"/>
      <c r="L50" s="309"/>
      <c r="M50" s="309"/>
      <c r="N50" s="309"/>
    </row>
    <row r="51" spans="1:14" ht="18" customHeight="1">
      <c r="A51" s="79">
        <v>2101</v>
      </c>
      <c r="B51" s="64" t="s">
        <v>83</v>
      </c>
      <c r="C51" s="29">
        <f>'MES 7'!F51</f>
        <v>0</v>
      </c>
      <c r="D51" s="29">
        <v>0</v>
      </c>
      <c r="E51" s="29">
        <v>0</v>
      </c>
      <c r="F51" s="29">
        <f t="shared" ref="F51:F63" si="3">C51+D51-E51</f>
        <v>0</v>
      </c>
      <c r="G51" s="29">
        <f>'MES 7'!I51</f>
        <v>0</v>
      </c>
      <c r="H51" s="29">
        <v>0</v>
      </c>
      <c r="I51" s="29">
        <f t="shared" ref="I51:I63" si="4">(G51+H51)</f>
        <v>0</v>
      </c>
      <c r="J51" s="292" t="e">
        <f>(I51/F51)</f>
        <v>#DIV/0!</v>
      </c>
      <c r="K51" s="293"/>
      <c r="L51" s="99">
        <v>0</v>
      </c>
      <c r="M51" s="99">
        <v>0</v>
      </c>
      <c r="N51" s="82">
        <f>(F51-I51)</f>
        <v>0</v>
      </c>
    </row>
    <row r="52" spans="1:14" ht="18" customHeight="1">
      <c r="A52" s="79">
        <v>2102</v>
      </c>
      <c r="B52" s="64" t="s">
        <v>21</v>
      </c>
      <c r="C52" s="29">
        <f>'MES 7'!F52</f>
        <v>0</v>
      </c>
      <c r="D52" s="29">
        <v>0</v>
      </c>
      <c r="E52" s="29">
        <v>0</v>
      </c>
      <c r="F52" s="29">
        <f t="shared" si="3"/>
        <v>0</v>
      </c>
      <c r="G52" s="29">
        <f>'MES 7'!I52</f>
        <v>0</v>
      </c>
      <c r="H52" s="29">
        <v>0</v>
      </c>
      <c r="I52" s="29">
        <f t="shared" si="4"/>
        <v>0</v>
      </c>
      <c r="J52" s="292" t="e">
        <f t="shared" ref="J52:J63" si="5">(I52/F52)</f>
        <v>#DIV/0!</v>
      </c>
      <c r="K52" s="293"/>
      <c r="L52" s="99">
        <v>0</v>
      </c>
      <c r="M52" s="99">
        <v>0</v>
      </c>
      <c r="N52" s="82">
        <f t="shared" ref="N52:N63" si="6">(F52-I52)</f>
        <v>0</v>
      </c>
    </row>
    <row r="53" spans="1:14" ht="18" customHeight="1">
      <c r="A53" s="79">
        <v>2103</v>
      </c>
      <c r="B53" s="64" t="s">
        <v>22</v>
      </c>
      <c r="C53" s="29">
        <f>'MES 7'!F53</f>
        <v>0</v>
      </c>
      <c r="D53" s="29">
        <v>0</v>
      </c>
      <c r="E53" s="29">
        <v>0</v>
      </c>
      <c r="F53" s="29">
        <f t="shared" si="3"/>
        <v>0</v>
      </c>
      <c r="G53" s="29">
        <f>'MES 7'!I53</f>
        <v>0</v>
      </c>
      <c r="H53" s="29">
        <v>0</v>
      </c>
      <c r="I53" s="29">
        <f t="shared" si="4"/>
        <v>0</v>
      </c>
      <c r="J53" s="292" t="e">
        <f t="shared" si="5"/>
        <v>#DIV/0!</v>
      </c>
      <c r="K53" s="293"/>
      <c r="L53" s="99">
        <v>0</v>
      </c>
      <c r="M53" s="99">
        <v>0</v>
      </c>
      <c r="N53" s="82">
        <f t="shared" si="6"/>
        <v>0</v>
      </c>
    </row>
    <row r="54" spans="1:14" ht="18" customHeight="1">
      <c r="A54" s="79">
        <v>2104</v>
      </c>
      <c r="B54" s="64" t="s">
        <v>23</v>
      </c>
      <c r="C54" s="29">
        <f>'MES 7'!F54</f>
        <v>0</v>
      </c>
      <c r="D54" s="29">
        <v>0</v>
      </c>
      <c r="E54" s="29">
        <v>0</v>
      </c>
      <c r="F54" s="29">
        <f t="shared" si="3"/>
        <v>0</v>
      </c>
      <c r="G54" s="29">
        <f>'MES 7'!I54</f>
        <v>0</v>
      </c>
      <c r="H54" s="29">
        <v>0</v>
      </c>
      <c r="I54" s="29">
        <f t="shared" si="4"/>
        <v>0</v>
      </c>
      <c r="J54" s="292" t="e">
        <f t="shared" si="5"/>
        <v>#DIV/0!</v>
      </c>
      <c r="K54" s="293"/>
      <c r="L54" s="99">
        <v>0</v>
      </c>
      <c r="M54" s="99">
        <v>0</v>
      </c>
      <c r="N54" s="82">
        <f t="shared" si="6"/>
        <v>0</v>
      </c>
    </row>
    <row r="55" spans="1:14" ht="18" customHeight="1">
      <c r="A55" s="79">
        <v>2105</v>
      </c>
      <c r="B55" s="64" t="s">
        <v>24</v>
      </c>
      <c r="C55" s="29">
        <f>'MES 7'!F55</f>
        <v>0</v>
      </c>
      <c r="D55" s="29">
        <v>0</v>
      </c>
      <c r="E55" s="29">
        <v>0</v>
      </c>
      <c r="F55" s="29">
        <f t="shared" si="3"/>
        <v>0</v>
      </c>
      <c r="G55" s="29">
        <f>'MES 7'!I55</f>
        <v>0</v>
      </c>
      <c r="H55" s="29">
        <v>0</v>
      </c>
      <c r="I55" s="29">
        <f t="shared" si="4"/>
        <v>0</v>
      </c>
      <c r="J55" s="292" t="e">
        <f t="shared" si="5"/>
        <v>#DIV/0!</v>
      </c>
      <c r="K55" s="293"/>
      <c r="L55" s="99">
        <v>0</v>
      </c>
      <c r="M55" s="99">
        <v>0</v>
      </c>
      <c r="N55" s="82">
        <f t="shared" si="6"/>
        <v>0</v>
      </c>
    </row>
    <row r="56" spans="1:14" ht="18" customHeight="1">
      <c r="A56" s="79">
        <v>2106</v>
      </c>
      <c r="B56" s="64" t="s">
        <v>25</v>
      </c>
      <c r="C56" s="29">
        <f>'MES 7'!F56</f>
        <v>0</v>
      </c>
      <c r="D56" s="29">
        <v>0</v>
      </c>
      <c r="E56" s="29">
        <v>0</v>
      </c>
      <c r="F56" s="29">
        <f t="shared" si="3"/>
        <v>0</v>
      </c>
      <c r="G56" s="29">
        <f>'MES 7'!I56</f>
        <v>0</v>
      </c>
      <c r="H56" s="29">
        <v>0</v>
      </c>
      <c r="I56" s="29">
        <f t="shared" si="4"/>
        <v>0</v>
      </c>
      <c r="J56" s="292" t="e">
        <f t="shared" si="5"/>
        <v>#DIV/0!</v>
      </c>
      <c r="K56" s="293"/>
      <c r="L56" s="99">
        <v>0</v>
      </c>
      <c r="M56" s="99">
        <v>0</v>
      </c>
      <c r="N56" s="82">
        <f t="shared" si="6"/>
        <v>0</v>
      </c>
    </row>
    <row r="57" spans="1:14" ht="18" customHeight="1">
      <c r="A57" s="79">
        <v>2107</v>
      </c>
      <c r="B57" s="64" t="s">
        <v>26</v>
      </c>
      <c r="C57" s="29">
        <f>'MES 7'!F57</f>
        <v>0</v>
      </c>
      <c r="D57" s="29">
        <v>0</v>
      </c>
      <c r="E57" s="29">
        <v>0</v>
      </c>
      <c r="F57" s="29">
        <f t="shared" si="3"/>
        <v>0</v>
      </c>
      <c r="G57" s="29">
        <f>'MES 7'!I57</f>
        <v>0</v>
      </c>
      <c r="H57" s="29">
        <v>0</v>
      </c>
      <c r="I57" s="29">
        <f t="shared" si="4"/>
        <v>0</v>
      </c>
      <c r="J57" s="292" t="e">
        <f t="shared" si="5"/>
        <v>#DIV/0!</v>
      </c>
      <c r="K57" s="293"/>
      <c r="L57" s="99">
        <v>0</v>
      </c>
      <c r="M57" s="99">
        <v>0</v>
      </c>
      <c r="N57" s="82">
        <f t="shared" si="6"/>
        <v>0</v>
      </c>
    </row>
    <row r="58" spans="1:14" ht="24.75" customHeight="1">
      <c r="A58" s="79">
        <v>2108</v>
      </c>
      <c r="B58" s="73" t="s">
        <v>90</v>
      </c>
      <c r="C58" s="29">
        <f>'MES 7'!F58</f>
        <v>0</v>
      </c>
      <c r="D58" s="29">
        <v>0</v>
      </c>
      <c r="E58" s="29">
        <v>0</v>
      </c>
      <c r="F58" s="29">
        <f t="shared" si="3"/>
        <v>0</v>
      </c>
      <c r="G58" s="29">
        <f>'MES 7'!I58</f>
        <v>0</v>
      </c>
      <c r="H58" s="29">
        <v>0</v>
      </c>
      <c r="I58" s="29">
        <f t="shared" si="4"/>
        <v>0</v>
      </c>
      <c r="J58" s="292" t="e">
        <f t="shared" si="5"/>
        <v>#DIV/0!</v>
      </c>
      <c r="K58" s="293"/>
      <c r="L58" s="99">
        <v>0</v>
      </c>
      <c r="M58" s="99">
        <v>0</v>
      </c>
      <c r="N58" s="82">
        <f t="shared" si="6"/>
        <v>0</v>
      </c>
    </row>
    <row r="59" spans="1:14" ht="18" customHeight="1">
      <c r="A59" s="79">
        <v>2109</v>
      </c>
      <c r="B59" s="64" t="s">
        <v>140</v>
      </c>
      <c r="C59" s="29">
        <f>'MES 7'!F59</f>
        <v>0</v>
      </c>
      <c r="D59" s="29">
        <v>0</v>
      </c>
      <c r="E59" s="29">
        <v>0</v>
      </c>
      <c r="F59" s="29">
        <f t="shared" si="3"/>
        <v>0</v>
      </c>
      <c r="G59" s="29">
        <f>'MES 7'!I59</f>
        <v>0</v>
      </c>
      <c r="H59" s="29">
        <v>0</v>
      </c>
      <c r="I59" s="29">
        <f t="shared" si="4"/>
        <v>0</v>
      </c>
      <c r="J59" s="292" t="e">
        <f t="shared" si="5"/>
        <v>#DIV/0!</v>
      </c>
      <c r="K59" s="293"/>
      <c r="L59" s="99">
        <v>0</v>
      </c>
      <c r="M59" s="99">
        <v>0</v>
      </c>
      <c r="N59" s="82">
        <f t="shared" si="6"/>
        <v>0</v>
      </c>
    </row>
    <row r="60" spans="1:14" ht="18" customHeight="1">
      <c r="A60" s="79">
        <f>+A59+1</f>
        <v>2110</v>
      </c>
      <c r="B60" s="64" t="s">
        <v>28</v>
      </c>
      <c r="C60" s="29">
        <f>'MES 7'!F60</f>
        <v>0</v>
      </c>
      <c r="D60" s="29">
        <v>0</v>
      </c>
      <c r="E60" s="29">
        <v>0</v>
      </c>
      <c r="F60" s="29">
        <f t="shared" si="3"/>
        <v>0</v>
      </c>
      <c r="G60" s="29">
        <f>'MES 7'!I60</f>
        <v>0</v>
      </c>
      <c r="H60" s="29">
        <v>0</v>
      </c>
      <c r="I60" s="29">
        <f t="shared" si="4"/>
        <v>0</v>
      </c>
      <c r="J60" s="292" t="e">
        <f t="shared" si="5"/>
        <v>#DIV/0!</v>
      </c>
      <c r="K60" s="293"/>
      <c r="L60" s="99">
        <v>0</v>
      </c>
      <c r="M60" s="99">
        <v>0</v>
      </c>
      <c r="N60" s="82">
        <f t="shared" si="6"/>
        <v>0</v>
      </c>
    </row>
    <row r="61" spans="1:14" s="88" customFormat="1" ht="18" customHeight="1">
      <c r="A61" s="92">
        <f>+A60+1</f>
        <v>2111</v>
      </c>
      <c r="B61" s="64" t="s">
        <v>29</v>
      </c>
      <c r="C61" s="29">
        <f>'MES 7'!F61</f>
        <v>0</v>
      </c>
      <c r="D61" s="29">
        <v>0</v>
      </c>
      <c r="E61" s="29">
        <v>0</v>
      </c>
      <c r="F61" s="29">
        <f t="shared" ref="F61:F62" si="7">C61+D61-E61</f>
        <v>0</v>
      </c>
      <c r="G61" s="29">
        <f>'MES 7'!I61</f>
        <v>0</v>
      </c>
      <c r="H61" s="29">
        <v>0</v>
      </c>
      <c r="I61" s="29">
        <f t="shared" ref="I61:I62" si="8">(G61+H61)</f>
        <v>0</v>
      </c>
      <c r="J61" s="292" t="e">
        <f t="shared" ref="J61:J62" si="9">(I61/F61)</f>
        <v>#DIV/0!</v>
      </c>
      <c r="K61" s="293"/>
      <c r="L61" s="99">
        <v>0</v>
      </c>
      <c r="M61" s="99">
        <v>0</v>
      </c>
      <c r="N61" s="82">
        <f t="shared" ref="N61:N62" si="10">(F61-I61)</f>
        <v>0</v>
      </c>
    </row>
    <row r="62" spans="1:14" s="88" customFormat="1" ht="18" customHeight="1">
      <c r="A62" s="92">
        <f>+A61+1</f>
        <v>2112</v>
      </c>
      <c r="B62" s="64" t="s">
        <v>210</v>
      </c>
      <c r="C62" s="29">
        <f>'MES 7'!F62</f>
        <v>0</v>
      </c>
      <c r="D62" s="29">
        <v>0</v>
      </c>
      <c r="E62" s="29">
        <v>0</v>
      </c>
      <c r="F62" s="29">
        <f t="shared" si="7"/>
        <v>0</v>
      </c>
      <c r="G62" s="29">
        <f>'MES 7'!I62</f>
        <v>0</v>
      </c>
      <c r="H62" s="29">
        <v>0</v>
      </c>
      <c r="I62" s="29">
        <f t="shared" si="8"/>
        <v>0</v>
      </c>
      <c r="J62" s="292" t="e">
        <f t="shared" si="9"/>
        <v>#DIV/0!</v>
      </c>
      <c r="K62" s="293"/>
      <c r="L62" s="99">
        <v>0</v>
      </c>
      <c r="M62" s="99">
        <v>0</v>
      </c>
      <c r="N62" s="82">
        <f t="shared" si="10"/>
        <v>0</v>
      </c>
    </row>
    <row r="63" spans="1:14" ht="18" customHeight="1">
      <c r="A63" s="92">
        <f>+A62+1</f>
        <v>2113</v>
      </c>
      <c r="B63" s="84" t="s">
        <v>142</v>
      </c>
      <c r="C63" s="29">
        <f>'MES 7'!F63</f>
        <v>0</v>
      </c>
      <c r="D63" s="29">
        <v>0</v>
      </c>
      <c r="E63" s="29">
        <v>0</v>
      </c>
      <c r="F63" s="29">
        <f t="shared" si="3"/>
        <v>0</v>
      </c>
      <c r="G63" s="29">
        <f>'MES 7'!I63</f>
        <v>0</v>
      </c>
      <c r="H63" s="29">
        <v>0</v>
      </c>
      <c r="I63" s="29">
        <f t="shared" si="4"/>
        <v>0</v>
      </c>
      <c r="J63" s="292" t="e">
        <f t="shared" si="5"/>
        <v>#DIV/0!</v>
      </c>
      <c r="K63" s="293"/>
      <c r="L63" s="99">
        <v>0</v>
      </c>
      <c r="M63" s="99">
        <v>0</v>
      </c>
      <c r="N63" s="82">
        <f t="shared" si="6"/>
        <v>0</v>
      </c>
    </row>
    <row r="64" spans="1:14" s="40" customFormat="1" ht="18" customHeight="1">
      <c r="A64" s="284" t="s">
        <v>30</v>
      </c>
      <c r="B64" s="285"/>
      <c r="C64" s="34">
        <f>SUM(C51:C63)</f>
        <v>0</v>
      </c>
      <c r="D64" s="34">
        <f t="shared" ref="D64:I64" si="11">SUM(D51:D63)</f>
        <v>0</v>
      </c>
      <c r="E64" s="34">
        <f t="shared" si="11"/>
        <v>0</v>
      </c>
      <c r="F64" s="34">
        <f t="shared" si="11"/>
        <v>0</v>
      </c>
      <c r="G64" s="34">
        <f t="shared" si="11"/>
        <v>0</v>
      </c>
      <c r="H64" s="34">
        <f t="shared" si="11"/>
        <v>0</v>
      </c>
      <c r="I64" s="34">
        <f t="shared" si="11"/>
        <v>0</v>
      </c>
      <c r="J64" s="286" t="e">
        <f>(I64/F64)</f>
        <v>#DIV/0!</v>
      </c>
      <c r="K64" s="287"/>
      <c r="L64" s="102">
        <f>SUM(L51:L63)</f>
        <v>0</v>
      </c>
      <c r="M64" s="102">
        <f>SUM(M51:M63)</f>
        <v>0</v>
      </c>
      <c r="N64" s="81">
        <f>SUM(N51:N63)</f>
        <v>0</v>
      </c>
    </row>
    <row r="65" spans="1:14" s="40" customFormat="1" ht="14.25" customHeight="1">
      <c r="A65" s="80">
        <v>2200</v>
      </c>
      <c r="B65" s="309" t="s">
        <v>107</v>
      </c>
      <c r="C65" s="309"/>
      <c r="D65" s="309"/>
      <c r="E65" s="309"/>
      <c r="F65" s="309"/>
      <c r="G65" s="309"/>
      <c r="H65" s="309"/>
      <c r="I65" s="309"/>
      <c r="J65" s="309"/>
      <c r="K65" s="309"/>
      <c r="L65" s="309"/>
      <c r="M65" s="309"/>
      <c r="N65" s="309"/>
    </row>
    <row r="66" spans="1:14" ht="18" customHeight="1">
      <c r="A66" s="79">
        <v>2201</v>
      </c>
      <c r="B66" s="84" t="s">
        <v>98</v>
      </c>
      <c r="C66" s="82">
        <f>'MES 7'!F66</f>
        <v>0</v>
      </c>
      <c r="D66" s="82">
        <v>0</v>
      </c>
      <c r="E66" s="82">
        <v>0</v>
      </c>
      <c r="F66" s="82">
        <f t="shared" ref="F66:F71" si="12">C66+D66-E66</f>
        <v>0</v>
      </c>
      <c r="G66" s="82">
        <f>'MES 7'!I66</f>
        <v>0</v>
      </c>
      <c r="H66" s="29">
        <v>0</v>
      </c>
      <c r="I66" s="82">
        <f t="shared" ref="I66:I71" si="13">(G66+H66)</f>
        <v>0</v>
      </c>
      <c r="J66" s="292" t="e">
        <f>(I66/F66)</f>
        <v>#DIV/0!</v>
      </c>
      <c r="K66" s="293"/>
      <c r="L66" s="99">
        <v>0</v>
      </c>
      <c r="M66" s="99">
        <v>0</v>
      </c>
      <c r="N66" s="82">
        <f t="shared" ref="N66:N71" si="14">(F66-I66)</f>
        <v>0</v>
      </c>
    </row>
    <row r="67" spans="1:14" ht="18" customHeight="1">
      <c r="A67" s="79">
        <v>2202</v>
      </c>
      <c r="B67" s="84" t="s">
        <v>99</v>
      </c>
      <c r="C67" s="82">
        <f>'MES 7'!F67</f>
        <v>0</v>
      </c>
      <c r="D67" s="82">
        <v>0</v>
      </c>
      <c r="E67" s="82">
        <v>0</v>
      </c>
      <c r="F67" s="82">
        <f t="shared" si="12"/>
        <v>0</v>
      </c>
      <c r="G67" s="82">
        <f>'MES 7'!I67</f>
        <v>0</v>
      </c>
      <c r="H67" s="29">
        <v>0</v>
      </c>
      <c r="I67" s="82">
        <f t="shared" si="13"/>
        <v>0</v>
      </c>
      <c r="J67" s="292" t="e">
        <f t="shared" ref="J67:J77" si="15">(I67/F67)</f>
        <v>#DIV/0!</v>
      </c>
      <c r="K67" s="293"/>
      <c r="L67" s="99">
        <v>0</v>
      </c>
      <c r="M67" s="99">
        <v>0</v>
      </c>
      <c r="N67" s="82">
        <f t="shared" si="14"/>
        <v>0</v>
      </c>
    </row>
    <row r="68" spans="1:14" ht="18" customHeight="1">
      <c r="A68" s="79">
        <v>2203</v>
      </c>
      <c r="B68" s="84" t="s">
        <v>198</v>
      </c>
      <c r="C68" s="82">
        <f>'MES 7'!F68</f>
        <v>0</v>
      </c>
      <c r="D68" s="82">
        <v>0</v>
      </c>
      <c r="E68" s="82">
        <v>0</v>
      </c>
      <c r="F68" s="82">
        <f t="shared" si="12"/>
        <v>0</v>
      </c>
      <c r="G68" s="82">
        <f>'MES 7'!I68</f>
        <v>0</v>
      </c>
      <c r="H68" s="29">
        <v>0</v>
      </c>
      <c r="I68" s="82">
        <f t="shared" si="13"/>
        <v>0</v>
      </c>
      <c r="J68" s="292" t="e">
        <f t="shared" si="15"/>
        <v>#DIV/0!</v>
      </c>
      <c r="K68" s="293"/>
      <c r="L68" s="99">
        <v>0</v>
      </c>
      <c r="M68" s="99">
        <v>0</v>
      </c>
      <c r="N68" s="82">
        <f t="shared" si="14"/>
        <v>0</v>
      </c>
    </row>
    <row r="69" spans="1:14" ht="18" customHeight="1">
      <c r="A69" s="79">
        <v>2204</v>
      </c>
      <c r="B69" s="84" t="s">
        <v>100</v>
      </c>
      <c r="C69" s="82">
        <f>'MES 7'!F69</f>
        <v>0</v>
      </c>
      <c r="D69" s="82">
        <v>0</v>
      </c>
      <c r="E69" s="82">
        <v>0</v>
      </c>
      <c r="F69" s="82">
        <f t="shared" si="12"/>
        <v>0</v>
      </c>
      <c r="G69" s="82">
        <f>'MES 7'!I69</f>
        <v>0</v>
      </c>
      <c r="H69" s="29">
        <v>0</v>
      </c>
      <c r="I69" s="82">
        <f t="shared" si="13"/>
        <v>0</v>
      </c>
      <c r="J69" s="292" t="e">
        <f t="shared" si="15"/>
        <v>#DIV/0!</v>
      </c>
      <c r="K69" s="293"/>
      <c r="L69" s="99">
        <v>0</v>
      </c>
      <c r="M69" s="99">
        <v>0</v>
      </c>
      <c r="N69" s="82">
        <f t="shared" si="14"/>
        <v>0</v>
      </c>
    </row>
    <row r="70" spans="1:14" ht="18" customHeight="1">
      <c r="A70" s="79">
        <v>2205</v>
      </c>
      <c r="B70" s="84" t="s">
        <v>101</v>
      </c>
      <c r="C70" s="82">
        <f>'MES 7'!F70</f>
        <v>0</v>
      </c>
      <c r="D70" s="82">
        <v>0</v>
      </c>
      <c r="E70" s="82">
        <v>0</v>
      </c>
      <c r="F70" s="82">
        <f t="shared" si="12"/>
        <v>0</v>
      </c>
      <c r="G70" s="82">
        <f>'MES 7'!I70</f>
        <v>0</v>
      </c>
      <c r="H70" s="29">
        <v>0</v>
      </c>
      <c r="I70" s="82">
        <f t="shared" si="13"/>
        <v>0</v>
      </c>
      <c r="J70" s="292" t="e">
        <f t="shared" si="15"/>
        <v>#DIV/0!</v>
      </c>
      <c r="K70" s="293"/>
      <c r="L70" s="99">
        <v>0</v>
      </c>
      <c r="M70" s="99">
        <v>0</v>
      </c>
      <c r="N70" s="82">
        <f t="shared" si="14"/>
        <v>0</v>
      </c>
    </row>
    <row r="71" spans="1:14" ht="18" customHeight="1">
      <c r="A71" s="79">
        <v>2206</v>
      </c>
      <c r="B71" s="84" t="s">
        <v>102</v>
      </c>
      <c r="C71" s="82">
        <f>'MES 7'!F71</f>
        <v>0</v>
      </c>
      <c r="D71" s="82">
        <v>0</v>
      </c>
      <c r="E71" s="82">
        <v>0</v>
      </c>
      <c r="F71" s="82">
        <f t="shared" si="12"/>
        <v>0</v>
      </c>
      <c r="G71" s="82">
        <f>'MES 7'!I71</f>
        <v>0</v>
      </c>
      <c r="H71" s="29">
        <v>0</v>
      </c>
      <c r="I71" s="82">
        <f t="shared" si="13"/>
        <v>0</v>
      </c>
      <c r="J71" s="292" t="e">
        <f t="shared" si="15"/>
        <v>#DIV/0!</v>
      </c>
      <c r="K71" s="293"/>
      <c r="L71" s="99">
        <v>0</v>
      </c>
      <c r="M71" s="99">
        <v>0</v>
      </c>
      <c r="N71" s="82">
        <f t="shared" si="14"/>
        <v>0</v>
      </c>
    </row>
    <row r="72" spans="1:14" s="88" customFormat="1" ht="18" customHeight="1">
      <c r="A72" s="92">
        <v>2207</v>
      </c>
      <c r="B72" s="84" t="s">
        <v>139</v>
      </c>
      <c r="C72" s="82">
        <f>'MES 7'!F72</f>
        <v>0</v>
      </c>
      <c r="D72" s="82">
        <v>0</v>
      </c>
      <c r="E72" s="82">
        <v>0</v>
      </c>
      <c r="F72" s="82">
        <f t="shared" ref="F72:F75" si="16">C72+D72-E72</f>
        <v>0</v>
      </c>
      <c r="G72" s="82">
        <f>'MES 7'!I72</f>
        <v>0</v>
      </c>
      <c r="H72" s="29">
        <v>0</v>
      </c>
      <c r="I72" s="82">
        <f t="shared" ref="I72:I75" si="17">(G72+H72)</f>
        <v>0</v>
      </c>
      <c r="J72" s="292" t="e">
        <f t="shared" ref="J72:J75" si="18">(I72/F72)</f>
        <v>#DIV/0!</v>
      </c>
      <c r="K72" s="293"/>
      <c r="L72" s="99">
        <v>0</v>
      </c>
      <c r="M72" s="99">
        <v>0</v>
      </c>
      <c r="N72" s="82">
        <f t="shared" ref="N72:N75" si="19">(F72-I72)</f>
        <v>0</v>
      </c>
    </row>
    <row r="73" spans="1:14" s="88" customFormat="1" ht="33.75">
      <c r="A73" s="92">
        <v>2208</v>
      </c>
      <c r="B73" s="97" t="s">
        <v>191</v>
      </c>
      <c r="C73" s="82">
        <f>'MES 7'!F73</f>
        <v>0</v>
      </c>
      <c r="D73" s="82">
        <v>0</v>
      </c>
      <c r="E73" s="82">
        <v>0</v>
      </c>
      <c r="F73" s="82">
        <f t="shared" si="16"/>
        <v>0</v>
      </c>
      <c r="G73" s="82">
        <f>'MES 7'!I73</f>
        <v>0</v>
      </c>
      <c r="H73" s="29">
        <v>0</v>
      </c>
      <c r="I73" s="82">
        <f t="shared" si="17"/>
        <v>0</v>
      </c>
      <c r="J73" s="292" t="e">
        <f t="shared" si="18"/>
        <v>#DIV/0!</v>
      </c>
      <c r="K73" s="293"/>
      <c r="L73" s="99">
        <v>0</v>
      </c>
      <c r="M73" s="99">
        <v>0</v>
      </c>
      <c r="N73" s="82">
        <f t="shared" si="19"/>
        <v>0</v>
      </c>
    </row>
    <row r="74" spans="1:14" s="88" customFormat="1" ht="22.5">
      <c r="A74" s="92">
        <v>2209</v>
      </c>
      <c r="B74" s="97" t="s">
        <v>225</v>
      </c>
      <c r="C74" s="82">
        <f>'MES 7'!F74</f>
        <v>0</v>
      </c>
      <c r="D74" s="82">
        <v>0</v>
      </c>
      <c r="E74" s="82">
        <v>0</v>
      </c>
      <c r="F74" s="82">
        <f t="shared" si="16"/>
        <v>0</v>
      </c>
      <c r="G74" s="82">
        <f>'MES 7'!I74</f>
        <v>0</v>
      </c>
      <c r="H74" s="29">
        <v>0</v>
      </c>
      <c r="I74" s="82">
        <f t="shared" si="17"/>
        <v>0</v>
      </c>
      <c r="J74" s="292" t="e">
        <f t="shared" si="18"/>
        <v>#DIV/0!</v>
      </c>
      <c r="K74" s="293"/>
      <c r="L74" s="99">
        <v>0</v>
      </c>
      <c r="M74" s="99">
        <v>0</v>
      </c>
      <c r="N74" s="82">
        <f t="shared" si="19"/>
        <v>0</v>
      </c>
    </row>
    <row r="75" spans="1:14" s="88" customFormat="1" ht="16.5" customHeight="1">
      <c r="A75" s="92">
        <v>2210</v>
      </c>
      <c r="B75" s="84" t="s">
        <v>143</v>
      </c>
      <c r="C75" s="82">
        <f>'MES 7'!F75</f>
        <v>0</v>
      </c>
      <c r="D75" s="82">
        <v>0</v>
      </c>
      <c r="E75" s="82">
        <v>0</v>
      </c>
      <c r="F75" s="82">
        <f t="shared" si="16"/>
        <v>0</v>
      </c>
      <c r="G75" s="82">
        <f>'MES 7'!I75</f>
        <v>0</v>
      </c>
      <c r="H75" s="29">
        <v>0</v>
      </c>
      <c r="I75" s="82">
        <f t="shared" si="17"/>
        <v>0</v>
      </c>
      <c r="J75" s="292" t="e">
        <f t="shared" si="18"/>
        <v>#DIV/0!</v>
      </c>
      <c r="K75" s="293"/>
      <c r="L75" s="99">
        <v>0</v>
      </c>
      <c r="M75" s="99">
        <v>0</v>
      </c>
      <c r="N75" s="82">
        <f t="shared" si="19"/>
        <v>0</v>
      </c>
    </row>
    <row r="76" spans="1:14" s="88" customFormat="1" ht="18" customHeight="1">
      <c r="A76" s="92">
        <v>2211</v>
      </c>
      <c r="B76" s="84" t="s">
        <v>142</v>
      </c>
      <c r="C76" s="82">
        <f>'MES 7'!F76</f>
        <v>0</v>
      </c>
      <c r="D76" s="82">
        <v>0</v>
      </c>
      <c r="E76" s="82">
        <v>0</v>
      </c>
      <c r="F76" s="82">
        <f t="shared" ref="F76" si="20">C76+D76-E76</f>
        <v>0</v>
      </c>
      <c r="G76" s="82">
        <f>'MES 7'!I76</f>
        <v>0</v>
      </c>
      <c r="H76" s="29">
        <v>0</v>
      </c>
      <c r="I76" s="82">
        <f t="shared" ref="I76" si="21">(G76+H76)</f>
        <v>0</v>
      </c>
      <c r="J76" s="292" t="e">
        <f t="shared" ref="J76" si="22">(I76/F76)</f>
        <v>#DIV/0!</v>
      </c>
      <c r="K76" s="293"/>
      <c r="L76" s="99">
        <v>0</v>
      </c>
      <c r="M76" s="99">
        <v>0</v>
      </c>
      <c r="N76" s="82">
        <f t="shared" ref="N76" si="23">(F76-I76)</f>
        <v>0</v>
      </c>
    </row>
    <row r="77" spans="1:14" s="40" customFormat="1" ht="15" customHeight="1">
      <c r="A77" s="284" t="s">
        <v>30</v>
      </c>
      <c r="B77" s="285"/>
      <c r="C77" s="33">
        <f t="shared" ref="C77:I77" si="24">SUM(C66:C76)</f>
        <v>0</v>
      </c>
      <c r="D77" s="33">
        <f t="shared" si="24"/>
        <v>0</v>
      </c>
      <c r="E77" s="33">
        <f t="shared" si="24"/>
        <v>0</v>
      </c>
      <c r="F77" s="33">
        <f t="shared" si="24"/>
        <v>0</v>
      </c>
      <c r="G77" s="33">
        <f t="shared" si="24"/>
        <v>0</v>
      </c>
      <c r="H77" s="33">
        <f t="shared" si="24"/>
        <v>0</v>
      </c>
      <c r="I77" s="33">
        <f t="shared" si="24"/>
        <v>0</v>
      </c>
      <c r="J77" s="286" t="e">
        <f t="shared" si="15"/>
        <v>#DIV/0!</v>
      </c>
      <c r="K77" s="287"/>
      <c r="L77" s="102">
        <f>SUM(L66:L76)</f>
        <v>0</v>
      </c>
      <c r="M77" s="102">
        <f>SUM(M66:M76)</f>
        <v>0</v>
      </c>
      <c r="N77" s="33">
        <f>SUM(N66:N76)</f>
        <v>0</v>
      </c>
    </row>
    <row r="78" spans="1:14" s="27" customFormat="1" ht="18" customHeight="1">
      <c r="A78" s="51"/>
      <c r="B78" s="41"/>
      <c r="C78" s="42"/>
      <c r="D78" s="42"/>
      <c r="E78" s="42"/>
      <c r="F78" s="42"/>
      <c r="G78" s="42"/>
      <c r="H78" s="42"/>
      <c r="I78" s="42"/>
      <c r="J78" s="43"/>
      <c r="K78" s="43"/>
      <c r="L78" s="43"/>
      <c r="M78" s="43"/>
      <c r="N78" s="44"/>
    </row>
    <row r="79" spans="1:14" s="27" customFormat="1" ht="45" customHeight="1">
      <c r="B79" s="45"/>
      <c r="C79" s="46"/>
      <c r="D79" s="46"/>
      <c r="E79" s="46"/>
      <c r="F79" s="46"/>
      <c r="G79" s="46"/>
      <c r="H79" s="46"/>
      <c r="I79" s="46"/>
      <c r="J79" s="47"/>
      <c r="K79" s="47"/>
      <c r="L79" s="47"/>
      <c r="M79" s="47"/>
      <c r="N79" s="48"/>
    </row>
    <row r="80" spans="1:14" s="40" customFormat="1" ht="18" customHeight="1">
      <c r="A80" s="28" t="s">
        <v>59</v>
      </c>
      <c r="B80" s="53" t="s">
        <v>17</v>
      </c>
      <c r="C80" s="53">
        <v>1</v>
      </c>
      <c r="D80" s="53">
        <v>2</v>
      </c>
      <c r="E80" s="53">
        <v>3</v>
      </c>
      <c r="F80" s="53" t="s">
        <v>5</v>
      </c>
      <c r="G80" s="53">
        <v>5</v>
      </c>
      <c r="H80" s="53">
        <v>6</v>
      </c>
      <c r="I80" s="53" t="s">
        <v>18</v>
      </c>
      <c r="J80" s="284" t="s">
        <v>127</v>
      </c>
      <c r="K80" s="285"/>
      <c r="L80" s="288">
        <v>9</v>
      </c>
      <c r="M80" s="289"/>
      <c r="N80" s="53" t="s">
        <v>8</v>
      </c>
    </row>
    <row r="81" spans="1:14" s="40" customFormat="1" ht="27" customHeight="1">
      <c r="A81" s="294">
        <v>2000</v>
      </c>
      <c r="B81" s="294" t="s">
        <v>19</v>
      </c>
      <c r="C81" s="296" t="str">
        <f>C48</f>
        <v>Presupuesto inicial del periodo a ejecutar</v>
      </c>
      <c r="D81" s="294" t="s">
        <v>10</v>
      </c>
      <c r="E81" s="294" t="s">
        <v>11</v>
      </c>
      <c r="F81" s="296" t="str">
        <f>F48</f>
        <v>Presupuesto al final del  periodo ejecutado</v>
      </c>
      <c r="G81" s="296" t="str">
        <f>G48</f>
        <v>Gastos acumulados al mes 7</v>
      </c>
      <c r="H81" s="296" t="str">
        <f>H48</f>
        <v xml:space="preserve">Gastos - mes 8 </v>
      </c>
      <c r="I81" s="296" t="str">
        <f>I48</f>
        <v xml:space="preserve">Valor total ejecutado al final de periodo </v>
      </c>
      <c r="J81" s="304" t="s">
        <v>79</v>
      </c>
      <c r="K81" s="305"/>
      <c r="L81" s="290" t="s">
        <v>193</v>
      </c>
      <c r="M81" s="291"/>
      <c r="N81" s="296" t="str">
        <f>N48</f>
        <v>Total saldo por ejecutar</v>
      </c>
    </row>
    <row r="82" spans="1:14" s="40" customFormat="1" ht="27" customHeight="1">
      <c r="A82" s="295"/>
      <c r="B82" s="295"/>
      <c r="C82" s="297"/>
      <c r="D82" s="295"/>
      <c r="E82" s="295"/>
      <c r="F82" s="298"/>
      <c r="G82" s="298"/>
      <c r="H82" s="297"/>
      <c r="I82" s="297"/>
      <c r="J82" s="306"/>
      <c r="K82" s="307"/>
      <c r="L82" s="101" t="s">
        <v>196</v>
      </c>
      <c r="M82" s="101" t="s">
        <v>197</v>
      </c>
      <c r="N82" s="297"/>
    </row>
    <row r="83" spans="1:14" s="40" customFormat="1" ht="18" customHeight="1">
      <c r="A83" s="53">
        <v>2300</v>
      </c>
      <c r="B83" s="284" t="s">
        <v>109</v>
      </c>
      <c r="C83" s="308"/>
      <c r="D83" s="308"/>
      <c r="E83" s="308"/>
      <c r="F83" s="308"/>
      <c r="G83" s="308"/>
      <c r="H83" s="308"/>
      <c r="I83" s="308"/>
      <c r="J83" s="308"/>
      <c r="K83" s="308"/>
      <c r="L83" s="308"/>
      <c r="M83" s="308"/>
      <c r="N83" s="285"/>
    </row>
    <row r="84" spans="1:14" ht="18" customHeight="1">
      <c r="A84" s="79">
        <v>2301</v>
      </c>
      <c r="B84" s="65" t="s">
        <v>31</v>
      </c>
      <c r="C84" s="29">
        <f>'MES 7'!F84</f>
        <v>0</v>
      </c>
      <c r="D84" s="29">
        <v>0</v>
      </c>
      <c r="E84" s="29">
        <v>0</v>
      </c>
      <c r="F84" s="29">
        <f t="shared" ref="F84:F95" si="25">C84+D84-E84</f>
        <v>0</v>
      </c>
      <c r="G84" s="29">
        <f>'MES 7'!I84</f>
        <v>0</v>
      </c>
      <c r="H84" s="32">
        <v>0</v>
      </c>
      <c r="I84" s="32">
        <f t="shared" ref="I84:I95" si="26">(G84+H84)</f>
        <v>0</v>
      </c>
      <c r="J84" s="292" t="e">
        <f t="shared" ref="J84:J97" si="27">(I84/F84)</f>
        <v>#DIV/0!</v>
      </c>
      <c r="K84" s="293"/>
      <c r="L84" s="99">
        <v>0</v>
      </c>
      <c r="M84" s="99">
        <v>0</v>
      </c>
      <c r="N84" s="32">
        <f t="shared" ref="N84:N95" si="28">(F84-I84)</f>
        <v>0</v>
      </c>
    </row>
    <row r="85" spans="1:14" ht="18" customHeight="1">
      <c r="A85" s="79">
        <v>2302</v>
      </c>
      <c r="B85" s="65" t="s">
        <v>199</v>
      </c>
      <c r="C85" s="29">
        <f>'MES 7'!F85</f>
        <v>0</v>
      </c>
      <c r="D85" s="29">
        <v>0</v>
      </c>
      <c r="E85" s="29">
        <v>0</v>
      </c>
      <c r="F85" s="29">
        <f t="shared" si="25"/>
        <v>0</v>
      </c>
      <c r="G85" s="29">
        <f>'MES 7'!I85</f>
        <v>0</v>
      </c>
      <c r="H85" s="32">
        <v>0</v>
      </c>
      <c r="I85" s="32">
        <f t="shared" si="26"/>
        <v>0</v>
      </c>
      <c r="J85" s="292" t="e">
        <f t="shared" si="27"/>
        <v>#DIV/0!</v>
      </c>
      <c r="K85" s="293"/>
      <c r="L85" s="99">
        <v>0</v>
      </c>
      <c r="M85" s="99">
        <v>0</v>
      </c>
      <c r="N85" s="32">
        <f t="shared" si="28"/>
        <v>0</v>
      </c>
    </row>
    <row r="86" spans="1:14" s="88" customFormat="1" ht="18" customHeight="1">
      <c r="A86" s="116">
        <v>2303</v>
      </c>
      <c r="B86" s="65" t="s">
        <v>200</v>
      </c>
      <c r="C86" s="29">
        <f>'MES 7'!F86</f>
        <v>0</v>
      </c>
      <c r="D86" s="29">
        <v>0</v>
      </c>
      <c r="E86" s="29">
        <v>0</v>
      </c>
      <c r="F86" s="29">
        <f t="shared" ref="F86" si="29">C86+D86-E86</f>
        <v>0</v>
      </c>
      <c r="G86" s="29">
        <f>'MES 7'!I86</f>
        <v>0</v>
      </c>
      <c r="H86" s="82">
        <v>0</v>
      </c>
      <c r="I86" s="82">
        <f t="shared" ref="I86" si="30">(G86+H86)</f>
        <v>0</v>
      </c>
      <c r="J86" s="292" t="e">
        <f t="shared" ref="J86" si="31">(I86/F86)</f>
        <v>#DIV/0!</v>
      </c>
      <c r="K86" s="293"/>
      <c r="L86" s="99">
        <v>0</v>
      </c>
      <c r="M86" s="99">
        <v>0</v>
      </c>
      <c r="N86" s="82">
        <f t="shared" ref="N86" si="32">(F86-I86)</f>
        <v>0</v>
      </c>
    </row>
    <row r="87" spans="1:14" ht="18" customHeight="1">
      <c r="A87" s="116">
        <v>2304</v>
      </c>
      <c r="B87" s="65" t="s">
        <v>91</v>
      </c>
      <c r="C87" s="29">
        <f>'MES 7'!F87</f>
        <v>0</v>
      </c>
      <c r="D87" s="29">
        <v>0</v>
      </c>
      <c r="E87" s="29">
        <v>0</v>
      </c>
      <c r="F87" s="29">
        <f t="shared" si="25"/>
        <v>0</v>
      </c>
      <c r="G87" s="29">
        <f>'MES 7'!I87</f>
        <v>0</v>
      </c>
      <c r="H87" s="32">
        <v>0</v>
      </c>
      <c r="I87" s="32">
        <f t="shared" si="26"/>
        <v>0</v>
      </c>
      <c r="J87" s="292" t="e">
        <f t="shared" si="27"/>
        <v>#DIV/0!</v>
      </c>
      <c r="K87" s="293"/>
      <c r="L87" s="99">
        <v>0</v>
      </c>
      <c r="M87" s="99">
        <v>0</v>
      </c>
      <c r="N87" s="32">
        <f t="shared" si="28"/>
        <v>0</v>
      </c>
    </row>
    <row r="88" spans="1:14" s="88" customFormat="1" ht="18" customHeight="1">
      <c r="A88" s="116">
        <v>2305</v>
      </c>
      <c r="B88" s="117" t="s">
        <v>202</v>
      </c>
      <c r="C88" s="29">
        <f>'MES 7'!F88</f>
        <v>0</v>
      </c>
      <c r="D88" s="29">
        <v>0</v>
      </c>
      <c r="E88" s="29">
        <v>0</v>
      </c>
      <c r="F88" s="29">
        <f t="shared" ref="F88:F89" si="33">C88+D88-E88</f>
        <v>0</v>
      </c>
      <c r="G88" s="29">
        <f>'MES 7'!I88</f>
        <v>0</v>
      </c>
      <c r="H88" s="82">
        <v>0</v>
      </c>
      <c r="I88" s="82">
        <f t="shared" ref="I88:I89" si="34">(G88+H88)</f>
        <v>0</v>
      </c>
      <c r="J88" s="292" t="e">
        <f t="shared" ref="J88:J89" si="35">(I88/F88)</f>
        <v>#DIV/0!</v>
      </c>
      <c r="K88" s="293"/>
      <c r="L88" s="99">
        <v>0</v>
      </c>
      <c r="M88" s="99">
        <v>0</v>
      </c>
      <c r="N88" s="82">
        <f t="shared" ref="N88:N89" si="36">(F88-I88)</f>
        <v>0</v>
      </c>
    </row>
    <row r="89" spans="1:14" s="88" customFormat="1" ht="18" customHeight="1">
      <c r="A89" s="116">
        <v>2306</v>
      </c>
      <c r="B89" s="117" t="s">
        <v>201</v>
      </c>
      <c r="C89" s="29">
        <f>'MES 7'!F89</f>
        <v>0</v>
      </c>
      <c r="D89" s="29">
        <v>0</v>
      </c>
      <c r="E89" s="29">
        <v>0</v>
      </c>
      <c r="F89" s="29">
        <f t="shared" si="33"/>
        <v>0</v>
      </c>
      <c r="G89" s="29">
        <f>'MES 7'!I89</f>
        <v>0</v>
      </c>
      <c r="H89" s="82">
        <v>0</v>
      </c>
      <c r="I89" s="82">
        <f t="shared" si="34"/>
        <v>0</v>
      </c>
      <c r="J89" s="292" t="e">
        <f t="shared" si="35"/>
        <v>#DIV/0!</v>
      </c>
      <c r="K89" s="293"/>
      <c r="L89" s="99">
        <v>0</v>
      </c>
      <c r="M89" s="99">
        <v>0</v>
      </c>
      <c r="N89" s="82">
        <f t="shared" si="36"/>
        <v>0</v>
      </c>
    </row>
    <row r="90" spans="1:14" ht="25.5" customHeight="1">
      <c r="A90" s="116">
        <v>2307</v>
      </c>
      <c r="B90" s="74" t="s">
        <v>84</v>
      </c>
      <c r="C90" s="29">
        <f>'MES 7'!F90</f>
        <v>0</v>
      </c>
      <c r="D90" s="29">
        <v>0</v>
      </c>
      <c r="E90" s="29">
        <v>0</v>
      </c>
      <c r="F90" s="29">
        <f t="shared" si="25"/>
        <v>0</v>
      </c>
      <c r="G90" s="29">
        <f>'MES 7'!I90</f>
        <v>0</v>
      </c>
      <c r="H90" s="32">
        <v>0</v>
      </c>
      <c r="I90" s="32">
        <f t="shared" si="26"/>
        <v>0</v>
      </c>
      <c r="J90" s="292" t="e">
        <f t="shared" si="27"/>
        <v>#DIV/0!</v>
      </c>
      <c r="K90" s="293"/>
      <c r="L90" s="99">
        <v>0</v>
      </c>
      <c r="M90" s="99">
        <v>0</v>
      </c>
      <c r="N90" s="32">
        <f t="shared" si="28"/>
        <v>0</v>
      </c>
    </row>
    <row r="91" spans="1:14" s="88" customFormat="1" ht="21" customHeight="1">
      <c r="A91" s="116">
        <v>2308</v>
      </c>
      <c r="B91" s="118" t="s">
        <v>203</v>
      </c>
      <c r="C91" s="29">
        <f>'MES 7'!F91</f>
        <v>0</v>
      </c>
      <c r="D91" s="29">
        <v>0</v>
      </c>
      <c r="E91" s="29">
        <v>0</v>
      </c>
      <c r="F91" s="29">
        <f t="shared" si="25"/>
        <v>0</v>
      </c>
      <c r="G91" s="29">
        <f>'MES 7'!I91</f>
        <v>0</v>
      </c>
      <c r="H91" s="82">
        <v>0</v>
      </c>
      <c r="I91" s="82">
        <f t="shared" si="26"/>
        <v>0</v>
      </c>
      <c r="J91" s="292" t="e">
        <f>(I91/F91)</f>
        <v>#DIV/0!</v>
      </c>
      <c r="K91" s="293"/>
      <c r="L91" s="99">
        <v>0</v>
      </c>
      <c r="M91" s="99">
        <v>0</v>
      </c>
      <c r="N91" s="82">
        <f t="shared" si="28"/>
        <v>0</v>
      </c>
    </row>
    <row r="92" spans="1:14" s="88" customFormat="1" ht="21" customHeight="1">
      <c r="A92" s="116">
        <v>2309</v>
      </c>
      <c r="B92" s="89" t="s">
        <v>215</v>
      </c>
      <c r="C92" s="29">
        <f>'MES 7'!F92</f>
        <v>0</v>
      </c>
      <c r="D92" s="29">
        <v>0</v>
      </c>
      <c r="E92" s="29">
        <v>0</v>
      </c>
      <c r="F92" s="29">
        <f t="shared" ref="F92" si="37">C92+D92-E92</f>
        <v>0</v>
      </c>
      <c r="G92" s="29">
        <f>'MES 7'!I92</f>
        <v>0</v>
      </c>
      <c r="H92" s="82">
        <v>0</v>
      </c>
      <c r="I92" s="82">
        <f t="shared" ref="I92" si="38">(G92+H92)</f>
        <v>0</v>
      </c>
      <c r="J92" s="292" t="e">
        <f t="shared" ref="J92" si="39">(I92/F92)</f>
        <v>#DIV/0!</v>
      </c>
      <c r="K92" s="293"/>
      <c r="L92" s="99">
        <v>0</v>
      </c>
      <c r="M92" s="99">
        <v>0</v>
      </c>
      <c r="N92" s="82">
        <f t="shared" ref="N92" si="40">(F92-I92)</f>
        <v>0</v>
      </c>
    </row>
    <row r="93" spans="1:14" s="88" customFormat="1" ht="21" customHeight="1">
      <c r="A93" s="116">
        <v>2310</v>
      </c>
      <c r="B93" s="65" t="s">
        <v>86</v>
      </c>
      <c r="C93" s="29">
        <f>'MES 7'!F93</f>
        <v>0</v>
      </c>
      <c r="D93" s="29">
        <v>0</v>
      </c>
      <c r="E93" s="29">
        <v>0</v>
      </c>
      <c r="F93" s="29">
        <f t="shared" ref="F93:F94" si="41">C93+D93-E93</f>
        <v>0</v>
      </c>
      <c r="G93" s="29">
        <f>'MES 7'!I93</f>
        <v>0</v>
      </c>
      <c r="H93" s="82">
        <v>0</v>
      </c>
      <c r="I93" s="82">
        <f t="shared" ref="I93:I94" si="42">(G93+H93)</f>
        <v>0</v>
      </c>
      <c r="J93" s="292" t="e">
        <f>(I93/F93)</f>
        <v>#DIV/0!</v>
      </c>
      <c r="K93" s="293"/>
      <c r="L93" s="99">
        <v>0</v>
      </c>
      <c r="M93" s="99">
        <v>0</v>
      </c>
      <c r="N93" s="82">
        <f t="shared" ref="N93:N94" si="43">(F93-I93)</f>
        <v>0</v>
      </c>
    </row>
    <row r="94" spans="1:14" s="88" customFormat="1" ht="21" customHeight="1">
      <c r="A94" s="116">
        <v>2311</v>
      </c>
      <c r="B94" s="65" t="s">
        <v>204</v>
      </c>
      <c r="C94" s="29">
        <f>'MES 7'!F94</f>
        <v>0</v>
      </c>
      <c r="D94" s="29">
        <v>0</v>
      </c>
      <c r="E94" s="29">
        <v>0</v>
      </c>
      <c r="F94" s="29">
        <f t="shared" si="41"/>
        <v>0</v>
      </c>
      <c r="G94" s="29">
        <f>'MES 7'!I94</f>
        <v>0</v>
      </c>
      <c r="H94" s="82">
        <v>0</v>
      </c>
      <c r="I94" s="82">
        <f t="shared" si="42"/>
        <v>0</v>
      </c>
      <c r="J94" s="292" t="e">
        <f t="shared" ref="J94" si="44">(I94/F94)</f>
        <v>#DIV/0!</v>
      </c>
      <c r="K94" s="293"/>
      <c r="L94" s="99">
        <v>0</v>
      </c>
      <c r="M94" s="99">
        <v>0</v>
      </c>
      <c r="N94" s="82">
        <f t="shared" si="43"/>
        <v>0</v>
      </c>
    </row>
    <row r="95" spans="1:14" s="71" customFormat="1" ht="18" customHeight="1">
      <c r="A95" s="116">
        <v>2312</v>
      </c>
      <c r="B95" s="84" t="s">
        <v>142</v>
      </c>
      <c r="C95" s="29">
        <f>'MES 7'!F95</f>
        <v>0</v>
      </c>
      <c r="D95" s="29">
        <v>0</v>
      </c>
      <c r="E95" s="29">
        <v>0</v>
      </c>
      <c r="F95" s="29">
        <f t="shared" si="25"/>
        <v>0</v>
      </c>
      <c r="G95" s="29">
        <f>'MES 7'!I95</f>
        <v>0</v>
      </c>
      <c r="H95" s="72">
        <v>0</v>
      </c>
      <c r="I95" s="72">
        <f t="shared" si="26"/>
        <v>0</v>
      </c>
      <c r="J95" s="292" t="e">
        <f t="shared" si="27"/>
        <v>#DIV/0!</v>
      </c>
      <c r="K95" s="293"/>
      <c r="L95" s="99">
        <v>0</v>
      </c>
      <c r="M95" s="99">
        <v>0</v>
      </c>
      <c r="N95" s="72">
        <f t="shared" si="28"/>
        <v>0</v>
      </c>
    </row>
    <row r="96" spans="1:14" ht="18" customHeight="1">
      <c r="A96" s="284" t="s">
        <v>32</v>
      </c>
      <c r="B96" s="285"/>
      <c r="C96" s="33">
        <f>SUM(C84:C95)</f>
        <v>0</v>
      </c>
      <c r="D96" s="33">
        <f t="shared" ref="D96:H96" si="45">SUM(D84:D95)</f>
        <v>0</v>
      </c>
      <c r="E96" s="33">
        <f t="shared" si="45"/>
        <v>0</v>
      </c>
      <c r="F96" s="33">
        <f t="shared" si="45"/>
        <v>0</v>
      </c>
      <c r="G96" s="33">
        <f t="shared" si="45"/>
        <v>0</v>
      </c>
      <c r="H96" s="33">
        <f t="shared" si="45"/>
        <v>0</v>
      </c>
      <c r="I96" s="33">
        <f>SUM(I84:I95)</f>
        <v>0</v>
      </c>
      <c r="J96" s="286" t="e">
        <f t="shared" si="27"/>
        <v>#DIV/0!</v>
      </c>
      <c r="K96" s="287"/>
      <c r="L96" s="102">
        <f>SUM(L84:L95)</f>
        <v>0</v>
      </c>
      <c r="M96" s="102">
        <f>SUM(M84:M95)</f>
        <v>0</v>
      </c>
      <c r="N96" s="35">
        <f>SUM(N84:N95)</f>
        <v>0</v>
      </c>
    </row>
    <row r="97" spans="1:14" s="40" customFormat="1" ht="18" customHeight="1">
      <c r="A97" s="284" t="s">
        <v>108</v>
      </c>
      <c r="B97" s="285"/>
      <c r="C97" s="33">
        <f t="shared" ref="C97:I97" si="46">C96+C77+C64</f>
        <v>0</v>
      </c>
      <c r="D97" s="33">
        <f t="shared" si="46"/>
        <v>0</v>
      </c>
      <c r="E97" s="33">
        <f t="shared" si="46"/>
        <v>0</v>
      </c>
      <c r="F97" s="33">
        <f t="shared" si="46"/>
        <v>0</v>
      </c>
      <c r="G97" s="33">
        <f t="shared" si="46"/>
        <v>0</v>
      </c>
      <c r="H97" s="33">
        <f t="shared" si="46"/>
        <v>0</v>
      </c>
      <c r="I97" s="33">
        <f t="shared" si="46"/>
        <v>0</v>
      </c>
      <c r="J97" s="286" t="e">
        <f t="shared" si="27"/>
        <v>#DIV/0!</v>
      </c>
      <c r="K97" s="287"/>
      <c r="L97" s="103">
        <f>L96+L77+L64</f>
        <v>0</v>
      </c>
      <c r="M97" s="103">
        <f>M96+M77+M64</f>
        <v>0</v>
      </c>
      <c r="N97" s="33">
        <f>N96+N77+N64</f>
        <v>0</v>
      </c>
    </row>
    <row r="98" spans="1:14" ht="18" customHeight="1">
      <c r="B98" s="214" t="s">
        <v>14</v>
      </c>
      <c r="C98" s="215"/>
      <c r="D98" s="206" t="s">
        <v>48</v>
      </c>
      <c r="E98" s="206"/>
      <c r="F98" s="206"/>
      <c r="G98" s="206"/>
      <c r="H98" s="206" t="s">
        <v>192</v>
      </c>
      <c r="I98" s="206"/>
      <c r="J98" s="206"/>
      <c r="K98" s="206"/>
      <c r="L98" s="206"/>
      <c r="M98" s="206"/>
      <c r="N98" s="206"/>
    </row>
    <row r="99" spans="1:14" ht="18" customHeight="1">
      <c r="B99" s="206"/>
      <c r="C99" s="206"/>
      <c r="D99" s="206"/>
      <c r="E99" s="206"/>
      <c r="F99" s="206"/>
      <c r="G99" s="206"/>
      <c r="H99" s="206"/>
      <c r="I99" s="206"/>
      <c r="J99" s="206"/>
      <c r="K99" s="206"/>
      <c r="L99" s="206"/>
      <c r="M99" s="206"/>
      <c r="N99" s="206"/>
    </row>
    <row r="100" spans="1:14" ht="40.5" customHeight="1">
      <c r="B100" s="339"/>
      <c r="C100" s="340"/>
      <c r="D100" s="341"/>
      <c r="E100" s="341"/>
      <c r="F100" s="341"/>
      <c r="G100" s="341"/>
      <c r="H100" s="206"/>
      <c r="I100" s="206"/>
      <c r="J100" s="206"/>
      <c r="K100" s="206"/>
      <c r="L100" s="206"/>
      <c r="M100" s="206"/>
      <c r="N100" s="206"/>
    </row>
    <row r="101" spans="1:14" ht="11.25">
      <c r="B101" s="214" t="s">
        <v>15</v>
      </c>
      <c r="C101" s="215"/>
      <c r="D101" s="206" t="s">
        <v>15</v>
      </c>
      <c r="E101" s="206"/>
      <c r="F101" s="206"/>
      <c r="G101" s="206"/>
      <c r="H101" s="206" t="s">
        <v>15</v>
      </c>
      <c r="I101" s="206"/>
      <c r="J101" s="206"/>
      <c r="K101" s="206"/>
      <c r="L101" s="206"/>
      <c r="M101" s="206"/>
      <c r="N101" s="206"/>
    </row>
    <row r="102" spans="1:14" ht="11.25"/>
    <row r="103" spans="1:14" s="71" customFormat="1" ht="11.25">
      <c r="B103" s="333"/>
      <c r="C103" s="333"/>
      <c r="D103" s="333"/>
      <c r="E103" s="333"/>
      <c r="F103" s="333"/>
      <c r="L103" s="88"/>
      <c r="M103" s="88"/>
    </row>
    <row r="104" spans="1:14" s="71" customFormat="1" ht="13.15" customHeight="1">
      <c r="B104" s="333" t="s">
        <v>116</v>
      </c>
      <c r="C104" s="333"/>
      <c r="D104" s="333"/>
      <c r="E104" s="333"/>
      <c r="F104" s="333"/>
      <c r="G104" s="334" t="s">
        <v>92</v>
      </c>
      <c r="H104" s="334"/>
      <c r="I104" s="87">
        <f>H18</f>
        <v>0</v>
      </c>
      <c r="J104" s="299" t="s">
        <v>93</v>
      </c>
      <c r="K104" s="300"/>
      <c r="L104" s="301"/>
      <c r="M104" s="302">
        <f>I18</f>
        <v>0</v>
      </c>
      <c r="N104" s="303"/>
    </row>
    <row r="105" spans="1:14" s="71" customFormat="1" ht="13.15" customHeight="1">
      <c r="B105" s="4" t="s">
        <v>117</v>
      </c>
      <c r="C105" s="85"/>
      <c r="D105" s="85"/>
      <c r="E105" s="85"/>
      <c r="F105" s="85"/>
      <c r="G105" s="334" t="s">
        <v>94</v>
      </c>
      <c r="H105" s="334"/>
      <c r="I105" s="87">
        <f>H97</f>
        <v>0</v>
      </c>
      <c r="J105" s="299" t="s">
        <v>106</v>
      </c>
      <c r="K105" s="300"/>
      <c r="L105" s="301"/>
      <c r="M105" s="302">
        <f>I97</f>
        <v>0</v>
      </c>
      <c r="N105" s="303"/>
    </row>
    <row r="106" spans="1:14" s="71" customFormat="1" ht="13.15" customHeight="1">
      <c r="B106" s="86"/>
      <c r="C106" s="86"/>
      <c r="D106" s="86"/>
      <c r="E106" s="86"/>
      <c r="F106" s="86"/>
      <c r="G106" s="334" t="s">
        <v>95</v>
      </c>
      <c r="H106" s="334"/>
      <c r="I106" s="87">
        <f>I104-I105</f>
        <v>0</v>
      </c>
      <c r="J106" s="299" t="s">
        <v>95</v>
      </c>
      <c r="K106" s="300"/>
      <c r="L106" s="301"/>
      <c r="M106" s="302">
        <f>M104-M105</f>
        <v>0</v>
      </c>
      <c r="N106" s="303"/>
    </row>
    <row r="107" spans="1:14" s="71" customFormat="1" ht="11.25">
      <c r="B107" s="86"/>
      <c r="C107" s="86"/>
      <c r="D107" s="86"/>
      <c r="E107" s="86"/>
      <c r="F107" s="86"/>
      <c r="G107" s="85"/>
      <c r="H107" s="85"/>
      <c r="I107" s="85"/>
      <c r="J107" s="85"/>
      <c r="K107" s="85"/>
      <c r="L107" s="88"/>
      <c r="M107" s="88"/>
      <c r="N107" s="85"/>
    </row>
    <row r="108" spans="1:14" s="71" customFormat="1" ht="11.25">
      <c r="B108" s="333"/>
      <c r="C108" s="333"/>
      <c r="D108" s="333"/>
      <c r="E108" s="333"/>
      <c r="F108" s="333"/>
      <c r="G108" s="333"/>
      <c r="H108" s="333"/>
      <c r="I108" s="333"/>
      <c r="J108" s="333"/>
      <c r="K108" s="333"/>
      <c r="L108" s="333"/>
      <c r="M108" s="333"/>
      <c r="N108" s="333"/>
    </row>
    <row r="109" spans="1:14" s="71" customFormat="1" ht="11.25">
      <c r="B109" s="333"/>
      <c r="C109" s="333"/>
      <c r="D109" s="333"/>
      <c r="E109" s="333"/>
      <c r="F109" s="333"/>
      <c r="L109" s="88"/>
      <c r="M109" s="88"/>
    </row>
    <row r="110" spans="1:14" s="71" customFormat="1" ht="11.25">
      <c r="B110" s="333"/>
      <c r="C110" s="333"/>
      <c r="D110" s="333"/>
      <c r="E110" s="333"/>
      <c r="F110" s="333"/>
      <c r="G110" s="333"/>
      <c r="H110" s="333"/>
      <c r="L110" s="88"/>
      <c r="M110" s="88"/>
    </row>
  </sheetData>
  <mergeCells count="196">
    <mergeCell ref="J44:K44"/>
    <mergeCell ref="M44:N44"/>
    <mergeCell ref="C45:D45"/>
    <mergeCell ref="E45:F45"/>
    <mergeCell ref="G45:H45"/>
    <mergeCell ref="J45:K45"/>
    <mergeCell ref="M45:N45"/>
    <mergeCell ref="I21:N21"/>
    <mergeCell ref="B20:D20"/>
    <mergeCell ref="E20:H20"/>
    <mergeCell ref="B23:D23"/>
    <mergeCell ref="E23:H23"/>
    <mergeCell ref="B22:D22"/>
    <mergeCell ref="E22:H22"/>
    <mergeCell ref="I22:N22"/>
    <mergeCell ref="I23:N23"/>
    <mergeCell ref="J14:K14"/>
    <mergeCell ref="J15:K15"/>
    <mergeCell ref="J16:K16"/>
    <mergeCell ref="I20:N20"/>
    <mergeCell ref="B21:D21"/>
    <mergeCell ref="E21:H21"/>
    <mergeCell ref="A18:B18"/>
    <mergeCell ref="M8:N8"/>
    <mergeCell ref="C9:D9"/>
    <mergeCell ref="E9:F9"/>
    <mergeCell ref="G9:H9"/>
    <mergeCell ref="J9:K9"/>
    <mergeCell ref="M9:N9"/>
    <mergeCell ref="J13:K13"/>
    <mergeCell ref="J10:K10"/>
    <mergeCell ref="J18:K18"/>
    <mergeCell ref="J17:K17"/>
    <mergeCell ref="C8:D8"/>
    <mergeCell ref="E8:F8"/>
    <mergeCell ref="G8:H8"/>
    <mergeCell ref="J8:K8"/>
    <mergeCell ref="J92:K92"/>
    <mergeCell ref="J94:K94"/>
    <mergeCell ref="L81:M81"/>
    <mergeCell ref="J104:L104"/>
    <mergeCell ref="J105:L105"/>
    <mergeCell ref="J106:L106"/>
    <mergeCell ref="M104:N104"/>
    <mergeCell ref="M105:N105"/>
    <mergeCell ref="M106:N106"/>
    <mergeCell ref="J90:K90"/>
    <mergeCell ref="B83:N83"/>
    <mergeCell ref="J84:K84"/>
    <mergeCell ref="J85:K85"/>
    <mergeCell ref="J87:K87"/>
    <mergeCell ref="A96:B96"/>
    <mergeCell ref="J96:K96"/>
    <mergeCell ref="A97:B97"/>
    <mergeCell ref="J97:K97"/>
    <mergeCell ref="B98:C98"/>
    <mergeCell ref="D98:G98"/>
    <mergeCell ref="H98:N98"/>
    <mergeCell ref="J95:K95"/>
    <mergeCell ref="J91:K91"/>
    <mergeCell ref="J93:K93"/>
    <mergeCell ref="B110:H110"/>
    <mergeCell ref="G105:H105"/>
    <mergeCell ref="G106:H106"/>
    <mergeCell ref="B108:N108"/>
    <mergeCell ref="B99:C99"/>
    <mergeCell ref="D99:G99"/>
    <mergeCell ref="B101:C101"/>
    <mergeCell ref="D101:G101"/>
    <mergeCell ref="B103:F103"/>
    <mergeCell ref="B104:F104"/>
    <mergeCell ref="G104:H104"/>
    <mergeCell ref="B109:F109"/>
    <mergeCell ref="H99:N99"/>
    <mergeCell ref="B100:C100"/>
    <mergeCell ref="D100:G100"/>
    <mergeCell ref="H100:N100"/>
    <mergeCell ref="H101:N101"/>
    <mergeCell ref="A81:A82"/>
    <mergeCell ref="B81:B82"/>
    <mergeCell ref="C81:C82"/>
    <mergeCell ref="D81:D82"/>
    <mergeCell ref="E81:E82"/>
    <mergeCell ref="F81:F82"/>
    <mergeCell ref="G81:G82"/>
    <mergeCell ref="H81:H82"/>
    <mergeCell ref="I81:I82"/>
    <mergeCell ref="J86:K86"/>
    <mergeCell ref="J88:K88"/>
    <mergeCell ref="L80:M80"/>
    <mergeCell ref="J89:K89"/>
    <mergeCell ref="J47:K47"/>
    <mergeCell ref="J76:K76"/>
    <mergeCell ref="J72:K72"/>
    <mergeCell ref="J73:K73"/>
    <mergeCell ref="L47:M47"/>
    <mergeCell ref="J74:K74"/>
    <mergeCell ref="J75:K75"/>
    <mergeCell ref="J70:K70"/>
    <mergeCell ref="J67:K67"/>
    <mergeCell ref="L48:M48"/>
    <mergeCell ref="B65:N65"/>
    <mergeCell ref="J66:K66"/>
    <mergeCell ref="J80:K80"/>
    <mergeCell ref="J81:K82"/>
    <mergeCell ref="A77:B77"/>
    <mergeCell ref="J77:K77"/>
    <mergeCell ref="J68:K68"/>
    <mergeCell ref="J69:K69"/>
    <mergeCell ref="J71:K71"/>
    <mergeCell ref="N81:N82"/>
    <mergeCell ref="A64:B64"/>
    <mergeCell ref="J64:K64"/>
    <mergeCell ref="J51:K51"/>
    <mergeCell ref="J52:K52"/>
    <mergeCell ref="J60:K60"/>
    <mergeCell ref="J63:K63"/>
    <mergeCell ref="J53:K53"/>
    <mergeCell ref="J54:K54"/>
    <mergeCell ref="J55:K55"/>
    <mergeCell ref="J56:K56"/>
    <mergeCell ref="J57:K57"/>
    <mergeCell ref="J58:K58"/>
    <mergeCell ref="J59:K59"/>
    <mergeCell ref="A48:A49"/>
    <mergeCell ref="B48:B49"/>
    <mergeCell ref="C48:C49"/>
    <mergeCell ref="D48:D49"/>
    <mergeCell ref="E48:E49"/>
    <mergeCell ref="F48:F49"/>
    <mergeCell ref="G48:G49"/>
    <mergeCell ref="J61:K61"/>
    <mergeCell ref="J62:K62"/>
    <mergeCell ref="H48:H49"/>
    <mergeCell ref="I48:I49"/>
    <mergeCell ref="J48:K49"/>
    <mergeCell ref="B50:N50"/>
    <mergeCell ref="N48:N49"/>
    <mergeCell ref="G4:H4"/>
    <mergeCell ref="L10:M10"/>
    <mergeCell ref="N11:N12"/>
    <mergeCell ref="A11:A12"/>
    <mergeCell ref="C11:C12"/>
    <mergeCell ref="L11:M11"/>
    <mergeCell ref="F11:F12"/>
    <mergeCell ref="G11:G12"/>
    <mergeCell ref="H11:H12"/>
    <mergeCell ref="I11:I12"/>
    <mergeCell ref="J11:K12"/>
    <mergeCell ref="A4:A9"/>
    <mergeCell ref="C4:D4"/>
    <mergeCell ref="E4:F4"/>
    <mergeCell ref="J4:K4"/>
    <mergeCell ref="M4:N4"/>
    <mergeCell ref="C5:D5"/>
    <mergeCell ref="E5:F5"/>
    <mergeCell ref="G5:H5"/>
    <mergeCell ref="J5:K5"/>
    <mergeCell ref="M5:N5"/>
    <mergeCell ref="B11:B12"/>
    <mergeCell ref="D11:D12"/>
    <mergeCell ref="E11:E12"/>
    <mergeCell ref="C6:D6"/>
    <mergeCell ref="E6:F6"/>
    <mergeCell ref="G6:H6"/>
    <mergeCell ref="J6:K6"/>
    <mergeCell ref="M6:N6"/>
    <mergeCell ref="C7:D7"/>
    <mergeCell ref="E7:F7"/>
    <mergeCell ref="G7:H7"/>
    <mergeCell ref="J7:K7"/>
    <mergeCell ref="M7:N7"/>
    <mergeCell ref="A41:A46"/>
    <mergeCell ref="C41:D41"/>
    <mergeCell ref="E41:F41"/>
    <mergeCell ref="J41:K41"/>
    <mergeCell ref="G41:H41"/>
    <mergeCell ref="J42:K42"/>
    <mergeCell ref="M42:N42"/>
    <mergeCell ref="C43:D43"/>
    <mergeCell ref="E43:F43"/>
    <mergeCell ref="G43:H43"/>
    <mergeCell ref="J43:K43"/>
    <mergeCell ref="M43:N43"/>
    <mergeCell ref="C46:D46"/>
    <mergeCell ref="E46:F46"/>
    <mergeCell ref="G46:H46"/>
    <mergeCell ref="J46:K46"/>
    <mergeCell ref="M46:N46"/>
    <mergeCell ref="C44:D44"/>
    <mergeCell ref="M41:N41"/>
    <mergeCell ref="C42:D42"/>
    <mergeCell ref="E42:F42"/>
    <mergeCell ref="G42:H42"/>
    <mergeCell ref="E44:F44"/>
    <mergeCell ref="G44:H44"/>
  </mergeCells>
  <printOptions horizontalCentered="1"/>
  <pageMargins left="0.23622047244094491" right="0.23622047244094491" top="1.1811023622047245" bottom="0.74803149606299213" header="0.31496062992125984" footer="0.31496062992125984"/>
  <pageSetup scale="68" fitToHeight="0" orientation="landscape" r:id="rId1"/>
  <headerFooter>
    <oddHeader>&amp;L&amp;G&amp;C
PROCESO PROTECCIÓN
FORMATO DE SEGUIMIENTO FINANCIERO
MODALIDADES DE PROTECCIÓN&amp;RF5.G19.P
Versión 2
Página &amp;P de &amp;N
03/03/2020
Clasificación de la Información
Clasificada</oddHeader>
    <oddFooter xml:space="preserve">&amp;C&amp;G&amp;R
</oddFooter>
  </headerFooter>
  <legacyDrawingHF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38"/>
  <dimension ref="A1:N110"/>
  <sheetViews>
    <sheetView topLeftCell="B1" zoomScaleNormal="100" workbookViewId="0"/>
  </sheetViews>
  <sheetFormatPr baseColWidth="10" defaultColWidth="11.42578125" defaultRowHeight="18" customHeight="1"/>
  <cols>
    <col min="1" max="1" width="8.7109375" style="26" customWidth="1"/>
    <col min="2" max="2" width="44.5703125" style="26" customWidth="1"/>
    <col min="3" max="9" width="14.28515625" style="26" customWidth="1"/>
    <col min="10" max="11" width="6.42578125" style="26" customWidth="1"/>
    <col min="12" max="13" width="9" style="88" customWidth="1"/>
    <col min="14" max="14" width="13" style="26" customWidth="1"/>
    <col min="15" max="16384" width="11.42578125" style="26"/>
  </cols>
  <sheetData>
    <row r="1" spans="1:14" s="88" customFormat="1" ht="42" customHeight="1"/>
    <row r="2" spans="1:14" s="88" customFormat="1" ht="42" customHeight="1"/>
    <row r="3" spans="1:14" s="88" customFormat="1" ht="42" customHeight="1"/>
    <row r="4" spans="1:14" ht="32.25" customHeight="1">
      <c r="A4" s="206"/>
      <c r="B4" s="96" t="s">
        <v>87</v>
      </c>
      <c r="C4" s="342">
        <f>PRESUPUESTO!$B$5</f>
        <v>0</v>
      </c>
      <c r="D4" s="342"/>
      <c r="E4" s="342" t="s">
        <v>211</v>
      </c>
      <c r="F4" s="342"/>
      <c r="G4" s="312" t="s">
        <v>222</v>
      </c>
      <c r="H4" s="313"/>
      <c r="I4" s="127" t="s">
        <v>223</v>
      </c>
      <c r="J4" s="343" t="s">
        <v>224</v>
      </c>
      <c r="K4" s="344"/>
      <c r="L4" s="132" t="s">
        <v>208</v>
      </c>
      <c r="M4" s="345" t="s">
        <v>212</v>
      </c>
      <c r="N4" s="313"/>
    </row>
    <row r="5" spans="1:14" ht="18" customHeight="1">
      <c r="A5" s="206"/>
      <c r="B5" s="96" t="s">
        <v>16</v>
      </c>
      <c r="C5" s="342">
        <f>PRESUPUESTO!$B$6</f>
        <v>0</v>
      </c>
      <c r="D5" s="342"/>
      <c r="E5" s="342"/>
      <c r="F5" s="342"/>
      <c r="G5" s="346">
        <f>PRESUPUESTO!$A$9</f>
        <v>0</v>
      </c>
      <c r="H5" s="347"/>
      <c r="I5" s="133">
        <f>PRESUPUESTO!$C$9</f>
        <v>0</v>
      </c>
      <c r="J5" s="321">
        <f>PRESUPUESTO!$D$9</f>
        <v>0</v>
      </c>
      <c r="K5" s="329"/>
      <c r="L5" s="134">
        <f>PRESUPUESTO!$E$9</f>
        <v>0</v>
      </c>
      <c r="M5" s="348"/>
      <c r="N5" s="349"/>
    </row>
    <row r="6" spans="1:14" ht="18" customHeight="1">
      <c r="A6" s="206"/>
      <c r="B6" s="135" t="s">
        <v>43</v>
      </c>
      <c r="C6" s="342">
        <f>PRESUPUESTO!$B$7</f>
        <v>0</v>
      </c>
      <c r="D6" s="342"/>
      <c r="E6" s="342" t="s">
        <v>213</v>
      </c>
      <c r="F6" s="342"/>
      <c r="G6" s="346">
        <f>PRESUPUESTO!$A$10</f>
        <v>0</v>
      </c>
      <c r="H6" s="347"/>
      <c r="I6" s="133">
        <f>PRESUPUESTO!$C$10</f>
        <v>0</v>
      </c>
      <c r="J6" s="321">
        <f>PRESUPUESTO!$D$10</f>
        <v>0</v>
      </c>
      <c r="K6" s="329"/>
      <c r="L6" s="134">
        <f>PRESUPUESTO!$E$10</f>
        <v>0</v>
      </c>
      <c r="M6" s="348"/>
      <c r="N6" s="349"/>
    </row>
    <row r="7" spans="1:14" ht="18" customHeight="1">
      <c r="A7" s="206"/>
      <c r="B7" s="136" t="s">
        <v>1</v>
      </c>
      <c r="C7" s="319">
        <f>PRESUPUESTO!$E$5</f>
        <v>0</v>
      </c>
      <c r="D7" s="320"/>
      <c r="E7" s="350"/>
      <c r="F7" s="350"/>
      <c r="G7" s="346">
        <f>PRESUPUESTO!$A$11</f>
        <v>0</v>
      </c>
      <c r="H7" s="347"/>
      <c r="I7" s="133">
        <f>PRESUPUESTO!$C$11</f>
        <v>0</v>
      </c>
      <c r="J7" s="321">
        <f>PRESUPUESTO!$D$11</f>
        <v>0</v>
      </c>
      <c r="K7" s="329"/>
      <c r="L7" s="134">
        <f>PRESUPUESTO!$E$11</f>
        <v>0</v>
      </c>
      <c r="M7" s="330"/>
      <c r="N7" s="316"/>
    </row>
    <row r="8" spans="1:14" s="88" customFormat="1" ht="18" customHeight="1">
      <c r="A8" s="206"/>
      <c r="B8" s="137" t="s">
        <v>42</v>
      </c>
      <c r="C8" s="319">
        <f>PRESUPUESTO!$E$6</f>
        <v>0</v>
      </c>
      <c r="D8" s="320"/>
      <c r="E8" s="321" t="s">
        <v>214</v>
      </c>
      <c r="F8" s="322"/>
      <c r="G8" s="331"/>
      <c r="H8" s="332"/>
      <c r="I8" s="140"/>
      <c r="J8" s="314"/>
      <c r="K8" s="314"/>
      <c r="L8" s="141"/>
      <c r="M8" s="315"/>
      <c r="N8" s="316"/>
    </row>
    <row r="9" spans="1:14" s="88" customFormat="1" ht="18" customHeight="1">
      <c r="A9" s="206"/>
      <c r="B9" s="137" t="s">
        <v>3</v>
      </c>
      <c r="C9" s="319">
        <f>PRESUPUESTO!$E$7</f>
        <v>0</v>
      </c>
      <c r="D9" s="320"/>
      <c r="E9" s="321"/>
      <c r="F9" s="322"/>
      <c r="G9" s="323"/>
      <c r="H9" s="324"/>
      <c r="I9" s="142"/>
      <c r="J9" s="325"/>
      <c r="K9" s="326"/>
      <c r="L9" s="142"/>
      <c r="M9" s="327"/>
      <c r="N9" s="328"/>
    </row>
    <row r="10" spans="1:14" ht="18" customHeight="1">
      <c r="A10" s="28" t="s">
        <v>59</v>
      </c>
      <c r="B10" s="119" t="s">
        <v>4</v>
      </c>
      <c r="C10" s="38">
        <v>1</v>
      </c>
      <c r="D10" s="38">
        <v>2</v>
      </c>
      <c r="E10" s="38">
        <v>3</v>
      </c>
      <c r="F10" s="38" t="s">
        <v>5</v>
      </c>
      <c r="G10" s="139">
        <v>5</v>
      </c>
      <c r="H10" s="139">
        <v>-6</v>
      </c>
      <c r="I10" s="139" t="s">
        <v>6</v>
      </c>
      <c r="J10" s="310" t="s">
        <v>7</v>
      </c>
      <c r="K10" s="311"/>
      <c r="L10" s="317">
        <v>9</v>
      </c>
      <c r="M10" s="318"/>
      <c r="N10" s="122" t="s">
        <v>45</v>
      </c>
    </row>
    <row r="11" spans="1:14" s="39" customFormat="1" ht="27" customHeight="1">
      <c r="A11" s="337">
        <v>1000</v>
      </c>
      <c r="B11" s="294" t="s">
        <v>9</v>
      </c>
      <c r="C11" s="296" t="s">
        <v>121</v>
      </c>
      <c r="D11" s="294" t="s">
        <v>10</v>
      </c>
      <c r="E11" s="294" t="s">
        <v>11</v>
      </c>
      <c r="F11" s="296" t="s">
        <v>122</v>
      </c>
      <c r="G11" s="296" t="s">
        <v>174</v>
      </c>
      <c r="H11" s="296" t="s">
        <v>160</v>
      </c>
      <c r="I11" s="296" t="s">
        <v>12</v>
      </c>
      <c r="J11" s="335" t="s">
        <v>78</v>
      </c>
      <c r="K11" s="305"/>
      <c r="L11" s="290" t="s">
        <v>193</v>
      </c>
      <c r="M11" s="291"/>
      <c r="N11" s="296" t="s">
        <v>123</v>
      </c>
    </row>
    <row r="12" spans="1:14" s="39" customFormat="1" ht="27" customHeight="1">
      <c r="A12" s="338"/>
      <c r="B12" s="295"/>
      <c r="C12" s="297"/>
      <c r="D12" s="295"/>
      <c r="E12" s="295"/>
      <c r="F12" s="298"/>
      <c r="G12" s="297"/>
      <c r="H12" s="297"/>
      <c r="I12" s="297"/>
      <c r="J12" s="336"/>
      <c r="K12" s="307"/>
      <c r="L12" s="98" t="s">
        <v>194</v>
      </c>
      <c r="M12" s="98" t="s">
        <v>195</v>
      </c>
      <c r="N12" s="297"/>
    </row>
    <row r="13" spans="1:14" ht="18" customHeight="1">
      <c r="A13" s="54">
        <v>1100</v>
      </c>
      <c r="B13" s="65" t="s">
        <v>104</v>
      </c>
      <c r="C13" s="29">
        <f>'MES 8'!F13</f>
        <v>0</v>
      </c>
      <c r="D13" s="29">
        <v>0</v>
      </c>
      <c r="E13" s="29">
        <v>0</v>
      </c>
      <c r="F13" s="29">
        <f>C13+D13-E13</f>
        <v>0</v>
      </c>
      <c r="G13" s="29">
        <f>'MES 8'!I13</f>
        <v>0</v>
      </c>
      <c r="H13" s="29">
        <v>0</v>
      </c>
      <c r="I13" s="29">
        <f>G13+H13</f>
        <v>0</v>
      </c>
      <c r="J13" s="292" t="e">
        <f t="shared" ref="J13:J18" si="0">(I13/F13)</f>
        <v>#DIV/0!</v>
      </c>
      <c r="K13" s="293"/>
      <c r="L13" s="99">
        <v>0</v>
      </c>
      <c r="M13" s="99">
        <v>0</v>
      </c>
      <c r="N13" s="31">
        <f>F13-I13</f>
        <v>0</v>
      </c>
    </row>
    <row r="14" spans="1:14" ht="18" customHeight="1">
      <c r="A14" s="54">
        <v>1200</v>
      </c>
      <c r="B14" s="65" t="s">
        <v>105</v>
      </c>
      <c r="C14" s="29">
        <f>'MES 8'!F14</f>
        <v>0</v>
      </c>
      <c r="D14" s="29">
        <v>0</v>
      </c>
      <c r="E14" s="29">
        <v>0</v>
      </c>
      <c r="F14" s="29">
        <f>C14+D14-E14</f>
        <v>0</v>
      </c>
      <c r="G14" s="29">
        <f>'MES 8'!I14</f>
        <v>0</v>
      </c>
      <c r="H14" s="29">
        <v>0</v>
      </c>
      <c r="I14" s="29">
        <f>G14+H14</f>
        <v>0</v>
      </c>
      <c r="J14" s="292" t="e">
        <f t="shared" si="0"/>
        <v>#DIV/0!</v>
      </c>
      <c r="K14" s="293"/>
      <c r="L14" s="99">
        <v>0</v>
      </c>
      <c r="M14" s="99">
        <v>0</v>
      </c>
      <c r="N14" s="31">
        <f>F14-I14</f>
        <v>0</v>
      </c>
    </row>
    <row r="15" spans="1:14" ht="18" customHeight="1">
      <c r="A15" s="54">
        <v>1300</v>
      </c>
      <c r="B15" s="64" t="s">
        <v>190</v>
      </c>
      <c r="C15" s="29">
        <f>'MES 8'!F15</f>
        <v>0</v>
      </c>
      <c r="D15" s="29">
        <v>0</v>
      </c>
      <c r="E15" s="29">
        <v>0</v>
      </c>
      <c r="F15" s="29">
        <f>C15+D15-E15</f>
        <v>0</v>
      </c>
      <c r="G15" s="29">
        <f>'MES 8'!I15</f>
        <v>0</v>
      </c>
      <c r="H15" s="29">
        <v>0</v>
      </c>
      <c r="I15" s="29">
        <f>G15+H15</f>
        <v>0</v>
      </c>
      <c r="J15" s="292" t="e">
        <f t="shared" si="0"/>
        <v>#DIV/0!</v>
      </c>
      <c r="K15" s="293"/>
      <c r="L15" s="99">
        <v>0</v>
      </c>
      <c r="M15" s="99">
        <v>0</v>
      </c>
      <c r="N15" s="31">
        <f>F15-I15</f>
        <v>0</v>
      </c>
    </row>
    <row r="16" spans="1:14" ht="18" customHeight="1">
      <c r="A16" s="54">
        <v>1400</v>
      </c>
      <c r="B16" s="64" t="s">
        <v>220</v>
      </c>
      <c r="C16" s="29">
        <f>'MES 8'!F16</f>
        <v>0</v>
      </c>
      <c r="D16" s="29">
        <v>0</v>
      </c>
      <c r="E16" s="29">
        <v>0</v>
      </c>
      <c r="F16" s="29">
        <f>C16+D16-E16</f>
        <v>0</v>
      </c>
      <c r="G16" s="29">
        <f>'MES 8'!I16</f>
        <v>0</v>
      </c>
      <c r="H16" s="29">
        <v>0</v>
      </c>
      <c r="I16" s="29">
        <f>G16+H16</f>
        <v>0</v>
      </c>
      <c r="J16" s="292" t="e">
        <f t="shared" si="0"/>
        <v>#DIV/0!</v>
      </c>
      <c r="K16" s="293"/>
      <c r="L16" s="99">
        <v>0</v>
      </c>
      <c r="M16" s="99">
        <v>0</v>
      </c>
      <c r="N16" s="31">
        <f>F16-I16</f>
        <v>0</v>
      </c>
    </row>
    <row r="17" spans="1:14" ht="18" customHeight="1">
      <c r="A17" s="54">
        <v>1500</v>
      </c>
      <c r="B17" s="64" t="s">
        <v>221</v>
      </c>
      <c r="C17" s="29">
        <f>'MES 8'!F17</f>
        <v>0</v>
      </c>
      <c r="D17" s="29">
        <v>0</v>
      </c>
      <c r="E17" s="29">
        <v>0</v>
      </c>
      <c r="F17" s="29">
        <f>C17+D17-E17</f>
        <v>0</v>
      </c>
      <c r="G17" s="29">
        <f>'MES 8'!I17</f>
        <v>0</v>
      </c>
      <c r="H17" s="29">
        <v>0</v>
      </c>
      <c r="I17" s="29">
        <f>G17+H17</f>
        <v>0</v>
      </c>
      <c r="J17" s="292" t="e">
        <f t="shared" si="0"/>
        <v>#DIV/0!</v>
      </c>
      <c r="K17" s="293"/>
      <c r="L17" s="99">
        <v>0</v>
      </c>
      <c r="M17" s="99">
        <v>0</v>
      </c>
      <c r="N17" s="31">
        <f>F17-I17</f>
        <v>0</v>
      </c>
    </row>
    <row r="18" spans="1:14" s="40" customFormat="1" ht="18" customHeight="1">
      <c r="A18" s="284" t="s">
        <v>0</v>
      </c>
      <c r="B18" s="285"/>
      <c r="C18" s="37">
        <f>SUM(C13:C17)</f>
        <v>0</v>
      </c>
      <c r="D18" s="83">
        <f t="shared" ref="D18:I18" si="1">SUM(D13:D17)</f>
        <v>0</v>
      </c>
      <c r="E18" s="83">
        <f t="shared" si="1"/>
        <v>0</v>
      </c>
      <c r="F18" s="83">
        <f t="shared" si="1"/>
        <v>0</v>
      </c>
      <c r="G18" s="83">
        <f t="shared" si="1"/>
        <v>0</v>
      </c>
      <c r="H18" s="83">
        <f t="shared" si="1"/>
        <v>0</v>
      </c>
      <c r="I18" s="83">
        <f t="shared" si="1"/>
        <v>0</v>
      </c>
      <c r="J18" s="286" t="e">
        <f t="shared" si="0"/>
        <v>#DIV/0!</v>
      </c>
      <c r="K18" s="287"/>
      <c r="L18" s="100">
        <f t="shared" ref="L18:M18" si="2">SUM(L13:L17)</f>
        <v>0</v>
      </c>
      <c r="M18" s="100">
        <f t="shared" si="2"/>
        <v>0</v>
      </c>
      <c r="N18" s="36">
        <f>SUM(N13:N17)</f>
        <v>0</v>
      </c>
    </row>
    <row r="20" spans="1:14" ht="18" customHeight="1">
      <c r="B20" s="206" t="s">
        <v>14</v>
      </c>
      <c r="C20" s="206"/>
      <c r="D20" s="206"/>
      <c r="E20" s="206" t="s">
        <v>46</v>
      </c>
      <c r="F20" s="206"/>
      <c r="G20" s="206"/>
      <c r="H20" s="206"/>
      <c r="I20" s="206" t="s">
        <v>47</v>
      </c>
      <c r="J20" s="206"/>
      <c r="K20" s="206"/>
      <c r="L20" s="206"/>
      <c r="M20" s="206"/>
      <c r="N20" s="206"/>
    </row>
    <row r="21" spans="1:14" ht="18" customHeight="1">
      <c r="B21" s="206"/>
      <c r="C21" s="206"/>
      <c r="D21" s="206"/>
      <c r="E21" s="206"/>
      <c r="F21" s="206"/>
      <c r="G21" s="206"/>
      <c r="H21" s="206"/>
      <c r="I21" s="206"/>
      <c r="J21" s="206"/>
      <c r="K21" s="206"/>
      <c r="L21" s="206"/>
      <c r="M21" s="206"/>
      <c r="N21" s="206"/>
    </row>
    <row r="22" spans="1:14" ht="40.5" customHeight="1">
      <c r="B22" s="206"/>
      <c r="C22" s="206"/>
      <c r="D22" s="206"/>
      <c r="E22" s="206"/>
      <c r="F22" s="206"/>
      <c r="G22" s="206"/>
      <c r="H22" s="206"/>
      <c r="I22" s="206"/>
      <c r="J22" s="206"/>
      <c r="K22" s="206"/>
      <c r="L22" s="206"/>
      <c r="M22" s="206"/>
      <c r="N22" s="206"/>
    </row>
    <row r="23" spans="1:14" ht="11.25">
      <c r="B23" s="206" t="s">
        <v>15</v>
      </c>
      <c r="C23" s="206"/>
      <c r="D23" s="206"/>
      <c r="E23" s="206" t="s">
        <v>15</v>
      </c>
      <c r="F23" s="206"/>
      <c r="G23" s="206"/>
      <c r="H23" s="206"/>
      <c r="I23" s="206" t="s">
        <v>15</v>
      </c>
      <c r="J23" s="206"/>
      <c r="K23" s="206"/>
      <c r="L23" s="206"/>
      <c r="M23" s="206"/>
      <c r="N23" s="206"/>
    </row>
    <row r="24" spans="1:14" ht="11.25"/>
    <row r="25" spans="1:14" ht="11.25">
      <c r="B25" s="49" t="s">
        <v>114</v>
      </c>
    </row>
    <row r="26" spans="1:14" ht="11.25">
      <c r="B26" s="4" t="s">
        <v>115</v>
      </c>
    </row>
    <row r="27" spans="1:14" ht="11.25">
      <c r="B27" s="49"/>
    </row>
    <row r="28" spans="1:14" ht="11.25">
      <c r="B28" s="4"/>
    </row>
    <row r="31" spans="1:14" ht="23.45" customHeight="1"/>
    <row r="40" spans="1:14" ht="81.599999999999994" customHeight="1"/>
    <row r="41" spans="1:14" ht="31.5" customHeight="1">
      <c r="A41" s="206"/>
      <c r="B41" s="96" t="s">
        <v>87</v>
      </c>
      <c r="C41" s="342">
        <f>PRESUPUESTO!$B$5</f>
        <v>0</v>
      </c>
      <c r="D41" s="342"/>
      <c r="E41" s="342" t="s">
        <v>211</v>
      </c>
      <c r="F41" s="342"/>
      <c r="G41" s="312" t="s">
        <v>222</v>
      </c>
      <c r="H41" s="313"/>
      <c r="I41" s="127" t="s">
        <v>223</v>
      </c>
      <c r="J41" s="343" t="s">
        <v>224</v>
      </c>
      <c r="K41" s="344"/>
      <c r="L41" s="132" t="s">
        <v>208</v>
      </c>
      <c r="M41" s="345" t="s">
        <v>212</v>
      </c>
      <c r="N41" s="313"/>
    </row>
    <row r="42" spans="1:14" ht="18" customHeight="1">
      <c r="A42" s="206"/>
      <c r="B42" s="96" t="s">
        <v>16</v>
      </c>
      <c r="C42" s="342">
        <f>PRESUPUESTO!$B$6</f>
        <v>0</v>
      </c>
      <c r="D42" s="342"/>
      <c r="E42" s="342"/>
      <c r="F42" s="342"/>
      <c r="G42" s="346">
        <f>PRESUPUESTO!$A$9</f>
        <v>0</v>
      </c>
      <c r="H42" s="347"/>
      <c r="I42" s="133">
        <f>PRESUPUESTO!$C$9</f>
        <v>0</v>
      </c>
      <c r="J42" s="321">
        <f>PRESUPUESTO!$D$9</f>
        <v>0</v>
      </c>
      <c r="K42" s="329"/>
      <c r="L42" s="134">
        <f>PRESUPUESTO!$E$9</f>
        <v>0</v>
      </c>
      <c r="M42" s="348"/>
      <c r="N42" s="349"/>
    </row>
    <row r="43" spans="1:14" ht="18" customHeight="1">
      <c r="A43" s="206"/>
      <c r="B43" s="135" t="s">
        <v>43</v>
      </c>
      <c r="C43" s="342">
        <f>PRESUPUESTO!$B$7</f>
        <v>0</v>
      </c>
      <c r="D43" s="342"/>
      <c r="E43" s="342" t="s">
        <v>213</v>
      </c>
      <c r="F43" s="342"/>
      <c r="G43" s="346">
        <f>PRESUPUESTO!$A$10</f>
        <v>0</v>
      </c>
      <c r="H43" s="347"/>
      <c r="I43" s="133">
        <f>PRESUPUESTO!$C$10</f>
        <v>0</v>
      </c>
      <c r="J43" s="321">
        <f>PRESUPUESTO!$D$10</f>
        <v>0</v>
      </c>
      <c r="K43" s="329"/>
      <c r="L43" s="134">
        <f>PRESUPUESTO!$E$10</f>
        <v>0</v>
      </c>
      <c r="M43" s="348"/>
      <c r="N43" s="349"/>
    </row>
    <row r="44" spans="1:14" ht="18" customHeight="1">
      <c r="A44" s="206"/>
      <c r="B44" s="136" t="s">
        <v>1</v>
      </c>
      <c r="C44" s="319">
        <f>PRESUPUESTO!$E$5</f>
        <v>0</v>
      </c>
      <c r="D44" s="320"/>
      <c r="E44" s="350"/>
      <c r="F44" s="350"/>
      <c r="G44" s="346">
        <f>PRESUPUESTO!$A$11</f>
        <v>0</v>
      </c>
      <c r="H44" s="347"/>
      <c r="I44" s="133">
        <f>PRESUPUESTO!$C$11</f>
        <v>0</v>
      </c>
      <c r="J44" s="321">
        <f>PRESUPUESTO!$D$11</f>
        <v>0</v>
      </c>
      <c r="K44" s="329"/>
      <c r="L44" s="134">
        <f>PRESUPUESTO!$E$11</f>
        <v>0</v>
      </c>
      <c r="M44" s="330"/>
      <c r="N44" s="316"/>
    </row>
    <row r="45" spans="1:14" s="88" customFormat="1" ht="18" customHeight="1">
      <c r="A45" s="206"/>
      <c r="B45" s="137" t="s">
        <v>42</v>
      </c>
      <c r="C45" s="319">
        <f>PRESUPUESTO!$E$6</f>
        <v>0</v>
      </c>
      <c r="D45" s="320"/>
      <c r="E45" s="321" t="s">
        <v>214</v>
      </c>
      <c r="F45" s="322"/>
      <c r="G45" s="331"/>
      <c r="H45" s="332"/>
      <c r="I45" s="140"/>
      <c r="J45" s="314"/>
      <c r="K45" s="314"/>
      <c r="L45" s="141"/>
      <c r="M45" s="315"/>
      <c r="N45" s="316"/>
    </row>
    <row r="46" spans="1:14" s="88" customFormat="1" ht="16.5" customHeight="1">
      <c r="A46" s="206"/>
      <c r="B46" s="137" t="s">
        <v>3</v>
      </c>
      <c r="C46" s="319">
        <f>PRESUPUESTO!$E$7</f>
        <v>0</v>
      </c>
      <c r="D46" s="320"/>
      <c r="E46" s="321"/>
      <c r="F46" s="322"/>
      <c r="G46" s="323"/>
      <c r="H46" s="324"/>
      <c r="I46" s="142"/>
      <c r="J46" s="325"/>
      <c r="K46" s="326"/>
      <c r="L46" s="142"/>
      <c r="M46" s="327"/>
      <c r="N46" s="328"/>
    </row>
    <row r="47" spans="1:14" ht="16.5" customHeight="1">
      <c r="A47" s="28" t="s">
        <v>59</v>
      </c>
      <c r="B47" s="119" t="s">
        <v>4</v>
      </c>
      <c r="C47" s="38">
        <v>1</v>
      </c>
      <c r="D47" s="38">
        <v>2</v>
      </c>
      <c r="E47" s="38">
        <v>3</v>
      </c>
      <c r="F47" s="38" t="s">
        <v>5</v>
      </c>
      <c r="G47" s="139">
        <v>5</v>
      </c>
      <c r="H47" s="139">
        <v>-6</v>
      </c>
      <c r="I47" s="139" t="s">
        <v>6</v>
      </c>
      <c r="J47" s="310" t="s">
        <v>7</v>
      </c>
      <c r="K47" s="311"/>
      <c r="L47" s="317">
        <v>9</v>
      </c>
      <c r="M47" s="318"/>
      <c r="N47" s="122" t="s">
        <v>45</v>
      </c>
    </row>
    <row r="48" spans="1:14" s="40" customFormat="1" ht="21.95" customHeight="1">
      <c r="A48" s="294">
        <v>2000</v>
      </c>
      <c r="B48" s="294" t="s">
        <v>19</v>
      </c>
      <c r="C48" s="296" t="s">
        <v>125</v>
      </c>
      <c r="D48" s="294" t="s">
        <v>10</v>
      </c>
      <c r="E48" s="294" t="s">
        <v>11</v>
      </c>
      <c r="F48" s="296" t="s">
        <v>122</v>
      </c>
      <c r="G48" s="296" t="s">
        <v>175</v>
      </c>
      <c r="H48" s="296" t="s">
        <v>161</v>
      </c>
      <c r="I48" s="296" t="s">
        <v>126</v>
      </c>
      <c r="J48" s="304" t="s">
        <v>79</v>
      </c>
      <c r="K48" s="305"/>
      <c r="L48" s="290" t="s">
        <v>193</v>
      </c>
      <c r="M48" s="291"/>
      <c r="N48" s="296" t="s">
        <v>124</v>
      </c>
    </row>
    <row r="49" spans="1:14" s="40" customFormat="1" ht="23.1" customHeight="1">
      <c r="A49" s="295"/>
      <c r="B49" s="295"/>
      <c r="C49" s="297"/>
      <c r="D49" s="295"/>
      <c r="E49" s="295"/>
      <c r="F49" s="298"/>
      <c r="G49" s="298"/>
      <c r="H49" s="297"/>
      <c r="I49" s="297"/>
      <c r="J49" s="306"/>
      <c r="K49" s="307"/>
      <c r="L49" s="101" t="s">
        <v>196</v>
      </c>
      <c r="M49" s="101" t="s">
        <v>197</v>
      </c>
      <c r="N49" s="297"/>
    </row>
    <row r="50" spans="1:14" s="40" customFormat="1" ht="18" customHeight="1">
      <c r="A50" s="80">
        <v>2100</v>
      </c>
      <c r="B50" s="309" t="s">
        <v>103</v>
      </c>
      <c r="C50" s="309"/>
      <c r="D50" s="309"/>
      <c r="E50" s="309"/>
      <c r="F50" s="309"/>
      <c r="G50" s="309"/>
      <c r="H50" s="309"/>
      <c r="I50" s="309"/>
      <c r="J50" s="309"/>
      <c r="K50" s="309"/>
      <c r="L50" s="309"/>
      <c r="M50" s="309"/>
      <c r="N50" s="309"/>
    </row>
    <row r="51" spans="1:14" ht="18" customHeight="1">
      <c r="A51" s="79">
        <v>2101</v>
      </c>
      <c r="B51" s="64" t="s">
        <v>83</v>
      </c>
      <c r="C51" s="29">
        <f>'MES 8'!F51</f>
        <v>0</v>
      </c>
      <c r="D51" s="29">
        <v>0</v>
      </c>
      <c r="E51" s="29">
        <v>0</v>
      </c>
      <c r="F51" s="29">
        <f t="shared" ref="F51:F63" si="3">C51+D51-E51</f>
        <v>0</v>
      </c>
      <c r="G51" s="29">
        <f>'MES 8'!I51</f>
        <v>0</v>
      </c>
      <c r="H51" s="29">
        <v>0</v>
      </c>
      <c r="I51" s="29">
        <f t="shared" ref="I51:I63" si="4">(G51+H51)</f>
        <v>0</v>
      </c>
      <c r="J51" s="292" t="e">
        <f>(I51/F51)</f>
        <v>#DIV/0!</v>
      </c>
      <c r="K51" s="293"/>
      <c r="L51" s="99">
        <v>0</v>
      </c>
      <c r="M51" s="99">
        <v>0</v>
      </c>
      <c r="N51" s="82">
        <f>(F51-I51)</f>
        <v>0</v>
      </c>
    </row>
    <row r="52" spans="1:14" ht="18" customHeight="1">
      <c r="A52" s="79">
        <v>2102</v>
      </c>
      <c r="B52" s="64" t="s">
        <v>21</v>
      </c>
      <c r="C52" s="29">
        <f>'MES 8'!F52</f>
        <v>0</v>
      </c>
      <c r="D52" s="29">
        <v>0</v>
      </c>
      <c r="E52" s="29">
        <v>0</v>
      </c>
      <c r="F52" s="29">
        <f t="shared" si="3"/>
        <v>0</v>
      </c>
      <c r="G52" s="29">
        <f>'MES 8'!I52</f>
        <v>0</v>
      </c>
      <c r="H52" s="29">
        <v>0</v>
      </c>
      <c r="I52" s="29">
        <f t="shared" si="4"/>
        <v>0</v>
      </c>
      <c r="J52" s="292" t="e">
        <f t="shared" ref="J52:J63" si="5">(I52/F52)</f>
        <v>#DIV/0!</v>
      </c>
      <c r="K52" s="293"/>
      <c r="L52" s="99">
        <v>0</v>
      </c>
      <c r="M52" s="99">
        <v>0</v>
      </c>
      <c r="N52" s="82">
        <f t="shared" ref="N52:N63" si="6">(F52-I52)</f>
        <v>0</v>
      </c>
    </row>
    <row r="53" spans="1:14" ht="18" customHeight="1">
      <c r="A53" s="79">
        <v>2103</v>
      </c>
      <c r="B53" s="64" t="s">
        <v>22</v>
      </c>
      <c r="C53" s="29">
        <f>'MES 8'!F53</f>
        <v>0</v>
      </c>
      <c r="D53" s="29">
        <v>0</v>
      </c>
      <c r="E53" s="29">
        <v>0</v>
      </c>
      <c r="F53" s="29">
        <f t="shared" si="3"/>
        <v>0</v>
      </c>
      <c r="G53" s="29">
        <f>'MES 8'!I53</f>
        <v>0</v>
      </c>
      <c r="H53" s="29">
        <v>0</v>
      </c>
      <c r="I53" s="29">
        <f t="shared" si="4"/>
        <v>0</v>
      </c>
      <c r="J53" s="292" t="e">
        <f t="shared" si="5"/>
        <v>#DIV/0!</v>
      </c>
      <c r="K53" s="293"/>
      <c r="L53" s="99">
        <v>0</v>
      </c>
      <c r="M53" s="99">
        <v>0</v>
      </c>
      <c r="N53" s="82">
        <f t="shared" si="6"/>
        <v>0</v>
      </c>
    </row>
    <row r="54" spans="1:14" ht="18" customHeight="1">
      <c r="A54" s="79">
        <v>2104</v>
      </c>
      <c r="B54" s="64" t="s">
        <v>23</v>
      </c>
      <c r="C54" s="29">
        <f>'MES 8'!F54</f>
        <v>0</v>
      </c>
      <c r="D54" s="29">
        <v>0</v>
      </c>
      <c r="E54" s="29">
        <v>0</v>
      </c>
      <c r="F54" s="29">
        <f t="shared" si="3"/>
        <v>0</v>
      </c>
      <c r="G54" s="29">
        <f>'MES 8'!I54</f>
        <v>0</v>
      </c>
      <c r="H54" s="29">
        <v>0</v>
      </c>
      <c r="I54" s="29">
        <f t="shared" si="4"/>
        <v>0</v>
      </c>
      <c r="J54" s="292" t="e">
        <f t="shared" si="5"/>
        <v>#DIV/0!</v>
      </c>
      <c r="K54" s="293"/>
      <c r="L54" s="99">
        <v>0</v>
      </c>
      <c r="M54" s="99">
        <v>0</v>
      </c>
      <c r="N54" s="82">
        <f t="shared" si="6"/>
        <v>0</v>
      </c>
    </row>
    <row r="55" spans="1:14" ht="18" customHeight="1">
      <c r="A55" s="79">
        <v>2105</v>
      </c>
      <c r="B55" s="64" t="s">
        <v>24</v>
      </c>
      <c r="C55" s="29">
        <f>'MES 8'!F55</f>
        <v>0</v>
      </c>
      <c r="D55" s="29">
        <v>0</v>
      </c>
      <c r="E55" s="29">
        <v>0</v>
      </c>
      <c r="F55" s="29">
        <f t="shared" si="3"/>
        <v>0</v>
      </c>
      <c r="G55" s="29">
        <f>'MES 8'!I55</f>
        <v>0</v>
      </c>
      <c r="H55" s="29">
        <v>0</v>
      </c>
      <c r="I55" s="29">
        <f t="shared" si="4"/>
        <v>0</v>
      </c>
      <c r="J55" s="292" t="e">
        <f t="shared" si="5"/>
        <v>#DIV/0!</v>
      </c>
      <c r="K55" s="293"/>
      <c r="L55" s="99">
        <v>0</v>
      </c>
      <c r="M55" s="99">
        <v>0</v>
      </c>
      <c r="N55" s="82">
        <f t="shared" si="6"/>
        <v>0</v>
      </c>
    </row>
    <row r="56" spans="1:14" ht="18" customHeight="1">
      <c r="A56" s="79">
        <v>2106</v>
      </c>
      <c r="B56" s="64" t="s">
        <v>25</v>
      </c>
      <c r="C56" s="29">
        <f>'MES 8'!F56</f>
        <v>0</v>
      </c>
      <c r="D56" s="29">
        <v>0</v>
      </c>
      <c r="E56" s="29">
        <v>0</v>
      </c>
      <c r="F56" s="29">
        <f t="shared" si="3"/>
        <v>0</v>
      </c>
      <c r="G56" s="29">
        <f>'MES 8'!I56</f>
        <v>0</v>
      </c>
      <c r="H56" s="29">
        <v>0</v>
      </c>
      <c r="I56" s="29">
        <f t="shared" si="4"/>
        <v>0</v>
      </c>
      <c r="J56" s="292" t="e">
        <f t="shared" si="5"/>
        <v>#DIV/0!</v>
      </c>
      <c r="K56" s="293"/>
      <c r="L56" s="99">
        <v>0</v>
      </c>
      <c r="M56" s="99">
        <v>0</v>
      </c>
      <c r="N56" s="82">
        <f t="shared" si="6"/>
        <v>0</v>
      </c>
    </row>
    <row r="57" spans="1:14" ht="18" customHeight="1">
      <c r="A57" s="79">
        <v>2107</v>
      </c>
      <c r="B57" s="64" t="s">
        <v>26</v>
      </c>
      <c r="C57" s="29">
        <f>'MES 8'!F57</f>
        <v>0</v>
      </c>
      <c r="D57" s="29">
        <v>0</v>
      </c>
      <c r="E57" s="29">
        <v>0</v>
      </c>
      <c r="F57" s="29">
        <f t="shared" si="3"/>
        <v>0</v>
      </c>
      <c r="G57" s="29">
        <f>'MES 8'!I57</f>
        <v>0</v>
      </c>
      <c r="H57" s="29">
        <v>0</v>
      </c>
      <c r="I57" s="29">
        <f t="shared" si="4"/>
        <v>0</v>
      </c>
      <c r="J57" s="292" t="e">
        <f t="shared" si="5"/>
        <v>#DIV/0!</v>
      </c>
      <c r="K57" s="293"/>
      <c r="L57" s="99">
        <v>0</v>
      </c>
      <c r="M57" s="99">
        <v>0</v>
      </c>
      <c r="N57" s="82">
        <f t="shared" si="6"/>
        <v>0</v>
      </c>
    </row>
    <row r="58" spans="1:14" ht="18" customHeight="1">
      <c r="A58" s="79">
        <v>2108</v>
      </c>
      <c r="B58" s="73" t="s">
        <v>90</v>
      </c>
      <c r="C58" s="29">
        <f>'MES 8'!F58</f>
        <v>0</v>
      </c>
      <c r="D58" s="29">
        <v>0</v>
      </c>
      <c r="E58" s="29">
        <v>0</v>
      </c>
      <c r="F58" s="29">
        <f t="shared" si="3"/>
        <v>0</v>
      </c>
      <c r="G58" s="29">
        <f>'MES 8'!I58</f>
        <v>0</v>
      </c>
      <c r="H58" s="29">
        <v>0</v>
      </c>
      <c r="I58" s="29">
        <f t="shared" si="4"/>
        <v>0</v>
      </c>
      <c r="J58" s="292" t="e">
        <f t="shared" si="5"/>
        <v>#DIV/0!</v>
      </c>
      <c r="K58" s="293"/>
      <c r="L58" s="99">
        <v>0</v>
      </c>
      <c r="M58" s="99">
        <v>0</v>
      </c>
      <c r="N58" s="82">
        <f t="shared" si="6"/>
        <v>0</v>
      </c>
    </row>
    <row r="59" spans="1:14" ht="18" customHeight="1">
      <c r="A59" s="79">
        <v>2109</v>
      </c>
      <c r="B59" s="64" t="s">
        <v>140</v>
      </c>
      <c r="C59" s="29">
        <f>'MES 8'!F59</f>
        <v>0</v>
      </c>
      <c r="D59" s="29">
        <v>0</v>
      </c>
      <c r="E59" s="29">
        <v>0</v>
      </c>
      <c r="F59" s="29">
        <f t="shared" si="3"/>
        <v>0</v>
      </c>
      <c r="G59" s="29">
        <f>'MES 8'!I59</f>
        <v>0</v>
      </c>
      <c r="H59" s="29">
        <v>0</v>
      </c>
      <c r="I59" s="29">
        <f t="shared" si="4"/>
        <v>0</v>
      </c>
      <c r="J59" s="292" t="e">
        <f t="shared" si="5"/>
        <v>#DIV/0!</v>
      </c>
      <c r="K59" s="293"/>
      <c r="L59" s="99">
        <v>0</v>
      </c>
      <c r="M59" s="99">
        <v>0</v>
      </c>
      <c r="N59" s="82">
        <f t="shared" si="6"/>
        <v>0</v>
      </c>
    </row>
    <row r="60" spans="1:14" ht="18" customHeight="1">
      <c r="A60" s="79">
        <f>+A59+1</f>
        <v>2110</v>
      </c>
      <c r="B60" s="64" t="s">
        <v>28</v>
      </c>
      <c r="C60" s="29">
        <f>'MES 8'!F60</f>
        <v>0</v>
      </c>
      <c r="D60" s="29">
        <v>0</v>
      </c>
      <c r="E60" s="29">
        <v>0</v>
      </c>
      <c r="F60" s="29">
        <f t="shared" si="3"/>
        <v>0</v>
      </c>
      <c r="G60" s="29">
        <f>'MES 8'!I60</f>
        <v>0</v>
      </c>
      <c r="H60" s="29">
        <v>0</v>
      </c>
      <c r="I60" s="29">
        <f t="shared" si="4"/>
        <v>0</v>
      </c>
      <c r="J60" s="292" t="e">
        <f t="shared" si="5"/>
        <v>#DIV/0!</v>
      </c>
      <c r="K60" s="293"/>
      <c r="L60" s="99">
        <v>0</v>
      </c>
      <c r="M60" s="99">
        <v>0</v>
      </c>
      <c r="N60" s="82">
        <f t="shared" si="6"/>
        <v>0</v>
      </c>
    </row>
    <row r="61" spans="1:14" s="88" customFormat="1" ht="18" customHeight="1">
      <c r="A61" s="92">
        <f>+A60+1</f>
        <v>2111</v>
      </c>
      <c r="B61" s="64" t="s">
        <v>29</v>
      </c>
      <c r="C61" s="29">
        <f>'MES 8'!F61</f>
        <v>0</v>
      </c>
      <c r="D61" s="29">
        <v>0</v>
      </c>
      <c r="E61" s="29">
        <v>0</v>
      </c>
      <c r="F61" s="29">
        <f t="shared" ref="F61:F62" si="7">C61+D61-E61</f>
        <v>0</v>
      </c>
      <c r="G61" s="29">
        <f>'MES 8'!I61</f>
        <v>0</v>
      </c>
      <c r="H61" s="29">
        <v>0</v>
      </c>
      <c r="I61" s="29">
        <f t="shared" ref="I61:I62" si="8">(G61+H61)</f>
        <v>0</v>
      </c>
      <c r="J61" s="292" t="e">
        <f t="shared" ref="J61:J62" si="9">(I61/F61)</f>
        <v>#DIV/0!</v>
      </c>
      <c r="K61" s="293"/>
      <c r="L61" s="99">
        <v>0</v>
      </c>
      <c r="M61" s="99">
        <v>0</v>
      </c>
      <c r="N61" s="82">
        <f t="shared" ref="N61:N62" si="10">(F61-I61)</f>
        <v>0</v>
      </c>
    </row>
    <row r="62" spans="1:14" s="88" customFormat="1" ht="18" customHeight="1">
      <c r="A62" s="92">
        <f>+A61+1</f>
        <v>2112</v>
      </c>
      <c r="B62" s="64" t="s">
        <v>210</v>
      </c>
      <c r="C62" s="29">
        <f>'MES 8'!F62</f>
        <v>0</v>
      </c>
      <c r="D62" s="29">
        <v>0</v>
      </c>
      <c r="E62" s="29">
        <v>0</v>
      </c>
      <c r="F62" s="29">
        <f t="shared" si="7"/>
        <v>0</v>
      </c>
      <c r="G62" s="29">
        <f>'MES 8'!I62</f>
        <v>0</v>
      </c>
      <c r="H62" s="29">
        <v>0</v>
      </c>
      <c r="I62" s="29">
        <f t="shared" si="8"/>
        <v>0</v>
      </c>
      <c r="J62" s="292" t="e">
        <f t="shared" si="9"/>
        <v>#DIV/0!</v>
      </c>
      <c r="K62" s="293"/>
      <c r="L62" s="99">
        <v>0</v>
      </c>
      <c r="M62" s="99">
        <v>0</v>
      </c>
      <c r="N62" s="82">
        <f t="shared" si="10"/>
        <v>0</v>
      </c>
    </row>
    <row r="63" spans="1:14" ht="18" customHeight="1">
      <c r="A63" s="92">
        <f>+A62+1</f>
        <v>2113</v>
      </c>
      <c r="B63" s="84" t="s">
        <v>142</v>
      </c>
      <c r="C63" s="29">
        <f>'MES 8'!F63</f>
        <v>0</v>
      </c>
      <c r="D63" s="29">
        <v>0</v>
      </c>
      <c r="E63" s="29">
        <v>0</v>
      </c>
      <c r="F63" s="29">
        <f t="shared" si="3"/>
        <v>0</v>
      </c>
      <c r="G63" s="29">
        <f>'MES 8'!I63</f>
        <v>0</v>
      </c>
      <c r="H63" s="29">
        <v>0</v>
      </c>
      <c r="I63" s="29">
        <f t="shared" si="4"/>
        <v>0</v>
      </c>
      <c r="J63" s="292" t="e">
        <f t="shared" si="5"/>
        <v>#DIV/0!</v>
      </c>
      <c r="K63" s="293"/>
      <c r="L63" s="99">
        <v>0</v>
      </c>
      <c r="M63" s="99">
        <v>0</v>
      </c>
      <c r="N63" s="82">
        <f t="shared" si="6"/>
        <v>0</v>
      </c>
    </row>
    <row r="64" spans="1:14" s="40" customFormat="1" ht="18" customHeight="1">
      <c r="A64" s="284" t="s">
        <v>30</v>
      </c>
      <c r="B64" s="285"/>
      <c r="C64" s="34">
        <f t="shared" ref="C64:I64" si="11">SUM(C51:C63)</f>
        <v>0</v>
      </c>
      <c r="D64" s="34">
        <f t="shared" si="11"/>
        <v>0</v>
      </c>
      <c r="E64" s="34">
        <f t="shared" si="11"/>
        <v>0</v>
      </c>
      <c r="F64" s="34">
        <f t="shared" si="11"/>
        <v>0</v>
      </c>
      <c r="G64" s="34">
        <f t="shared" si="11"/>
        <v>0</v>
      </c>
      <c r="H64" s="34">
        <f t="shared" si="11"/>
        <v>0</v>
      </c>
      <c r="I64" s="34">
        <f t="shared" si="11"/>
        <v>0</v>
      </c>
      <c r="J64" s="286" t="e">
        <f>(I64/F64)</f>
        <v>#DIV/0!</v>
      </c>
      <c r="K64" s="287"/>
      <c r="L64" s="102">
        <f>SUM(L51:L63)</f>
        <v>0</v>
      </c>
      <c r="M64" s="102">
        <f>SUM(M51:M63)</f>
        <v>0</v>
      </c>
      <c r="N64" s="81">
        <f>SUM(N51:N63)</f>
        <v>0</v>
      </c>
    </row>
    <row r="65" spans="1:14" s="40" customFormat="1" ht="14.25" customHeight="1">
      <c r="A65" s="80">
        <v>2200</v>
      </c>
      <c r="B65" s="309" t="s">
        <v>107</v>
      </c>
      <c r="C65" s="309"/>
      <c r="D65" s="309"/>
      <c r="E65" s="309"/>
      <c r="F65" s="309"/>
      <c r="G65" s="309"/>
      <c r="H65" s="309"/>
      <c r="I65" s="309"/>
      <c r="J65" s="309"/>
      <c r="K65" s="309"/>
      <c r="L65" s="309"/>
      <c r="M65" s="309"/>
      <c r="N65" s="309"/>
    </row>
    <row r="66" spans="1:14" ht="18" customHeight="1">
      <c r="A66" s="79">
        <v>2201</v>
      </c>
      <c r="B66" s="84" t="s">
        <v>98</v>
      </c>
      <c r="C66" s="82">
        <f>'MES 8'!F66</f>
        <v>0</v>
      </c>
      <c r="D66" s="82">
        <v>0</v>
      </c>
      <c r="E66" s="82">
        <v>0</v>
      </c>
      <c r="F66" s="82">
        <f t="shared" ref="F66:F71" si="12">C66+D66-E66</f>
        <v>0</v>
      </c>
      <c r="G66" s="82">
        <f>'MES 8'!I66</f>
        <v>0</v>
      </c>
      <c r="H66" s="29">
        <v>0</v>
      </c>
      <c r="I66" s="82">
        <f t="shared" ref="I66:I71" si="13">(G66+H66)</f>
        <v>0</v>
      </c>
      <c r="J66" s="292" t="e">
        <f>(I66/F66)</f>
        <v>#DIV/0!</v>
      </c>
      <c r="K66" s="293"/>
      <c r="L66" s="99">
        <v>0</v>
      </c>
      <c r="M66" s="99">
        <v>0</v>
      </c>
      <c r="N66" s="82">
        <f t="shared" ref="N66:N71" si="14">(F66-I66)</f>
        <v>0</v>
      </c>
    </row>
    <row r="67" spans="1:14" ht="18" customHeight="1">
      <c r="A67" s="79">
        <v>2202</v>
      </c>
      <c r="B67" s="84" t="s">
        <v>99</v>
      </c>
      <c r="C67" s="82">
        <f>'MES 8'!F67</f>
        <v>0</v>
      </c>
      <c r="D67" s="82">
        <v>0</v>
      </c>
      <c r="E67" s="82">
        <v>0</v>
      </c>
      <c r="F67" s="82">
        <f t="shared" si="12"/>
        <v>0</v>
      </c>
      <c r="G67" s="82">
        <f>'MES 8'!I67</f>
        <v>0</v>
      </c>
      <c r="H67" s="29">
        <v>0</v>
      </c>
      <c r="I67" s="82">
        <f t="shared" si="13"/>
        <v>0</v>
      </c>
      <c r="J67" s="292" t="e">
        <f t="shared" ref="J67:J77" si="15">(I67/F67)</f>
        <v>#DIV/0!</v>
      </c>
      <c r="K67" s="293"/>
      <c r="L67" s="99">
        <v>0</v>
      </c>
      <c r="M67" s="99">
        <v>0</v>
      </c>
      <c r="N67" s="82">
        <f t="shared" si="14"/>
        <v>0</v>
      </c>
    </row>
    <row r="68" spans="1:14" ht="18" customHeight="1">
      <c r="A68" s="79">
        <v>2203</v>
      </c>
      <c r="B68" s="84" t="s">
        <v>198</v>
      </c>
      <c r="C68" s="82">
        <f>'MES 8'!F68</f>
        <v>0</v>
      </c>
      <c r="D68" s="82">
        <v>0</v>
      </c>
      <c r="E68" s="82">
        <v>0</v>
      </c>
      <c r="F68" s="82">
        <f t="shared" si="12"/>
        <v>0</v>
      </c>
      <c r="G68" s="82">
        <f>'MES 8'!I68</f>
        <v>0</v>
      </c>
      <c r="H68" s="29">
        <v>0</v>
      </c>
      <c r="I68" s="82">
        <f t="shared" si="13"/>
        <v>0</v>
      </c>
      <c r="J68" s="292" t="e">
        <f t="shared" si="15"/>
        <v>#DIV/0!</v>
      </c>
      <c r="K68" s="293"/>
      <c r="L68" s="99">
        <v>0</v>
      </c>
      <c r="M68" s="99">
        <v>0</v>
      </c>
      <c r="N68" s="82">
        <f t="shared" si="14"/>
        <v>0</v>
      </c>
    </row>
    <row r="69" spans="1:14" ht="18" customHeight="1">
      <c r="A69" s="79">
        <v>2204</v>
      </c>
      <c r="B69" s="84" t="s">
        <v>100</v>
      </c>
      <c r="C69" s="82">
        <f>'MES 8'!F69</f>
        <v>0</v>
      </c>
      <c r="D69" s="82">
        <v>0</v>
      </c>
      <c r="E69" s="82">
        <v>0</v>
      </c>
      <c r="F69" s="82">
        <f t="shared" si="12"/>
        <v>0</v>
      </c>
      <c r="G69" s="82">
        <f>'MES 8'!I69</f>
        <v>0</v>
      </c>
      <c r="H69" s="29">
        <v>0</v>
      </c>
      <c r="I69" s="82">
        <f t="shared" si="13"/>
        <v>0</v>
      </c>
      <c r="J69" s="292" t="e">
        <f t="shared" si="15"/>
        <v>#DIV/0!</v>
      </c>
      <c r="K69" s="293"/>
      <c r="L69" s="99">
        <v>0</v>
      </c>
      <c r="M69" s="99">
        <v>0</v>
      </c>
      <c r="N69" s="82">
        <f t="shared" si="14"/>
        <v>0</v>
      </c>
    </row>
    <row r="70" spans="1:14" ht="18" customHeight="1">
      <c r="A70" s="79">
        <v>2205</v>
      </c>
      <c r="B70" s="84" t="s">
        <v>101</v>
      </c>
      <c r="C70" s="82">
        <f>'MES 8'!F70</f>
        <v>0</v>
      </c>
      <c r="D70" s="82">
        <v>0</v>
      </c>
      <c r="E70" s="82">
        <v>0</v>
      </c>
      <c r="F70" s="82">
        <f t="shared" si="12"/>
        <v>0</v>
      </c>
      <c r="G70" s="82">
        <f>'MES 8'!I70</f>
        <v>0</v>
      </c>
      <c r="H70" s="29">
        <v>0</v>
      </c>
      <c r="I70" s="82">
        <f t="shared" si="13"/>
        <v>0</v>
      </c>
      <c r="J70" s="292" t="e">
        <f t="shared" si="15"/>
        <v>#DIV/0!</v>
      </c>
      <c r="K70" s="293"/>
      <c r="L70" s="99">
        <v>0</v>
      </c>
      <c r="M70" s="99">
        <v>0</v>
      </c>
      <c r="N70" s="82">
        <f t="shared" si="14"/>
        <v>0</v>
      </c>
    </row>
    <row r="71" spans="1:14" ht="18" customHeight="1">
      <c r="A71" s="79">
        <v>2206</v>
      </c>
      <c r="B71" s="84" t="s">
        <v>102</v>
      </c>
      <c r="C71" s="82">
        <f>'MES 8'!F71</f>
        <v>0</v>
      </c>
      <c r="D71" s="82">
        <v>0</v>
      </c>
      <c r="E71" s="82">
        <v>0</v>
      </c>
      <c r="F71" s="82">
        <f t="shared" si="12"/>
        <v>0</v>
      </c>
      <c r="G71" s="82">
        <f>'MES 8'!I71</f>
        <v>0</v>
      </c>
      <c r="H71" s="29">
        <v>0</v>
      </c>
      <c r="I71" s="82">
        <f t="shared" si="13"/>
        <v>0</v>
      </c>
      <c r="J71" s="292" t="e">
        <f t="shared" si="15"/>
        <v>#DIV/0!</v>
      </c>
      <c r="K71" s="293"/>
      <c r="L71" s="99">
        <v>0</v>
      </c>
      <c r="M71" s="99">
        <v>0</v>
      </c>
      <c r="N71" s="82">
        <f t="shared" si="14"/>
        <v>0</v>
      </c>
    </row>
    <row r="72" spans="1:14" s="88" customFormat="1" ht="18" customHeight="1">
      <c r="A72" s="92">
        <v>2207</v>
      </c>
      <c r="B72" s="84" t="s">
        <v>139</v>
      </c>
      <c r="C72" s="82">
        <f>'MES 8'!F72</f>
        <v>0</v>
      </c>
      <c r="D72" s="82">
        <v>0</v>
      </c>
      <c r="E72" s="82">
        <v>0</v>
      </c>
      <c r="F72" s="82">
        <f t="shared" ref="F72:F75" si="16">C72+D72-E72</f>
        <v>0</v>
      </c>
      <c r="G72" s="82">
        <f>'MES 8'!I72</f>
        <v>0</v>
      </c>
      <c r="H72" s="29">
        <v>0</v>
      </c>
      <c r="I72" s="82">
        <f t="shared" ref="I72:I75" si="17">(G72+H72)</f>
        <v>0</v>
      </c>
      <c r="J72" s="292" t="e">
        <f t="shared" ref="J72:J75" si="18">(I72/F72)</f>
        <v>#DIV/0!</v>
      </c>
      <c r="K72" s="293"/>
      <c r="L72" s="99">
        <v>0</v>
      </c>
      <c r="M72" s="99">
        <v>0</v>
      </c>
      <c r="N72" s="82">
        <f t="shared" ref="N72:N75" si="19">(F72-I72)</f>
        <v>0</v>
      </c>
    </row>
    <row r="73" spans="1:14" s="88" customFormat="1" ht="33.75">
      <c r="A73" s="92">
        <v>2208</v>
      </c>
      <c r="B73" s="97" t="s">
        <v>191</v>
      </c>
      <c r="C73" s="82">
        <f>'MES 8'!F73</f>
        <v>0</v>
      </c>
      <c r="D73" s="82">
        <v>0</v>
      </c>
      <c r="E73" s="82">
        <v>0</v>
      </c>
      <c r="F73" s="82">
        <f t="shared" si="16"/>
        <v>0</v>
      </c>
      <c r="G73" s="82">
        <f>'MES 8'!I73</f>
        <v>0</v>
      </c>
      <c r="H73" s="29">
        <v>0</v>
      </c>
      <c r="I73" s="82">
        <f t="shared" si="17"/>
        <v>0</v>
      </c>
      <c r="J73" s="292" t="e">
        <f t="shared" si="18"/>
        <v>#DIV/0!</v>
      </c>
      <c r="K73" s="293"/>
      <c r="L73" s="99">
        <v>0</v>
      </c>
      <c r="M73" s="99">
        <v>0</v>
      </c>
      <c r="N73" s="82">
        <f t="shared" si="19"/>
        <v>0</v>
      </c>
    </row>
    <row r="74" spans="1:14" s="88" customFormat="1" ht="22.5">
      <c r="A74" s="92">
        <v>2209</v>
      </c>
      <c r="B74" s="97" t="s">
        <v>225</v>
      </c>
      <c r="C74" s="82">
        <f>'MES 8'!F74</f>
        <v>0</v>
      </c>
      <c r="D74" s="82">
        <v>0</v>
      </c>
      <c r="E74" s="82">
        <v>0</v>
      </c>
      <c r="F74" s="82">
        <f t="shared" si="16"/>
        <v>0</v>
      </c>
      <c r="G74" s="82">
        <f>'MES 8'!I74</f>
        <v>0</v>
      </c>
      <c r="H74" s="29">
        <v>0</v>
      </c>
      <c r="I74" s="82">
        <f t="shared" si="17"/>
        <v>0</v>
      </c>
      <c r="J74" s="292" t="e">
        <f t="shared" si="18"/>
        <v>#DIV/0!</v>
      </c>
      <c r="K74" s="293"/>
      <c r="L74" s="99">
        <v>0</v>
      </c>
      <c r="M74" s="99">
        <v>0</v>
      </c>
      <c r="N74" s="82">
        <f t="shared" si="19"/>
        <v>0</v>
      </c>
    </row>
    <row r="75" spans="1:14" s="88" customFormat="1" ht="18" customHeight="1">
      <c r="A75" s="92">
        <v>2210</v>
      </c>
      <c r="B75" s="84" t="s">
        <v>143</v>
      </c>
      <c r="C75" s="82">
        <f>'MES 8'!F75</f>
        <v>0</v>
      </c>
      <c r="D75" s="82">
        <v>0</v>
      </c>
      <c r="E75" s="82">
        <v>0</v>
      </c>
      <c r="F75" s="82">
        <f t="shared" si="16"/>
        <v>0</v>
      </c>
      <c r="G75" s="82">
        <f>'MES 8'!I75</f>
        <v>0</v>
      </c>
      <c r="H75" s="29">
        <v>0</v>
      </c>
      <c r="I75" s="82">
        <f t="shared" si="17"/>
        <v>0</v>
      </c>
      <c r="J75" s="292" t="e">
        <f t="shared" si="18"/>
        <v>#DIV/0!</v>
      </c>
      <c r="K75" s="293"/>
      <c r="L75" s="99">
        <v>0</v>
      </c>
      <c r="M75" s="99">
        <v>0</v>
      </c>
      <c r="N75" s="82">
        <f t="shared" si="19"/>
        <v>0</v>
      </c>
    </row>
    <row r="76" spans="1:14" s="88" customFormat="1" ht="18" customHeight="1">
      <c r="A76" s="92">
        <v>2211</v>
      </c>
      <c r="B76" s="84" t="s">
        <v>142</v>
      </c>
      <c r="C76" s="82">
        <f>'MES 8'!F76</f>
        <v>0</v>
      </c>
      <c r="D76" s="82">
        <v>0</v>
      </c>
      <c r="E76" s="82">
        <v>0</v>
      </c>
      <c r="F76" s="82">
        <f t="shared" ref="F76" si="20">C76+D76-E76</f>
        <v>0</v>
      </c>
      <c r="G76" s="82">
        <f>'MES 8'!I76</f>
        <v>0</v>
      </c>
      <c r="H76" s="29">
        <v>0</v>
      </c>
      <c r="I76" s="82">
        <f t="shared" ref="I76" si="21">(G76+H76)</f>
        <v>0</v>
      </c>
      <c r="J76" s="292" t="e">
        <f t="shared" ref="J76" si="22">(I76/F76)</f>
        <v>#DIV/0!</v>
      </c>
      <c r="K76" s="293"/>
      <c r="L76" s="99">
        <v>0</v>
      </c>
      <c r="M76" s="99">
        <v>0</v>
      </c>
      <c r="N76" s="82">
        <f t="shared" ref="N76" si="23">(F76-I76)</f>
        <v>0</v>
      </c>
    </row>
    <row r="77" spans="1:14" s="40" customFormat="1" ht="18" customHeight="1">
      <c r="A77" s="284" t="s">
        <v>30</v>
      </c>
      <c r="B77" s="285"/>
      <c r="C77" s="33">
        <f t="shared" ref="C77:I77" si="24">SUM(C66:C76)</f>
        <v>0</v>
      </c>
      <c r="D77" s="33">
        <f t="shared" si="24"/>
        <v>0</v>
      </c>
      <c r="E77" s="33">
        <f t="shared" si="24"/>
        <v>0</v>
      </c>
      <c r="F77" s="33">
        <f t="shared" si="24"/>
        <v>0</v>
      </c>
      <c r="G77" s="33">
        <f t="shared" si="24"/>
        <v>0</v>
      </c>
      <c r="H77" s="33">
        <f t="shared" si="24"/>
        <v>0</v>
      </c>
      <c r="I77" s="33">
        <f t="shared" si="24"/>
        <v>0</v>
      </c>
      <c r="J77" s="286" t="e">
        <f t="shared" si="15"/>
        <v>#DIV/0!</v>
      </c>
      <c r="K77" s="287"/>
      <c r="L77" s="102">
        <f>SUM(L66:L76)</f>
        <v>0</v>
      </c>
      <c r="M77" s="102">
        <f>SUM(M66:M76)</f>
        <v>0</v>
      </c>
      <c r="N77" s="33">
        <f>SUM(N66:N76)</f>
        <v>0</v>
      </c>
    </row>
    <row r="78" spans="1:14" s="27" customFormat="1" ht="18" customHeight="1">
      <c r="A78" s="51"/>
      <c r="B78" s="41"/>
      <c r="C78" s="42"/>
      <c r="D78" s="42"/>
      <c r="E78" s="42"/>
      <c r="F78" s="42"/>
      <c r="G78" s="42"/>
      <c r="H78" s="42"/>
      <c r="I78" s="42"/>
      <c r="J78" s="43"/>
      <c r="K78" s="43"/>
      <c r="L78" s="43"/>
      <c r="M78" s="43"/>
      <c r="N78" s="44"/>
    </row>
    <row r="79" spans="1:14" s="27" customFormat="1" ht="53.45" customHeight="1">
      <c r="B79" s="45"/>
      <c r="C79" s="46"/>
      <c r="D79" s="46"/>
      <c r="E79" s="46"/>
      <c r="F79" s="46"/>
      <c r="G79" s="46"/>
      <c r="H79" s="46"/>
      <c r="I79" s="46"/>
      <c r="J79" s="47"/>
      <c r="K79" s="47"/>
      <c r="L79" s="47"/>
      <c r="M79" s="47"/>
      <c r="N79" s="48"/>
    </row>
    <row r="80" spans="1:14" s="40" customFormat="1" ht="18" customHeight="1">
      <c r="A80" s="28" t="s">
        <v>59</v>
      </c>
      <c r="B80" s="53" t="s">
        <v>17</v>
      </c>
      <c r="C80" s="53">
        <v>1</v>
      </c>
      <c r="D80" s="53">
        <v>2</v>
      </c>
      <c r="E80" s="53">
        <v>3</v>
      </c>
      <c r="F80" s="53" t="s">
        <v>5</v>
      </c>
      <c r="G80" s="53">
        <v>5</v>
      </c>
      <c r="H80" s="53">
        <v>6</v>
      </c>
      <c r="I80" s="53" t="s">
        <v>18</v>
      </c>
      <c r="J80" s="284" t="s">
        <v>127</v>
      </c>
      <c r="K80" s="285"/>
      <c r="L80" s="288">
        <v>9</v>
      </c>
      <c r="M80" s="289"/>
      <c r="N80" s="53" t="s">
        <v>8</v>
      </c>
    </row>
    <row r="81" spans="1:14" s="40" customFormat="1" ht="27" customHeight="1">
      <c r="A81" s="294">
        <v>2000</v>
      </c>
      <c r="B81" s="294" t="s">
        <v>19</v>
      </c>
      <c r="C81" s="296" t="str">
        <f>C48</f>
        <v>Presupuesto inicial del periodo a ejecutar</v>
      </c>
      <c r="D81" s="294" t="s">
        <v>10</v>
      </c>
      <c r="E81" s="294" t="s">
        <v>11</v>
      </c>
      <c r="F81" s="296" t="str">
        <f>F48</f>
        <v>Presupuesto al final del  periodo ejecutado</v>
      </c>
      <c r="G81" s="296" t="str">
        <f>G48</f>
        <v>Gastos acumulados al mes 8</v>
      </c>
      <c r="H81" s="296" t="str">
        <f>H48</f>
        <v>Gastos - mes 9</v>
      </c>
      <c r="I81" s="296" t="str">
        <f>I48</f>
        <v xml:space="preserve">Valor total ejecutado al final de periodo </v>
      </c>
      <c r="J81" s="304" t="s">
        <v>79</v>
      </c>
      <c r="K81" s="305"/>
      <c r="L81" s="290" t="s">
        <v>193</v>
      </c>
      <c r="M81" s="291"/>
      <c r="N81" s="296" t="str">
        <f>N48</f>
        <v>Total saldo por ejecutar</v>
      </c>
    </row>
    <row r="82" spans="1:14" s="40" customFormat="1" ht="27" customHeight="1">
      <c r="A82" s="295"/>
      <c r="B82" s="295"/>
      <c r="C82" s="297"/>
      <c r="D82" s="295"/>
      <c r="E82" s="295"/>
      <c r="F82" s="298"/>
      <c r="G82" s="298"/>
      <c r="H82" s="297"/>
      <c r="I82" s="297"/>
      <c r="J82" s="306"/>
      <c r="K82" s="307"/>
      <c r="L82" s="101" t="s">
        <v>196</v>
      </c>
      <c r="M82" s="101" t="s">
        <v>197</v>
      </c>
      <c r="N82" s="297"/>
    </row>
    <row r="83" spans="1:14" s="40" customFormat="1" ht="18" customHeight="1">
      <c r="A83" s="53">
        <v>2300</v>
      </c>
      <c r="B83" s="284" t="s">
        <v>109</v>
      </c>
      <c r="C83" s="308"/>
      <c r="D83" s="308"/>
      <c r="E83" s="308"/>
      <c r="F83" s="308"/>
      <c r="G83" s="308"/>
      <c r="H83" s="308"/>
      <c r="I83" s="308"/>
      <c r="J83" s="354"/>
      <c r="K83" s="354"/>
      <c r="L83" s="354"/>
      <c r="M83" s="354"/>
      <c r="N83" s="285"/>
    </row>
    <row r="84" spans="1:14" ht="18" customHeight="1">
      <c r="A84" s="79">
        <v>2301</v>
      </c>
      <c r="B84" s="65" t="s">
        <v>31</v>
      </c>
      <c r="C84" s="29">
        <f>'MES 8'!F84</f>
        <v>0</v>
      </c>
      <c r="D84" s="29">
        <v>0</v>
      </c>
      <c r="E84" s="29">
        <v>0</v>
      </c>
      <c r="F84" s="29">
        <f t="shared" ref="F84:F85" si="25">C84+D84-E84</f>
        <v>0</v>
      </c>
      <c r="G84" s="29">
        <f>'MES 8'!I84</f>
        <v>0</v>
      </c>
      <c r="H84" s="32">
        <v>0</v>
      </c>
      <c r="I84" s="32">
        <f t="shared" ref="I84:I85" si="26">(G84+H84)</f>
        <v>0</v>
      </c>
      <c r="J84" s="292" t="e">
        <f t="shared" ref="J84:J97" si="27">(I84/F84)</f>
        <v>#DIV/0!</v>
      </c>
      <c r="K84" s="293"/>
      <c r="L84" s="99">
        <v>0</v>
      </c>
      <c r="M84" s="99">
        <v>0</v>
      </c>
      <c r="N84" s="32">
        <f t="shared" ref="N84:N85" si="28">(F84-I84)</f>
        <v>0</v>
      </c>
    </row>
    <row r="85" spans="1:14" ht="18" customHeight="1">
      <c r="A85" s="79">
        <v>2302</v>
      </c>
      <c r="B85" s="65" t="s">
        <v>199</v>
      </c>
      <c r="C85" s="29">
        <f>'MES 8'!F85</f>
        <v>0</v>
      </c>
      <c r="D85" s="29">
        <v>0</v>
      </c>
      <c r="E85" s="29">
        <v>0</v>
      </c>
      <c r="F85" s="29">
        <f t="shared" si="25"/>
        <v>0</v>
      </c>
      <c r="G85" s="29">
        <f>'MES 8'!I85</f>
        <v>0</v>
      </c>
      <c r="H85" s="32">
        <v>0</v>
      </c>
      <c r="I85" s="32">
        <f t="shared" si="26"/>
        <v>0</v>
      </c>
      <c r="J85" s="292" t="e">
        <f t="shared" si="27"/>
        <v>#DIV/0!</v>
      </c>
      <c r="K85" s="293"/>
      <c r="L85" s="99">
        <v>0</v>
      </c>
      <c r="M85" s="99">
        <v>0</v>
      </c>
      <c r="N85" s="32">
        <f t="shared" si="28"/>
        <v>0</v>
      </c>
    </row>
    <row r="86" spans="1:14" s="88" customFormat="1" ht="18" customHeight="1">
      <c r="A86" s="116">
        <v>2303</v>
      </c>
      <c r="B86" s="65" t="s">
        <v>200</v>
      </c>
      <c r="C86" s="29">
        <f>'MES 8'!F86</f>
        <v>0</v>
      </c>
      <c r="D86" s="29">
        <v>0</v>
      </c>
      <c r="E86" s="29">
        <v>0</v>
      </c>
      <c r="F86" s="29">
        <f t="shared" ref="F86:F95" si="29">C86+D86-E86</f>
        <v>0</v>
      </c>
      <c r="G86" s="29">
        <f>'MES 8'!I86</f>
        <v>0</v>
      </c>
      <c r="H86" s="82">
        <v>0</v>
      </c>
      <c r="I86" s="82">
        <f t="shared" ref="I86:I95" si="30">(G86+H86)</f>
        <v>0</v>
      </c>
      <c r="J86" s="292" t="e">
        <f t="shared" ref="J86:J95" si="31">(I86/F86)</f>
        <v>#DIV/0!</v>
      </c>
      <c r="K86" s="293"/>
      <c r="L86" s="99">
        <v>0</v>
      </c>
      <c r="M86" s="99">
        <v>0</v>
      </c>
      <c r="N86" s="82">
        <f t="shared" ref="N86:N95" si="32">(F86-I86)</f>
        <v>0</v>
      </c>
    </row>
    <row r="87" spans="1:14" ht="18" customHeight="1">
      <c r="A87" s="116">
        <v>2304</v>
      </c>
      <c r="B87" s="65" t="s">
        <v>91</v>
      </c>
      <c r="C87" s="29">
        <f>'MES 8'!F87</f>
        <v>0</v>
      </c>
      <c r="D87" s="29">
        <v>0</v>
      </c>
      <c r="E87" s="29">
        <v>0</v>
      </c>
      <c r="F87" s="29">
        <f t="shared" si="29"/>
        <v>0</v>
      </c>
      <c r="G87" s="29">
        <f>'MES 8'!I87</f>
        <v>0</v>
      </c>
      <c r="H87" s="82">
        <v>0</v>
      </c>
      <c r="I87" s="82">
        <f t="shared" si="30"/>
        <v>0</v>
      </c>
      <c r="J87" s="292" t="e">
        <f t="shared" si="31"/>
        <v>#DIV/0!</v>
      </c>
      <c r="K87" s="293"/>
      <c r="L87" s="99">
        <v>0</v>
      </c>
      <c r="M87" s="99">
        <v>0</v>
      </c>
      <c r="N87" s="82">
        <f t="shared" si="32"/>
        <v>0</v>
      </c>
    </row>
    <row r="88" spans="1:14" s="88" customFormat="1" ht="18" customHeight="1">
      <c r="A88" s="116">
        <v>2305</v>
      </c>
      <c r="B88" s="117" t="s">
        <v>202</v>
      </c>
      <c r="C88" s="29">
        <f>'MES 8'!F88</f>
        <v>0</v>
      </c>
      <c r="D88" s="29">
        <v>0</v>
      </c>
      <c r="E88" s="29">
        <v>0</v>
      </c>
      <c r="F88" s="29">
        <f t="shared" si="29"/>
        <v>0</v>
      </c>
      <c r="G88" s="29">
        <f>'MES 8'!I88</f>
        <v>0</v>
      </c>
      <c r="H88" s="82">
        <v>0</v>
      </c>
      <c r="I88" s="82">
        <f t="shared" si="30"/>
        <v>0</v>
      </c>
      <c r="J88" s="292" t="e">
        <f t="shared" si="31"/>
        <v>#DIV/0!</v>
      </c>
      <c r="K88" s="293"/>
      <c r="L88" s="99">
        <v>0</v>
      </c>
      <c r="M88" s="99">
        <v>0</v>
      </c>
      <c r="N88" s="82">
        <f t="shared" si="32"/>
        <v>0</v>
      </c>
    </row>
    <row r="89" spans="1:14" s="88" customFormat="1" ht="18" customHeight="1">
      <c r="A89" s="116">
        <v>2306</v>
      </c>
      <c r="B89" s="117" t="s">
        <v>201</v>
      </c>
      <c r="C89" s="29">
        <f>'MES 8'!F89</f>
        <v>0</v>
      </c>
      <c r="D89" s="29">
        <v>0</v>
      </c>
      <c r="E89" s="29">
        <v>0</v>
      </c>
      <c r="F89" s="29">
        <f t="shared" si="29"/>
        <v>0</v>
      </c>
      <c r="G89" s="29">
        <f>'MES 8'!I89</f>
        <v>0</v>
      </c>
      <c r="H89" s="82">
        <v>0</v>
      </c>
      <c r="I89" s="82">
        <f t="shared" si="30"/>
        <v>0</v>
      </c>
      <c r="J89" s="292" t="e">
        <f t="shared" si="31"/>
        <v>#DIV/0!</v>
      </c>
      <c r="K89" s="293"/>
      <c r="L89" s="99">
        <v>0</v>
      </c>
      <c r="M89" s="99">
        <v>0</v>
      </c>
      <c r="N89" s="82">
        <f t="shared" si="32"/>
        <v>0</v>
      </c>
    </row>
    <row r="90" spans="1:14" ht="23.25" customHeight="1">
      <c r="A90" s="116">
        <v>2307</v>
      </c>
      <c r="B90" s="74" t="s">
        <v>84</v>
      </c>
      <c r="C90" s="29">
        <f>'MES 8'!F90</f>
        <v>0</v>
      </c>
      <c r="D90" s="29">
        <v>0</v>
      </c>
      <c r="E90" s="29">
        <v>0</v>
      </c>
      <c r="F90" s="29">
        <f t="shared" si="29"/>
        <v>0</v>
      </c>
      <c r="G90" s="29">
        <f>'MES 8'!I90</f>
        <v>0</v>
      </c>
      <c r="H90" s="82">
        <v>0</v>
      </c>
      <c r="I90" s="82">
        <f t="shared" si="30"/>
        <v>0</v>
      </c>
      <c r="J90" s="292" t="e">
        <f t="shared" si="31"/>
        <v>#DIV/0!</v>
      </c>
      <c r="K90" s="293"/>
      <c r="L90" s="99">
        <v>0</v>
      </c>
      <c r="M90" s="99">
        <v>0</v>
      </c>
      <c r="N90" s="82">
        <f t="shared" si="32"/>
        <v>0</v>
      </c>
    </row>
    <row r="91" spans="1:14" s="88" customFormat="1" ht="19.899999999999999" customHeight="1">
      <c r="A91" s="116">
        <v>2308</v>
      </c>
      <c r="B91" s="118" t="s">
        <v>203</v>
      </c>
      <c r="C91" s="29">
        <f>'MES 8'!F91</f>
        <v>0</v>
      </c>
      <c r="D91" s="29">
        <v>0</v>
      </c>
      <c r="E91" s="29">
        <v>0</v>
      </c>
      <c r="F91" s="29">
        <f t="shared" si="29"/>
        <v>0</v>
      </c>
      <c r="G91" s="29">
        <f>'MES 8'!I91</f>
        <v>0</v>
      </c>
      <c r="H91" s="82">
        <v>0</v>
      </c>
      <c r="I91" s="82">
        <f t="shared" si="30"/>
        <v>0</v>
      </c>
      <c r="J91" s="292" t="e">
        <f t="shared" si="31"/>
        <v>#DIV/0!</v>
      </c>
      <c r="K91" s="293"/>
      <c r="L91" s="99">
        <v>0</v>
      </c>
      <c r="M91" s="99">
        <v>0</v>
      </c>
      <c r="N91" s="82">
        <f t="shared" si="32"/>
        <v>0</v>
      </c>
    </row>
    <row r="92" spans="1:14" s="88" customFormat="1" ht="19.899999999999999" customHeight="1">
      <c r="A92" s="116">
        <v>2309</v>
      </c>
      <c r="B92" s="89" t="s">
        <v>215</v>
      </c>
      <c r="C92" s="29">
        <f>'MES 8'!F92</f>
        <v>0</v>
      </c>
      <c r="D92" s="29">
        <v>0</v>
      </c>
      <c r="E92" s="29">
        <v>0</v>
      </c>
      <c r="F92" s="29">
        <f t="shared" si="29"/>
        <v>0</v>
      </c>
      <c r="G92" s="29">
        <f>'MES 8'!I92</f>
        <v>0</v>
      </c>
      <c r="H92" s="82">
        <v>0</v>
      </c>
      <c r="I92" s="82">
        <f t="shared" si="30"/>
        <v>0</v>
      </c>
      <c r="J92" s="292" t="e">
        <f t="shared" si="31"/>
        <v>#DIV/0!</v>
      </c>
      <c r="K92" s="293"/>
      <c r="L92" s="99">
        <v>0</v>
      </c>
      <c r="M92" s="99">
        <v>0</v>
      </c>
      <c r="N92" s="82">
        <f t="shared" si="32"/>
        <v>0</v>
      </c>
    </row>
    <row r="93" spans="1:14" s="88" customFormat="1" ht="17.649999999999999" customHeight="1">
      <c r="A93" s="116">
        <v>2310</v>
      </c>
      <c r="B93" s="65" t="s">
        <v>86</v>
      </c>
      <c r="C93" s="29">
        <f>'MES 8'!F93</f>
        <v>0</v>
      </c>
      <c r="D93" s="29">
        <v>0</v>
      </c>
      <c r="E93" s="29">
        <v>0</v>
      </c>
      <c r="F93" s="29">
        <f t="shared" si="29"/>
        <v>0</v>
      </c>
      <c r="G93" s="29">
        <f>'MES 8'!I93</f>
        <v>0</v>
      </c>
      <c r="H93" s="82">
        <v>0</v>
      </c>
      <c r="I93" s="82">
        <f t="shared" si="30"/>
        <v>0</v>
      </c>
      <c r="J93" s="292" t="e">
        <f t="shared" si="31"/>
        <v>#DIV/0!</v>
      </c>
      <c r="K93" s="293"/>
      <c r="L93" s="99">
        <v>0</v>
      </c>
      <c r="M93" s="99">
        <v>0</v>
      </c>
      <c r="N93" s="82">
        <f t="shared" si="32"/>
        <v>0</v>
      </c>
    </row>
    <row r="94" spans="1:14" s="88" customFormat="1" ht="21.6" customHeight="1">
      <c r="A94" s="116">
        <v>2311</v>
      </c>
      <c r="B94" s="65" t="s">
        <v>204</v>
      </c>
      <c r="C94" s="29">
        <f>'MES 8'!F94</f>
        <v>0</v>
      </c>
      <c r="D94" s="29">
        <v>0</v>
      </c>
      <c r="E94" s="29">
        <v>0</v>
      </c>
      <c r="F94" s="29">
        <f t="shared" si="29"/>
        <v>0</v>
      </c>
      <c r="G94" s="29">
        <f>'MES 8'!I94</f>
        <v>0</v>
      </c>
      <c r="H94" s="82">
        <v>0</v>
      </c>
      <c r="I94" s="82">
        <f t="shared" si="30"/>
        <v>0</v>
      </c>
      <c r="J94" s="292" t="e">
        <f t="shared" si="31"/>
        <v>#DIV/0!</v>
      </c>
      <c r="K94" s="293"/>
      <c r="L94" s="99">
        <v>0</v>
      </c>
      <c r="M94" s="99">
        <v>0</v>
      </c>
      <c r="N94" s="82">
        <f t="shared" si="32"/>
        <v>0</v>
      </c>
    </row>
    <row r="95" spans="1:14" s="71" customFormat="1" ht="18" customHeight="1">
      <c r="A95" s="116">
        <v>2312</v>
      </c>
      <c r="B95" s="84" t="s">
        <v>142</v>
      </c>
      <c r="C95" s="29">
        <f>'MES 8'!F95</f>
        <v>0</v>
      </c>
      <c r="D95" s="29">
        <v>0</v>
      </c>
      <c r="E95" s="29">
        <v>0</v>
      </c>
      <c r="F95" s="29">
        <f t="shared" si="29"/>
        <v>0</v>
      </c>
      <c r="G95" s="29">
        <f>'MES 8'!I95</f>
        <v>0</v>
      </c>
      <c r="H95" s="82">
        <v>0</v>
      </c>
      <c r="I95" s="82">
        <f t="shared" si="30"/>
        <v>0</v>
      </c>
      <c r="J95" s="292" t="e">
        <f t="shared" si="31"/>
        <v>#DIV/0!</v>
      </c>
      <c r="K95" s="293"/>
      <c r="L95" s="99">
        <v>0</v>
      </c>
      <c r="M95" s="99">
        <v>0</v>
      </c>
      <c r="N95" s="82">
        <f t="shared" si="32"/>
        <v>0</v>
      </c>
    </row>
    <row r="96" spans="1:14" ht="18" customHeight="1">
      <c r="A96" s="284" t="s">
        <v>32</v>
      </c>
      <c r="B96" s="285"/>
      <c r="C96" s="33">
        <f t="shared" ref="C96:I96" si="33">SUM(C84:C95)</f>
        <v>0</v>
      </c>
      <c r="D96" s="33">
        <f t="shared" si="33"/>
        <v>0</v>
      </c>
      <c r="E96" s="33">
        <f t="shared" si="33"/>
        <v>0</v>
      </c>
      <c r="F96" s="33">
        <f t="shared" si="33"/>
        <v>0</v>
      </c>
      <c r="G96" s="33">
        <f t="shared" si="33"/>
        <v>0</v>
      </c>
      <c r="H96" s="33">
        <f t="shared" si="33"/>
        <v>0</v>
      </c>
      <c r="I96" s="33">
        <f t="shared" si="33"/>
        <v>0</v>
      </c>
      <c r="J96" s="286" t="e">
        <f t="shared" si="27"/>
        <v>#DIV/0!</v>
      </c>
      <c r="K96" s="287"/>
      <c r="L96" s="102">
        <f>SUM(L84:L95)</f>
        <v>0</v>
      </c>
      <c r="M96" s="102">
        <f>SUM(M84:M95)</f>
        <v>0</v>
      </c>
      <c r="N96" s="35">
        <f>SUM(N84:N95)</f>
        <v>0</v>
      </c>
    </row>
    <row r="97" spans="1:14" s="40" customFormat="1" ht="18" customHeight="1">
      <c r="A97" s="284" t="s">
        <v>108</v>
      </c>
      <c r="B97" s="285"/>
      <c r="C97" s="33">
        <f t="shared" ref="C97:I97" si="34">C96+C77+C64</f>
        <v>0</v>
      </c>
      <c r="D97" s="33">
        <f t="shared" si="34"/>
        <v>0</v>
      </c>
      <c r="E97" s="33">
        <f t="shared" si="34"/>
        <v>0</v>
      </c>
      <c r="F97" s="33">
        <f t="shared" si="34"/>
        <v>0</v>
      </c>
      <c r="G97" s="33">
        <f t="shared" si="34"/>
        <v>0</v>
      </c>
      <c r="H97" s="33">
        <f t="shared" si="34"/>
        <v>0</v>
      </c>
      <c r="I97" s="33">
        <f t="shared" si="34"/>
        <v>0</v>
      </c>
      <c r="J97" s="355" t="e">
        <f t="shared" si="27"/>
        <v>#DIV/0!</v>
      </c>
      <c r="K97" s="356"/>
      <c r="L97" s="103">
        <f>L96+L77+L64</f>
        <v>0</v>
      </c>
      <c r="M97" s="103">
        <f>M96+M77+M64</f>
        <v>0</v>
      </c>
      <c r="N97" s="33">
        <f>N96+N77+N64</f>
        <v>0</v>
      </c>
    </row>
    <row r="98" spans="1:14" ht="18" customHeight="1">
      <c r="B98" s="214" t="s">
        <v>14</v>
      </c>
      <c r="C98" s="215"/>
      <c r="D98" s="206" t="s">
        <v>48</v>
      </c>
      <c r="E98" s="206"/>
      <c r="F98" s="206"/>
      <c r="G98" s="206"/>
      <c r="H98" s="206" t="s">
        <v>192</v>
      </c>
      <c r="I98" s="206"/>
      <c r="J98" s="206"/>
      <c r="K98" s="206"/>
      <c r="L98" s="206"/>
      <c r="M98" s="206"/>
      <c r="N98" s="206"/>
    </row>
    <row r="99" spans="1:14" ht="18" customHeight="1">
      <c r="B99" s="206"/>
      <c r="C99" s="206"/>
      <c r="D99" s="206"/>
      <c r="E99" s="206"/>
      <c r="F99" s="206"/>
      <c r="G99" s="206"/>
      <c r="H99" s="206"/>
      <c r="I99" s="206"/>
      <c r="J99" s="206"/>
      <c r="K99" s="206"/>
      <c r="L99" s="206"/>
      <c r="M99" s="206"/>
      <c r="N99" s="206"/>
    </row>
    <row r="100" spans="1:14" ht="40.5" customHeight="1">
      <c r="B100" s="339"/>
      <c r="C100" s="340"/>
      <c r="D100" s="341"/>
      <c r="E100" s="341"/>
      <c r="F100" s="341"/>
      <c r="G100" s="341"/>
      <c r="H100" s="206"/>
      <c r="I100" s="206"/>
      <c r="J100" s="206"/>
      <c r="K100" s="206"/>
      <c r="L100" s="206"/>
      <c r="M100" s="206"/>
      <c r="N100" s="206"/>
    </row>
    <row r="101" spans="1:14" ht="11.25">
      <c r="B101" s="214" t="s">
        <v>15</v>
      </c>
      <c r="C101" s="215"/>
      <c r="D101" s="206" t="s">
        <v>15</v>
      </c>
      <c r="E101" s="206"/>
      <c r="F101" s="206"/>
      <c r="G101" s="206"/>
      <c r="H101" s="206" t="s">
        <v>15</v>
      </c>
      <c r="I101" s="206"/>
      <c r="J101" s="206"/>
      <c r="K101" s="206"/>
      <c r="L101" s="206"/>
      <c r="M101" s="206"/>
      <c r="N101" s="206"/>
    </row>
    <row r="102" spans="1:14" ht="11.25"/>
    <row r="103" spans="1:14" s="71" customFormat="1" ht="11.25">
      <c r="B103" s="333"/>
      <c r="C103" s="333"/>
      <c r="D103" s="333"/>
      <c r="E103" s="333"/>
      <c r="F103" s="333"/>
      <c r="L103" s="88"/>
      <c r="M103" s="88"/>
    </row>
    <row r="104" spans="1:14" s="71" customFormat="1" ht="13.15" customHeight="1">
      <c r="B104" s="333" t="s">
        <v>116</v>
      </c>
      <c r="C104" s="333"/>
      <c r="D104" s="333"/>
      <c r="E104" s="333"/>
      <c r="F104" s="333"/>
      <c r="G104" s="334" t="s">
        <v>92</v>
      </c>
      <c r="H104" s="334"/>
      <c r="I104" s="87">
        <f>H18</f>
        <v>0</v>
      </c>
      <c r="J104" s="299" t="s">
        <v>93</v>
      </c>
      <c r="K104" s="300"/>
      <c r="L104" s="301"/>
      <c r="M104" s="302">
        <f>I18</f>
        <v>0</v>
      </c>
      <c r="N104" s="303"/>
    </row>
    <row r="105" spans="1:14" s="71" customFormat="1" ht="13.15" customHeight="1">
      <c r="B105" s="4" t="s">
        <v>117</v>
      </c>
      <c r="C105" s="85"/>
      <c r="D105" s="85"/>
      <c r="E105" s="85"/>
      <c r="F105" s="85"/>
      <c r="G105" s="334" t="s">
        <v>94</v>
      </c>
      <c r="H105" s="334"/>
      <c r="I105" s="87">
        <f>H97</f>
        <v>0</v>
      </c>
      <c r="J105" s="299" t="s">
        <v>106</v>
      </c>
      <c r="K105" s="300"/>
      <c r="L105" s="301"/>
      <c r="M105" s="302">
        <f>I97</f>
        <v>0</v>
      </c>
      <c r="N105" s="303"/>
    </row>
    <row r="106" spans="1:14" s="71" customFormat="1" ht="13.15" customHeight="1">
      <c r="B106" s="86"/>
      <c r="C106" s="86"/>
      <c r="D106" s="86"/>
      <c r="E106" s="86"/>
      <c r="F106" s="86"/>
      <c r="G106" s="334" t="s">
        <v>95</v>
      </c>
      <c r="H106" s="334"/>
      <c r="I106" s="87">
        <f>I104-I105</f>
        <v>0</v>
      </c>
      <c r="J106" s="299" t="s">
        <v>95</v>
      </c>
      <c r="K106" s="300"/>
      <c r="L106" s="301"/>
      <c r="M106" s="302">
        <f>M104-M105</f>
        <v>0</v>
      </c>
      <c r="N106" s="303"/>
    </row>
    <row r="107" spans="1:14" s="71" customFormat="1" ht="11.25">
      <c r="B107" s="86"/>
      <c r="C107" s="86"/>
      <c r="D107" s="86"/>
      <c r="E107" s="86"/>
      <c r="F107" s="86"/>
      <c r="G107" s="85"/>
      <c r="H107" s="85"/>
      <c r="I107" s="85"/>
      <c r="J107" s="85"/>
      <c r="K107" s="85"/>
      <c r="L107" s="88"/>
      <c r="M107" s="88"/>
      <c r="N107" s="85"/>
    </row>
    <row r="108" spans="1:14" s="71" customFormat="1" ht="11.25">
      <c r="B108" s="333"/>
      <c r="C108" s="333"/>
      <c r="D108" s="333"/>
      <c r="E108" s="333"/>
      <c r="F108" s="333"/>
      <c r="G108" s="333"/>
      <c r="H108" s="333"/>
      <c r="I108" s="333"/>
      <c r="J108" s="333"/>
      <c r="K108" s="333"/>
      <c r="L108" s="333"/>
      <c r="M108" s="333"/>
      <c r="N108" s="333"/>
    </row>
    <row r="109" spans="1:14" s="71" customFormat="1" ht="11.25">
      <c r="B109" s="333"/>
      <c r="C109" s="333"/>
      <c r="D109" s="333"/>
      <c r="E109" s="333"/>
      <c r="F109" s="333"/>
      <c r="L109" s="88"/>
      <c r="M109" s="88"/>
    </row>
    <row r="110" spans="1:14" s="71" customFormat="1" ht="11.25">
      <c r="B110" s="333"/>
      <c r="C110" s="333"/>
      <c r="D110" s="333"/>
      <c r="E110" s="333"/>
      <c r="F110" s="333"/>
      <c r="G110" s="333"/>
      <c r="H110" s="333"/>
      <c r="L110" s="88"/>
      <c r="M110" s="88"/>
    </row>
  </sheetData>
  <mergeCells count="196">
    <mergeCell ref="A11:A12"/>
    <mergeCell ref="A41:A46"/>
    <mergeCell ref="G44:H44"/>
    <mergeCell ref="J44:K44"/>
    <mergeCell ref="C45:D45"/>
    <mergeCell ref="G6:H6"/>
    <mergeCell ref="J6:K6"/>
    <mergeCell ref="M6:N6"/>
    <mergeCell ref="C7:D7"/>
    <mergeCell ref="E7:F7"/>
    <mergeCell ref="G7:H7"/>
    <mergeCell ref="J7:K7"/>
    <mergeCell ref="M7:N7"/>
    <mergeCell ref="C8:D8"/>
    <mergeCell ref="E8:F8"/>
    <mergeCell ref="G8:H8"/>
    <mergeCell ref="J8:K8"/>
    <mergeCell ref="M8:N8"/>
    <mergeCell ref="C11:C12"/>
    <mergeCell ref="B20:D20"/>
    <mergeCell ref="E20:H20"/>
    <mergeCell ref="I20:N20"/>
    <mergeCell ref="J11:K12"/>
    <mergeCell ref="A4:A9"/>
    <mergeCell ref="N48:N49"/>
    <mergeCell ref="L47:M47"/>
    <mergeCell ref="M45:N45"/>
    <mergeCell ref="L10:M10"/>
    <mergeCell ref="L11:M11"/>
    <mergeCell ref="M44:N44"/>
    <mergeCell ref="I21:N21"/>
    <mergeCell ref="B23:D23"/>
    <mergeCell ref="M41:N41"/>
    <mergeCell ref="C42:D42"/>
    <mergeCell ref="E42:F42"/>
    <mergeCell ref="G42:H42"/>
    <mergeCell ref="B11:B12"/>
    <mergeCell ref="A18:B18"/>
    <mergeCell ref="J18:K18"/>
    <mergeCell ref="J15:K15"/>
    <mergeCell ref="J16:K16"/>
    <mergeCell ref="J17:K17"/>
    <mergeCell ref="C41:D41"/>
    <mergeCell ref="E21:H21"/>
    <mergeCell ref="E23:H23"/>
    <mergeCell ref="I23:N23"/>
    <mergeCell ref="B48:B49"/>
    <mergeCell ref="C48:C49"/>
    <mergeCell ref="C4:D4"/>
    <mergeCell ref="E4:F4"/>
    <mergeCell ref="J4:K4"/>
    <mergeCell ref="M4:N4"/>
    <mergeCell ref="C5:D5"/>
    <mergeCell ref="E5:F5"/>
    <mergeCell ref="G5:H5"/>
    <mergeCell ref="J5:K5"/>
    <mergeCell ref="M5:N5"/>
    <mergeCell ref="C6:D6"/>
    <mergeCell ref="E6:F6"/>
    <mergeCell ref="G4:H4"/>
    <mergeCell ref="C9:D9"/>
    <mergeCell ref="E9:F9"/>
    <mergeCell ref="G9:H9"/>
    <mergeCell ref="J9:K9"/>
    <mergeCell ref="M9:N9"/>
    <mergeCell ref="H99:N99"/>
    <mergeCell ref="N81:N82"/>
    <mergeCell ref="B83:N83"/>
    <mergeCell ref="A96:B96"/>
    <mergeCell ref="J96:K96"/>
    <mergeCell ref="A97:B97"/>
    <mergeCell ref="J97:K97"/>
    <mergeCell ref="B98:C98"/>
    <mergeCell ref="D98:G98"/>
    <mergeCell ref="J86:K86"/>
    <mergeCell ref="J88:K88"/>
    <mergeCell ref="J89:K89"/>
    <mergeCell ref="J92:K92"/>
    <mergeCell ref="J94:K94"/>
    <mergeCell ref="H98:N98"/>
    <mergeCell ref="J95:K95"/>
    <mergeCell ref="B99:C99"/>
    <mergeCell ref="D99:G99"/>
    <mergeCell ref="A81:A82"/>
    <mergeCell ref="B81:B82"/>
    <mergeCell ref="C81:C82"/>
    <mergeCell ref="D81:D82"/>
    <mergeCell ref="J81:K82"/>
    <mergeCell ref="B110:H110"/>
    <mergeCell ref="G105:H105"/>
    <mergeCell ref="G106:H106"/>
    <mergeCell ref="B108:N108"/>
    <mergeCell ref="B103:F103"/>
    <mergeCell ref="B104:F104"/>
    <mergeCell ref="G104:H104"/>
    <mergeCell ref="B109:F109"/>
    <mergeCell ref="B100:C100"/>
    <mergeCell ref="D100:G100"/>
    <mergeCell ref="H100:N100"/>
    <mergeCell ref="B101:C101"/>
    <mergeCell ref="D101:G101"/>
    <mergeCell ref="H101:N101"/>
    <mergeCell ref="J104:L104"/>
    <mergeCell ref="J105:L105"/>
    <mergeCell ref="J106:L106"/>
    <mergeCell ref="M104:N104"/>
    <mergeCell ref="M105:N105"/>
    <mergeCell ref="M106:N106"/>
    <mergeCell ref="L80:M80"/>
    <mergeCell ref="L81:M81"/>
    <mergeCell ref="J77:K77"/>
    <mergeCell ref="J71:K71"/>
    <mergeCell ref="J69:K69"/>
    <mergeCell ref="J67:K67"/>
    <mergeCell ref="J70:K70"/>
    <mergeCell ref="J48:K49"/>
    <mergeCell ref="J66:K66"/>
    <mergeCell ref="J68:K68"/>
    <mergeCell ref="J76:K76"/>
    <mergeCell ref="A77:B77"/>
    <mergeCell ref="J93:K93"/>
    <mergeCell ref="J85:K85"/>
    <mergeCell ref="J87:K87"/>
    <mergeCell ref="J90:K90"/>
    <mergeCell ref="J91:K91"/>
    <mergeCell ref="J84:K84"/>
    <mergeCell ref="J80:K80"/>
    <mergeCell ref="G81:G82"/>
    <mergeCell ref="H81:H82"/>
    <mergeCell ref="I81:I82"/>
    <mergeCell ref="E81:E82"/>
    <mergeCell ref="F81:F82"/>
    <mergeCell ref="J72:K72"/>
    <mergeCell ref="J73:K73"/>
    <mergeCell ref="J74:K74"/>
    <mergeCell ref="J10:K10"/>
    <mergeCell ref="B22:D22"/>
    <mergeCell ref="E22:H22"/>
    <mergeCell ref="I22:N22"/>
    <mergeCell ref="N11:N12"/>
    <mergeCell ref="J13:K13"/>
    <mergeCell ref="J14:K14"/>
    <mergeCell ref="D11:D12"/>
    <mergeCell ref="E11:E12"/>
    <mergeCell ref="F11:F12"/>
    <mergeCell ref="G11:G12"/>
    <mergeCell ref="H11:H12"/>
    <mergeCell ref="I11:I12"/>
    <mergeCell ref="G43:H43"/>
    <mergeCell ref="E41:F41"/>
    <mergeCell ref="J41:K41"/>
    <mergeCell ref="C44:D44"/>
    <mergeCell ref="E44:F44"/>
    <mergeCell ref="B65:N65"/>
    <mergeCell ref="M43:N43"/>
    <mergeCell ref="B21:D21"/>
    <mergeCell ref="J75:K75"/>
    <mergeCell ref="J52:K52"/>
    <mergeCell ref="J53:K53"/>
    <mergeCell ref="J54:K54"/>
    <mergeCell ref="D48:D49"/>
    <mergeCell ref="E48:E49"/>
    <mergeCell ref="F48:F49"/>
    <mergeCell ref="G48:G49"/>
    <mergeCell ref="J47:K47"/>
    <mergeCell ref="C46:D46"/>
    <mergeCell ref="E46:F46"/>
    <mergeCell ref="E45:F45"/>
    <mergeCell ref="G45:H45"/>
    <mergeCell ref="J45:K45"/>
    <mergeCell ref="H48:H49"/>
    <mergeCell ref="I48:I49"/>
    <mergeCell ref="J43:K43"/>
    <mergeCell ref="J55:K55"/>
    <mergeCell ref="B50:N50"/>
    <mergeCell ref="J51:K51"/>
    <mergeCell ref="J64:K64"/>
    <mergeCell ref="A48:A49"/>
    <mergeCell ref="G41:H41"/>
    <mergeCell ref="L48:M48"/>
    <mergeCell ref="J61:K61"/>
    <mergeCell ref="J62:K62"/>
    <mergeCell ref="J56:K56"/>
    <mergeCell ref="J57:K57"/>
    <mergeCell ref="J58:K58"/>
    <mergeCell ref="J59:K59"/>
    <mergeCell ref="J60:K60"/>
    <mergeCell ref="J63:K63"/>
    <mergeCell ref="A64:B64"/>
    <mergeCell ref="G46:H46"/>
    <mergeCell ref="J46:K46"/>
    <mergeCell ref="M46:N46"/>
    <mergeCell ref="J42:K42"/>
    <mergeCell ref="M42:N42"/>
    <mergeCell ref="C43:D43"/>
    <mergeCell ref="E43:F43"/>
  </mergeCells>
  <printOptions horizontalCentered="1"/>
  <pageMargins left="0.23622047244094491" right="0.23622047244094491" top="1.1811023622047245" bottom="0.74803149606299213" header="0.31496062992125984" footer="0.31496062992125984"/>
  <pageSetup scale="68" orientation="landscape" r:id="rId1"/>
  <headerFooter>
    <oddHeader>&amp;L&amp;G&amp;C
PROCESO PROTECCIÓN
FORMATO DE SEGUIMIENTO FINANCIERO
MODALIDADES DE PROTECCIÓN&amp;RF5.G19.P
Versión 2
Página &amp;P de &amp;N
03/03/2020
Clasificación de la Información
Clasificada</oddHeader>
    <oddFooter xml:space="preserve">&amp;C&amp;G&amp;R
</oddFooter>
  </headerFooter>
  <legacyDrawingHF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Hoja37"/>
  <dimension ref="A1:N110"/>
  <sheetViews>
    <sheetView zoomScaleNormal="100" workbookViewId="0"/>
  </sheetViews>
  <sheetFormatPr baseColWidth="10" defaultColWidth="11.42578125" defaultRowHeight="11.25"/>
  <cols>
    <col min="1" max="1" width="8.7109375" style="26" customWidth="1"/>
    <col min="2" max="2" width="44.7109375" style="26" customWidth="1"/>
    <col min="3" max="9" width="14.42578125" style="26" customWidth="1"/>
    <col min="10" max="11" width="6.28515625" style="26" customWidth="1"/>
    <col min="12" max="13" width="9" style="88" customWidth="1"/>
    <col min="14" max="14" width="14" style="26" customWidth="1"/>
    <col min="15" max="16384" width="11.42578125" style="26"/>
  </cols>
  <sheetData>
    <row r="1" spans="1:14" s="88" customFormat="1" ht="37.15" customHeight="1"/>
    <row r="2" spans="1:14" s="88" customFormat="1" ht="37.15" customHeight="1"/>
    <row r="3" spans="1:14" s="88" customFormat="1" ht="37.15" customHeight="1"/>
    <row r="4" spans="1:14" ht="32.25" customHeight="1">
      <c r="A4" s="206"/>
      <c r="B4" s="96" t="s">
        <v>87</v>
      </c>
      <c r="C4" s="342">
        <f>PRESUPUESTO!$B$5</f>
        <v>0</v>
      </c>
      <c r="D4" s="342"/>
      <c r="E4" s="342" t="s">
        <v>211</v>
      </c>
      <c r="F4" s="342"/>
      <c r="G4" s="312" t="s">
        <v>222</v>
      </c>
      <c r="H4" s="313"/>
      <c r="I4" s="127" t="s">
        <v>223</v>
      </c>
      <c r="J4" s="343" t="s">
        <v>224</v>
      </c>
      <c r="K4" s="344"/>
      <c r="L4" s="132" t="s">
        <v>208</v>
      </c>
      <c r="M4" s="345" t="s">
        <v>212</v>
      </c>
      <c r="N4" s="313"/>
    </row>
    <row r="5" spans="1:14" ht="18" customHeight="1">
      <c r="A5" s="206"/>
      <c r="B5" s="96" t="s">
        <v>16</v>
      </c>
      <c r="C5" s="342">
        <f>PRESUPUESTO!$B$6</f>
        <v>0</v>
      </c>
      <c r="D5" s="342"/>
      <c r="E5" s="342"/>
      <c r="F5" s="342"/>
      <c r="G5" s="346">
        <f>PRESUPUESTO!$A$9</f>
        <v>0</v>
      </c>
      <c r="H5" s="347"/>
      <c r="I5" s="133">
        <f>PRESUPUESTO!$C$9</f>
        <v>0</v>
      </c>
      <c r="J5" s="321">
        <f>PRESUPUESTO!$D$9</f>
        <v>0</v>
      </c>
      <c r="K5" s="329"/>
      <c r="L5" s="134">
        <f>PRESUPUESTO!$E$9</f>
        <v>0</v>
      </c>
      <c r="M5" s="348"/>
      <c r="N5" s="349"/>
    </row>
    <row r="6" spans="1:14" ht="18" customHeight="1">
      <c r="A6" s="206"/>
      <c r="B6" s="135" t="s">
        <v>43</v>
      </c>
      <c r="C6" s="342">
        <f>PRESUPUESTO!$B$7</f>
        <v>0</v>
      </c>
      <c r="D6" s="342"/>
      <c r="E6" s="342" t="s">
        <v>213</v>
      </c>
      <c r="F6" s="342"/>
      <c r="G6" s="346">
        <f>PRESUPUESTO!$A$10</f>
        <v>0</v>
      </c>
      <c r="H6" s="347"/>
      <c r="I6" s="133">
        <f>PRESUPUESTO!$C$10</f>
        <v>0</v>
      </c>
      <c r="J6" s="321">
        <f>PRESUPUESTO!$D$10</f>
        <v>0</v>
      </c>
      <c r="K6" s="329"/>
      <c r="L6" s="134">
        <f>PRESUPUESTO!$E$10</f>
        <v>0</v>
      </c>
      <c r="M6" s="348"/>
      <c r="N6" s="349"/>
    </row>
    <row r="7" spans="1:14" ht="18" customHeight="1">
      <c r="A7" s="206"/>
      <c r="B7" s="136" t="s">
        <v>1</v>
      </c>
      <c r="C7" s="319">
        <f>PRESUPUESTO!$E$5</f>
        <v>0</v>
      </c>
      <c r="D7" s="320"/>
      <c r="E7" s="350"/>
      <c r="F7" s="350"/>
      <c r="G7" s="346">
        <f>PRESUPUESTO!$A$11</f>
        <v>0</v>
      </c>
      <c r="H7" s="347"/>
      <c r="I7" s="133">
        <f>PRESUPUESTO!$C$11</f>
        <v>0</v>
      </c>
      <c r="J7" s="321">
        <f>PRESUPUESTO!$D$11</f>
        <v>0</v>
      </c>
      <c r="K7" s="329"/>
      <c r="L7" s="134">
        <f>PRESUPUESTO!$E$11</f>
        <v>0</v>
      </c>
      <c r="M7" s="330"/>
      <c r="N7" s="316"/>
    </row>
    <row r="8" spans="1:14" s="88" customFormat="1" ht="18" customHeight="1">
      <c r="A8" s="206"/>
      <c r="B8" s="137" t="s">
        <v>42</v>
      </c>
      <c r="C8" s="319">
        <f>PRESUPUESTO!$E$6</f>
        <v>0</v>
      </c>
      <c r="D8" s="320"/>
      <c r="E8" s="321" t="s">
        <v>214</v>
      </c>
      <c r="F8" s="322"/>
      <c r="G8" s="331"/>
      <c r="H8" s="332"/>
      <c r="I8" s="140"/>
      <c r="J8" s="314"/>
      <c r="K8" s="314"/>
      <c r="L8" s="141"/>
      <c r="M8" s="315"/>
      <c r="N8" s="316"/>
    </row>
    <row r="9" spans="1:14" s="88" customFormat="1" ht="18" customHeight="1">
      <c r="A9" s="206"/>
      <c r="B9" s="137" t="s">
        <v>3</v>
      </c>
      <c r="C9" s="319">
        <f>PRESUPUESTO!$E$7</f>
        <v>0</v>
      </c>
      <c r="D9" s="320"/>
      <c r="E9" s="321"/>
      <c r="F9" s="322"/>
      <c r="G9" s="323"/>
      <c r="H9" s="324"/>
      <c r="I9" s="142"/>
      <c r="J9" s="325"/>
      <c r="K9" s="326"/>
      <c r="L9" s="142"/>
      <c r="M9" s="327"/>
      <c r="N9" s="328"/>
    </row>
    <row r="10" spans="1:14" ht="18" customHeight="1">
      <c r="A10" s="28" t="s">
        <v>59</v>
      </c>
      <c r="B10" s="119" t="s">
        <v>4</v>
      </c>
      <c r="C10" s="38">
        <v>1</v>
      </c>
      <c r="D10" s="38">
        <v>2</v>
      </c>
      <c r="E10" s="38">
        <v>3</v>
      </c>
      <c r="F10" s="38" t="s">
        <v>5</v>
      </c>
      <c r="G10" s="139">
        <v>5</v>
      </c>
      <c r="H10" s="139">
        <v>-6</v>
      </c>
      <c r="I10" s="139" t="s">
        <v>6</v>
      </c>
      <c r="J10" s="310" t="s">
        <v>7</v>
      </c>
      <c r="K10" s="311"/>
      <c r="L10" s="317">
        <v>9</v>
      </c>
      <c r="M10" s="318"/>
      <c r="N10" s="122" t="s">
        <v>45</v>
      </c>
    </row>
    <row r="11" spans="1:14" s="39" customFormat="1" ht="27" customHeight="1">
      <c r="A11" s="337">
        <v>1000</v>
      </c>
      <c r="B11" s="294" t="s">
        <v>9</v>
      </c>
      <c r="C11" s="296" t="s">
        <v>121</v>
      </c>
      <c r="D11" s="294" t="s">
        <v>10</v>
      </c>
      <c r="E11" s="294" t="s">
        <v>11</v>
      </c>
      <c r="F11" s="296" t="s">
        <v>122</v>
      </c>
      <c r="G11" s="296" t="s">
        <v>173</v>
      </c>
      <c r="H11" s="296" t="s">
        <v>162</v>
      </c>
      <c r="I11" s="296" t="s">
        <v>12</v>
      </c>
      <c r="J11" s="335" t="s">
        <v>78</v>
      </c>
      <c r="K11" s="305"/>
      <c r="L11" s="290" t="s">
        <v>193</v>
      </c>
      <c r="M11" s="291"/>
      <c r="N11" s="296" t="s">
        <v>123</v>
      </c>
    </row>
    <row r="12" spans="1:14" s="39" customFormat="1" ht="27" customHeight="1">
      <c r="A12" s="338"/>
      <c r="B12" s="295"/>
      <c r="C12" s="297"/>
      <c r="D12" s="295"/>
      <c r="E12" s="295"/>
      <c r="F12" s="298"/>
      <c r="G12" s="297"/>
      <c r="H12" s="297"/>
      <c r="I12" s="297"/>
      <c r="J12" s="336"/>
      <c r="K12" s="307"/>
      <c r="L12" s="98" t="s">
        <v>194</v>
      </c>
      <c r="M12" s="98" t="s">
        <v>195</v>
      </c>
      <c r="N12" s="297"/>
    </row>
    <row r="13" spans="1:14" ht="18" customHeight="1">
      <c r="A13" s="54">
        <v>1100</v>
      </c>
      <c r="B13" s="65" t="s">
        <v>104</v>
      </c>
      <c r="C13" s="29">
        <f>'MES 9'!F13</f>
        <v>0</v>
      </c>
      <c r="D13" s="29">
        <v>0</v>
      </c>
      <c r="E13" s="29">
        <v>0</v>
      </c>
      <c r="F13" s="29">
        <f>C13+D13-E13</f>
        <v>0</v>
      </c>
      <c r="G13" s="29">
        <f>'MES 9'!I13</f>
        <v>0</v>
      </c>
      <c r="H13" s="29">
        <v>0</v>
      </c>
      <c r="I13" s="29">
        <f>G13+H13</f>
        <v>0</v>
      </c>
      <c r="J13" s="292" t="e">
        <f t="shared" ref="J13:J18" si="0">(I13/F13)</f>
        <v>#DIV/0!</v>
      </c>
      <c r="K13" s="293"/>
      <c r="L13" s="99">
        <v>0</v>
      </c>
      <c r="M13" s="99">
        <v>0</v>
      </c>
      <c r="N13" s="31">
        <f>F13-I13</f>
        <v>0</v>
      </c>
    </row>
    <row r="14" spans="1:14" ht="18" customHeight="1">
      <c r="A14" s="54">
        <v>1200</v>
      </c>
      <c r="B14" s="65" t="s">
        <v>105</v>
      </c>
      <c r="C14" s="29">
        <f>'MES 9'!F14</f>
        <v>0</v>
      </c>
      <c r="D14" s="29">
        <v>0</v>
      </c>
      <c r="E14" s="29">
        <v>0</v>
      </c>
      <c r="F14" s="29">
        <f>C14+D14-E14</f>
        <v>0</v>
      </c>
      <c r="G14" s="29">
        <f>'MES 9'!I14</f>
        <v>0</v>
      </c>
      <c r="H14" s="29">
        <v>0</v>
      </c>
      <c r="I14" s="29">
        <f>G14+H14</f>
        <v>0</v>
      </c>
      <c r="J14" s="292" t="e">
        <f t="shared" si="0"/>
        <v>#DIV/0!</v>
      </c>
      <c r="K14" s="293"/>
      <c r="L14" s="99">
        <v>0</v>
      </c>
      <c r="M14" s="99">
        <v>0</v>
      </c>
      <c r="N14" s="31">
        <f>F14-I14</f>
        <v>0</v>
      </c>
    </row>
    <row r="15" spans="1:14" ht="18" customHeight="1">
      <c r="A15" s="54">
        <v>1300</v>
      </c>
      <c r="B15" s="64" t="s">
        <v>190</v>
      </c>
      <c r="C15" s="29">
        <f>'MES 9'!F15</f>
        <v>0</v>
      </c>
      <c r="D15" s="29">
        <v>0</v>
      </c>
      <c r="E15" s="29">
        <v>0</v>
      </c>
      <c r="F15" s="29">
        <f>C15+D15-E15</f>
        <v>0</v>
      </c>
      <c r="G15" s="29">
        <f>'MES 9'!I15</f>
        <v>0</v>
      </c>
      <c r="H15" s="29">
        <v>0</v>
      </c>
      <c r="I15" s="29">
        <f>G15+H15</f>
        <v>0</v>
      </c>
      <c r="J15" s="292" t="e">
        <f t="shared" si="0"/>
        <v>#DIV/0!</v>
      </c>
      <c r="K15" s="293"/>
      <c r="L15" s="99">
        <v>0</v>
      </c>
      <c r="M15" s="99">
        <v>0</v>
      </c>
      <c r="N15" s="31">
        <f>F15-I15</f>
        <v>0</v>
      </c>
    </row>
    <row r="16" spans="1:14" ht="18" customHeight="1">
      <c r="A16" s="54">
        <v>1400</v>
      </c>
      <c r="B16" s="64" t="s">
        <v>220</v>
      </c>
      <c r="C16" s="29">
        <f>'MES 9'!F16</f>
        <v>0</v>
      </c>
      <c r="D16" s="29">
        <v>0</v>
      </c>
      <c r="E16" s="29">
        <v>0</v>
      </c>
      <c r="F16" s="29">
        <f>C16+D16-E16</f>
        <v>0</v>
      </c>
      <c r="G16" s="29">
        <f>'MES 9'!I16</f>
        <v>0</v>
      </c>
      <c r="H16" s="29">
        <v>0</v>
      </c>
      <c r="I16" s="29">
        <f>G16+H16</f>
        <v>0</v>
      </c>
      <c r="J16" s="292" t="e">
        <f t="shared" si="0"/>
        <v>#DIV/0!</v>
      </c>
      <c r="K16" s="293"/>
      <c r="L16" s="99">
        <v>0</v>
      </c>
      <c r="M16" s="99">
        <v>0</v>
      </c>
      <c r="N16" s="31">
        <f>F16-I16</f>
        <v>0</v>
      </c>
    </row>
    <row r="17" spans="1:14" ht="18" customHeight="1">
      <c r="A17" s="54">
        <v>1500</v>
      </c>
      <c r="B17" s="64" t="s">
        <v>221</v>
      </c>
      <c r="C17" s="29">
        <f>'MES 9'!F17</f>
        <v>0</v>
      </c>
      <c r="D17" s="29">
        <v>0</v>
      </c>
      <c r="E17" s="29">
        <v>0</v>
      </c>
      <c r="F17" s="29">
        <f>C17+D17-E17</f>
        <v>0</v>
      </c>
      <c r="G17" s="29">
        <f>'MES 9'!I17</f>
        <v>0</v>
      </c>
      <c r="H17" s="29">
        <v>0</v>
      </c>
      <c r="I17" s="29">
        <f>G17+H17</f>
        <v>0</v>
      </c>
      <c r="J17" s="292" t="e">
        <f t="shared" si="0"/>
        <v>#DIV/0!</v>
      </c>
      <c r="K17" s="293"/>
      <c r="L17" s="99">
        <v>0</v>
      </c>
      <c r="M17" s="99">
        <v>0</v>
      </c>
      <c r="N17" s="31">
        <f>F17-I17</f>
        <v>0</v>
      </c>
    </row>
    <row r="18" spans="1:14" s="40" customFormat="1" ht="18" customHeight="1">
      <c r="A18" s="284" t="s">
        <v>0</v>
      </c>
      <c r="B18" s="285"/>
      <c r="C18" s="37">
        <f>SUM(C13:C17)</f>
        <v>0</v>
      </c>
      <c r="D18" s="37">
        <f t="shared" ref="D18:I18" si="1">SUM(D13:D17)</f>
        <v>0</v>
      </c>
      <c r="E18" s="37">
        <f t="shared" si="1"/>
        <v>0</v>
      </c>
      <c r="F18" s="37">
        <f t="shared" si="1"/>
        <v>0</v>
      </c>
      <c r="G18" s="37">
        <f t="shared" si="1"/>
        <v>0</v>
      </c>
      <c r="H18" s="37">
        <f t="shared" si="1"/>
        <v>0</v>
      </c>
      <c r="I18" s="37">
        <f t="shared" si="1"/>
        <v>0</v>
      </c>
      <c r="J18" s="286" t="e">
        <f t="shared" si="0"/>
        <v>#DIV/0!</v>
      </c>
      <c r="K18" s="287"/>
      <c r="L18" s="100">
        <f t="shared" ref="L18:M18" si="2">SUM(L13:L17)</f>
        <v>0</v>
      </c>
      <c r="M18" s="100">
        <f t="shared" si="2"/>
        <v>0</v>
      </c>
      <c r="N18" s="36">
        <f>SUM(N13:N17)</f>
        <v>0</v>
      </c>
    </row>
    <row r="19" spans="1:14" ht="18" customHeight="1"/>
    <row r="20" spans="1:14" ht="18" customHeight="1">
      <c r="B20" s="206" t="s">
        <v>14</v>
      </c>
      <c r="C20" s="206"/>
      <c r="D20" s="206"/>
      <c r="E20" s="206" t="s">
        <v>46</v>
      </c>
      <c r="F20" s="206"/>
      <c r="G20" s="206"/>
      <c r="H20" s="206"/>
      <c r="I20" s="206" t="s">
        <v>47</v>
      </c>
      <c r="J20" s="206"/>
      <c r="K20" s="206"/>
      <c r="L20" s="206"/>
      <c r="M20" s="206"/>
      <c r="N20" s="206"/>
    </row>
    <row r="21" spans="1:14" ht="18" customHeight="1">
      <c r="B21" s="206"/>
      <c r="C21" s="206"/>
      <c r="D21" s="206"/>
      <c r="E21" s="206"/>
      <c r="F21" s="206"/>
      <c r="G21" s="206"/>
      <c r="H21" s="206"/>
      <c r="I21" s="206"/>
      <c r="J21" s="206"/>
      <c r="K21" s="206"/>
      <c r="L21" s="206"/>
      <c r="M21" s="206"/>
      <c r="N21" s="206"/>
    </row>
    <row r="22" spans="1:14" ht="40.5" customHeight="1">
      <c r="B22" s="206"/>
      <c r="C22" s="206"/>
      <c r="D22" s="206"/>
      <c r="E22" s="206"/>
      <c r="F22" s="206"/>
      <c r="G22" s="206"/>
      <c r="H22" s="206"/>
      <c r="I22" s="206"/>
      <c r="J22" s="206"/>
      <c r="K22" s="206"/>
      <c r="L22" s="206"/>
      <c r="M22" s="206"/>
      <c r="N22" s="206"/>
    </row>
    <row r="23" spans="1:14">
      <c r="B23" s="206" t="s">
        <v>15</v>
      </c>
      <c r="C23" s="206"/>
      <c r="D23" s="206"/>
      <c r="E23" s="206" t="s">
        <v>15</v>
      </c>
      <c r="F23" s="206"/>
      <c r="G23" s="206"/>
      <c r="H23" s="206"/>
      <c r="I23" s="206" t="s">
        <v>15</v>
      </c>
      <c r="J23" s="206"/>
      <c r="K23" s="206"/>
      <c r="L23" s="206"/>
      <c r="M23" s="206"/>
      <c r="N23" s="206"/>
    </row>
    <row r="24" spans="1:14" ht="12" customHeight="1"/>
    <row r="25" spans="1:14">
      <c r="B25" s="49" t="s">
        <v>114</v>
      </c>
    </row>
    <row r="26" spans="1:14">
      <c r="B26" s="4" t="s">
        <v>115</v>
      </c>
    </row>
    <row r="27" spans="1:14">
      <c r="B27" s="49"/>
    </row>
    <row r="28" spans="1:14" ht="18" customHeight="1"/>
    <row r="29" spans="1:14" ht="18" customHeight="1"/>
    <row r="30" spans="1:14" ht="18" customHeight="1"/>
    <row r="31" spans="1:14" ht="18" customHeight="1"/>
    <row r="32" spans="1:14" ht="18" customHeight="1"/>
    <row r="33" spans="1:14" ht="18" customHeight="1"/>
    <row r="34" spans="1:14" ht="18" customHeight="1"/>
    <row r="35" spans="1:14" ht="18" customHeight="1"/>
    <row r="36" spans="1:14" ht="18" customHeight="1"/>
    <row r="37" spans="1:14" ht="18" customHeight="1"/>
    <row r="38" spans="1:14" s="78" customFormat="1" ht="18" customHeight="1">
      <c r="L38" s="88"/>
      <c r="M38" s="88"/>
    </row>
    <row r="39" spans="1:14" ht="18" customHeight="1"/>
    <row r="40" spans="1:14" ht="73.900000000000006" customHeight="1"/>
    <row r="41" spans="1:14" ht="31.5" customHeight="1">
      <c r="A41" s="206"/>
      <c r="B41" s="96" t="s">
        <v>87</v>
      </c>
      <c r="C41" s="342">
        <f>PRESUPUESTO!$B$5</f>
        <v>0</v>
      </c>
      <c r="D41" s="342"/>
      <c r="E41" s="342" t="s">
        <v>211</v>
      </c>
      <c r="F41" s="342"/>
      <c r="G41" s="312" t="s">
        <v>222</v>
      </c>
      <c r="H41" s="313"/>
      <c r="I41" s="127" t="s">
        <v>223</v>
      </c>
      <c r="J41" s="343" t="s">
        <v>224</v>
      </c>
      <c r="K41" s="344"/>
      <c r="L41" s="132" t="s">
        <v>208</v>
      </c>
      <c r="M41" s="345" t="s">
        <v>212</v>
      </c>
      <c r="N41" s="313"/>
    </row>
    <row r="42" spans="1:14" ht="18" customHeight="1">
      <c r="A42" s="206"/>
      <c r="B42" s="96" t="s">
        <v>16</v>
      </c>
      <c r="C42" s="342">
        <f>PRESUPUESTO!$B$6</f>
        <v>0</v>
      </c>
      <c r="D42" s="342"/>
      <c r="E42" s="342"/>
      <c r="F42" s="342"/>
      <c r="G42" s="346">
        <f>PRESUPUESTO!$A$9</f>
        <v>0</v>
      </c>
      <c r="H42" s="347"/>
      <c r="I42" s="133">
        <f>PRESUPUESTO!$C$9</f>
        <v>0</v>
      </c>
      <c r="J42" s="321">
        <f>PRESUPUESTO!$D$9</f>
        <v>0</v>
      </c>
      <c r="K42" s="329"/>
      <c r="L42" s="134">
        <f>PRESUPUESTO!$E$9</f>
        <v>0</v>
      </c>
      <c r="M42" s="348"/>
      <c r="N42" s="349"/>
    </row>
    <row r="43" spans="1:14" ht="18" customHeight="1">
      <c r="A43" s="206"/>
      <c r="B43" s="135" t="s">
        <v>43</v>
      </c>
      <c r="C43" s="342">
        <f>PRESUPUESTO!$B$7</f>
        <v>0</v>
      </c>
      <c r="D43" s="342"/>
      <c r="E43" s="342" t="s">
        <v>213</v>
      </c>
      <c r="F43" s="342"/>
      <c r="G43" s="346">
        <f>PRESUPUESTO!$A$10</f>
        <v>0</v>
      </c>
      <c r="H43" s="347"/>
      <c r="I43" s="133">
        <f>PRESUPUESTO!$C$10</f>
        <v>0</v>
      </c>
      <c r="J43" s="321">
        <f>PRESUPUESTO!$D$10</f>
        <v>0</v>
      </c>
      <c r="K43" s="329"/>
      <c r="L43" s="134">
        <f>PRESUPUESTO!$E$10</f>
        <v>0</v>
      </c>
      <c r="M43" s="348"/>
      <c r="N43" s="349"/>
    </row>
    <row r="44" spans="1:14" ht="18" customHeight="1">
      <c r="A44" s="206"/>
      <c r="B44" s="136" t="s">
        <v>1</v>
      </c>
      <c r="C44" s="319">
        <f>PRESUPUESTO!$E$5</f>
        <v>0</v>
      </c>
      <c r="D44" s="320"/>
      <c r="E44" s="350"/>
      <c r="F44" s="350"/>
      <c r="G44" s="346">
        <f>PRESUPUESTO!$A$11</f>
        <v>0</v>
      </c>
      <c r="H44" s="347"/>
      <c r="I44" s="133">
        <f>PRESUPUESTO!$C$11</f>
        <v>0</v>
      </c>
      <c r="J44" s="321">
        <f>PRESUPUESTO!$D$11</f>
        <v>0</v>
      </c>
      <c r="K44" s="329"/>
      <c r="L44" s="134">
        <f>PRESUPUESTO!$E$11</f>
        <v>0</v>
      </c>
      <c r="M44" s="330"/>
      <c r="N44" s="316"/>
    </row>
    <row r="45" spans="1:14" s="88" customFormat="1" ht="18" customHeight="1">
      <c r="A45" s="206"/>
      <c r="B45" s="137" t="s">
        <v>42</v>
      </c>
      <c r="C45" s="319">
        <f>PRESUPUESTO!$E$6</f>
        <v>0</v>
      </c>
      <c r="D45" s="320"/>
      <c r="E45" s="321" t="s">
        <v>214</v>
      </c>
      <c r="F45" s="322"/>
      <c r="G45" s="331"/>
      <c r="H45" s="332"/>
      <c r="I45" s="140"/>
      <c r="J45" s="314"/>
      <c r="K45" s="314"/>
      <c r="L45" s="141"/>
      <c r="M45" s="315"/>
      <c r="N45" s="316"/>
    </row>
    <row r="46" spans="1:14" s="88" customFormat="1" ht="18" customHeight="1">
      <c r="A46" s="206"/>
      <c r="B46" s="137" t="s">
        <v>3</v>
      </c>
      <c r="C46" s="319">
        <f>PRESUPUESTO!$E$7</f>
        <v>0</v>
      </c>
      <c r="D46" s="320"/>
      <c r="E46" s="321"/>
      <c r="F46" s="322"/>
      <c r="G46" s="323"/>
      <c r="H46" s="324"/>
      <c r="I46" s="142"/>
      <c r="J46" s="325"/>
      <c r="K46" s="326"/>
      <c r="L46" s="142"/>
      <c r="M46" s="327"/>
      <c r="N46" s="328"/>
    </row>
    <row r="47" spans="1:14" ht="18" customHeight="1">
      <c r="A47" s="28" t="s">
        <v>59</v>
      </c>
      <c r="B47" s="119" t="s">
        <v>4</v>
      </c>
      <c r="C47" s="38">
        <v>1</v>
      </c>
      <c r="D47" s="38">
        <v>2</v>
      </c>
      <c r="E47" s="38">
        <v>3</v>
      </c>
      <c r="F47" s="38" t="s">
        <v>5</v>
      </c>
      <c r="G47" s="139">
        <v>5</v>
      </c>
      <c r="H47" s="139">
        <v>-6</v>
      </c>
      <c r="I47" s="139" t="s">
        <v>6</v>
      </c>
      <c r="J47" s="310" t="s">
        <v>7</v>
      </c>
      <c r="K47" s="311"/>
      <c r="L47" s="317">
        <v>9</v>
      </c>
      <c r="M47" s="318"/>
      <c r="N47" s="122" t="s">
        <v>45</v>
      </c>
    </row>
    <row r="48" spans="1:14" s="40" customFormat="1" ht="21.95" customHeight="1">
      <c r="A48" s="294">
        <v>2000</v>
      </c>
      <c r="B48" s="294" t="s">
        <v>19</v>
      </c>
      <c r="C48" s="296" t="s">
        <v>125</v>
      </c>
      <c r="D48" s="294" t="s">
        <v>10</v>
      </c>
      <c r="E48" s="294" t="s">
        <v>11</v>
      </c>
      <c r="F48" s="296" t="s">
        <v>122</v>
      </c>
      <c r="G48" s="296" t="s">
        <v>172</v>
      </c>
      <c r="H48" s="296" t="s">
        <v>163</v>
      </c>
      <c r="I48" s="296" t="s">
        <v>126</v>
      </c>
      <c r="J48" s="304" t="s">
        <v>79</v>
      </c>
      <c r="K48" s="305"/>
      <c r="L48" s="290" t="s">
        <v>193</v>
      </c>
      <c r="M48" s="291"/>
      <c r="N48" s="296" t="s">
        <v>124</v>
      </c>
    </row>
    <row r="49" spans="1:14" s="40" customFormat="1" ht="23.1" customHeight="1">
      <c r="A49" s="295"/>
      <c r="B49" s="295"/>
      <c r="C49" s="297"/>
      <c r="D49" s="295"/>
      <c r="E49" s="295"/>
      <c r="F49" s="298"/>
      <c r="G49" s="298"/>
      <c r="H49" s="297"/>
      <c r="I49" s="297"/>
      <c r="J49" s="306"/>
      <c r="K49" s="307"/>
      <c r="L49" s="101" t="s">
        <v>196</v>
      </c>
      <c r="M49" s="101" t="s">
        <v>197</v>
      </c>
      <c r="N49" s="297"/>
    </row>
    <row r="50" spans="1:14" s="40" customFormat="1" ht="18" customHeight="1">
      <c r="A50" s="80">
        <v>2100</v>
      </c>
      <c r="B50" s="309" t="s">
        <v>103</v>
      </c>
      <c r="C50" s="309"/>
      <c r="D50" s="309"/>
      <c r="E50" s="309"/>
      <c r="F50" s="309"/>
      <c r="G50" s="309"/>
      <c r="H50" s="309"/>
      <c r="I50" s="309"/>
      <c r="J50" s="309"/>
      <c r="K50" s="309"/>
      <c r="L50" s="309"/>
      <c r="M50" s="309"/>
      <c r="N50" s="309"/>
    </row>
    <row r="51" spans="1:14" ht="18" customHeight="1">
      <c r="A51" s="79">
        <v>2101</v>
      </c>
      <c r="B51" s="64" t="s">
        <v>83</v>
      </c>
      <c r="C51" s="29">
        <f>'MES 9'!F51</f>
        <v>0</v>
      </c>
      <c r="D51" s="29">
        <v>0</v>
      </c>
      <c r="E51" s="29">
        <v>0</v>
      </c>
      <c r="F51" s="29">
        <f t="shared" ref="F51:F63" si="3">C51+D51-E51</f>
        <v>0</v>
      </c>
      <c r="G51" s="29">
        <f>'MES 9'!I51</f>
        <v>0</v>
      </c>
      <c r="H51" s="29">
        <v>0</v>
      </c>
      <c r="I51" s="29">
        <f t="shared" ref="I51:I63" si="4">(G51+H51)</f>
        <v>0</v>
      </c>
      <c r="J51" s="292" t="e">
        <f>(I51/F51)</f>
        <v>#DIV/0!</v>
      </c>
      <c r="K51" s="293"/>
      <c r="L51" s="99">
        <v>0</v>
      </c>
      <c r="M51" s="99">
        <v>0</v>
      </c>
      <c r="N51" s="82">
        <f>(F51-I51)</f>
        <v>0</v>
      </c>
    </row>
    <row r="52" spans="1:14" ht="18" customHeight="1">
      <c r="A52" s="79">
        <v>2102</v>
      </c>
      <c r="B52" s="64" t="s">
        <v>21</v>
      </c>
      <c r="C52" s="29">
        <f>'MES 9'!F52</f>
        <v>0</v>
      </c>
      <c r="D52" s="29">
        <v>0</v>
      </c>
      <c r="E52" s="29">
        <v>0</v>
      </c>
      <c r="F52" s="29">
        <f t="shared" si="3"/>
        <v>0</v>
      </c>
      <c r="G52" s="29">
        <f>'MES 9'!I52</f>
        <v>0</v>
      </c>
      <c r="H52" s="29">
        <v>0</v>
      </c>
      <c r="I52" s="29">
        <f t="shared" si="4"/>
        <v>0</v>
      </c>
      <c r="J52" s="292" t="e">
        <f t="shared" ref="J52:J63" si="5">(I52/F52)</f>
        <v>#DIV/0!</v>
      </c>
      <c r="K52" s="293"/>
      <c r="L52" s="99">
        <v>0</v>
      </c>
      <c r="M52" s="99">
        <v>0</v>
      </c>
      <c r="N52" s="82">
        <f t="shared" ref="N52:N63" si="6">(F52-I52)</f>
        <v>0</v>
      </c>
    </row>
    <row r="53" spans="1:14" ht="18" customHeight="1">
      <c r="A53" s="79">
        <v>2103</v>
      </c>
      <c r="B53" s="64" t="s">
        <v>22</v>
      </c>
      <c r="C53" s="29">
        <f>'MES 9'!F53</f>
        <v>0</v>
      </c>
      <c r="D53" s="29">
        <v>0</v>
      </c>
      <c r="E53" s="29">
        <v>0</v>
      </c>
      <c r="F53" s="29">
        <f t="shared" si="3"/>
        <v>0</v>
      </c>
      <c r="G53" s="29">
        <f>'MES 9'!I53</f>
        <v>0</v>
      </c>
      <c r="H53" s="29">
        <v>0</v>
      </c>
      <c r="I53" s="29">
        <f t="shared" si="4"/>
        <v>0</v>
      </c>
      <c r="J53" s="292" t="e">
        <f t="shared" si="5"/>
        <v>#DIV/0!</v>
      </c>
      <c r="K53" s="293"/>
      <c r="L53" s="99">
        <v>0</v>
      </c>
      <c r="M53" s="99">
        <v>0</v>
      </c>
      <c r="N53" s="82">
        <f t="shared" si="6"/>
        <v>0</v>
      </c>
    </row>
    <row r="54" spans="1:14" ht="18" customHeight="1">
      <c r="A54" s="79">
        <v>2104</v>
      </c>
      <c r="B54" s="64" t="s">
        <v>23</v>
      </c>
      <c r="C54" s="29">
        <f>'MES 9'!F54</f>
        <v>0</v>
      </c>
      <c r="D54" s="29">
        <v>0</v>
      </c>
      <c r="E54" s="29">
        <v>0</v>
      </c>
      <c r="F54" s="29">
        <f t="shared" si="3"/>
        <v>0</v>
      </c>
      <c r="G54" s="29">
        <f>'MES 9'!I54</f>
        <v>0</v>
      </c>
      <c r="H54" s="29">
        <v>0</v>
      </c>
      <c r="I54" s="29">
        <f t="shared" si="4"/>
        <v>0</v>
      </c>
      <c r="J54" s="292" t="e">
        <f t="shared" si="5"/>
        <v>#DIV/0!</v>
      </c>
      <c r="K54" s="293"/>
      <c r="L54" s="99">
        <v>0</v>
      </c>
      <c r="M54" s="99">
        <v>0</v>
      </c>
      <c r="N54" s="82">
        <f t="shared" si="6"/>
        <v>0</v>
      </c>
    </row>
    <row r="55" spans="1:14" ht="18" customHeight="1">
      <c r="A55" s="79">
        <v>2105</v>
      </c>
      <c r="B55" s="64" t="s">
        <v>24</v>
      </c>
      <c r="C55" s="29">
        <f>'MES 9'!F55</f>
        <v>0</v>
      </c>
      <c r="D55" s="29">
        <v>0</v>
      </c>
      <c r="E55" s="29">
        <v>0</v>
      </c>
      <c r="F55" s="29">
        <f t="shared" si="3"/>
        <v>0</v>
      </c>
      <c r="G55" s="29">
        <f>'MES 9'!I55</f>
        <v>0</v>
      </c>
      <c r="H55" s="29">
        <v>0</v>
      </c>
      <c r="I55" s="29">
        <f t="shared" si="4"/>
        <v>0</v>
      </c>
      <c r="J55" s="292" t="e">
        <f t="shared" si="5"/>
        <v>#DIV/0!</v>
      </c>
      <c r="K55" s="293"/>
      <c r="L55" s="99">
        <v>0</v>
      </c>
      <c r="M55" s="99">
        <v>0</v>
      </c>
      <c r="N55" s="82">
        <f t="shared" si="6"/>
        <v>0</v>
      </c>
    </row>
    <row r="56" spans="1:14" ht="18" customHeight="1">
      <c r="A56" s="79">
        <v>2106</v>
      </c>
      <c r="B56" s="64" t="s">
        <v>25</v>
      </c>
      <c r="C56" s="29">
        <f>'MES 9'!F56</f>
        <v>0</v>
      </c>
      <c r="D56" s="29">
        <v>0</v>
      </c>
      <c r="E56" s="29">
        <v>0</v>
      </c>
      <c r="F56" s="29">
        <f t="shared" si="3"/>
        <v>0</v>
      </c>
      <c r="G56" s="29">
        <f>'MES 9'!I56</f>
        <v>0</v>
      </c>
      <c r="H56" s="29">
        <v>0</v>
      </c>
      <c r="I56" s="29">
        <f t="shared" si="4"/>
        <v>0</v>
      </c>
      <c r="J56" s="292" t="e">
        <f t="shared" si="5"/>
        <v>#DIV/0!</v>
      </c>
      <c r="K56" s="293"/>
      <c r="L56" s="99">
        <v>0</v>
      </c>
      <c r="M56" s="99">
        <v>0</v>
      </c>
      <c r="N56" s="82">
        <f t="shared" si="6"/>
        <v>0</v>
      </c>
    </row>
    <row r="57" spans="1:14" ht="18" customHeight="1">
      <c r="A57" s="79">
        <v>2107</v>
      </c>
      <c r="B57" s="64" t="s">
        <v>26</v>
      </c>
      <c r="C57" s="29">
        <f>'MES 9'!F57</f>
        <v>0</v>
      </c>
      <c r="D57" s="29">
        <v>0</v>
      </c>
      <c r="E57" s="29">
        <v>0</v>
      </c>
      <c r="F57" s="29">
        <f t="shared" si="3"/>
        <v>0</v>
      </c>
      <c r="G57" s="29">
        <f>'MES 9'!I57</f>
        <v>0</v>
      </c>
      <c r="H57" s="29">
        <v>0</v>
      </c>
      <c r="I57" s="29">
        <f t="shared" si="4"/>
        <v>0</v>
      </c>
      <c r="J57" s="292" t="e">
        <f t="shared" si="5"/>
        <v>#DIV/0!</v>
      </c>
      <c r="K57" s="293"/>
      <c r="L57" s="99">
        <v>0</v>
      </c>
      <c r="M57" s="99">
        <v>0</v>
      </c>
      <c r="N57" s="82">
        <f t="shared" si="6"/>
        <v>0</v>
      </c>
    </row>
    <row r="58" spans="1:14" ht="18" customHeight="1">
      <c r="A58" s="79">
        <v>2108</v>
      </c>
      <c r="B58" s="73" t="s">
        <v>90</v>
      </c>
      <c r="C58" s="29">
        <f>'MES 9'!F58</f>
        <v>0</v>
      </c>
      <c r="D58" s="29">
        <v>0</v>
      </c>
      <c r="E58" s="29">
        <v>0</v>
      </c>
      <c r="F58" s="29">
        <f t="shared" si="3"/>
        <v>0</v>
      </c>
      <c r="G58" s="29">
        <f>'MES 9'!I58</f>
        <v>0</v>
      </c>
      <c r="H58" s="29">
        <v>0</v>
      </c>
      <c r="I58" s="29">
        <f t="shared" si="4"/>
        <v>0</v>
      </c>
      <c r="J58" s="292" t="e">
        <f t="shared" si="5"/>
        <v>#DIV/0!</v>
      </c>
      <c r="K58" s="293"/>
      <c r="L58" s="99">
        <v>0</v>
      </c>
      <c r="M58" s="99">
        <v>0</v>
      </c>
      <c r="N58" s="82">
        <f t="shared" si="6"/>
        <v>0</v>
      </c>
    </row>
    <row r="59" spans="1:14" ht="18" customHeight="1">
      <c r="A59" s="79">
        <v>2109</v>
      </c>
      <c r="B59" s="64" t="s">
        <v>140</v>
      </c>
      <c r="C59" s="29">
        <f>'MES 9'!F59</f>
        <v>0</v>
      </c>
      <c r="D59" s="29">
        <v>0</v>
      </c>
      <c r="E59" s="29">
        <v>0</v>
      </c>
      <c r="F59" s="29">
        <f t="shared" si="3"/>
        <v>0</v>
      </c>
      <c r="G59" s="29">
        <f>'MES 9'!I59</f>
        <v>0</v>
      </c>
      <c r="H59" s="29">
        <v>0</v>
      </c>
      <c r="I59" s="29">
        <f t="shared" si="4"/>
        <v>0</v>
      </c>
      <c r="J59" s="292" t="e">
        <f t="shared" si="5"/>
        <v>#DIV/0!</v>
      </c>
      <c r="K59" s="293"/>
      <c r="L59" s="99">
        <v>0</v>
      </c>
      <c r="M59" s="99">
        <v>0</v>
      </c>
      <c r="N59" s="82">
        <f t="shared" si="6"/>
        <v>0</v>
      </c>
    </row>
    <row r="60" spans="1:14" ht="18" customHeight="1">
      <c r="A60" s="79">
        <f>+A59+1</f>
        <v>2110</v>
      </c>
      <c r="B60" s="64" t="s">
        <v>28</v>
      </c>
      <c r="C60" s="29">
        <f>'MES 9'!F60</f>
        <v>0</v>
      </c>
      <c r="D60" s="29">
        <v>0</v>
      </c>
      <c r="E60" s="29">
        <v>0</v>
      </c>
      <c r="F60" s="29">
        <f t="shared" si="3"/>
        <v>0</v>
      </c>
      <c r="G60" s="29">
        <f>'MES 9'!I60</f>
        <v>0</v>
      </c>
      <c r="H60" s="29">
        <v>0</v>
      </c>
      <c r="I60" s="29">
        <f t="shared" si="4"/>
        <v>0</v>
      </c>
      <c r="J60" s="292" t="e">
        <f t="shared" si="5"/>
        <v>#DIV/0!</v>
      </c>
      <c r="K60" s="293"/>
      <c r="L60" s="99">
        <v>0</v>
      </c>
      <c r="M60" s="99">
        <v>0</v>
      </c>
      <c r="N60" s="82">
        <f t="shared" si="6"/>
        <v>0</v>
      </c>
    </row>
    <row r="61" spans="1:14" s="88" customFormat="1" ht="18" customHeight="1">
      <c r="A61" s="92">
        <f>+A60+1</f>
        <v>2111</v>
      </c>
      <c r="B61" s="64" t="s">
        <v>29</v>
      </c>
      <c r="C61" s="29">
        <f>'MES 9'!F61</f>
        <v>0</v>
      </c>
      <c r="D61" s="29">
        <v>0</v>
      </c>
      <c r="E61" s="29">
        <v>0</v>
      </c>
      <c r="F61" s="29">
        <f t="shared" ref="F61" si="7">C61+D61-E61</f>
        <v>0</v>
      </c>
      <c r="G61" s="29">
        <f>'MES 9'!I61</f>
        <v>0</v>
      </c>
      <c r="H61" s="29">
        <v>0</v>
      </c>
      <c r="I61" s="29">
        <f t="shared" ref="I61" si="8">(G61+H61)</f>
        <v>0</v>
      </c>
      <c r="J61" s="292" t="e">
        <f t="shared" ref="J61" si="9">(I61/F61)</f>
        <v>#DIV/0!</v>
      </c>
      <c r="K61" s="293"/>
      <c r="L61" s="99">
        <v>0</v>
      </c>
      <c r="M61" s="99">
        <v>0</v>
      </c>
      <c r="N61" s="82">
        <f t="shared" ref="N61" si="10">(F61-I61)</f>
        <v>0</v>
      </c>
    </row>
    <row r="62" spans="1:14" s="88" customFormat="1" ht="18" customHeight="1">
      <c r="A62" s="92">
        <f>+A61+1</f>
        <v>2112</v>
      </c>
      <c r="B62" s="64" t="s">
        <v>210</v>
      </c>
      <c r="C62" s="29">
        <f>'MES 9'!F62</f>
        <v>0</v>
      </c>
      <c r="D62" s="29">
        <v>0</v>
      </c>
      <c r="E62" s="29">
        <v>0</v>
      </c>
      <c r="F62" s="29">
        <f t="shared" ref="F62" si="11">C62+D62-E62</f>
        <v>0</v>
      </c>
      <c r="G62" s="29">
        <f>'MES 9'!I62</f>
        <v>0</v>
      </c>
      <c r="H62" s="29">
        <v>0</v>
      </c>
      <c r="I62" s="29">
        <f t="shared" ref="I62" si="12">(G62+H62)</f>
        <v>0</v>
      </c>
      <c r="J62" s="292" t="e">
        <f t="shared" ref="J62" si="13">(I62/F62)</f>
        <v>#DIV/0!</v>
      </c>
      <c r="K62" s="293"/>
      <c r="L62" s="99">
        <v>0</v>
      </c>
      <c r="M62" s="99">
        <v>0</v>
      </c>
      <c r="N62" s="82">
        <f t="shared" ref="N62" si="14">(F62-I62)</f>
        <v>0</v>
      </c>
    </row>
    <row r="63" spans="1:14" ht="18" customHeight="1">
      <c r="A63" s="92">
        <f>+A62+1</f>
        <v>2113</v>
      </c>
      <c r="B63" s="84" t="s">
        <v>142</v>
      </c>
      <c r="C63" s="29">
        <f>'MES 9'!F63</f>
        <v>0</v>
      </c>
      <c r="D63" s="29">
        <v>0</v>
      </c>
      <c r="E63" s="29">
        <v>0</v>
      </c>
      <c r="F63" s="29">
        <f t="shared" si="3"/>
        <v>0</v>
      </c>
      <c r="G63" s="29">
        <f>'MES 9'!I63</f>
        <v>0</v>
      </c>
      <c r="H63" s="29">
        <v>0</v>
      </c>
      <c r="I63" s="29">
        <f t="shared" si="4"/>
        <v>0</v>
      </c>
      <c r="J63" s="292" t="e">
        <f t="shared" si="5"/>
        <v>#DIV/0!</v>
      </c>
      <c r="K63" s="293"/>
      <c r="L63" s="99">
        <v>0</v>
      </c>
      <c r="M63" s="99">
        <v>0</v>
      </c>
      <c r="N63" s="82">
        <f t="shared" si="6"/>
        <v>0</v>
      </c>
    </row>
    <row r="64" spans="1:14" s="40" customFormat="1" ht="18" customHeight="1">
      <c r="A64" s="284" t="s">
        <v>30</v>
      </c>
      <c r="B64" s="285"/>
      <c r="C64" s="34">
        <f t="shared" ref="C64:I64" si="15">SUM(C51:C63)</f>
        <v>0</v>
      </c>
      <c r="D64" s="34">
        <f t="shared" si="15"/>
        <v>0</v>
      </c>
      <c r="E64" s="34">
        <f t="shared" si="15"/>
        <v>0</v>
      </c>
      <c r="F64" s="34">
        <f t="shared" si="15"/>
        <v>0</v>
      </c>
      <c r="G64" s="34">
        <f t="shared" si="15"/>
        <v>0</v>
      </c>
      <c r="H64" s="34">
        <f t="shared" si="15"/>
        <v>0</v>
      </c>
      <c r="I64" s="34">
        <f t="shared" si="15"/>
        <v>0</v>
      </c>
      <c r="J64" s="286" t="e">
        <f>(I64/F64)</f>
        <v>#DIV/0!</v>
      </c>
      <c r="K64" s="287"/>
      <c r="L64" s="102">
        <f>SUM(L51:L63)</f>
        <v>0</v>
      </c>
      <c r="M64" s="102">
        <f>SUM(M51:M63)</f>
        <v>0</v>
      </c>
      <c r="N64" s="81">
        <f>SUM(N51:N63)</f>
        <v>0</v>
      </c>
    </row>
    <row r="65" spans="1:14" s="40" customFormat="1" ht="15.75" customHeight="1">
      <c r="A65" s="80">
        <v>2200</v>
      </c>
      <c r="B65" s="309" t="s">
        <v>107</v>
      </c>
      <c r="C65" s="309"/>
      <c r="D65" s="309"/>
      <c r="E65" s="309"/>
      <c r="F65" s="309"/>
      <c r="G65" s="309"/>
      <c r="H65" s="309"/>
      <c r="I65" s="309"/>
      <c r="J65" s="309"/>
      <c r="K65" s="309"/>
      <c r="L65" s="309"/>
      <c r="M65" s="309"/>
      <c r="N65" s="309"/>
    </row>
    <row r="66" spans="1:14" ht="18" customHeight="1">
      <c r="A66" s="79">
        <v>2201</v>
      </c>
      <c r="B66" s="84" t="s">
        <v>98</v>
      </c>
      <c r="C66" s="82">
        <f>'MES 9'!F66</f>
        <v>0</v>
      </c>
      <c r="D66" s="82">
        <v>0</v>
      </c>
      <c r="E66" s="82">
        <v>0</v>
      </c>
      <c r="F66" s="82">
        <f t="shared" ref="F66:F71" si="16">C66+D66-E66</f>
        <v>0</v>
      </c>
      <c r="G66" s="82">
        <f>'MES 9'!I66</f>
        <v>0</v>
      </c>
      <c r="H66" s="29">
        <v>0</v>
      </c>
      <c r="I66" s="82">
        <f t="shared" ref="I66:I71" si="17">(G66+H66)</f>
        <v>0</v>
      </c>
      <c r="J66" s="292" t="e">
        <f>(I66/F66)</f>
        <v>#DIV/0!</v>
      </c>
      <c r="K66" s="293"/>
      <c r="L66" s="99">
        <v>0</v>
      </c>
      <c r="M66" s="99">
        <v>0</v>
      </c>
      <c r="N66" s="82">
        <f t="shared" ref="N66:N71" si="18">(F66-I66)</f>
        <v>0</v>
      </c>
    </row>
    <row r="67" spans="1:14" ht="18" customHeight="1">
      <c r="A67" s="79">
        <v>2202</v>
      </c>
      <c r="B67" s="84" t="s">
        <v>99</v>
      </c>
      <c r="C67" s="82">
        <f>'MES 9'!F67</f>
        <v>0</v>
      </c>
      <c r="D67" s="82">
        <v>0</v>
      </c>
      <c r="E67" s="82">
        <v>0</v>
      </c>
      <c r="F67" s="82">
        <f t="shared" si="16"/>
        <v>0</v>
      </c>
      <c r="G67" s="82">
        <f>'MES 9'!I67</f>
        <v>0</v>
      </c>
      <c r="H67" s="29">
        <v>0</v>
      </c>
      <c r="I67" s="82">
        <f t="shared" si="17"/>
        <v>0</v>
      </c>
      <c r="J67" s="292" t="e">
        <f t="shared" ref="J67:J77" si="19">(I67/F67)</f>
        <v>#DIV/0!</v>
      </c>
      <c r="K67" s="293"/>
      <c r="L67" s="99">
        <v>0</v>
      </c>
      <c r="M67" s="99">
        <v>0</v>
      </c>
      <c r="N67" s="82">
        <f t="shared" si="18"/>
        <v>0</v>
      </c>
    </row>
    <row r="68" spans="1:14" ht="18" customHeight="1">
      <c r="A68" s="79">
        <v>2203</v>
      </c>
      <c r="B68" s="84" t="s">
        <v>198</v>
      </c>
      <c r="C68" s="82">
        <f>'MES 9'!F68</f>
        <v>0</v>
      </c>
      <c r="D68" s="82">
        <v>0</v>
      </c>
      <c r="E68" s="82">
        <v>0</v>
      </c>
      <c r="F68" s="82">
        <f t="shared" si="16"/>
        <v>0</v>
      </c>
      <c r="G68" s="82">
        <f>'MES 9'!I68</f>
        <v>0</v>
      </c>
      <c r="H68" s="29">
        <v>0</v>
      </c>
      <c r="I68" s="82">
        <f t="shared" si="17"/>
        <v>0</v>
      </c>
      <c r="J68" s="292" t="e">
        <f t="shared" si="19"/>
        <v>#DIV/0!</v>
      </c>
      <c r="K68" s="293"/>
      <c r="L68" s="99">
        <v>0</v>
      </c>
      <c r="M68" s="99">
        <v>0</v>
      </c>
      <c r="N68" s="82">
        <f t="shared" si="18"/>
        <v>0</v>
      </c>
    </row>
    <row r="69" spans="1:14" ht="18" customHeight="1">
      <c r="A69" s="79">
        <v>2204</v>
      </c>
      <c r="B69" s="84" t="s">
        <v>100</v>
      </c>
      <c r="C69" s="82">
        <f>'MES 9'!F69</f>
        <v>0</v>
      </c>
      <c r="D69" s="82">
        <v>0</v>
      </c>
      <c r="E69" s="82">
        <v>0</v>
      </c>
      <c r="F69" s="82">
        <f t="shared" si="16"/>
        <v>0</v>
      </c>
      <c r="G69" s="82">
        <f>'MES 9'!I69</f>
        <v>0</v>
      </c>
      <c r="H69" s="29">
        <v>0</v>
      </c>
      <c r="I69" s="82">
        <f t="shared" si="17"/>
        <v>0</v>
      </c>
      <c r="J69" s="292" t="e">
        <f t="shared" si="19"/>
        <v>#DIV/0!</v>
      </c>
      <c r="K69" s="293"/>
      <c r="L69" s="99">
        <v>0</v>
      </c>
      <c r="M69" s="99">
        <v>0</v>
      </c>
      <c r="N69" s="82">
        <f t="shared" si="18"/>
        <v>0</v>
      </c>
    </row>
    <row r="70" spans="1:14" ht="18" customHeight="1">
      <c r="A70" s="79">
        <v>2205</v>
      </c>
      <c r="B70" s="84" t="s">
        <v>101</v>
      </c>
      <c r="C70" s="82">
        <f>'MES 9'!F70</f>
        <v>0</v>
      </c>
      <c r="D70" s="82">
        <v>0</v>
      </c>
      <c r="E70" s="82">
        <v>0</v>
      </c>
      <c r="F70" s="82">
        <f t="shared" si="16"/>
        <v>0</v>
      </c>
      <c r="G70" s="82">
        <f>'MES 9'!I70</f>
        <v>0</v>
      </c>
      <c r="H70" s="29">
        <v>0</v>
      </c>
      <c r="I70" s="82">
        <f t="shared" si="17"/>
        <v>0</v>
      </c>
      <c r="J70" s="292" t="e">
        <f t="shared" si="19"/>
        <v>#DIV/0!</v>
      </c>
      <c r="K70" s="293"/>
      <c r="L70" s="99">
        <v>0</v>
      </c>
      <c r="M70" s="99">
        <v>0</v>
      </c>
      <c r="N70" s="82">
        <f t="shared" si="18"/>
        <v>0</v>
      </c>
    </row>
    <row r="71" spans="1:14" ht="18" customHeight="1">
      <c r="A71" s="79">
        <v>2206</v>
      </c>
      <c r="B71" s="84" t="s">
        <v>102</v>
      </c>
      <c r="C71" s="82">
        <f>'MES 9'!F71</f>
        <v>0</v>
      </c>
      <c r="D71" s="82">
        <v>0</v>
      </c>
      <c r="E71" s="82">
        <v>0</v>
      </c>
      <c r="F71" s="82">
        <f t="shared" si="16"/>
        <v>0</v>
      </c>
      <c r="G71" s="82">
        <f>'MES 9'!I71</f>
        <v>0</v>
      </c>
      <c r="H71" s="29">
        <v>0</v>
      </c>
      <c r="I71" s="82">
        <f t="shared" si="17"/>
        <v>0</v>
      </c>
      <c r="J71" s="292" t="e">
        <f t="shared" si="19"/>
        <v>#DIV/0!</v>
      </c>
      <c r="K71" s="293"/>
      <c r="L71" s="99">
        <v>0</v>
      </c>
      <c r="M71" s="99">
        <v>0</v>
      </c>
      <c r="N71" s="82">
        <f t="shared" si="18"/>
        <v>0</v>
      </c>
    </row>
    <row r="72" spans="1:14" s="88" customFormat="1" ht="18" customHeight="1">
      <c r="A72" s="92">
        <v>2207</v>
      </c>
      <c r="B72" s="84" t="s">
        <v>139</v>
      </c>
      <c r="C72" s="82">
        <f>'MES 9'!F72</f>
        <v>0</v>
      </c>
      <c r="D72" s="82">
        <v>0</v>
      </c>
      <c r="E72" s="82">
        <v>0</v>
      </c>
      <c r="F72" s="82">
        <f t="shared" ref="F72:F75" si="20">C72+D72-E72</f>
        <v>0</v>
      </c>
      <c r="G72" s="82">
        <f>'MES 9'!I72</f>
        <v>0</v>
      </c>
      <c r="H72" s="29">
        <v>0</v>
      </c>
      <c r="I72" s="82">
        <f t="shared" ref="I72:I75" si="21">(G72+H72)</f>
        <v>0</v>
      </c>
      <c r="J72" s="292" t="e">
        <f t="shared" ref="J72:J75" si="22">(I72/F72)</f>
        <v>#DIV/0!</v>
      </c>
      <c r="K72" s="293"/>
      <c r="L72" s="99">
        <v>0</v>
      </c>
      <c r="M72" s="99">
        <v>0</v>
      </c>
      <c r="N72" s="82">
        <f t="shared" ref="N72:N75" si="23">(F72-I72)</f>
        <v>0</v>
      </c>
    </row>
    <row r="73" spans="1:14" s="88" customFormat="1" ht="24.6" customHeight="1">
      <c r="A73" s="92">
        <v>2208</v>
      </c>
      <c r="B73" s="97" t="s">
        <v>191</v>
      </c>
      <c r="C73" s="82">
        <f>'MES 9'!F73</f>
        <v>0</v>
      </c>
      <c r="D73" s="82">
        <v>0</v>
      </c>
      <c r="E73" s="82">
        <v>0</v>
      </c>
      <c r="F73" s="82">
        <f t="shared" si="20"/>
        <v>0</v>
      </c>
      <c r="G73" s="82">
        <f>'MES 9'!I73</f>
        <v>0</v>
      </c>
      <c r="H73" s="29">
        <v>0</v>
      </c>
      <c r="I73" s="82">
        <f t="shared" si="21"/>
        <v>0</v>
      </c>
      <c r="J73" s="292" t="e">
        <f t="shared" si="22"/>
        <v>#DIV/0!</v>
      </c>
      <c r="K73" s="293"/>
      <c r="L73" s="99">
        <v>0</v>
      </c>
      <c r="M73" s="99">
        <v>0</v>
      </c>
      <c r="N73" s="82">
        <f t="shared" si="23"/>
        <v>0</v>
      </c>
    </row>
    <row r="74" spans="1:14" s="88" customFormat="1" ht="24.6" customHeight="1">
      <c r="A74" s="92">
        <v>2209</v>
      </c>
      <c r="B74" s="97" t="s">
        <v>225</v>
      </c>
      <c r="C74" s="82">
        <f>'MES 9'!F74</f>
        <v>0</v>
      </c>
      <c r="D74" s="82">
        <v>0</v>
      </c>
      <c r="E74" s="82">
        <v>0</v>
      </c>
      <c r="F74" s="82">
        <f t="shared" si="20"/>
        <v>0</v>
      </c>
      <c r="G74" s="82">
        <f>'MES 9'!I74</f>
        <v>0</v>
      </c>
      <c r="H74" s="29">
        <v>0</v>
      </c>
      <c r="I74" s="82">
        <f t="shared" si="21"/>
        <v>0</v>
      </c>
      <c r="J74" s="292" t="e">
        <f t="shared" si="22"/>
        <v>#DIV/0!</v>
      </c>
      <c r="K74" s="293"/>
      <c r="L74" s="99">
        <v>0</v>
      </c>
      <c r="M74" s="99">
        <v>0</v>
      </c>
      <c r="N74" s="82">
        <f t="shared" si="23"/>
        <v>0</v>
      </c>
    </row>
    <row r="75" spans="1:14" s="88" customFormat="1" ht="18" customHeight="1">
      <c r="A75" s="92">
        <v>2210</v>
      </c>
      <c r="B75" s="84" t="s">
        <v>143</v>
      </c>
      <c r="C75" s="82">
        <f>'MES 9'!F75</f>
        <v>0</v>
      </c>
      <c r="D75" s="82">
        <v>0</v>
      </c>
      <c r="E75" s="82">
        <v>0</v>
      </c>
      <c r="F75" s="82">
        <f t="shared" si="20"/>
        <v>0</v>
      </c>
      <c r="G75" s="82">
        <f>'MES 9'!I75</f>
        <v>0</v>
      </c>
      <c r="H75" s="29">
        <v>0</v>
      </c>
      <c r="I75" s="82">
        <f t="shared" si="21"/>
        <v>0</v>
      </c>
      <c r="J75" s="292" t="e">
        <f t="shared" si="22"/>
        <v>#DIV/0!</v>
      </c>
      <c r="K75" s="293"/>
      <c r="L75" s="99">
        <v>0</v>
      </c>
      <c r="M75" s="99">
        <v>0</v>
      </c>
      <c r="N75" s="82">
        <f t="shared" si="23"/>
        <v>0</v>
      </c>
    </row>
    <row r="76" spans="1:14" s="88" customFormat="1" ht="18" customHeight="1">
      <c r="A76" s="92">
        <v>2211</v>
      </c>
      <c r="B76" s="84" t="s">
        <v>142</v>
      </c>
      <c r="C76" s="82">
        <f>'MES 9'!F76</f>
        <v>0</v>
      </c>
      <c r="D76" s="82">
        <v>0</v>
      </c>
      <c r="E76" s="82">
        <v>0</v>
      </c>
      <c r="F76" s="82">
        <f t="shared" ref="F76" si="24">C76+D76-E76</f>
        <v>0</v>
      </c>
      <c r="G76" s="82">
        <f>'MES 9'!I76</f>
        <v>0</v>
      </c>
      <c r="H76" s="29">
        <v>0</v>
      </c>
      <c r="I76" s="82">
        <f t="shared" ref="I76" si="25">(G76+H76)</f>
        <v>0</v>
      </c>
      <c r="J76" s="292" t="e">
        <f t="shared" ref="J76" si="26">(I76/F76)</f>
        <v>#DIV/0!</v>
      </c>
      <c r="K76" s="293"/>
      <c r="L76" s="99">
        <v>0</v>
      </c>
      <c r="M76" s="99">
        <v>0</v>
      </c>
      <c r="N76" s="82">
        <f t="shared" ref="N76" si="27">(F76-I76)</f>
        <v>0</v>
      </c>
    </row>
    <row r="77" spans="1:14" s="40" customFormat="1" ht="18" customHeight="1">
      <c r="A77" s="284" t="s">
        <v>30</v>
      </c>
      <c r="B77" s="285"/>
      <c r="C77" s="90">
        <f t="shared" ref="C77:I77" si="28">SUM(C66:C76)</f>
        <v>0</v>
      </c>
      <c r="D77" s="90">
        <f t="shared" si="28"/>
        <v>0</v>
      </c>
      <c r="E77" s="90">
        <f t="shared" si="28"/>
        <v>0</v>
      </c>
      <c r="F77" s="90">
        <f t="shared" si="28"/>
        <v>0</v>
      </c>
      <c r="G77" s="90">
        <f t="shared" si="28"/>
        <v>0</v>
      </c>
      <c r="H77" s="90">
        <f t="shared" si="28"/>
        <v>0</v>
      </c>
      <c r="I77" s="90">
        <f t="shared" si="28"/>
        <v>0</v>
      </c>
      <c r="J77" s="286" t="e">
        <f t="shared" si="19"/>
        <v>#DIV/0!</v>
      </c>
      <c r="K77" s="287"/>
      <c r="L77" s="102">
        <f>SUM(L66:L76)</f>
        <v>0</v>
      </c>
      <c r="M77" s="102">
        <f>SUM(M66:M76)</f>
        <v>0</v>
      </c>
      <c r="N77" s="81">
        <f>SUM(N66:N76)</f>
        <v>0</v>
      </c>
    </row>
    <row r="78" spans="1:14" s="27" customFormat="1" ht="18" customHeight="1">
      <c r="A78" s="51"/>
      <c r="B78" s="41"/>
      <c r="C78" s="42"/>
      <c r="D78" s="42"/>
      <c r="E78" s="42"/>
      <c r="F78" s="42"/>
      <c r="G78" s="42"/>
      <c r="H78" s="42"/>
      <c r="I78" s="42"/>
      <c r="J78" s="43"/>
      <c r="K78" s="43"/>
      <c r="L78" s="43"/>
      <c r="M78" s="43"/>
      <c r="N78" s="44"/>
    </row>
    <row r="79" spans="1:14" s="27" customFormat="1" ht="35.450000000000003" customHeight="1">
      <c r="B79" s="45"/>
      <c r="C79" s="46"/>
      <c r="D79" s="46"/>
      <c r="E79" s="46"/>
      <c r="F79" s="46"/>
      <c r="G79" s="46"/>
      <c r="H79" s="46"/>
      <c r="I79" s="46"/>
      <c r="J79" s="47"/>
      <c r="K79" s="47"/>
      <c r="L79" s="47"/>
      <c r="M79" s="47"/>
      <c r="N79" s="48"/>
    </row>
    <row r="80" spans="1:14" s="40" customFormat="1" ht="18" customHeight="1">
      <c r="A80" s="28" t="s">
        <v>59</v>
      </c>
      <c r="B80" s="53" t="s">
        <v>17</v>
      </c>
      <c r="C80" s="53">
        <v>1</v>
      </c>
      <c r="D80" s="53">
        <v>2</v>
      </c>
      <c r="E80" s="53">
        <v>3</v>
      </c>
      <c r="F80" s="53" t="s">
        <v>5</v>
      </c>
      <c r="G80" s="53">
        <v>5</v>
      </c>
      <c r="H80" s="53">
        <v>6</v>
      </c>
      <c r="I80" s="53" t="s">
        <v>18</v>
      </c>
      <c r="J80" s="284" t="s">
        <v>127</v>
      </c>
      <c r="K80" s="285"/>
      <c r="L80" s="288">
        <v>9</v>
      </c>
      <c r="M80" s="289"/>
      <c r="N80" s="53" t="s">
        <v>8</v>
      </c>
    </row>
    <row r="81" spans="1:14" s="40" customFormat="1" ht="27" customHeight="1">
      <c r="A81" s="294">
        <v>2000</v>
      </c>
      <c r="B81" s="294" t="s">
        <v>19</v>
      </c>
      <c r="C81" s="296" t="str">
        <f>C48</f>
        <v>Presupuesto inicial del periodo a ejecutar</v>
      </c>
      <c r="D81" s="294" t="s">
        <v>10</v>
      </c>
      <c r="E81" s="294" t="s">
        <v>11</v>
      </c>
      <c r="F81" s="296" t="str">
        <f>F48</f>
        <v>Presupuesto al final del  periodo ejecutado</v>
      </c>
      <c r="G81" s="296" t="str">
        <f>G48</f>
        <v>Gastos acumulados al mes 9</v>
      </c>
      <c r="H81" s="296" t="str">
        <f>H48</f>
        <v>Gastos - mes 10</v>
      </c>
      <c r="I81" s="296" t="str">
        <f>I48</f>
        <v xml:space="preserve">Valor total ejecutado al final de periodo </v>
      </c>
      <c r="J81" s="304" t="s">
        <v>79</v>
      </c>
      <c r="K81" s="305"/>
      <c r="L81" s="290" t="s">
        <v>193</v>
      </c>
      <c r="M81" s="291"/>
      <c r="N81" s="296" t="str">
        <f>N48</f>
        <v>Total saldo por ejecutar</v>
      </c>
    </row>
    <row r="82" spans="1:14" s="40" customFormat="1" ht="27" customHeight="1">
      <c r="A82" s="295"/>
      <c r="B82" s="295"/>
      <c r="C82" s="297"/>
      <c r="D82" s="295"/>
      <c r="E82" s="295"/>
      <c r="F82" s="298"/>
      <c r="G82" s="298"/>
      <c r="H82" s="297"/>
      <c r="I82" s="297"/>
      <c r="J82" s="306"/>
      <c r="K82" s="307"/>
      <c r="L82" s="101" t="s">
        <v>196</v>
      </c>
      <c r="M82" s="101" t="s">
        <v>197</v>
      </c>
      <c r="N82" s="297"/>
    </row>
    <row r="83" spans="1:14" s="40" customFormat="1" ht="18" customHeight="1">
      <c r="A83" s="53">
        <v>2300</v>
      </c>
      <c r="B83" s="284" t="s">
        <v>109</v>
      </c>
      <c r="C83" s="308"/>
      <c r="D83" s="308"/>
      <c r="E83" s="308"/>
      <c r="F83" s="308"/>
      <c r="G83" s="308"/>
      <c r="H83" s="308"/>
      <c r="I83" s="308"/>
      <c r="J83" s="308"/>
      <c r="K83" s="308"/>
      <c r="L83" s="308"/>
      <c r="M83" s="308"/>
      <c r="N83" s="285"/>
    </row>
    <row r="84" spans="1:14" ht="18" customHeight="1">
      <c r="A84" s="79">
        <v>2301</v>
      </c>
      <c r="B84" s="65" t="s">
        <v>31</v>
      </c>
      <c r="C84" s="29">
        <f>'MES 9'!F84</f>
        <v>0</v>
      </c>
      <c r="D84" s="29">
        <v>0</v>
      </c>
      <c r="E84" s="29">
        <v>0</v>
      </c>
      <c r="F84" s="29">
        <f t="shared" ref="F84:F95" si="29">C84+D84-E84</f>
        <v>0</v>
      </c>
      <c r="G84" s="29">
        <f>'MES 9'!I84</f>
        <v>0</v>
      </c>
      <c r="H84" s="32">
        <v>0</v>
      </c>
      <c r="I84" s="32">
        <f t="shared" ref="I84:I95" si="30">(G84+H84)</f>
        <v>0</v>
      </c>
      <c r="J84" s="292" t="e">
        <f t="shared" ref="J84:J97" si="31">(I84/F84)</f>
        <v>#DIV/0!</v>
      </c>
      <c r="K84" s="293"/>
      <c r="L84" s="99">
        <v>0</v>
      </c>
      <c r="M84" s="99">
        <v>0</v>
      </c>
      <c r="N84" s="32">
        <f t="shared" ref="N84:N95" si="32">(F84-I84)</f>
        <v>0</v>
      </c>
    </row>
    <row r="85" spans="1:14" ht="18" customHeight="1">
      <c r="A85" s="79">
        <v>2302</v>
      </c>
      <c r="B85" s="65" t="s">
        <v>199</v>
      </c>
      <c r="C85" s="29">
        <f>'MES 9'!F85</f>
        <v>0</v>
      </c>
      <c r="D85" s="29">
        <v>0</v>
      </c>
      <c r="E85" s="29">
        <v>0</v>
      </c>
      <c r="F85" s="29">
        <f t="shared" si="29"/>
        <v>0</v>
      </c>
      <c r="G85" s="29">
        <f>'MES 9'!I85</f>
        <v>0</v>
      </c>
      <c r="H85" s="32">
        <v>0</v>
      </c>
      <c r="I85" s="32">
        <f t="shared" si="30"/>
        <v>0</v>
      </c>
      <c r="J85" s="292" t="e">
        <f t="shared" si="31"/>
        <v>#DIV/0!</v>
      </c>
      <c r="K85" s="293"/>
      <c r="L85" s="99">
        <v>0</v>
      </c>
      <c r="M85" s="99">
        <v>0</v>
      </c>
      <c r="N85" s="32">
        <f t="shared" si="32"/>
        <v>0</v>
      </c>
    </row>
    <row r="86" spans="1:14" s="88" customFormat="1" ht="18" customHeight="1">
      <c r="A86" s="116">
        <v>2303</v>
      </c>
      <c r="B86" s="65" t="s">
        <v>200</v>
      </c>
      <c r="C86" s="29">
        <f>'MES 9'!F86</f>
        <v>0</v>
      </c>
      <c r="D86" s="29">
        <v>0</v>
      </c>
      <c r="E86" s="29">
        <v>0</v>
      </c>
      <c r="F86" s="29">
        <f t="shared" ref="F86" si="33">C86+D86-E86</f>
        <v>0</v>
      </c>
      <c r="G86" s="29">
        <f>'MES 9'!I86</f>
        <v>0</v>
      </c>
      <c r="H86" s="82">
        <v>0</v>
      </c>
      <c r="I86" s="82">
        <f t="shared" ref="I86" si="34">(G86+H86)</f>
        <v>0</v>
      </c>
      <c r="J86" s="292" t="e">
        <f t="shared" ref="J86" si="35">(I86/F86)</f>
        <v>#DIV/0!</v>
      </c>
      <c r="K86" s="293"/>
      <c r="L86" s="99">
        <v>0</v>
      </c>
      <c r="M86" s="99">
        <v>0</v>
      </c>
      <c r="N86" s="82">
        <f t="shared" ref="N86" si="36">(F86-I86)</f>
        <v>0</v>
      </c>
    </row>
    <row r="87" spans="1:14" ht="18" customHeight="1">
      <c r="A87" s="116">
        <v>2304</v>
      </c>
      <c r="B87" s="65" t="s">
        <v>91</v>
      </c>
      <c r="C87" s="29">
        <f>'MES 9'!F87</f>
        <v>0</v>
      </c>
      <c r="D87" s="29">
        <v>0</v>
      </c>
      <c r="E87" s="29">
        <v>0</v>
      </c>
      <c r="F87" s="29">
        <f t="shared" si="29"/>
        <v>0</v>
      </c>
      <c r="G87" s="29">
        <f>'MES 9'!I87</f>
        <v>0</v>
      </c>
      <c r="H87" s="32">
        <v>0</v>
      </c>
      <c r="I87" s="32">
        <f t="shared" si="30"/>
        <v>0</v>
      </c>
      <c r="J87" s="292" t="e">
        <f t="shared" si="31"/>
        <v>#DIV/0!</v>
      </c>
      <c r="K87" s="293"/>
      <c r="L87" s="99">
        <v>0</v>
      </c>
      <c r="M87" s="99">
        <v>0</v>
      </c>
      <c r="N87" s="32">
        <f t="shared" si="32"/>
        <v>0</v>
      </c>
    </row>
    <row r="88" spans="1:14" s="88" customFormat="1" ht="18" customHeight="1">
      <c r="A88" s="116">
        <v>2305</v>
      </c>
      <c r="B88" s="117" t="s">
        <v>202</v>
      </c>
      <c r="C88" s="29">
        <f>'MES 9'!F88</f>
        <v>0</v>
      </c>
      <c r="D88" s="29">
        <v>0</v>
      </c>
      <c r="E88" s="29">
        <v>0</v>
      </c>
      <c r="F88" s="29">
        <f t="shared" ref="F88:F89" si="37">C88+D88-E88</f>
        <v>0</v>
      </c>
      <c r="G88" s="29">
        <f>'MES 9'!I88</f>
        <v>0</v>
      </c>
      <c r="H88" s="82">
        <v>0</v>
      </c>
      <c r="I88" s="82">
        <f t="shared" ref="I88:I89" si="38">(G88+H88)</f>
        <v>0</v>
      </c>
      <c r="J88" s="292" t="e">
        <f t="shared" ref="J88:J89" si="39">(I88/F88)</f>
        <v>#DIV/0!</v>
      </c>
      <c r="K88" s="293"/>
      <c r="L88" s="99">
        <v>0</v>
      </c>
      <c r="M88" s="99">
        <v>0</v>
      </c>
      <c r="N88" s="82">
        <f t="shared" ref="N88:N89" si="40">(F88-I88)</f>
        <v>0</v>
      </c>
    </row>
    <row r="89" spans="1:14" s="88" customFormat="1" ht="18" customHeight="1">
      <c r="A89" s="116">
        <v>2306</v>
      </c>
      <c r="B89" s="117" t="s">
        <v>201</v>
      </c>
      <c r="C89" s="29">
        <f>'MES 9'!F89</f>
        <v>0</v>
      </c>
      <c r="D89" s="29">
        <v>0</v>
      </c>
      <c r="E89" s="29">
        <v>0</v>
      </c>
      <c r="F89" s="29">
        <f t="shared" si="37"/>
        <v>0</v>
      </c>
      <c r="G89" s="29">
        <f>'MES 9'!I89</f>
        <v>0</v>
      </c>
      <c r="H89" s="82">
        <v>0</v>
      </c>
      <c r="I89" s="82">
        <f t="shared" si="38"/>
        <v>0</v>
      </c>
      <c r="J89" s="292" t="e">
        <f t="shared" si="39"/>
        <v>#DIV/0!</v>
      </c>
      <c r="K89" s="293"/>
      <c r="L89" s="99">
        <v>0</v>
      </c>
      <c r="M89" s="99">
        <v>0</v>
      </c>
      <c r="N89" s="82">
        <f t="shared" si="40"/>
        <v>0</v>
      </c>
    </row>
    <row r="90" spans="1:14" ht="24.75" customHeight="1">
      <c r="A90" s="116">
        <v>2307</v>
      </c>
      <c r="B90" s="74" t="s">
        <v>84</v>
      </c>
      <c r="C90" s="29">
        <f>'MES 9'!F90</f>
        <v>0</v>
      </c>
      <c r="D90" s="29">
        <v>0</v>
      </c>
      <c r="E90" s="29">
        <v>0</v>
      </c>
      <c r="F90" s="29">
        <f t="shared" si="29"/>
        <v>0</v>
      </c>
      <c r="G90" s="29">
        <f>'MES 9'!I90</f>
        <v>0</v>
      </c>
      <c r="H90" s="32">
        <v>0</v>
      </c>
      <c r="I90" s="32">
        <f t="shared" si="30"/>
        <v>0</v>
      </c>
      <c r="J90" s="292" t="e">
        <f t="shared" si="31"/>
        <v>#DIV/0!</v>
      </c>
      <c r="K90" s="293"/>
      <c r="L90" s="99">
        <v>0</v>
      </c>
      <c r="M90" s="99">
        <v>0</v>
      </c>
      <c r="N90" s="32">
        <f t="shared" si="32"/>
        <v>0</v>
      </c>
    </row>
    <row r="91" spans="1:14" s="88" customFormat="1" ht="18.600000000000001" customHeight="1">
      <c r="A91" s="116">
        <v>2308</v>
      </c>
      <c r="B91" s="118" t="s">
        <v>203</v>
      </c>
      <c r="C91" s="29">
        <f>'MES 9'!F91</f>
        <v>0</v>
      </c>
      <c r="D91" s="29">
        <v>0</v>
      </c>
      <c r="E91" s="29">
        <v>0</v>
      </c>
      <c r="F91" s="29">
        <f t="shared" si="29"/>
        <v>0</v>
      </c>
      <c r="G91" s="29">
        <f>'MES 9'!I91</f>
        <v>0</v>
      </c>
      <c r="H91" s="82">
        <v>0</v>
      </c>
      <c r="I91" s="82">
        <f t="shared" si="30"/>
        <v>0</v>
      </c>
      <c r="J91" s="292" t="e">
        <f>(I91/F91)</f>
        <v>#DIV/0!</v>
      </c>
      <c r="K91" s="293"/>
      <c r="L91" s="99">
        <v>0</v>
      </c>
      <c r="M91" s="99">
        <v>0</v>
      </c>
      <c r="N91" s="82">
        <f t="shared" si="32"/>
        <v>0</v>
      </c>
    </row>
    <row r="92" spans="1:14" s="88" customFormat="1" ht="18.600000000000001" customHeight="1">
      <c r="A92" s="116">
        <v>2309</v>
      </c>
      <c r="B92" s="89" t="s">
        <v>215</v>
      </c>
      <c r="C92" s="29">
        <f>'MES 9'!F92</f>
        <v>0</v>
      </c>
      <c r="D92" s="29">
        <v>0</v>
      </c>
      <c r="E92" s="29">
        <v>0</v>
      </c>
      <c r="F92" s="29">
        <f t="shared" ref="F92" si="41">C92+D92-E92</f>
        <v>0</v>
      </c>
      <c r="G92" s="29">
        <f>'MES 9'!I92</f>
        <v>0</v>
      </c>
      <c r="H92" s="82">
        <v>0</v>
      </c>
      <c r="I92" s="82">
        <f t="shared" ref="I92" si="42">(G92+H92)</f>
        <v>0</v>
      </c>
      <c r="J92" s="292" t="e">
        <f t="shared" ref="J92" si="43">(I92/F92)</f>
        <v>#DIV/0!</v>
      </c>
      <c r="K92" s="293"/>
      <c r="L92" s="99">
        <v>0</v>
      </c>
      <c r="M92" s="99">
        <v>0</v>
      </c>
      <c r="N92" s="82">
        <f t="shared" ref="N92" si="44">(F92-I92)</f>
        <v>0</v>
      </c>
    </row>
    <row r="93" spans="1:14" s="88" customFormat="1" ht="18.600000000000001" customHeight="1">
      <c r="A93" s="116">
        <v>2310</v>
      </c>
      <c r="B93" s="65" t="s">
        <v>86</v>
      </c>
      <c r="C93" s="29">
        <f>'MES 9'!F93</f>
        <v>0</v>
      </c>
      <c r="D93" s="29">
        <v>0</v>
      </c>
      <c r="E93" s="29">
        <v>0</v>
      </c>
      <c r="F93" s="29">
        <f t="shared" ref="F93:F94" si="45">C93+D93-E93</f>
        <v>0</v>
      </c>
      <c r="G93" s="29">
        <f>'MES 9'!I93</f>
        <v>0</v>
      </c>
      <c r="H93" s="82">
        <v>0</v>
      </c>
      <c r="I93" s="82">
        <f t="shared" ref="I93:I94" si="46">(G93+H93)</f>
        <v>0</v>
      </c>
      <c r="J93" s="292" t="e">
        <f>(I93/F93)</f>
        <v>#DIV/0!</v>
      </c>
      <c r="K93" s="293"/>
      <c r="L93" s="99">
        <v>0</v>
      </c>
      <c r="M93" s="99">
        <v>0</v>
      </c>
      <c r="N93" s="82">
        <f t="shared" ref="N93:N94" si="47">(F93-I93)</f>
        <v>0</v>
      </c>
    </row>
    <row r="94" spans="1:14" s="88" customFormat="1" ht="20.45" customHeight="1">
      <c r="A94" s="116">
        <v>2311</v>
      </c>
      <c r="B94" s="65" t="s">
        <v>204</v>
      </c>
      <c r="C94" s="29">
        <f>'MES 9'!F94</f>
        <v>0</v>
      </c>
      <c r="D94" s="29">
        <v>0</v>
      </c>
      <c r="E94" s="29">
        <v>0</v>
      </c>
      <c r="F94" s="29">
        <f t="shared" si="45"/>
        <v>0</v>
      </c>
      <c r="G94" s="29">
        <f>'MES 9'!I94</f>
        <v>0</v>
      </c>
      <c r="H94" s="82">
        <v>0</v>
      </c>
      <c r="I94" s="82">
        <f t="shared" si="46"/>
        <v>0</v>
      </c>
      <c r="J94" s="292" t="e">
        <f t="shared" ref="J94" si="48">(I94/F94)</f>
        <v>#DIV/0!</v>
      </c>
      <c r="K94" s="293"/>
      <c r="L94" s="99">
        <v>0</v>
      </c>
      <c r="M94" s="99">
        <v>0</v>
      </c>
      <c r="N94" s="82">
        <f t="shared" si="47"/>
        <v>0</v>
      </c>
    </row>
    <row r="95" spans="1:14" s="71" customFormat="1" ht="18.600000000000001" customHeight="1">
      <c r="A95" s="116">
        <v>2312</v>
      </c>
      <c r="B95" s="84" t="s">
        <v>142</v>
      </c>
      <c r="C95" s="29">
        <f>'MES 9'!F95</f>
        <v>0</v>
      </c>
      <c r="D95" s="29">
        <v>0</v>
      </c>
      <c r="E95" s="29">
        <v>0</v>
      </c>
      <c r="F95" s="29">
        <f t="shared" si="29"/>
        <v>0</v>
      </c>
      <c r="G95" s="29">
        <f>'MES 9'!I95</f>
        <v>0</v>
      </c>
      <c r="H95" s="72">
        <v>0</v>
      </c>
      <c r="I95" s="72">
        <f t="shared" si="30"/>
        <v>0</v>
      </c>
      <c r="J95" s="292" t="e">
        <f t="shared" si="31"/>
        <v>#DIV/0!</v>
      </c>
      <c r="K95" s="293"/>
      <c r="L95" s="99">
        <v>0</v>
      </c>
      <c r="M95" s="99">
        <v>0</v>
      </c>
      <c r="N95" s="72">
        <f t="shared" si="32"/>
        <v>0</v>
      </c>
    </row>
    <row r="96" spans="1:14" ht="18" customHeight="1">
      <c r="A96" s="284" t="s">
        <v>32</v>
      </c>
      <c r="B96" s="285"/>
      <c r="C96" s="33">
        <f t="shared" ref="C96:I96" si="49">SUM(C84:C95)</f>
        <v>0</v>
      </c>
      <c r="D96" s="33">
        <f t="shared" si="49"/>
        <v>0</v>
      </c>
      <c r="E96" s="33">
        <f t="shared" si="49"/>
        <v>0</v>
      </c>
      <c r="F96" s="33">
        <f t="shared" si="49"/>
        <v>0</v>
      </c>
      <c r="G96" s="33">
        <f t="shared" si="49"/>
        <v>0</v>
      </c>
      <c r="H96" s="33">
        <f t="shared" si="49"/>
        <v>0</v>
      </c>
      <c r="I96" s="33">
        <f t="shared" si="49"/>
        <v>0</v>
      </c>
      <c r="J96" s="286" t="e">
        <f t="shared" si="31"/>
        <v>#DIV/0!</v>
      </c>
      <c r="K96" s="287"/>
      <c r="L96" s="102">
        <f>SUM(L84:L95)</f>
        <v>0</v>
      </c>
      <c r="M96" s="102">
        <f>SUM(M84:M95)</f>
        <v>0</v>
      </c>
      <c r="N96" s="35">
        <f>SUM(N84:N95)</f>
        <v>0</v>
      </c>
    </row>
    <row r="97" spans="1:14" s="40" customFormat="1" ht="18" customHeight="1">
      <c r="A97" s="284" t="s">
        <v>108</v>
      </c>
      <c r="B97" s="285"/>
      <c r="C97" s="33">
        <f t="shared" ref="C97:I97" si="50">C96+C77+C64</f>
        <v>0</v>
      </c>
      <c r="D97" s="33">
        <f t="shared" si="50"/>
        <v>0</v>
      </c>
      <c r="E97" s="33">
        <f t="shared" si="50"/>
        <v>0</v>
      </c>
      <c r="F97" s="33">
        <f t="shared" si="50"/>
        <v>0</v>
      </c>
      <c r="G97" s="33">
        <f t="shared" si="50"/>
        <v>0</v>
      </c>
      <c r="H97" s="33">
        <f t="shared" si="50"/>
        <v>0</v>
      </c>
      <c r="I97" s="33">
        <f t="shared" si="50"/>
        <v>0</v>
      </c>
      <c r="J97" s="286" t="e">
        <f t="shared" si="31"/>
        <v>#DIV/0!</v>
      </c>
      <c r="K97" s="287"/>
      <c r="L97" s="103">
        <f>L96+L77+L64</f>
        <v>0</v>
      </c>
      <c r="M97" s="103">
        <f>M96+M77+M64</f>
        <v>0</v>
      </c>
      <c r="N97" s="33">
        <f>N96+N77+N64</f>
        <v>0</v>
      </c>
    </row>
    <row r="98" spans="1:14" ht="18" customHeight="1">
      <c r="B98" s="214" t="s">
        <v>14</v>
      </c>
      <c r="C98" s="215"/>
      <c r="D98" s="206" t="s">
        <v>48</v>
      </c>
      <c r="E98" s="206"/>
      <c r="F98" s="206"/>
      <c r="G98" s="206"/>
      <c r="H98" s="206" t="s">
        <v>192</v>
      </c>
      <c r="I98" s="206"/>
      <c r="J98" s="206"/>
      <c r="K98" s="206"/>
      <c r="L98" s="206"/>
      <c r="M98" s="206"/>
      <c r="N98" s="206"/>
    </row>
    <row r="99" spans="1:14" ht="18" customHeight="1">
      <c r="B99" s="206"/>
      <c r="C99" s="206"/>
      <c r="D99" s="206"/>
      <c r="E99" s="206"/>
      <c r="F99" s="206"/>
      <c r="G99" s="206"/>
      <c r="H99" s="206"/>
      <c r="I99" s="206"/>
      <c r="J99" s="206"/>
      <c r="K99" s="206"/>
      <c r="L99" s="206"/>
      <c r="M99" s="206"/>
      <c r="N99" s="206"/>
    </row>
    <row r="100" spans="1:14" ht="40.5" customHeight="1">
      <c r="B100" s="339"/>
      <c r="C100" s="340"/>
      <c r="D100" s="341"/>
      <c r="E100" s="341"/>
      <c r="F100" s="341"/>
      <c r="G100" s="341"/>
      <c r="H100" s="206"/>
      <c r="I100" s="206"/>
      <c r="J100" s="206"/>
      <c r="K100" s="206"/>
      <c r="L100" s="206"/>
      <c r="M100" s="206"/>
      <c r="N100" s="206"/>
    </row>
    <row r="101" spans="1:14">
      <c r="B101" s="214" t="s">
        <v>15</v>
      </c>
      <c r="C101" s="215"/>
      <c r="D101" s="206" t="s">
        <v>15</v>
      </c>
      <c r="E101" s="206"/>
      <c r="F101" s="206"/>
      <c r="G101" s="206"/>
      <c r="H101" s="206" t="s">
        <v>15</v>
      </c>
      <c r="I101" s="206"/>
      <c r="J101" s="206"/>
      <c r="K101" s="206"/>
      <c r="L101" s="206"/>
      <c r="M101" s="206"/>
      <c r="N101" s="206"/>
    </row>
    <row r="103" spans="1:14" s="71" customFormat="1">
      <c r="B103" s="333"/>
      <c r="C103" s="333"/>
      <c r="D103" s="333"/>
      <c r="E103" s="333"/>
      <c r="F103" s="333"/>
      <c r="L103" s="88"/>
      <c r="M103" s="88"/>
    </row>
    <row r="104" spans="1:14" s="71" customFormat="1" ht="13.15" customHeight="1">
      <c r="B104" s="333" t="s">
        <v>116</v>
      </c>
      <c r="C104" s="333"/>
      <c r="D104" s="333"/>
      <c r="E104" s="333"/>
      <c r="F104" s="333"/>
      <c r="G104" s="334" t="s">
        <v>92</v>
      </c>
      <c r="H104" s="334"/>
      <c r="I104" s="87">
        <f>H18</f>
        <v>0</v>
      </c>
      <c r="J104" s="299" t="s">
        <v>93</v>
      </c>
      <c r="K104" s="300"/>
      <c r="L104" s="301"/>
      <c r="M104" s="302">
        <f>I18</f>
        <v>0</v>
      </c>
      <c r="N104" s="303"/>
    </row>
    <row r="105" spans="1:14" s="71" customFormat="1" ht="13.15" customHeight="1">
      <c r="B105" s="4" t="s">
        <v>117</v>
      </c>
      <c r="C105" s="85"/>
      <c r="D105" s="85"/>
      <c r="E105" s="85"/>
      <c r="F105" s="85"/>
      <c r="G105" s="334" t="s">
        <v>94</v>
      </c>
      <c r="H105" s="334"/>
      <c r="I105" s="87">
        <f>H97</f>
        <v>0</v>
      </c>
      <c r="J105" s="299" t="s">
        <v>106</v>
      </c>
      <c r="K105" s="300"/>
      <c r="L105" s="301"/>
      <c r="M105" s="302">
        <f>I97</f>
        <v>0</v>
      </c>
      <c r="N105" s="303"/>
    </row>
    <row r="106" spans="1:14" s="71" customFormat="1" ht="13.15" customHeight="1">
      <c r="B106" s="86"/>
      <c r="C106" s="86"/>
      <c r="D106" s="86"/>
      <c r="E106" s="86"/>
      <c r="F106" s="86"/>
      <c r="G106" s="334" t="s">
        <v>95</v>
      </c>
      <c r="H106" s="334"/>
      <c r="I106" s="87">
        <f>I104-I105</f>
        <v>0</v>
      </c>
      <c r="J106" s="299" t="s">
        <v>95</v>
      </c>
      <c r="K106" s="300"/>
      <c r="L106" s="301"/>
      <c r="M106" s="302">
        <f>M104-M105</f>
        <v>0</v>
      </c>
      <c r="N106" s="303"/>
    </row>
    <row r="107" spans="1:14" s="71" customFormat="1">
      <c r="B107" s="86"/>
      <c r="C107" s="86"/>
      <c r="D107" s="86"/>
      <c r="E107" s="86"/>
      <c r="F107" s="86"/>
      <c r="G107" s="85"/>
      <c r="H107" s="85"/>
      <c r="I107" s="85"/>
      <c r="J107" s="85"/>
      <c r="K107" s="85"/>
      <c r="L107" s="88"/>
      <c r="M107" s="88"/>
      <c r="N107" s="85"/>
    </row>
    <row r="108" spans="1:14" s="71" customFormat="1">
      <c r="B108" s="333"/>
      <c r="C108" s="333"/>
      <c r="D108" s="333"/>
      <c r="E108" s="333"/>
      <c r="F108" s="333"/>
      <c r="G108" s="333"/>
      <c r="H108" s="333"/>
      <c r="I108" s="333"/>
      <c r="J108" s="333"/>
      <c r="K108" s="333"/>
      <c r="L108" s="333"/>
      <c r="M108" s="333"/>
      <c r="N108" s="333"/>
    </row>
    <row r="109" spans="1:14" s="71" customFormat="1">
      <c r="B109" s="333"/>
      <c r="C109" s="333"/>
      <c r="D109" s="333"/>
      <c r="E109" s="333"/>
      <c r="F109" s="333"/>
      <c r="L109" s="88"/>
      <c r="M109" s="88"/>
    </row>
    <row r="110" spans="1:14" s="71" customFormat="1">
      <c r="B110" s="333"/>
      <c r="C110" s="333"/>
      <c r="D110" s="333"/>
      <c r="E110" s="333"/>
      <c r="F110" s="333"/>
      <c r="G110" s="333"/>
      <c r="H110" s="333"/>
      <c r="L110" s="88"/>
      <c r="M110" s="88"/>
    </row>
  </sheetData>
  <mergeCells count="196">
    <mergeCell ref="J44:K44"/>
    <mergeCell ref="M44:N44"/>
    <mergeCell ref="C45:D45"/>
    <mergeCell ref="E45:F45"/>
    <mergeCell ref="G45:H45"/>
    <mergeCell ref="J45:K45"/>
    <mergeCell ref="M45:N45"/>
    <mergeCell ref="I21:N21"/>
    <mergeCell ref="B20:D20"/>
    <mergeCell ref="E20:H20"/>
    <mergeCell ref="B23:D23"/>
    <mergeCell ref="E23:H23"/>
    <mergeCell ref="B22:D22"/>
    <mergeCell ref="E22:H22"/>
    <mergeCell ref="I22:N22"/>
    <mergeCell ref="I23:N23"/>
    <mergeCell ref="J14:K14"/>
    <mergeCell ref="J15:K15"/>
    <mergeCell ref="J16:K16"/>
    <mergeCell ref="I20:N20"/>
    <mergeCell ref="B21:D21"/>
    <mergeCell ref="E21:H21"/>
    <mergeCell ref="A18:B18"/>
    <mergeCell ref="M8:N8"/>
    <mergeCell ref="C9:D9"/>
    <mergeCell ref="E9:F9"/>
    <mergeCell ref="G9:H9"/>
    <mergeCell ref="J9:K9"/>
    <mergeCell ref="M9:N9"/>
    <mergeCell ref="J13:K13"/>
    <mergeCell ref="J10:K10"/>
    <mergeCell ref="J18:K18"/>
    <mergeCell ref="J17:K17"/>
    <mergeCell ref="C8:D8"/>
    <mergeCell ref="E8:F8"/>
    <mergeCell ref="G8:H8"/>
    <mergeCell ref="J8:K8"/>
    <mergeCell ref="J92:K92"/>
    <mergeCell ref="J94:K94"/>
    <mergeCell ref="L81:M81"/>
    <mergeCell ref="J104:L104"/>
    <mergeCell ref="J105:L105"/>
    <mergeCell ref="J106:L106"/>
    <mergeCell ref="M104:N104"/>
    <mergeCell ref="M105:N105"/>
    <mergeCell ref="M106:N106"/>
    <mergeCell ref="J90:K90"/>
    <mergeCell ref="B83:N83"/>
    <mergeCell ref="J84:K84"/>
    <mergeCell ref="J85:K85"/>
    <mergeCell ref="J87:K87"/>
    <mergeCell ref="A96:B96"/>
    <mergeCell ref="J96:K96"/>
    <mergeCell ref="A97:B97"/>
    <mergeCell ref="J97:K97"/>
    <mergeCell ref="B98:C98"/>
    <mergeCell ref="D98:G98"/>
    <mergeCell ref="H98:N98"/>
    <mergeCell ref="J95:K95"/>
    <mergeCell ref="J91:K91"/>
    <mergeCell ref="J93:K93"/>
    <mergeCell ref="B110:H110"/>
    <mergeCell ref="G105:H105"/>
    <mergeCell ref="G106:H106"/>
    <mergeCell ref="B108:N108"/>
    <mergeCell ref="B99:C99"/>
    <mergeCell ref="D99:G99"/>
    <mergeCell ref="B101:C101"/>
    <mergeCell ref="D101:G101"/>
    <mergeCell ref="B103:F103"/>
    <mergeCell ref="B104:F104"/>
    <mergeCell ref="G104:H104"/>
    <mergeCell ref="B109:F109"/>
    <mergeCell ref="H99:N99"/>
    <mergeCell ref="B100:C100"/>
    <mergeCell ref="D100:G100"/>
    <mergeCell ref="H100:N100"/>
    <mergeCell ref="H101:N101"/>
    <mergeCell ref="A81:A82"/>
    <mergeCell ref="B81:B82"/>
    <mergeCell ref="C81:C82"/>
    <mergeCell ref="D81:D82"/>
    <mergeCell ref="E81:E82"/>
    <mergeCell ref="F81:F82"/>
    <mergeCell ref="G81:G82"/>
    <mergeCell ref="H81:H82"/>
    <mergeCell ref="I81:I82"/>
    <mergeCell ref="J86:K86"/>
    <mergeCell ref="J88:K88"/>
    <mergeCell ref="L80:M80"/>
    <mergeCell ref="J89:K89"/>
    <mergeCell ref="J47:K47"/>
    <mergeCell ref="J76:K76"/>
    <mergeCell ref="J72:K72"/>
    <mergeCell ref="J73:K73"/>
    <mergeCell ref="L47:M47"/>
    <mergeCell ref="J74:K74"/>
    <mergeCell ref="J75:K75"/>
    <mergeCell ref="J70:K70"/>
    <mergeCell ref="J67:K67"/>
    <mergeCell ref="L48:M48"/>
    <mergeCell ref="B65:N65"/>
    <mergeCell ref="J66:K66"/>
    <mergeCell ref="J80:K80"/>
    <mergeCell ref="J81:K82"/>
    <mergeCell ref="A77:B77"/>
    <mergeCell ref="J77:K77"/>
    <mergeCell ref="J68:K68"/>
    <mergeCell ref="J69:K69"/>
    <mergeCell ref="J71:K71"/>
    <mergeCell ref="N81:N82"/>
    <mergeCell ref="A64:B64"/>
    <mergeCell ref="J64:K64"/>
    <mergeCell ref="J51:K51"/>
    <mergeCell ref="J52:K52"/>
    <mergeCell ref="J60:K60"/>
    <mergeCell ref="J63:K63"/>
    <mergeCell ref="J53:K53"/>
    <mergeCell ref="J54:K54"/>
    <mergeCell ref="J55:K55"/>
    <mergeCell ref="J56:K56"/>
    <mergeCell ref="J57:K57"/>
    <mergeCell ref="J58:K58"/>
    <mergeCell ref="J59:K59"/>
    <mergeCell ref="A48:A49"/>
    <mergeCell ref="B48:B49"/>
    <mergeCell ref="C48:C49"/>
    <mergeCell ref="D48:D49"/>
    <mergeCell ref="E48:E49"/>
    <mergeCell ref="F48:F49"/>
    <mergeCell ref="G48:G49"/>
    <mergeCell ref="J61:K61"/>
    <mergeCell ref="J62:K62"/>
    <mergeCell ref="H48:H49"/>
    <mergeCell ref="I48:I49"/>
    <mergeCell ref="J48:K49"/>
    <mergeCell ref="B50:N50"/>
    <mergeCell ref="N48:N49"/>
    <mergeCell ref="G4:H4"/>
    <mergeCell ref="L10:M10"/>
    <mergeCell ref="N11:N12"/>
    <mergeCell ref="A11:A12"/>
    <mergeCell ref="C11:C12"/>
    <mergeCell ref="L11:M11"/>
    <mergeCell ref="F11:F12"/>
    <mergeCell ref="G11:G12"/>
    <mergeCell ref="H11:H12"/>
    <mergeCell ref="I11:I12"/>
    <mergeCell ref="J11:K12"/>
    <mergeCell ref="A4:A9"/>
    <mergeCell ref="C4:D4"/>
    <mergeCell ref="E4:F4"/>
    <mergeCell ref="J4:K4"/>
    <mergeCell ref="M4:N4"/>
    <mergeCell ref="C5:D5"/>
    <mergeCell ref="E5:F5"/>
    <mergeCell ref="G5:H5"/>
    <mergeCell ref="J5:K5"/>
    <mergeCell ref="M5:N5"/>
    <mergeCell ref="B11:B12"/>
    <mergeCell ref="D11:D12"/>
    <mergeCell ref="E11:E12"/>
    <mergeCell ref="C6:D6"/>
    <mergeCell ref="E6:F6"/>
    <mergeCell ref="G6:H6"/>
    <mergeCell ref="J6:K6"/>
    <mergeCell ref="M6:N6"/>
    <mergeCell ref="C7:D7"/>
    <mergeCell ref="E7:F7"/>
    <mergeCell ref="G7:H7"/>
    <mergeCell ref="J7:K7"/>
    <mergeCell ref="M7:N7"/>
    <mergeCell ref="A41:A46"/>
    <mergeCell ref="C41:D41"/>
    <mergeCell ref="E41:F41"/>
    <mergeCell ref="J41:K41"/>
    <mergeCell ref="G41:H41"/>
    <mergeCell ref="J42:K42"/>
    <mergeCell ref="M42:N42"/>
    <mergeCell ref="C43:D43"/>
    <mergeCell ref="E43:F43"/>
    <mergeCell ref="G43:H43"/>
    <mergeCell ref="J43:K43"/>
    <mergeCell ref="M43:N43"/>
    <mergeCell ref="C46:D46"/>
    <mergeCell ref="E46:F46"/>
    <mergeCell ref="G46:H46"/>
    <mergeCell ref="J46:K46"/>
    <mergeCell ref="M46:N46"/>
    <mergeCell ref="C44:D44"/>
    <mergeCell ref="M41:N41"/>
    <mergeCell ref="C42:D42"/>
    <mergeCell ref="E42:F42"/>
    <mergeCell ref="G42:H42"/>
    <mergeCell ref="E44:F44"/>
    <mergeCell ref="G44:H44"/>
  </mergeCells>
  <printOptions horizontalCentered="1"/>
  <pageMargins left="0.23622047244094491" right="0.23622047244094491" top="1.1811023622047245" bottom="0.74803149606299213" header="0.31496062992125984" footer="0.31496062992125984"/>
  <pageSetup scale="68" orientation="landscape" r:id="rId1"/>
  <headerFooter>
    <oddHeader>&amp;L&amp;G&amp;C
PROCESO PROTECCIÓN
FORMATO DE SEGUIMIENTO FINANCIERO
MODALIDADES DE PROTECCIÓN&amp;RF5.G19.P
Versión 2
Página &amp;P de &amp;N
03/03/2020
Clasificación de la Información
Clasificada</oddHeader>
    <oddFooter xml:space="preserve">&amp;C&amp;G&amp;R
</oddFooter>
  </headerFooter>
  <legacyDrawingHF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Hoja36"/>
  <dimension ref="A1:N112"/>
  <sheetViews>
    <sheetView zoomScaleNormal="100" workbookViewId="0"/>
  </sheetViews>
  <sheetFormatPr baseColWidth="10" defaultColWidth="11.42578125" defaultRowHeight="11.25"/>
  <cols>
    <col min="1" max="1" width="8.7109375" style="26" customWidth="1"/>
    <col min="2" max="2" width="45" style="26" customWidth="1"/>
    <col min="3" max="9" width="14.42578125" style="26" customWidth="1"/>
    <col min="10" max="11" width="5.7109375" style="26" customWidth="1"/>
    <col min="12" max="13" width="9" style="88" customWidth="1"/>
    <col min="14" max="14" width="14.28515625" style="88" customWidth="1"/>
    <col min="15" max="16384" width="11.42578125" style="26"/>
  </cols>
  <sheetData>
    <row r="1" spans="1:14" s="88" customFormat="1" ht="34.9" customHeight="1"/>
    <row r="2" spans="1:14" s="88" customFormat="1" ht="34.9" customHeight="1"/>
    <row r="3" spans="1:14" s="88" customFormat="1" ht="34.9" customHeight="1"/>
    <row r="4" spans="1:14" ht="32.25" customHeight="1">
      <c r="A4" s="206"/>
      <c r="B4" s="96" t="s">
        <v>87</v>
      </c>
      <c r="C4" s="342">
        <f>PRESUPUESTO!$B$5</f>
        <v>0</v>
      </c>
      <c r="D4" s="342"/>
      <c r="E4" s="342" t="s">
        <v>211</v>
      </c>
      <c r="F4" s="342"/>
      <c r="G4" s="312" t="s">
        <v>222</v>
      </c>
      <c r="H4" s="313"/>
      <c r="I4" s="127" t="s">
        <v>223</v>
      </c>
      <c r="J4" s="343" t="s">
        <v>224</v>
      </c>
      <c r="K4" s="344"/>
      <c r="L4" s="132" t="s">
        <v>208</v>
      </c>
      <c r="M4" s="345" t="s">
        <v>212</v>
      </c>
      <c r="N4" s="313"/>
    </row>
    <row r="5" spans="1:14" ht="18" customHeight="1">
      <c r="A5" s="206"/>
      <c r="B5" s="96" t="s">
        <v>16</v>
      </c>
      <c r="C5" s="342">
        <f>PRESUPUESTO!$B$6</f>
        <v>0</v>
      </c>
      <c r="D5" s="342"/>
      <c r="E5" s="342"/>
      <c r="F5" s="342"/>
      <c r="G5" s="346">
        <f>PRESUPUESTO!$A$9</f>
        <v>0</v>
      </c>
      <c r="H5" s="347"/>
      <c r="I5" s="133">
        <f>PRESUPUESTO!$C$9</f>
        <v>0</v>
      </c>
      <c r="J5" s="321">
        <f>PRESUPUESTO!$D$9</f>
        <v>0</v>
      </c>
      <c r="K5" s="329"/>
      <c r="L5" s="134">
        <f>PRESUPUESTO!$E$9</f>
        <v>0</v>
      </c>
      <c r="M5" s="348"/>
      <c r="N5" s="349"/>
    </row>
    <row r="6" spans="1:14" ht="18" customHeight="1">
      <c r="A6" s="206"/>
      <c r="B6" s="135" t="s">
        <v>43</v>
      </c>
      <c r="C6" s="342">
        <f>PRESUPUESTO!$B$7</f>
        <v>0</v>
      </c>
      <c r="D6" s="342"/>
      <c r="E6" s="342" t="s">
        <v>213</v>
      </c>
      <c r="F6" s="342"/>
      <c r="G6" s="346">
        <f>PRESUPUESTO!$A$10</f>
        <v>0</v>
      </c>
      <c r="H6" s="347"/>
      <c r="I6" s="133">
        <f>PRESUPUESTO!$C$10</f>
        <v>0</v>
      </c>
      <c r="J6" s="321">
        <f>PRESUPUESTO!$D$10</f>
        <v>0</v>
      </c>
      <c r="K6" s="329"/>
      <c r="L6" s="134">
        <f>PRESUPUESTO!$E$10</f>
        <v>0</v>
      </c>
      <c r="M6" s="348"/>
      <c r="N6" s="349"/>
    </row>
    <row r="7" spans="1:14" ht="18" customHeight="1">
      <c r="A7" s="206"/>
      <c r="B7" s="136" t="s">
        <v>1</v>
      </c>
      <c r="C7" s="319">
        <f>PRESUPUESTO!$E$5</f>
        <v>0</v>
      </c>
      <c r="D7" s="320"/>
      <c r="E7" s="350"/>
      <c r="F7" s="350"/>
      <c r="G7" s="346">
        <f>PRESUPUESTO!$A$11</f>
        <v>0</v>
      </c>
      <c r="H7" s="347"/>
      <c r="I7" s="133">
        <f>PRESUPUESTO!$C$11</f>
        <v>0</v>
      </c>
      <c r="J7" s="321">
        <f>PRESUPUESTO!$D$11</f>
        <v>0</v>
      </c>
      <c r="K7" s="329"/>
      <c r="L7" s="134">
        <f>PRESUPUESTO!$E$11</f>
        <v>0</v>
      </c>
      <c r="M7" s="330"/>
      <c r="N7" s="316"/>
    </row>
    <row r="8" spans="1:14" s="88" customFormat="1" ht="18" customHeight="1">
      <c r="A8" s="206"/>
      <c r="B8" s="137" t="s">
        <v>42</v>
      </c>
      <c r="C8" s="319">
        <f>PRESUPUESTO!$E$6</f>
        <v>0</v>
      </c>
      <c r="D8" s="320"/>
      <c r="E8" s="321" t="s">
        <v>214</v>
      </c>
      <c r="F8" s="322"/>
      <c r="G8" s="331"/>
      <c r="H8" s="332"/>
      <c r="I8" s="140"/>
      <c r="J8" s="314"/>
      <c r="K8" s="314"/>
      <c r="L8" s="141"/>
      <c r="M8" s="315"/>
      <c r="N8" s="316"/>
    </row>
    <row r="9" spans="1:14" s="88" customFormat="1" ht="18" customHeight="1">
      <c r="A9" s="206"/>
      <c r="B9" s="137" t="s">
        <v>3</v>
      </c>
      <c r="C9" s="319">
        <f>PRESUPUESTO!$E$7</f>
        <v>0</v>
      </c>
      <c r="D9" s="320"/>
      <c r="E9" s="321"/>
      <c r="F9" s="322"/>
      <c r="G9" s="323"/>
      <c r="H9" s="324"/>
      <c r="I9" s="142"/>
      <c r="J9" s="325"/>
      <c r="K9" s="326"/>
      <c r="L9" s="142"/>
      <c r="M9" s="327"/>
      <c r="N9" s="328"/>
    </row>
    <row r="10" spans="1:14" ht="18" customHeight="1">
      <c r="A10" s="28" t="s">
        <v>59</v>
      </c>
      <c r="B10" s="119" t="s">
        <v>4</v>
      </c>
      <c r="C10" s="38">
        <v>1</v>
      </c>
      <c r="D10" s="38">
        <v>2</v>
      </c>
      <c r="E10" s="38">
        <v>3</v>
      </c>
      <c r="F10" s="38" t="s">
        <v>5</v>
      </c>
      <c r="G10" s="139">
        <v>5</v>
      </c>
      <c r="H10" s="139">
        <v>-6</v>
      </c>
      <c r="I10" s="139" t="s">
        <v>6</v>
      </c>
      <c r="J10" s="310" t="s">
        <v>7</v>
      </c>
      <c r="K10" s="311"/>
      <c r="L10" s="317">
        <v>9</v>
      </c>
      <c r="M10" s="318"/>
      <c r="N10" s="122" t="s">
        <v>45</v>
      </c>
    </row>
    <row r="11" spans="1:14" s="39" customFormat="1" ht="27" customHeight="1">
      <c r="A11" s="337">
        <v>1000</v>
      </c>
      <c r="B11" s="294" t="s">
        <v>9</v>
      </c>
      <c r="C11" s="296" t="s">
        <v>121</v>
      </c>
      <c r="D11" s="294" t="s">
        <v>10</v>
      </c>
      <c r="E11" s="294" t="s">
        <v>11</v>
      </c>
      <c r="F11" s="296" t="s">
        <v>122</v>
      </c>
      <c r="G11" s="296" t="s">
        <v>171</v>
      </c>
      <c r="H11" s="296" t="s">
        <v>164</v>
      </c>
      <c r="I11" s="296" t="s">
        <v>12</v>
      </c>
      <c r="J11" s="335" t="s">
        <v>78</v>
      </c>
      <c r="K11" s="305"/>
      <c r="L11" s="290" t="s">
        <v>193</v>
      </c>
      <c r="M11" s="291"/>
      <c r="N11" s="296" t="s">
        <v>123</v>
      </c>
    </row>
    <row r="12" spans="1:14" s="39" customFormat="1" ht="27" customHeight="1">
      <c r="A12" s="338"/>
      <c r="B12" s="295"/>
      <c r="C12" s="297"/>
      <c r="D12" s="295"/>
      <c r="E12" s="295"/>
      <c r="F12" s="298"/>
      <c r="G12" s="297"/>
      <c r="H12" s="297"/>
      <c r="I12" s="297"/>
      <c r="J12" s="336"/>
      <c r="K12" s="307"/>
      <c r="L12" s="98" t="s">
        <v>194</v>
      </c>
      <c r="M12" s="98" t="s">
        <v>195</v>
      </c>
      <c r="N12" s="297"/>
    </row>
    <row r="13" spans="1:14" ht="18" customHeight="1">
      <c r="A13" s="54">
        <v>1100</v>
      </c>
      <c r="B13" s="65" t="s">
        <v>104</v>
      </c>
      <c r="C13" s="29">
        <f>'MES 10'!F13</f>
        <v>0</v>
      </c>
      <c r="D13" s="29">
        <v>0</v>
      </c>
      <c r="E13" s="29">
        <v>0</v>
      </c>
      <c r="F13" s="29">
        <f>C13+D13-E13</f>
        <v>0</v>
      </c>
      <c r="G13" s="29">
        <f>'MES 10'!I13</f>
        <v>0</v>
      </c>
      <c r="H13" s="29">
        <v>0</v>
      </c>
      <c r="I13" s="29">
        <f>G13+H13</f>
        <v>0</v>
      </c>
      <c r="J13" s="292" t="e">
        <f t="shared" ref="J13:J18" si="0">(I13/F13)</f>
        <v>#DIV/0!</v>
      </c>
      <c r="K13" s="293"/>
      <c r="L13" s="99">
        <v>0</v>
      </c>
      <c r="M13" s="99">
        <v>0</v>
      </c>
      <c r="N13" s="31">
        <f>F13-I13</f>
        <v>0</v>
      </c>
    </row>
    <row r="14" spans="1:14" ht="18" customHeight="1">
      <c r="A14" s="54">
        <v>1200</v>
      </c>
      <c r="B14" s="65" t="s">
        <v>105</v>
      </c>
      <c r="C14" s="29">
        <f>'MES 10'!F14</f>
        <v>0</v>
      </c>
      <c r="D14" s="29">
        <v>0</v>
      </c>
      <c r="E14" s="29">
        <v>0</v>
      </c>
      <c r="F14" s="29">
        <f>C14+D14-E14</f>
        <v>0</v>
      </c>
      <c r="G14" s="29">
        <f>'MES 10'!I14</f>
        <v>0</v>
      </c>
      <c r="H14" s="29">
        <v>0</v>
      </c>
      <c r="I14" s="29">
        <f>G14+H14</f>
        <v>0</v>
      </c>
      <c r="J14" s="292" t="e">
        <f t="shared" si="0"/>
        <v>#DIV/0!</v>
      </c>
      <c r="K14" s="293"/>
      <c r="L14" s="99">
        <v>0</v>
      </c>
      <c r="M14" s="99">
        <v>0</v>
      </c>
      <c r="N14" s="31">
        <f>F14-I14</f>
        <v>0</v>
      </c>
    </row>
    <row r="15" spans="1:14" ht="18" customHeight="1">
      <c r="A15" s="54">
        <v>1300</v>
      </c>
      <c r="B15" s="64" t="s">
        <v>190</v>
      </c>
      <c r="C15" s="29">
        <f>'MES 10'!F15</f>
        <v>0</v>
      </c>
      <c r="D15" s="29">
        <v>0</v>
      </c>
      <c r="E15" s="29">
        <v>0</v>
      </c>
      <c r="F15" s="29">
        <f>C15+D15-E15</f>
        <v>0</v>
      </c>
      <c r="G15" s="29">
        <f>'MES 10'!I15</f>
        <v>0</v>
      </c>
      <c r="H15" s="29">
        <v>0</v>
      </c>
      <c r="I15" s="29">
        <f>G15+H15</f>
        <v>0</v>
      </c>
      <c r="J15" s="292" t="e">
        <f t="shared" si="0"/>
        <v>#DIV/0!</v>
      </c>
      <c r="K15" s="293"/>
      <c r="L15" s="99">
        <v>0</v>
      </c>
      <c r="M15" s="99">
        <v>0</v>
      </c>
      <c r="N15" s="31">
        <f>F15-I15</f>
        <v>0</v>
      </c>
    </row>
    <row r="16" spans="1:14" ht="18" customHeight="1">
      <c r="A16" s="54">
        <v>1400</v>
      </c>
      <c r="B16" s="64" t="s">
        <v>220</v>
      </c>
      <c r="C16" s="29">
        <f>'MES 10'!F16</f>
        <v>0</v>
      </c>
      <c r="D16" s="29">
        <v>0</v>
      </c>
      <c r="E16" s="29">
        <v>0</v>
      </c>
      <c r="F16" s="29">
        <f>C16+D16-E16</f>
        <v>0</v>
      </c>
      <c r="G16" s="29">
        <f>'MES 10'!I16</f>
        <v>0</v>
      </c>
      <c r="H16" s="29">
        <v>0</v>
      </c>
      <c r="I16" s="29">
        <f>G16+H16</f>
        <v>0</v>
      </c>
      <c r="J16" s="292" t="e">
        <f t="shared" si="0"/>
        <v>#DIV/0!</v>
      </c>
      <c r="K16" s="293"/>
      <c r="L16" s="99">
        <v>0</v>
      </c>
      <c r="M16" s="99">
        <v>0</v>
      </c>
      <c r="N16" s="31">
        <f>F16-I16</f>
        <v>0</v>
      </c>
    </row>
    <row r="17" spans="1:14" ht="18" customHeight="1">
      <c r="A17" s="54">
        <v>1500</v>
      </c>
      <c r="B17" s="64" t="s">
        <v>221</v>
      </c>
      <c r="C17" s="29">
        <f>'MES 10'!F17</f>
        <v>0</v>
      </c>
      <c r="D17" s="29">
        <v>0</v>
      </c>
      <c r="E17" s="29">
        <v>0</v>
      </c>
      <c r="F17" s="29">
        <f>C17+D17-E17</f>
        <v>0</v>
      </c>
      <c r="G17" s="29">
        <f>'MES 10'!I17</f>
        <v>0</v>
      </c>
      <c r="H17" s="29">
        <v>0</v>
      </c>
      <c r="I17" s="29">
        <f>G17+H17</f>
        <v>0</v>
      </c>
      <c r="J17" s="292" t="e">
        <f t="shared" si="0"/>
        <v>#DIV/0!</v>
      </c>
      <c r="K17" s="293"/>
      <c r="L17" s="99">
        <v>0</v>
      </c>
      <c r="M17" s="99">
        <v>0</v>
      </c>
      <c r="N17" s="31">
        <f>F17-I17</f>
        <v>0</v>
      </c>
    </row>
    <row r="18" spans="1:14" s="40" customFormat="1" ht="18" customHeight="1">
      <c r="A18" s="284" t="s">
        <v>0</v>
      </c>
      <c r="B18" s="285"/>
      <c r="C18" s="37">
        <f>SUM(C13:C17)</f>
        <v>0</v>
      </c>
      <c r="D18" s="83">
        <f t="shared" ref="D18:I18" si="1">SUM(D13:D17)</f>
        <v>0</v>
      </c>
      <c r="E18" s="83">
        <f t="shared" si="1"/>
        <v>0</v>
      </c>
      <c r="F18" s="83">
        <f t="shared" si="1"/>
        <v>0</v>
      </c>
      <c r="G18" s="83">
        <f t="shared" si="1"/>
        <v>0</v>
      </c>
      <c r="H18" s="83">
        <f t="shared" si="1"/>
        <v>0</v>
      </c>
      <c r="I18" s="83">
        <f t="shared" si="1"/>
        <v>0</v>
      </c>
      <c r="J18" s="286" t="e">
        <f t="shared" si="0"/>
        <v>#DIV/0!</v>
      </c>
      <c r="K18" s="287"/>
      <c r="L18" s="100">
        <f t="shared" ref="L18:M18" si="2">SUM(L13:L17)</f>
        <v>0</v>
      </c>
      <c r="M18" s="100">
        <f t="shared" si="2"/>
        <v>0</v>
      </c>
      <c r="N18" s="36">
        <f>SUM(N13:N17)</f>
        <v>0</v>
      </c>
    </row>
    <row r="19" spans="1:14" ht="18" customHeight="1"/>
    <row r="20" spans="1:14" ht="18" customHeight="1">
      <c r="B20" s="206" t="s">
        <v>14</v>
      </c>
      <c r="C20" s="206"/>
      <c r="D20" s="206"/>
      <c r="E20" s="206" t="s">
        <v>46</v>
      </c>
      <c r="F20" s="206"/>
      <c r="G20" s="206"/>
      <c r="H20" s="206"/>
      <c r="I20" s="206" t="s">
        <v>47</v>
      </c>
      <c r="J20" s="206"/>
      <c r="K20" s="206"/>
      <c r="L20" s="206"/>
      <c r="M20" s="206"/>
      <c r="N20" s="206"/>
    </row>
    <row r="21" spans="1:14" ht="18" customHeight="1">
      <c r="B21" s="206"/>
      <c r="C21" s="206"/>
      <c r="D21" s="206"/>
      <c r="E21" s="206"/>
      <c r="F21" s="206"/>
      <c r="G21" s="206"/>
      <c r="H21" s="206"/>
      <c r="I21" s="206"/>
      <c r="J21" s="206"/>
      <c r="K21" s="206"/>
      <c r="L21" s="206"/>
      <c r="M21" s="206"/>
      <c r="N21" s="206"/>
    </row>
    <row r="22" spans="1:14" ht="40.5" customHeight="1">
      <c r="B22" s="206"/>
      <c r="C22" s="206"/>
      <c r="D22" s="206"/>
      <c r="E22" s="206"/>
      <c r="F22" s="206"/>
      <c r="G22" s="206"/>
      <c r="H22" s="206"/>
      <c r="I22" s="206"/>
      <c r="J22" s="206"/>
      <c r="K22" s="206"/>
      <c r="L22" s="206"/>
      <c r="M22" s="206"/>
      <c r="N22" s="206"/>
    </row>
    <row r="23" spans="1:14">
      <c r="B23" s="206" t="s">
        <v>15</v>
      </c>
      <c r="C23" s="206"/>
      <c r="D23" s="206"/>
      <c r="E23" s="206" t="s">
        <v>15</v>
      </c>
      <c r="F23" s="206"/>
      <c r="G23" s="206"/>
      <c r="H23" s="206"/>
      <c r="I23" s="206" t="s">
        <v>15</v>
      </c>
      <c r="J23" s="206"/>
      <c r="K23" s="206"/>
      <c r="L23" s="206"/>
      <c r="M23" s="206"/>
      <c r="N23" s="206"/>
    </row>
    <row r="25" spans="1:14">
      <c r="B25" s="49" t="s">
        <v>114</v>
      </c>
    </row>
    <row r="26" spans="1:14">
      <c r="B26" s="4" t="s">
        <v>115</v>
      </c>
    </row>
    <row r="27" spans="1:14">
      <c r="B27" s="49"/>
    </row>
    <row r="28" spans="1:14">
      <c r="B28" s="4"/>
    </row>
    <row r="29" spans="1:14" ht="18" customHeight="1"/>
    <row r="30" spans="1:14" ht="18" customHeight="1"/>
    <row r="31" spans="1:14" ht="18" customHeight="1"/>
    <row r="32" spans="1:14" ht="18" customHeight="1"/>
    <row r="33" spans="1:14" ht="18" customHeight="1"/>
    <row r="34" spans="1:14" ht="18" customHeight="1"/>
    <row r="35" spans="1:14" ht="18" customHeight="1"/>
    <row r="36" spans="1:14" ht="18" customHeight="1"/>
    <row r="37" spans="1:14" ht="18" customHeight="1"/>
    <row r="38" spans="1:14" ht="18" customHeight="1"/>
    <row r="39" spans="1:14" ht="18" customHeight="1"/>
    <row r="40" spans="1:14" s="88" customFormat="1" ht="18" customHeight="1"/>
    <row r="41" spans="1:14" ht="66.599999999999994" customHeight="1"/>
    <row r="42" spans="1:14" ht="31.5" customHeight="1">
      <c r="A42" s="206"/>
      <c r="B42" s="96" t="s">
        <v>87</v>
      </c>
      <c r="C42" s="342">
        <f>PRESUPUESTO!$B$5</f>
        <v>0</v>
      </c>
      <c r="D42" s="342"/>
      <c r="E42" s="342" t="s">
        <v>211</v>
      </c>
      <c r="F42" s="342"/>
      <c r="G42" s="312" t="s">
        <v>222</v>
      </c>
      <c r="H42" s="313"/>
      <c r="I42" s="127" t="s">
        <v>223</v>
      </c>
      <c r="J42" s="343" t="s">
        <v>224</v>
      </c>
      <c r="K42" s="344"/>
      <c r="L42" s="132" t="s">
        <v>208</v>
      </c>
      <c r="M42" s="345" t="s">
        <v>212</v>
      </c>
      <c r="N42" s="313"/>
    </row>
    <row r="43" spans="1:14" ht="18" customHeight="1">
      <c r="A43" s="206"/>
      <c r="B43" s="96" t="s">
        <v>16</v>
      </c>
      <c r="C43" s="342">
        <f>PRESUPUESTO!$B$6</f>
        <v>0</v>
      </c>
      <c r="D43" s="342"/>
      <c r="E43" s="342"/>
      <c r="F43" s="342"/>
      <c r="G43" s="346">
        <f>PRESUPUESTO!$A$9</f>
        <v>0</v>
      </c>
      <c r="H43" s="347"/>
      <c r="I43" s="133">
        <f>PRESUPUESTO!$C$9</f>
        <v>0</v>
      </c>
      <c r="J43" s="321">
        <f>PRESUPUESTO!$D$9</f>
        <v>0</v>
      </c>
      <c r="K43" s="329"/>
      <c r="L43" s="134">
        <f>PRESUPUESTO!$E$9</f>
        <v>0</v>
      </c>
      <c r="M43" s="348"/>
      <c r="N43" s="349"/>
    </row>
    <row r="44" spans="1:14" ht="18" customHeight="1">
      <c r="A44" s="206"/>
      <c r="B44" s="135" t="s">
        <v>43</v>
      </c>
      <c r="C44" s="342">
        <f>PRESUPUESTO!$B$7</f>
        <v>0</v>
      </c>
      <c r="D44" s="342"/>
      <c r="E44" s="342" t="s">
        <v>213</v>
      </c>
      <c r="F44" s="342"/>
      <c r="G44" s="346">
        <f>PRESUPUESTO!$A$10</f>
        <v>0</v>
      </c>
      <c r="H44" s="347"/>
      <c r="I44" s="133">
        <f>PRESUPUESTO!$C$10</f>
        <v>0</v>
      </c>
      <c r="J44" s="321">
        <f>PRESUPUESTO!$D$10</f>
        <v>0</v>
      </c>
      <c r="K44" s="329"/>
      <c r="L44" s="134">
        <f>PRESUPUESTO!$E$10</f>
        <v>0</v>
      </c>
      <c r="M44" s="348"/>
      <c r="N44" s="349"/>
    </row>
    <row r="45" spans="1:14" ht="18" customHeight="1">
      <c r="A45" s="206"/>
      <c r="B45" s="136" t="s">
        <v>1</v>
      </c>
      <c r="C45" s="319">
        <f>PRESUPUESTO!$E$5</f>
        <v>0</v>
      </c>
      <c r="D45" s="320"/>
      <c r="E45" s="350"/>
      <c r="F45" s="350"/>
      <c r="G45" s="346">
        <f>PRESUPUESTO!$A$11</f>
        <v>0</v>
      </c>
      <c r="H45" s="347"/>
      <c r="I45" s="133">
        <f>PRESUPUESTO!$C$11</f>
        <v>0</v>
      </c>
      <c r="J45" s="321">
        <f>PRESUPUESTO!$D$11</f>
        <v>0</v>
      </c>
      <c r="K45" s="329"/>
      <c r="L45" s="134">
        <f>PRESUPUESTO!$E$11</f>
        <v>0</v>
      </c>
      <c r="M45" s="330"/>
      <c r="N45" s="316"/>
    </row>
    <row r="46" spans="1:14" s="88" customFormat="1" ht="18" customHeight="1">
      <c r="A46" s="206"/>
      <c r="B46" s="137" t="s">
        <v>42</v>
      </c>
      <c r="C46" s="319">
        <f>PRESUPUESTO!$E$6</f>
        <v>0</v>
      </c>
      <c r="D46" s="320"/>
      <c r="E46" s="321" t="s">
        <v>214</v>
      </c>
      <c r="F46" s="322"/>
      <c r="G46" s="331"/>
      <c r="H46" s="332"/>
      <c r="I46" s="140"/>
      <c r="J46" s="314"/>
      <c r="K46" s="314"/>
      <c r="L46" s="141"/>
      <c r="M46" s="315"/>
      <c r="N46" s="316"/>
    </row>
    <row r="47" spans="1:14" s="88" customFormat="1" ht="18" customHeight="1">
      <c r="A47" s="206"/>
      <c r="B47" s="137" t="s">
        <v>3</v>
      </c>
      <c r="C47" s="319">
        <f>PRESUPUESTO!$E$7</f>
        <v>0</v>
      </c>
      <c r="D47" s="320"/>
      <c r="E47" s="321"/>
      <c r="F47" s="322"/>
      <c r="G47" s="323"/>
      <c r="H47" s="324"/>
      <c r="I47" s="142"/>
      <c r="J47" s="325"/>
      <c r="K47" s="326"/>
      <c r="L47" s="142"/>
      <c r="M47" s="327"/>
      <c r="N47" s="328"/>
    </row>
    <row r="48" spans="1:14" ht="18" customHeight="1">
      <c r="A48" s="28" t="s">
        <v>59</v>
      </c>
      <c r="B48" s="119" t="s">
        <v>4</v>
      </c>
      <c r="C48" s="38">
        <v>1</v>
      </c>
      <c r="D48" s="38">
        <v>2</v>
      </c>
      <c r="E48" s="38">
        <v>3</v>
      </c>
      <c r="F48" s="38" t="s">
        <v>5</v>
      </c>
      <c r="G48" s="139">
        <v>5</v>
      </c>
      <c r="H48" s="139">
        <v>-6</v>
      </c>
      <c r="I48" s="139" t="s">
        <v>6</v>
      </c>
      <c r="J48" s="310" t="s">
        <v>7</v>
      </c>
      <c r="K48" s="311"/>
      <c r="L48" s="317">
        <v>9</v>
      </c>
      <c r="M48" s="318"/>
      <c r="N48" s="122" t="s">
        <v>45</v>
      </c>
    </row>
    <row r="49" spans="1:14" s="40" customFormat="1" ht="21.95" customHeight="1">
      <c r="A49" s="294">
        <v>2000</v>
      </c>
      <c r="B49" s="294" t="s">
        <v>19</v>
      </c>
      <c r="C49" s="296" t="s">
        <v>125</v>
      </c>
      <c r="D49" s="294" t="s">
        <v>10</v>
      </c>
      <c r="E49" s="294" t="s">
        <v>11</v>
      </c>
      <c r="F49" s="296" t="s">
        <v>122</v>
      </c>
      <c r="G49" s="296" t="s">
        <v>170</v>
      </c>
      <c r="H49" s="296" t="s">
        <v>165</v>
      </c>
      <c r="I49" s="296" t="s">
        <v>126</v>
      </c>
      <c r="J49" s="304" t="s">
        <v>79</v>
      </c>
      <c r="K49" s="305"/>
      <c r="L49" s="290" t="s">
        <v>193</v>
      </c>
      <c r="M49" s="291"/>
      <c r="N49" s="296" t="s">
        <v>124</v>
      </c>
    </row>
    <row r="50" spans="1:14" s="40" customFormat="1" ht="23.1" customHeight="1">
      <c r="A50" s="295"/>
      <c r="B50" s="295"/>
      <c r="C50" s="297"/>
      <c r="D50" s="295"/>
      <c r="E50" s="295"/>
      <c r="F50" s="298"/>
      <c r="G50" s="298"/>
      <c r="H50" s="297"/>
      <c r="I50" s="297"/>
      <c r="J50" s="306"/>
      <c r="K50" s="307"/>
      <c r="L50" s="101" t="s">
        <v>196</v>
      </c>
      <c r="M50" s="101" t="s">
        <v>197</v>
      </c>
      <c r="N50" s="297"/>
    </row>
    <row r="51" spans="1:14" s="40" customFormat="1" ht="18" customHeight="1">
      <c r="A51" s="80">
        <v>2100</v>
      </c>
      <c r="B51" s="309" t="s">
        <v>103</v>
      </c>
      <c r="C51" s="309"/>
      <c r="D51" s="309"/>
      <c r="E51" s="309"/>
      <c r="F51" s="309"/>
      <c r="G51" s="309"/>
      <c r="H51" s="309"/>
      <c r="I51" s="309"/>
      <c r="J51" s="309"/>
      <c r="K51" s="309"/>
      <c r="L51" s="309"/>
      <c r="M51" s="309"/>
      <c r="N51" s="309"/>
    </row>
    <row r="52" spans="1:14" ht="18" customHeight="1">
      <c r="A52" s="79">
        <v>2101</v>
      </c>
      <c r="B52" s="64" t="s">
        <v>83</v>
      </c>
      <c r="C52" s="29">
        <f>'MES 10'!F51</f>
        <v>0</v>
      </c>
      <c r="D52" s="29">
        <v>0</v>
      </c>
      <c r="E52" s="29">
        <v>0</v>
      </c>
      <c r="F52" s="29">
        <f t="shared" ref="F52:F64" si="3">C52+D52-E52</f>
        <v>0</v>
      </c>
      <c r="G52" s="29">
        <f>'MES 10'!I51</f>
        <v>0</v>
      </c>
      <c r="H52" s="29">
        <v>0</v>
      </c>
      <c r="I52" s="29">
        <f t="shared" ref="I52:I64" si="4">(G52+H52)</f>
        <v>0</v>
      </c>
      <c r="J52" s="292" t="e">
        <f>(I52/F52)</f>
        <v>#DIV/0!</v>
      </c>
      <c r="K52" s="293"/>
      <c r="L52" s="99">
        <v>0</v>
      </c>
      <c r="M52" s="99">
        <v>0</v>
      </c>
      <c r="N52" s="82">
        <f>(F52-I52)</f>
        <v>0</v>
      </c>
    </row>
    <row r="53" spans="1:14" ht="18" customHeight="1">
      <c r="A53" s="79">
        <v>2102</v>
      </c>
      <c r="B53" s="64" t="s">
        <v>21</v>
      </c>
      <c r="C53" s="29">
        <f>'MES 10'!F52</f>
        <v>0</v>
      </c>
      <c r="D53" s="29">
        <v>0</v>
      </c>
      <c r="E53" s="29">
        <v>0</v>
      </c>
      <c r="F53" s="29">
        <f t="shared" si="3"/>
        <v>0</v>
      </c>
      <c r="G53" s="29">
        <f>'MES 10'!I52</f>
        <v>0</v>
      </c>
      <c r="H53" s="29">
        <v>0</v>
      </c>
      <c r="I53" s="29">
        <f t="shared" si="4"/>
        <v>0</v>
      </c>
      <c r="J53" s="292" t="e">
        <f t="shared" ref="J53:J64" si="5">(I53/F53)</f>
        <v>#DIV/0!</v>
      </c>
      <c r="K53" s="293"/>
      <c r="L53" s="99">
        <v>0</v>
      </c>
      <c r="M53" s="99">
        <v>0</v>
      </c>
      <c r="N53" s="82">
        <f t="shared" ref="N53:N64" si="6">(F53-I53)</f>
        <v>0</v>
      </c>
    </row>
    <row r="54" spans="1:14" ht="18" customHeight="1">
      <c r="A54" s="79">
        <v>2103</v>
      </c>
      <c r="B54" s="64" t="s">
        <v>22</v>
      </c>
      <c r="C54" s="29">
        <f>'MES 10'!F53</f>
        <v>0</v>
      </c>
      <c r="D54" s="29">
        <v>0</v>
      </c>
      <c r="E54" s="29">
        <v>0</v>
      </c>
      <c r="F54" s="29">
        <f t="shared" si="3"/>
        <v>0</v>
      </c>
      <c r="G54" s="29">
        <f>'MES 10'!I53</f>
        <v>0</v>
      </c>
      <c r="H54" s="29">
        <v>0</v>
      </c>
      <c r="I54" s="29">
        <f t="shared" si="4"/>
        <v>0</v>
      </c>
      <c r="J54" s="292" t="e">
        <f t="shared" si="5"/>
        <v>#DIV/0!</v>
      </c>
      <c r="K54" s="293"/>
      <c r="L54" s="99">
        <v>0</v>
      </c>
      <c r="M54" s="99">
        <v>0</v>
      </c>
      <c r="N54" s="82">
        <f t="shared" si="6"/>
        <v>0</v>
      </c>
    </row>
    <row r="55" spans="1:14" ht="18" customHeight="1">
      <c r="A55" s="79">
        <v>2104</v>
      </c>
      <c r="B55" s="64" t="s">
        <v>23</v>
      </c>
      <c r="C55" s="29">
        <f>'MES 10'!F54</f>
        <v>0</v>
      </c>
      <c r="D55" s="29">
        <v>0</v>
      </c>
      <c r="E55" s="29">
        <v>0</v>
      </c>
      <c r="F55" s="29">
        <f t="shared" si="3"/>
        <v>0</v>
      </c>
      <c r="G55" s="29">
        <f>'MES 10'!I54</f>
        <v>0</v>
      </c>
      <c r="H55" s="29">
        <v>0</v>
      </c>
      <c r="I55" s="29">
        <f t="shared" si="4"/>
        <v>0</v>
      </c>
      <c r="J55" s="292" t="e">
        <f t="shared" si="5"/>
        <v>#DIV/0!</v>
      </c>
      <c r="K55" s="293"/>
      <c r="L55" s="99">
        <v>0</v>
      </c>
      <c r="M55" s="99">
        <v>0</v>
      </c>
      <c r="N55" s="82">
        <f t="shared" si="6"/>
        <v>0</v>
      </c>
    </row>
    <row r="56" spans="1:14" ht="18" customHeight="1">
      <c r="A56" s="79">
        <v>2105</v>
      </c>
      <c r="B56" s="64" t="s">
        <v>24</v>
      </c>
      <c r="C56" s="29">
        <f>'MES 10'!F55</f>
        <v>0</v>
      </c>
      <c r="D56" s="29">
        <v>0</v>
      </c>
      <c r="E56" s="29">
        <v>0</v>
      </c>
      <c r="F56" s="29">
        <f t="shared" si="3"/>
        <v>0</v>
      </c>
      <c r="G56" s="29">
        <f>'MES 10'!I55</f>
        <v>0</v>
      </c>
      <c r="H56" s="29">
        <v>0</v>
      </c>
      <c r="I56" s="29">
        <f t="shared" si="4"/>
        <v>0</v>
      </c>
      <c r="J56" s="292" t="e">
        <f t="shared" si="5"/>
        <v>#DIV/0!</v>
      </c>
      <c r="K56" s="293"/>
      <c r="L56" s="99">
        <v>0</v>
      </c>
      <c r="M56" s="99">
        <v>0</v>
      </c>
      <c r="N56" s="82">
        <f t="shared" si="6"/>
        <v>0</v>
      </c>
    </row>
    <row r="57" spans="1:14" ht="18" customHeight="1">
      <c r="A57" s="79">
        <v>2106</v>
      </c>
      <c r="B57" s="64" t="s">
        <v>25</v>
      </c>
      <c r="C57" s="29">
        <f>'MES 10'!F56</f>
        <v>0</v>
      </c>
      <c r="D57" s="29">
        <v>0</v>
      </c>
      <c r="E57" s="29">
        <v>0</v>
      </c>
      <c r="F57" s="29">
        <f t="shared" si="3"/>
        <v>0</v>
      </c>
      <c r="G57" s="29">
        <f>'MES 10'!I56</f>
        <v>0</v>
      </c>
      <c r="H57" s="29">
        <v>0</v>
      </c>
      <c r="I57" s="29">
        <f t="shared" si="4"/>
        <v>0</v>
      </c>
      <c r="J57" s="292" t="e">
        <f t="shared" si="5"/>
        <v>#DIV/0!</v>
      </c>
      <c r="K57" s="293"/>
      <c r="L57" s="99">
        <v>0</v>
      </c>
      <c r="M57" s="99">
        <v>0</v>
      </c>
      <c r="N57" s="82">
        <f t="shared" si="6"/>
        <v>0</v>
      </c>
    </row>
    <row r="58" spans="1:14" ht="18" customHeight="1">
      <c r="A58" s="79">
        <v>2107</v>
      </c>
      <c r="B58" s="64" t="s">
        <v>26</v>
      </c>
      <c r="C58" s="29">
        <f>'MES 10'!F57</f>
        <v>0</v>
      </c>
      <c r="D58" s="29">
        <v>0</v>
      </c>
      <c r="E58" s="29">
        <v>0</v>
      </c>
      <c r="F58" s="29">
        <f t="shared" si="3"/>
        <v>0</v>
      </c>
      <c r="G58" s="29">
        <f>'MES 10'!I57</f>
        <v>0</v>
      </c>
      <c r="H58" s="29">
        <v>0</v>
      </c>
      <c r="I58" s="29">
        <f t="shared" si="4"/>
        <v>0</v>
      </c>
      <c r="J58" s="292" t="e">
        <f t="shared" si="5"/>
        <v>#DIV/0!</v>
      </c>
      <c r="K58" s="293"/>
      <c r="L58" s="99">
        <v>0</v>
      </c>
      <c r="M58" s="99">
        <v>0</v>
      </c>
      <c r="N58" s="82">
        <f t="shared" si="6"/>
        <v>0</v>
      </c>
    </row>
    <row r="59" spans="1:14" ht="18" customHeight="1">
      <c r="A59" s="79">
        <v>2108</v>
      </c>
      <c r="B59" s="73" t="s">
        <v>90</v>
      </c>
      <c r="C59" s="29">
        <f>'MES 10'!F58</f>
        <v>0</v>
      </c>
      <c r="D59" s="29">
        <v>0</v>
      </c>
      <c r="E59" s="29">
        <v>0</v>
      </c>
      <c r="F59" s="29">
        <f t="shared" si="3"/>
        <v>0</v>
      </c>
      <c r="G59" s="29">
        <f>'MES 10'!I58</f>
        <v>0</v>
      </c>
      <c r="H59" s="29">
        <v>0</v>
      </c>
      <c r="I59" s="29">
        <f t="shared" si="4"/>
        <v>0</v>
      </c>
      <c r="J59" s="292" t="e">
        <f t="shared" si="5"/>
        <v>#DIV/0!</v>
      </c>
      <c r="K59" s="293"/>
      <c r="L59" s="99">
        <v>0</v>
      </c>
      <c r="M59" s="99">
        <v>0</v>
      </c>
      <c r="N59" s="82">
        <f t="shared" si="6"/>
        <v>0</v>
      </c>
    </row>
    <row r="60" spans="1:14" ht="18" customHeight="1">
      <c r="A60" s="79">
        <v>2109</v>
      </c>
      <c r="B60" s="64" t="s">
        <v>140</v>
      </c>
      <c r="C60" s="29">
        <f>'MES 10'!F59</f>
        <v>0</v>
      </c>
      <c r="D60" s="29">
        <v>0</v>
      </c>
      <c r="E60" s="29">
        <v>0</v>
      </c>
      <c r="F60" s="29">
        <f t="shared" si="3"/>
        <v>0</v>
      </c>
      <c r="G60" s="29">
        <f>'MES 10'!I59</f>
        <v>0</v>
      </c>
      <c r="H60" s="29">
        <v>0</v>
      </c>
      <c r="I60" s="29">
        <f t="shared" si="4"/>
        <v>0</v>
      </c>
      <c r="J60" s="292" t="e">
        <f t="shared" si="5"/>
        <v>#DIV/0!</v>
      </c>
      <c r="K60" s="293"/>
      <c r="L60" s="99">
        <v>0</v>
      </c>
      <c r="M60" s="99">
        <v>0</v>
      </c>
      <c r="N60" s="82">
        <f t="shared" si="6"/>
        <v>0</v>
      </c>
    </row>
    <row r="61" spans="1:14" ht="18" customHeight="1">
      <c r="A61" s="79">
        <f>+A60+1</f>
        <v>2110</v>
      </c>
      <c r="B61" s="64" t="s">
        <v>28</v>
      </c>
      <c r="C61" s="29">
        <f>'MES 10'!F60</f>
        <v>0</v>
      </c>
      <c r="D61" s="29">
        <v>0</v>
      </c>
      <c r="E61" s="29">
        <v>0</v>
      </c>
      <c r="F61" s="29">
        <f t="shared" si="3"/>
        <v>0</v>
      </c>
      <c r="G61" s="29">
        <f>'MES 10'!I60</f>
        <v>0</v>
      </c>
      <c r="H61" s="29">
        <v>0</v>
      </c>
      <c r="I61" s="29">
        <f t="shared" si="4"/>
        <v>0</v>
      </c>
      <c r="J61" s="292" t="e">
        <f t="shared" si="5"/>
        <v>#DIV/0!</v>
      </c>
      <c r="K61" s="293"/>
      <c r="L61" s="99">
        <v>0</v>
      </c>
      <c r="M61" s="99">
        <v>0</v>
      </c>
      <c r="N61" s="82">
        <f t="shared" si="6"/>
        <v>0</v>
      </c>
    </row>
    <row r="62" spans="1:14" s="88" customFormat="1" ht="18" customHeight="1">
      <c r="A62" s="92">
        <f>+A61+1</f>
        <v>2111</v>
      </c>
      <c r="B62" s="64" t="s">
        <v>29</v>
      </c>
      <c r="C62" s="29">
        <f>'MES 10'!F61</f>
        <v>0</v>
      </c>
      <c r="D62" s="29">
        <v>0</v>
      </c>
      <c r="E62" s="29">
        <v>0</v>
      </c>
      <c r="F62" s="29">
        <f t="shared" ref="F62:F63" si="7">C62+D62-E62</f>
        <v>0</v>
      </c>
      <c r="G62" s="29">
        <f>'MES 10'!I61</f>
        <v>0</v>
      </c>
      <c r="H62" s="29">
        <v>0</v>
      </c>
      <c r="I62" s="29">
        <f t="shared" ref="I62:I63" si="8">(G62+H62)</f>
        <v>0</v>
      </c>
      <c r="J62" s="292" t="e">
        <f t="shared" ref="J62:J63" si="9">(I62/F62)</f>
        <v>#DIV/0!</v>
      </c>
      <c r="K62" s="293"/>
      <c r="L62" s="99">
        <v>0</v>
      </c>
      <c r="M62" s="99">
        <v>0</v>
      </c>
      <c r="N62" s="82">
        <f t="shared" ref="N62:N63" si="10">(F62-I62)</f>
        <v>0</v>
      </c>
    </row>
    <row r="63" spans="1:14" s="88" customFormat="1" ht="18" customHeight="1">
      <c r="A63" s="92">
        <f>+A62+1</f>
        <v>2112</v>
      </c>
      <c r="B63" s="64" t="s">
        <v>210</v>
      </c>
      <c r="C63" s="29">
        <f>'MES 10'!F62</f>
        <v>0</v>
      </c>
      <c r="D63" s="29">
        <v>0</v>
      </c>
      <c r="E63" s="29">
        <v>0</v>
      </c>
      <c r="F63" s="29">
        <f t="shared" si="7"/>
        <v>0</v>
      </c>
      <c r="G63" s="29">
        <f>'MES 10'!I62</f>
        <v>0</v>
      </c>
      <c r="H63" s="29">
        <v>0</v>
      </c>
      <c r="I63" s="29">
        <f t="shared" si="8"/>
        <v>0</v>
      </c>
      <c r="J63" s="292" t="e">
        <f t="shared" si="9"/>
        <v>#DIV/0!</v>
      </c>
      <c r="K63" s="293"/>
      <c r="L63" s="99">
        <v>0</v>
      </c>
      <c r="M63" s="99">
        <v>0</v>
      </c>
      <c r="N63" s="82">
        <f t="shared" si="10"/>
        <v>0</v>
      </c>
    </row>
    <row r="64" spans="1:14" ht="18" customHeight="1">
      <c r="A64" s="92">
        <f>+A63+1</f>
        <v>2113</v>
      </c>
      <c r="B64" s="84" t="s">
        <v>142</v>
      </c>
      <c r="C64" s="29">
        <f>'MES 10'!F63</f>
        <v>0</v>
      </c>
      <c r="D64" s="29">
        <v>0</v>
      </c>
      <c r="E64" s="29">
        <v>0</v>
      </c>
      <c r="F64" s="29">
        <f t="shared" si="3"/>
        <v>0</v>
      </c>
      <c r="G64" s="29">
        <f>'MES 10'!I63</f>
        <v>0</v>
      </c>
      <c r="H64" s="29">
        <v>0</v>
      </c>
      <c r="I64" s="29">
        <f t="shared" si="4"/>
        <v>0</v>
      </c>
      <c r="J64" s="292" t="e">
        <f t="shared" si="5"/>
        <v>#DIV/0!</v>
      </c>
      <c r="K64" s="293"/>
      <c r="L64" s="99">
        <v>0</v>
      </c>
      <c r="M64" s="99">
        <v>0</v>
      </c>
      <c r="N64" s="82">
        <f t="shared" si="6"/>
        <v>0</v>
      </c>
    </row>
    <row r="65" spans="1:14" s="40" customFormat="1" ht="18" customHeight="1">
      <c r="A65" s="284" t="s">
        <v>30</v>
      </c>
      <c r="B65" s="285"/>
      <c r="C65" s="34">
        <f>SUM(C52:C64)</f>
        <v>0</v>
      </c>
      <c r="D65" s="34">
        <f t="shared" ref="D65:I65" si="11">SUM(D52:D64)</f>
        <v>0</v>
      </c>
      <c r="E65" s="34">
        <f t="shared" si="11"/>
        <v>0</v>
      </c>
      <c r="F65" s="34">
        <f t="shared" si="11"/>
        <v>0</v>
      </c>
      <c r="G65" s="34">
        <f t="shared" si="11"/>
        <v>0</v>
      </c>
      <c r="H65" s="34">
        <f t="shared" si="11"/>
        <v>0</v>
      </c>
      <c r="I65" s="34">
        <f t="shared" si="11"/>
        <v>0</v>
      </c>
      <c r="J65" s="286" t="e">
        <f>(I65/F65)</f>
        <v>#DIV/0!</v>
      </c>
      <c r="K65" s="287"/>
      <c r="L65" s="102">
        <f>SUM(L52:L64)</f>
        <v>0</v>
      </c>
      <c r="M65" s="102">
        <f>SUM(M52:M64)</f>
        <v>0</v>
      </c>
      <c r="N65" s="95">
        <f>SUM(N52:N64)</f>
        <v>0</v>
      </c>
    </row>
    <row r="66" spans="1:14" s="40" customFormat="1" ht="15.75" customHeight="1">
      <c r="A66" s="80">
        <v>2200</v>
      </c>
      <c r="B66" s="309" t="s">
        <v>107</v>
      </c>
      <c r="C66" s="309"/>
      <c r="D66" s="309"/>
      <c r="E66" s="309"/>
      <c r="F66" s="309"/>
      <c r="G66" s="309"/>
      <c r="H66" s="309"/>
      <c r="I66" s="309"/>
      <c r="J66" s="309"/>
      <c r="K66" s="309"/>
      <c r="L66" s="309"/>
      <c r="M66" s="309"/>
      <c r="N66" s="309"/>
    </row>
    <row r="67" spans="1:14" ht="18.75" customHeight="1">
      <c r="A67" s="79">
        <v>2201</v>
      </c>
      <c r="B67" s="84" t="s">
        <v>98</v>
      </c>
      <c r="C67" s="82">
        <f>'MES 10'!F66</f>
        <v>0</v>
      </c>
      <c r="D67" s="82">
        <v>0</v>
      </c>
      <c r="E67" s="82">
        <v>0</v>
      </c>
      <c r="F67" s="82">
        <f t="shared" ref="F67:F72" si="12">C67+D67-E67</f>
        <v>0</v>
      </c>
      <c r="G67" s="82">
        <f>'MES 10'!I66</f>
        <v>0</v>
      </c>
      <c r="H67" s="29">
        <v>0</v>
      </c>
      <c r="I67" s="82">
        <f t="shared" ref="I67:I72" si="13">(G67+H67)</f>
        <v>0</v>
      </c>
      <c r="J67" s="292" t="e">
        <f>(I67/F67)</f>
        <v>#DIV/0!</v>
      </c>
      <c r="K67" s="293"/>
      <c r="L67" s="99">
        <v>0</v>
      </c>
      <c r="M67" s="99">
        <v>0</v>
      </c>
      <c r="N67" s="82">
        <f t="shared" ref="N67:N72" si="14">(F67-I67)</f>
        <v>0</v>
      </c>
    </row>
    <row r="68" spans="1:14" ht="18.75" customHeight="1">
      <c r="A68" s="79">
        <v>2202</v>
      </c>
      <c r="B68" s="84" t="s">
        <v>99</v>
      </c>
      <c r="C68" s="82">
        <f>'MES 10'!F67</f>
        <v>0</v>
      </c>
      <c r="D68" s="82">
        <v>0</v>
      </c>
      <c r="E68" s="82">
        <v>0</v>
      </c>
      <c r="F68" s="82">
        <f t="shared" si="12"/>
        <v>0</v>
      </c>
      <c r="G68" s="82">
        <f>'MES 10'!I67</f>
        <v>0</v>
      </c>
      <c r="H68" s="29">
        <v>0</v>
      </c>
      <c r="I68" s="82">
        <f t="shared" si="13"/>
        <v>0</v>
      </c>
      <c r="J68" s="292" t="e">
        <f t="shared" ref="J68:J78" si="15">(I68/F68)</f>
        <v>#DIV/0!</v>
      </c>
      <c r="K68" s="293"/>
      <c r="L68" s="99">
        <v>0</v>
      </c>
      <c r="M68" s="99">
        <v>0</v>
      </c>
      <c r="N68" s="82">
        <f t="shared" si="14"/>
        <v>0</v>
      </c>
    </row>
    <row r="69" spans="1:14" ht="18.75" customHeight="1">
      <c r="A69" s="79">
        <v>2203</v>
      </c>
      <c r="B69" s="84" t="s">
        <v>198</v>
      </c>
      <c r="C69" s="82">
        <f>'MES 10'!F68</f>
        <v>0</v>
      </c>
      <c r="D69" s="82">
        <v>0</v>
      </c>
      <c r="E69" s="82">
        <v>0</v>
      </c>
      <c r="F69" s="82">
        <f t="shared" si="12"/>
        <v>0</v>
      </c>
      <c r="G69" s="82">
        <f>'MES 10'!I68</f>
        <v>0</v>
      </c>
      <c r="H69" s="29">
        <v>0</v>
      </c>
      <c r="I69" s="82">
        <f t="shared" si="13"/>
        <v>0</v>
      </c>
      <c r="J69" s="292" t="e">
        <f t="shared" si="15"/>
        <v>#DIV/0!</v>
      </c>
      <c r="K69" s="293"/>
      <c r="L69" s="99">
        <v>0</v>
      </c>
      <c r="M69" s="99">
        <v>0</v>
      </c>
      <c r="N69" s="82">
        <f t="shared" si="14"/>
        <v>0</v>
      </c>
    </row>
    <row r="70" spans="1:14" ht="18.75" customHeight="1">
      <c r="A70" s="79">
        <v>2204</v>
      </c>
      <c r="B70" s="84" t="s">
        <v>100</v>
      </c>
      <c r="C70" s="82">
        <f>'MES 10'!F69</f>
        <v>0</v>
      </c>
      <c r="D70" s="82">
        <v>0</v>
      </c>
      <c r="E70" s="82">
        <v>0</v>
      </c>
      <c r="F70" s="82">
        <f t="shared" si="12"/>
        <v>0</v>
      </c>
      <c r="G70" s="82">
        <f>'MES 10'!I69</f>
        <v>0</v>
      </c>
      <c r="H70" s="29">
        <v>0</v>
      </c>
      <c r="I70" s="82">
        <f t="shared" si="13"/>
        <v>0</v>
      </c>
      <c r="J70" s="292" t="e">
        <f t="shared" si="15"/>
        <v>#DIV/0!</v>
      </c>
      <c r="K70" s="293"/>
      <c r="L70" s="99">
        <v>0</v>
      </c>
      <c r="M70" s="99">
        <v>0</v>
      </c>
      <c r="N70" s="82">
        <f t="shared" si="14"/>
        <v>0</v>
      </c>
    </row>
    <row r="71" spans="1:14" ht="18.75" customHeight="1">
      <c r="A71" s="79">
        <v>2205</v>
      </c>
      <c r="B71" s="84" t="s">
        <v>101</v>
      </c>
      <c r="C71" s="82">
        <f>'MES 10'!F70</f>
        <v>0</v>
      </c>
      <c r="D71" s="82">
        <v>0</v>
      </c>
      <c r="E71" s="82">
        <v>0</v>
      </c>
      <c r="F71" s="82">
        <f t="shared" si="12"/>
        <v>0</v>
      </c>
      <c r="G71" s="82">
        <f>'MES 10'!I70</f>
        <v>0</v>
      </c>
      <c r="H71" s="29">
        <v>0</v>
      </c>
      <c r="I71" s="82">
        <f t="shared" si="13"/>
        <v>0</v>
      </c>
      <c r="J71" s="292" t="e">
        <f t="shared" si="15"/>
        <v>#DIV/0!</v>
      </c>
      <c r="K71" s="293"/>
      <c r="L71" s="99">
        <v>0</v>
      </c>
      <c r="M71" s="99">
        <v>0</v>
      </c>
      <c r="N71" s="82">
        <f t="shared" si="14"/>
        <v>0</v>
      </c>
    </row>
    <row r="72" spans="1:14" ht="18.75" customHeight="1">
      <c r="A72" s="79">
        <v>2206</v>
      </c>
      <c r="B72" s="84" t="s">
        <v>102</v>
      </c>
      <c r="C72" s="82">
        <f>'MES 10'!F71</f>
        <v>0</v>
      </c>
      <c r="D72" s="82">
        <v>0</v>
      </c>
      <c r="E72" s="82">
        <v>0</v>
      </c>
      <c r="F72" s="82">
        <f t="shared" si="12"/>
        <v>0</v>
      </c>
      <c r="G72" s="82">
        <f>'MES 10'!I71</f>
        <v>0</v>
      </c>
      <c r="H72" s="29">
        <v>0</v>
      </c>
      <c r="I72" s="82">
        <f t="shared" si="13"/>
        <v>0</v>
      </c>
      <c r="J72" s="292" t="e">
        <f t="shared" si="15"/>
        <v>#DIV/0!</v>
      </c>
      <c r="K72" s="293"/>
      <c r="L72" s="99">
        <v>0</v>
      </c>
      <c r="M72" s="99">
        <v>0</v>
      </c>
      <c r="N72" s="82">
        <f t="shared" si="14"/>
        <v>0</v>
      </c>
    </row>
    <row r="73" spans="1:14" s="88" customFormat="1" ht="18.75" customHeight="1">
      <c r="A73" s="92">
        <v>2207</v>
      </c>
      <c r="B73" s="84" t="s">
        <v>139</v>
      </c>
      <c r="C73" s="82">
        <f>'MES 10'!F72</f>
        <v>0</v>
      </c>
      <c r="D73" s="82">
        <v>0</v>
      </c>
      <c r="E73" s="82">
        <v>0</v>
      </c>
      <c r="F73" s="82">
        <f t="shared" ref="F73:F76" si="16">C73+D73-E73</f>
        <v>0</v>
      </c>
      <c r="G73" s="82">
        <f>'MES 10'!I72</f>
        <v>0</v>
      </c>
      <c r="H73" s="29">
        <v>0</v>
      </c>
      <c r="I73" s="82">
        <f t="shared" ref="I73:I76" si="17">(G73+H73)</f>
        <v>0</v>
      </c>
      <c r="J73" s="292" t="e">
        <f t="shared" ref="J73:J76" si="18">(I73/F73)</f>
        <v>#DIV/0!</v>
      </c>
      <c r="K73" s="293"/>
      <c r="L73" s="99">
        <v>0</v>
      </c>
      <c r="M73" s="99">
        <v>0</v>
      </c>
      <c r="N73" s="82">
        <f t="shared" ref="N73:N76" si="19">(F73-I73)</f>
        <v>0</v>
      </c>
    </row>
    <row r="74" spans="1:14" s="88" customFormat="1" ht="33.75">
      <c r="A74" s="92">
        <v>2208</v>
      </c>
      <c r="B74" s="97" t="s">
        <v>191</v>
      </c>
      <c r="C74" s="82">
        <f>'MES 10'!F73</f>
        <v>0</v>
      </c>
      <c r="D74" s="82">
        <v>0</v>
      </c>
      <c r="E74" s="82">
        <v>0</v>
      </c>
      <c r="F74" s="82">
        <f t="shared" si="16"/>
        <v>0</v>
      </c>
      <c r="G74" s="82">
        <f>'MES 10'!I73</f>
        <v>0</v>
      </c>
      <c r="H74" s="29">
        <v>0</v>
      </c>
      <c r="I74" s="82">
        <f t="shared" si="17"/>
        <v>0</v>
      </c>
      <c r="J74" s="292" t="e">
        <f t="shared" si="18"/>
        <v>#DIV/0!</v>
      </c>
      <c r="K74" s="293"/>
      <c r="L74" s="99">
        <v>0</v>
      </c>
      <c r="M74" s="99">
        <v>0</v>
      </c>
      <c r="N74" s="82">
        <f t="shared" si="19"/>
        <v>0</v>
      </c>
    </row>
    <row r="75" spans="1:14" s="88" customFormat="1" ht="22.5">
      <c r="A75" s="92">
        <v>2209</v>
      </c>
      <c r="B75" s="97" t="s">
        <v>225</v>
      </c>
      <c r="C75" s="82">
        <f>'MES 10'!F74</f>
        <v>0</v>
      </c>
      <c r="D75" s="82">
        <v>0</v>
      </c>
      <c r="E75" s="82">
        <v>0</v>
      </c>
      <c r="F75" s="82">
        <f t="shared" si="16"/>
        <v>0</v>
      </c>
      <c r="G75" s="82">
        <f>'MES 10'!I74</f>
        <v>0</v>
      </c>
      <c r="H75" s="29">
        <v>0</v>
      </c>
      <c r="I75" s="82">
        <f t="shared" si="17"/>
        <v>0</v>
      </c>
      <c r="J75" s="292" t="e">
        <f t="shared" si="18"/>
        <v>#DIV/0!</v>
      </c>
      <c r="K75" s="293"/>
      <c r="L75" s="99">
        <v>0</v>
      </c>
      <c r="M75" s="99">
        <v>0</v>
      </c>
      <c r="N75" s="82">
        <f t="shared" si="19"/>
        <v>0</v>
      </c>
    </row>
    <row r="76" spans="1:14" s="88" customFormat="1" ht="18.75" customHeight="1">
      <c r="A76" s="92">
        <v>2210</v>
      </c>
      <c r="B76" s="84" t="s">
        <v>143</v>
      </c>
      <c r="C76" s="82">
        <f>'MES 10'!F75</f>
        <v>0</v>
      </c>
      <c r="D76" s="82">
        <v>0</v>
      </c>
      <c r="E76" s="82">
        <v>0</v>
      </c>
      <c r="F76" s="82">
        <f t="shared" si="16"/>
        <v>0</v>
      </c>
      <c r="G76" s="82">
        <f>'MES 10'!I75</f>
        <v>0</v>
      </c>
      <c r="H76" s="29">
        <v>0</v>
      </c>
      <c r="I76" s="82">
        <f t="shared" si="17"/>
        <v>0</v>
      </c>
      <c r="J76" s="292" t="e">
        <f t="shared" si="18"/>
        <v>#DIV/0!</v>
      </c>
      <c r="K76" s="293"/>
      <c r="L76" s="99">
        <v>0</v>
      </c>
      <c r="M76" s="99">
        <v>0</v>
      </c>
      <c r="N76" s="82">
        <f t="shared" si="19"/>
        <v>0</v>
      </c>
    </row>
    <row r="77" spans="1:14" s="88" customFormat="1" ht="18" customHeight="1">
      <c r="A77" s="92">
        <v>2211</v>
      </c>
      <c r="B77" s="84" t="s">
        <v>142</v>
      </c>
      <c r="C77" s="82">
        <f>'MES 10'!F76</f>
        <v>0</v>
      </c>
      <c r="D77" s="82">
        <v>0</v>
      </c>
      <c r="E77" s="82">
        <v>0</v>
      </c>
      <c r="F77" s="82">
        <f t="shared" ref="F77" si="20">C77+D77-E77</f>
        <v>0</v>
      </c>
      <c r="G77" s="82">
        <f>'MES 10'!I76</f>
        <v>0</v>
      </c>
      <c r="H77" s="29">
        <v>0</v>
      </c>
      <c r="I77" s="82">
        <f t="shared" ref="I77" si="21">(G77+H77)</f>
        <v>0</v>
      </c>
      <c r="J77" s="292" t="e">
        <f t="shared" ref="J77" si="22">(I77/F77)</f>
        <v>#DIV/0!</v>
      </c>
      <c r="K77" s="293"/>
      <c r="L77" s="99">
        <v>0</v>
      </c>
      <c r="M77" s="99">
        <v>0</v>
      </c>
      <c r="N77" s="82">
        <f t="shared" ref="N77" si="23">(F77-I77)</f>
        <v>0</v>
      </c>
    </row>
    <row r="78" spans="1:14" s="40" customFormat="1" ht="15" customHeight="1">
      <c r="A78" s="284" t="s">
        <v>30</v>
      </c>
      <c r="B78" s="285"/>
      <c r="C78" s="33">
        <f t="shared" ref="C78:I78" si="24">SUM(C67:C77)</f>
        <v>0</v>
      </c>
      <c r="D78" s="33">
        <f t="shared" si="24"/>
        <v>0</v>
      </c>
      <c r="E78" s="33">
        <f t="shared" si="24"/>
        <v>0</v>
      </c>
      <c r="F78" s="33">
        <f t="shared" si="24"/>
        <v>0</v>
      </c>
      <c r="G78" s="33">
        <f t="shared" si="24"/>
        <v>0</v>
      </c>
      <c r="H78" s="33">
        <f t="shared" si="24"/>
        <v>0</v>
      </c>
      <c r="I78" s="33">
        <f t="shared" si="24"/>
        <v>0</v>
      </c>
      <c r="J78" s="286" t="e">
        <f t="shared" si="15"/>
        <v>#DIV/0!</v>
      </c>
      <c r="K78" s="287"/>
      <c r="L78" s="102">
        <f>SUM(L67:L77)</f>
        <v>0</v>
      </c>
      <c r="M78" s="102">
        <f>SUM(M67:M77)</f>
        <v>0</v>
      </c>
      <c r="N78" s="33">
        <f>SUM(N67:N77)</f>
        <v>0</v>
      </c>
    </row>
    <row r="79" spans="1:14" s="27" customFormat="1" ht="18" customHeight="1">
      <c r="A79" s="51"/>
      <c r="B79" s="41"/>
      <c r="C79" s="42"/>
      <c r="D79" s="42"/>
      <c r="E79" s="42"/>
      <c r="F79" s="42"/>
      <c r="G79" s="42"/>
      <c r="H79" s="42"/>
      <c r="I79" s="42"/>
      <c r="J79" s="43"/>
      <c r="K79" s="43"/>
      <c r="L79" s="43"/>
      <c r="M79" s="43"/>
      <c r="N79" s="44"/>
    </row>
    <row r="80" spans="1:14" s="27" customFormat="1" ht="18" customHeight="1">
      <c r="B80" s="45"/>
      <c r="C80" s="46"/>
      <c r="D80" s="46"/>
      <c r="E80" s="46"/>
      <c r="F80" s="46"/>
      <c r="G80" s="46"/>
      <c r="H80" s="46"/>
      <c r="I80" s="46"/>
      <c r="J80" s="47"/>
      <c r="K80" s="47"/>
      <c r="L80" s="47"/>
      <c r="M80" s="47"/>
      <c r="N80" s="48"/>
    </row>
    <row r="81" spans="1:14" s="27" customFormat="1" ht="24" customHeight="1">
      <c r="B81" s="45"/>
      <c r="C81" s="46"/>
      <c r="D81" s="46"/>
      <c r="E81" s="46"/>
      <c r="F81" s="46"/>
      <c r="G81" s="46"/>
      <c r="H81" s="46"/>
      <c r="I81" s="46"/>
      <c r="J81" s="47"/>
      <c r="K81" s="47"/>
      <c r="L81" s="47"/>
      <c r="M81" s="47"/>
      <c r="N81" s="48"/>
    </row>
    <row r="82" spans="1:14" s="40" customFormat="1" ht="18" customHeight="1">
      <c r="A82" s="28" t="s">
        <v>59</v>
      </c>
      <c r="B82" s="53" t="s">
        <v>17</v>
      </c>
      <c r="C82" s="53">
        <v>1</v>
      </c>
      <c r="D82" s="53">
        <v>2</v>
      </c>
      <c r="E82" s="53">
        <v>3</v>
      </c>
      <c r="F82" s="53" t="s">
        <v>5</v>
      </c>
      <c r="G82" s="53">
        <v>5</v>
      </c>
      <c r="H82" s="53">
        <v>6</v>
      </c>
      <c r="I82" s="53" t="s">
        <v>18</v>
      </c>
      <c r="J82" s="284" t="s">
        <v>127</v>
      </c>
      <c r="K82" s="285"/>
      <c r="L82" s="288">
        <v>9</v>
      </c>
      <c r="M82" s="289"/>
      <c r="N82" s="94" t="s">
        <v>8</v>
      </c>
    </row>
    <row r="83" spans="1:14" s="40" customFormat="1" ht="27" customHeight="1">
      <c r="A83" s="294">
        <v>2000</v>
      </c>
      <c r="B83" s="294" t="s">
        <v>19</v>
      </c>
      <c r="C83" s="296" t="str">
        <f>C49</f>
        <v>Presupuesto inicial del periodo a ejecutar</v>
      </c>
      <c r="D83" s="294" t="s">
        <v>10</v>
      </c>
      <c r="E83" s="294" t="s">
        <v>11</v>
      </c>
      <c r="F83" s="296" t="str">
        <f>F49</f>
        <v>Presupuesto al final del  periodo ejecutado</v>
      </c>
      <c r="G83" s="296" t="str">
        <f>G49</f>
        <v>Gastos acumulados al mes 10</v>
      </c>
      <c r="H83" s="296" t="str">
        <f>H49</f>
        <v xml:space="preserve">Gastos - mes 11 </v>
      </c>
      <c r="I83" s="296" t="str">
        <f>I49</f>
        <v xml:space="preserve">Valor total ejecutado al final de periodo </v>
      </c>
      <c r="J83" s="304" t="s">
        <v>79</v>
      </c>
      <c r="K83" s="305"/>
      <c r="L83" s="290" t="s">
        <v>193</v>
      </c>
      <c r="M83" s="291"/>
      <c r="N83" s="296" t="str">
        <f>N49</f>
        <v>Total saldo por ejecutar</v>
      </c>
    </row>
    <row r="84" spans="1:14" s="40" customFormat="1" ht="27" customHeight="1">
      <c r="A84" s="295"/>
      <c r="B84" s="295"/>
      <c r="C84" s="297"/>
      <c r="D84" s="295"/>
      <c r="E84" s="295"/>
      <c r="F84" s="298"/>
      <c r="G84" s="298"/>
      <c r="H84" s="297"/>
      <c r="I84" s="297"/>
      <c r="J84" s="306"/>
      <c r="K84" s="307"/>
      <c r="L84" s="101" t="s">
        <v>196</v>
      </c>
      <c r="M84" s="101" t="s">
        <v>197</v>
      </c>
      <c r="N84" s="297"/>
    </row>
    <row r="85" spans="1:14" s="40" customFormat="1" ht="18" customHeight="1">
      <c r="A85" s="53">
        <v>2300</v>
      </c>
      <c r="B85" s="284" t="s">
        <v>109</v>
      </c>
      <c r="C85" s="308"/>
      <c r="D85" s="308"/>
      <c r="E85" s="308"/>
      <c r="F85" s="308"/>
      <c r="G85" s="308"/>
      <c r="H85" s="308"/>
      <c r="I85" s="308"/>
      <c r="J85" s="308"/>
      <c r="K85" s="308"/>
      <c r="L85" s="308"/>
      <c r="M85" s="308"/>
      <c r="N85" s="285"/>
    </row>
    <row r="86" spans="1:14" ht="18" customHeight="1">
      <c r="A86" s="79">
        <v>2301</v>
      </c>
      <c r="B86" s="65" t="s">
        <v>31</v>
      </c>
      <c r="C86" s="29">
        <f>'MES 10'!F84</f>
        <v>0</v>
      </c>
      <c r="D86" s="29">
        <v>0</v>
      </c>
      <c r="E86" s="29">
        <v>0</v>
      </c>
      <c r="F86" s="29">
        <f t="shared" ref="F86:F97" si="25">C86+D86-E86</f>
        <v>0</v>
      </c>
      <c r="G86" s="29">
        <f>'MES 10'!I84</f>
        <v>0</v>
      </c>
      <c r="H86" s="32">
        <v>0</v>
      </c>
      <c r="I86" s="32">
        <f t="shared" ref="I86:I97" si="26">(G86+H86)</f>
        <v>0</v>
      </c>
      <c r="J86" s="292" t="e">
        <f t="shared" ref="J86:J99" si="27">(I86/F86)</f>
        <v>#DIV/0!</v>
      </c>
      <c r="K86" s="293"/>
      <c r="L86" s="99">
        <v>0</v>
      </c>
      <c r="M86" s="99">
        <v>0</v>
      </c>
      <c r="N86" s="82">
        <f t="shared" ref="N86:N97" si="28">(F86-I86)</f>
        <v>0</v>
      </c>
    </row>
    <row r="87" spans="1:14" ht="18" customHeight="1">
      <c r="A87" s="79">
        <v>2302</v>
      </c>
      <c r="B87" s="65" t="s">
        <v>199</v>
      </c>
      <c r="C87" s="29">
        <f>'MES 10'!F85</f>
        <v>0</v>
      </c>
      <c r="D87" s="29">
        <v>0</v>
      </c>
      <c r="E87" s="29">
        <v>0</v>
      </c>
      <c r="F87" s="29">
        <f t="shared" si="25"/>
        <v>0</v>
      </c>
      <c r="G87" s="29">
        <f>'MES 10'!I85</f>
        <v>0</v>
      </c>
      <c r="H87" s="32">
        <v>0</v>
      </c>
      <c r="I87" s="32">
        <f t="shared" si="26"/>
        <v>0</v>
      </c>
      <c r="J87" s="292" t="e">
        <f t="shared" si="27"/>
        <v>#DIV/0!</v>
      </c>
      <c r="K87" s="293"/>
      <c r="L87" s="99">
        <v>0</v>
      </c>
      <c r="M87" s="99">
        <v>0</v>
      </c>
      <c r="N87" s="82">
        <f t="shared" si="28"/>
        <v>0</v>
      </c>
    </row>
    <row r="88" spans="1:14" s="88" customFormat="1" ht="18" customHeight="1">
      <c r="A88" s="116">
        <v>2303</v>
      </c>
      <c r="B88" s="65" t="s">
        <v>200</v>
      </c>
      <c r="C88" s="29">
        <f>'MES 10'!F86</f>
        <v>0</v>
      </c>
      <c r="D88" s="29">
        <v>0</v>
      </c>
      <c r="E88" s="29">
        <v>0</v>
      </c>
      <c r="F88" s="29">
        <f t="shared" ref="F88" si="29">C88+D88-E88</f>
        <v>0</v>
      </c>
      <c r="G88" s="29">
        <f>'MES 10'!I86</f>
        <v>0</v>
      </c>
      <c r="H88" s="82">
        <v>0</v>
      </c>
      <c r="I88" s="82">
        <f t="shared" ref="I88" si="30">(G88+H88)</f>
        <v>0</v>
      </c>
      <c r="J88" s="292" t="e">
        <f t="shared" ref="J88" si="31">(I88/F88)</f>
        <v>#DIV/0!</v>
      </c>
      <c r="K88" s="293"/>
      <c r="L88" s="99">
        <v>0</v>
      </c>
      <c r="M88" s="99">
        <v>0</v>
      </c>
      <c r="N88" s="82">
        <f t="shared" ref="N88" si="32">(F88-I88)</f>
        <v>0</v>
      </c>
    </row>
    <row r="89" spans="1:14" ht="18" customHeight="1">
      <c r="A89" s="116">
        <v>2304</v>
      </c>
      <c r="B89" s="65" t="s">
        <v>91</v>
      </c>
      <c r="C89" s="29">
        <f>'MES 10'!F87</f>
        <v>0</v>
      </c>
      <c r="D89" s="29">
        <v>0</v>
      </c>
      <c r="E89" s="29">
        <v>0</v>
      </c>
      <c r="F89" s="29">
        <f t="shared" si="25"/>
        <v>0</v>
      </c>
      <c r="G89" s="29">
        <f>'MES 10'!I87</f>
        <v>0</v>
      </c>
      <c r="H89" s="32">
        <v>0</v>
      </c>
      <c r="I89" s="32">
        <f t="shared" si="26"/>
        <v>0</v>
      </c>
      <c r="J89" s="292" t="e">
        <f t="shared" si="27"/>
        <v>#DIV/0!</v>
      </c>
      <c r="K89" s="293"/>
      <c r="L89" s="99">
        <v>0</v>
      </c>
      <c r="M89" s="99">
        <v>0</v>
      </c>
      <c r="N89" s="82">
        <f t="shared" si="28"/>
        <v>0</v>
      </c>
    </row>
    <row r="90" spans="1:14" s="88" customFormat="1" ht="18" customHeight="1">
      <c r="A90" s="116">
        <v>2305</v>
      </c>
      <c r="B90" s="117" t="s">
        <v>202</v>
      </c>
      <c r="C90" s="29">
        <f>'MES 10'!F88</f>
        <v>0</v>
      </c>
      <c r="D90" s="29">
        <v>0</v>
      </c>
      <c r="E90" s="29">
        <v>0</v>
      </c>
      <c r="F90" s="29">
        <f t="shared" ref="F90:F91" si="33">C90+D90-E90</f>
        <v>0</v>
      </c>
      <c r="G90" s="29">
        <f>'MES 10'!I88</f>
        <v>0</v>
      </c>
      <c r="H90" s="82">
        <v>0</v>
      </c>
      <c r="I90" s="82">
        <f t="shared" ref="I90:I91" si="34">(G90+H90)</f>
        <v>0</v>
      </c>
      <c r="J90" s="292" t="e">
        <f t="shared" ref="J90:J91" si="35">(I90/F90)</f>
        <v>#DIV/0!</v>
      </c>
      <c r="K90" s="293"/>
      <c r="L90" s="99">
        <v>0</v>
      </c>
      <c r="M90" s="99">
        <v>0</v>
      </c>
      <c r="N90" s="82">
        <f t="shared" ref="N90:N91" si="36">(F90-I90)</f>
        <v>0</v>
      </c>
    </row>
    <row r="91" spans="1:14" s="88" customFormat="1" ht="18" customHeight="1">
      <c r="A91" s="116">
        <v>2306</v>
      </c>
      <c r="B91" s="117" t="s">
        <v>201</v>
      </c>
      <c r="C91" s="29">
        <f>'MES 10'!F89</f>
        <v>0</v>
      </c>
      <c r="D91" s="29">
        <v>0</v>
      </c>
      <c r="E91" s="29">
        <v>0</v>
      </c>
      <c r="F91" s="29">
        <f t="shared" si="33"/>
        <v>0</v>
      </c>
      <c r="G91" s="29">
        <f>'MES 10'!I89</f>
        <v>0</v>
      </c>
      <c r="H91" s="82">
        <v>0</v>
      </c>
      <c r="I91" s="82">
        <f t="shared" si="34"/>
        <v>0</v>
      </c>
      <c r="J91" s="292" t="e">
        <f t="shared" si="35"/>
        <v>#DIV/0!</v>
      </c>
      <c r="K91" s="293"/>
      <c r="L91" s="99">
        <v>0</v>
      </c>
      <c r="M91" s="99">
        <v>0</v>
      </c>
      <c r="N91" s="82">
        <f t="shared" si="36"/>
        <v>0</v>
      </c>
    </row>
    <row r="92" spans="1:14" ht="24.75" customHeight="1">
      <c r="A92" s="116">
        <v>2307</v>
      </c>
      <c r="B92" s="74" t="s">
        <v>84</v>
      </c>
      <c r="C92" s="29">
        <f>'MES 10'!F90</f>
        <v>0</v>
      </c>
      <c r="D92" s="29">
        <v>0</v>
      </c>
      <c r="E92" s="29">
        <v>0</v>
      </c>
      <c r="F92" s="29">
        <f t="shared" si="25"/>
        <v>0</v>
      </c>
      <c r="G92" s="29">
        <f>'MES 10'!I90</f>
        <v>0</v>
      </c>
      <c r="H92" s="32">
        <v>0</v>
      </c>
      <c r="I92" s="32">
        <f t="shared" si="26"/>
        <v>0</v>
      </c>
      <c r="J92" s="292" t="e">
        <f t="shared" si="27"/>
        <v>#DIV/0!</v>
      </c>
      <c r="K92" s="293"/>
      <c r="L92" s="99">
        <v>0</v>
      </c>
      <c r="M92" s="99">
        <v>0</v>
      </c>
      <c r="N92" s="82">
        <f t="shared" si="28"/>
        <v>0</v>
      </c>
    </row>
    <row r="93" spans="1:14" s="88" customFormat="1" ht="19.149999999999999" customHeight="1">
      <c r="A93" s="116">
        <v>2308</v>
      </c>
      <c r="B93" s="118" t="s">
        <v>203</v>
      </c>
      <c r="C93" s="29">
        <f>'MES 10'!F91</f>
        <v>0</v>
      </c>
      <c r="D93" s="29">
        <v>0</v>
      </c>
      <c r="E93" s="29">
        <v>0</v>
      </c>
      <c r="F93" s="29">
        <f t="shared" si="25"/>
        <v>0</v>
      </c>
      <c r="G93" s="29">
        <f>'MES 10'!I91</f>
        <v>0</v>
      </c>
      <c r="H93" s="82">
        <v>0</v>
      </c>
      <c r="I93" s="82">
        <f t="shared" si="26"/>
        <v>0</v>
      </c>
      <c r="J93" s="292" t="e">
        <f>(I93/F93)</f>
        <v>#DIV/0!</v>
      </c>
      <c r="K93" s="293"/>
      <c r="L93" s="99">
        <v>0</v>
      </c>
      <c r="M93" s="99">
        <v>0</v>
      </c>
      <c r="N93" s="82">
        <f t="shared" si="28"/>
        <v>0</v>
      </c>
    </row>
    <row r="94" spans="1:14" s="88" customFormat="1" ht="19.149999999999999" customHeight="1">
      <c r="A94" s="116">
        <v>2309</v>
      </c>
      <c r="B94" s="89" t="s">
        <v>215</v>
      </c>
      <c r="C94" s="29">
        <f>'MES 10'!F92</f>
        <v>0</v>
      </c>
      <c r="D94" s="29">
        <v>0</v>
      </c>
      <c r="E94" s="29">
        <v>0</v>
      </c>
      <c r="F94" s="29">
        <f t="shared" ref="F94" si="37">C94+D94-E94</f>
        <v>0</v>
      </c>
      <c r="G94" s="29">
        <f>'MES 10'!I92</f>
        <v>0</v>
      </c>
      <c r="H94" s="82">
        <v>0</v>
      </c>
      <c r="I94" s="82">
        <f t="shared" ref="I94" si="38">(G94+H94)</f>
        <v>0</v>
      </c>
      <c r="J94" s="292" t="e">
        <f t="shared" ref="J94" si="39">(I94/F94)</f>
        <v>#DIV/0!</v>
      </c>
      <c r="K94" s="293"/>
      <c r="L94" s="99">
        <v>0</v>
      </c>
      <c r="M94" s="99">
        <v>0</v>
      </c>
      <c r="N94" s="82">
        <f t="shared" ref="N94" si="40">(F94-I94)</f>
        <v>0</v>
      </c>
    </row>
    <row r="95" spans="1:14" s="88" customFormat="1" ht="19.149999999999999" customHeight="1">
      <c r="A95" s="116">
        <v>2310</v>
      </c>
      <c r="B95" s="65" t="s">
        <v>86</v>
      </c>
      <c r="C95" s="29">
        <f>'MES 10'!F93</f>
        <v>0</v>
      </c>
      <c r="D95" s="29">
        <v>0</v>
      </c>
      <c r="E95" s="29">
        <v>0</v>
      </c>
      <c r="F95" s="29">
        <f t="shared" ref="F95:F96" si="41">C95+D95-E95</f>
        <v>0</v>
      </c>
      <c r="G95" s="29">
        <f>'MES 10'!I93</f>
        <v>0</v>
      </c>
      <c r="H95" s="82">
        <v>0</v>
      </c>
      <c r="I95" s="82">
        <f t="shared" ref="I95:I96" si="42">(G95+H95)</f>
        <v>0</v>
      </c>
      <c r="J95" s="292" t="e">
        <f>(I95/F95)</f>
        <v>#DIV/0!</v>
      </c>
      <c r="K95" s="293"/>
      <c r="L95" s="99">
        <v>0</v>
      </c>
      <c r="M95" s="99">
        <v>0</v>
      </c>
      <c r="N95" s="82">
        <f t="shared" ref="N95:N96" si="43">(F95-I95)</f>
        <v>0</v>
      </c>
    </row>
    <row r="96" spans="1:14" s="88" customFormat="1" ht="19.149999999999999" customHeight="1">
      <c r="A96" s="116">
        <v>2311</v>
      </c>
      <c r="B96" s="65" t="s">
        <v>204</v>
      </c>
      <c r="C96" s="29">
        <f>'MES 10'!F94</f>
        <v>0</v>
      </c>
      <c r="D96" s="29">
        <v>0</v>
      </c>
      <c r="E96" s="29">
        <v>0</v>
      </c>
      <c r="F96" s="29">
        <f t="shared" si="41"/>
        <v>0</v>
      </c>
      <c r="G96" s="29">
        <f>'MES 10'!I94</f>
        <v>0</v>
      </c>
      <c r="H96" s="82">
        <v>0</v>
      </c>
      <c r="I96" s="82">
        <f t="shared" si="42"/>
        <v>0</v>
      </c>
      <c r="J96" s="292" t="e">
        <f t="shared" ref="J96" si="44">(I96/F96)</f>
        <v>#DIV/0!</v>
      </c>
      <c r="K96" s="293"/>
      <c r="L96" s="99">
        <v>0</v>
      </c>
      <c r="M96" s="99">
        <v>0</v>
      </c>
      <c r="N96" s="82">
        <f t="shared" si="43"/>
        <v>0</v>
      </c>
    </row>
    <row r="97" spans="1:14" s="71" customFormat="1" ht="19.149999999999999" customHeight="1">
      <c r="A97" s="116">
        <v>2312</v>
      </c>
      <c r="B97" s="84" t="s">
        <v>142</v>
      </c>
      <c r="C97" s="29">
        <f>'MES 10'!F95</f>
        <v>0</v>
      </c>
      <c r="D97" s="29">
        <v>0</v>
      </c>
      <c r="E97" s="29">
        <v>0</v>
      </c>
      <c r="F97" s="29">
        <f t="shared" si="25"/>
        <v>0</v>
      </c>
      <c r="G97" s="29">
        <f>'MES 10'!I95</f>
        <v>0</v>
      </c>
      <c r="H97" s="72">
        <v>0</v>
      </c>
      <c r="I97" s="72">
        <f t="shared" si="26"/>
        <v>0</v>
      </c>
      <c r="J97" s="292" t="e">
        <f t="shared" si="27"/>
        <v>#DIV/0!</v>
      </c>
      <c r="K97" s="293"/>
      <c r="L97" s="99">
        <v>0</v>
      </c>
      <c r="M97" s="99">
        <v>0</v>
      </c>
      <c r="N97" s="82">
        <f t="shared" si="28"/>
        <v>0</v>
      </c>
    </row>
    <row r="98" spans="1:14" ht="18" customHeight="1">
      <c r="A98" s="284" t="s">
        <v>32</v>
      </c>
      <c r="B98" s="285"/>
      <c r="C98" s="33">
        <f t="shared" ref="C98:I98" si="45">SUM(C86:C97)</f>
        <v>0</v>
      </c>
      <c r="D98" s="33">
        <f t="shared" si="45"/>
        <v>0</v>
      </c>
      <c r="E98" s="33">
        <f t="shared" si="45"/>
        <v>0</v>
      </c>
      <c r="F98" s="33">
        <f t="shared" si="45"/>
        <v>0</v>
      </c>
      <c r="G98" s="33">
        <f t="shared" si="45"/>
        <v>0</v>
      </c>
      <c r="H98" s="33">
        <f t="shared" si="45"/>
        <v>0</v>
      </c>
      <c r="I98" s="33">
        <f t="shared" si="45"/>
        <v>0</v>
      </c>
      <c r="J98" s="286" t="e">
        <f t="shared" si="27"/>
        <v>#DIV/0!</v>
      </c>
      <c r="K98" s="287"/>
      <c r="L98" s="102">
        <f>SUM(L86:L97)</f>
        <v>0</v>
      </c>
      <c r="M98" s="102">
        <f>SUM(M86:M97)</f>
        <v>0</v>
      </c>
      <c r="N98" s="95">
        <f>SUM(N86:N97)</f>
        <v>0</v>
      </c>
    </row>
    <row r="99" spans="1:14" s="40" customFormat="1" ht="18" customHeight="1">
      <c r="A99" s="284" t="s">
        <v>108</v>
      </c>
      <c r="B99" s="285"/>
      <c r="C99" s="33">
        <f t="shared" ref="C99:I99" si="46">C98+C78+C65</f>
        <v>0</v>
      </c>
      <c r="D99" s="33">
        <f t="shared" si="46"/>
        <v>0</v>
      </c>
      <c r="E99" s="33">
        <f t="shared" si="46"/>
        <v>0</v>
      </c>
      <c r="F99" s="33">
        <f t="shared" si="46"/>
        <v>0</v>
      </c>
      <c r="G99" s="33">
        <f t="shared" si="46"/>
        <v>0</v>
      </c>
      <c r="H99" s="33">
        <f t="shared" si="46"/>
        <v>0</v>
      </c>
      <c r="I99" s="33">
        <f t="shared" si="46"/>
        <v>0</v>
      </c>
      <c r="J99" s="286" t="e">
        <f t="shared" si="27"/>
        <v>#DIV/0!</v>
      </c>
      <c r="K99" s="287"/>
      <c r="L99" s="103">
        <f>L98+L78+L65</f>
        <v>0</v>
      </c>
      <c r="M99" s="103">
        <f>M98+M78+M65</f>
        <v>0</v>
      </c>
      <c r="N99" s="33">
        <f>N98+N78+N65</f>
        <v>0</v>
      </c>
    </row>
    <row r="100" spans="1:14" ht="18" customHeight="1">
      <c r="B100" s="214" t="s">
        <v>14</v>
      </c>
      <c r="C100" s="215"/>
      <c r="D100" s="206" t="s">
        <v>48</v>
      </c>
      <c r="E100" s="206"/>
      <c r="F100" s="206"/>
      <c r="G100" s="206"/>
      <c r="H100" s="206" t="s">
        <v>192</v>
      </c>
      <c r="I100" s="206"/>
      <c r="J100" s="206"/>
      <c r="K100" s="206"/>
      <c r="L100" s="206"/>
      <c r="M100" s="206"/>
      <c r="N100" s="206"/>
    </row>
    <row r="101" spans="1:14" ht="18" customHeight="1">
      <c r="B101" s="206"/>
      <c r="C101" s="206"/>
      <c r="D101" s="206"/>
      <c r="E101" s="206"/>
      <c r="F101" s="206"/>
      <c r="G101" s="206"/>
      <c r="H101" s="206"/>
      <c r="I101" s="206"/>
      <c r="J101" s="206"/>
      <c r="K101" s="206"/>
      <c r="L101" s="206"/>
      <c r="M101" s="206"/>
      <c r="N101" s="206"/>
    </row>
    <row r="102" spans="1:14" ht="40.5" customHeight="1">
      <c r="B102" s="339"/>
      <c r="C102" s="340"/>
      <c r="D102" s="341"/>
      <c r="E102" s="341"/>
      <c r="F102" s="341"/>
      <c r="G102" s="341"/>
      <c r="H102" s="206"/>
      <c r="I102" s="206"/>
      <c r="J102" s="206"/>
      <c r="K102" s="206"/>
      <c r="L102" s="206"/>
      <c r="M102" s="206"/>
      <c r="N102" s="206"/>
    </row>
    <row r="103" spans="1:14">
      <c r="B103" s="214" t="s">
        <v>15</v>
      </c>
      <c r="C103" s="215"/>
      <c r="D103" s="206" t="s">
        <v>15</v>
      </c>
      <c r="E103" s="206"/>
      <c r="F103" s="206"/>
      <c r="G103" s="206"/>
      <c r="H103" s="206" t="s">
        <v>15</v>
      </c>
      <c r="I103" s="206"/>
      <c r="J103" s="206"/>
      <c r="K103" s="206"/>
      <c r="L103" s="206"/>
      <c r="M103" s="206"/>
      <c r="N103" s="206"/>
    </row>
    <row r="105" spans="1:14" s="71" customFormat="1">
      <c r="B105" s="333"/>
      <c r="C105" s="333"/>
      <c r="D105" s="333"/>
      <c r="E105" s="333"/>
      <c r="F105" s="333"/>
      <c r="L105" s="88"/>
      <c r="M105" s="88"/>
      <c r="N105" s="88"/>
    </row>
    <row r="106" spans="1:14" s="71" customFormat="1" ht="13.15" customHeight="1">
      <c r="B106" s="333" t="s">
        <v>116</v>
      </c>
      <c r="C106" s="333"/>
      <c r="D106" s="333"/>
      <c r="E106" s="333"/>
      <c r="F106" s="333"/>
      <c r="G106" s="334" t="s">
        <v>92</v>
      </c>
      <c r="H106" s="334"/>
      <c r="I106" s="87">
        <f>H18</f>
        <v>0</v>
      </c>
      <c r="J106" s="299" t="s">
        <v>93</v>
      </c>
      <c r="K106" s="300"/>
      <c r="L106" s="301"/>
      <c r="M106" s="302">
        <f>I18</f>
        <v>0</v>
      </c>
      <c r="N106" s="303"/>
    </row>
    <row r="107" spans="1:14" s="71" customFormat="1" ht="13.15" customHeight="1">
      <c r="B107" s="4" t="s">
        <v>117</v>
      </c>
      <c r="C107" s="85"/>
      <c r="D107" s="85"/>
      <c r="E107" s="85"/>
      <c r="F107" s="85"/>
      <c r="G107" s="334" t="s">
        <v>94</v>
      </c>
      <c r="H107" s="334"/>
      <c r="I107" s="87">
        <f>H99</f>
        <v>0</v>
      </c>
      <c r="J107" s="299" t="s">
        <v>106</v>
      </c>
      <c r="K107" s="300"/>
      <c r="L107" s="301"/>
      <c r="M107" s="302">
        <f>I99</f>
        <v>0</v>
      </c>
      <c r="N107" s="303"/>
    </row>
    <row r="108" spans="1:14" s="71" customFormat="1" ht="13.15" customHeight="1">
      <c r="B108" s="86"/>
      <c r="C108" s="86"/>
      <c r="D108" s="86"/>
      <c r="E108" s="86"/>
      <c r="F108" s="86"/>
      <c r="G108" s="334" t="s">
        <v>95</v>
      </c>
      <c r="H108" s="334"/>
      <c r="I108" s="87">
        <f>I106-I107</f>
        <v>0</v>
      </c>
      <c r="J108" s="299" t="s">
        <v>95</v>
      </c>
      <c r="K108" s="300"/>
      <c r="L108" s="301"/>
      <c r="M108" s="302">
        <f>M106-M107</f>
        <v>0</v>
      </c>
      <c r="N108" s="303"/>
    </row>
    <row r="109" spans="1:14" s="71" customFormat="1">
      <c r="B109" s="86"/>
      <c r="C109" s="86"/>
      <c r="D109" s="86"/>
      <c r="E109" s="86"/>
      <c r="F109" s="86"/>
      <c r="G109" s="85"/>
      <c r="H109" s="85"/>
      <c r="I109" s="85"/>
      <c r="J109" s="85"/>
      <c r="K109" s="85"/>
      <c r="L109" s="88"/>
      <c r="M109" s="88"/>
      <c r="N109" s="88"/>
    </row>
    <row r="110" spans="1:14" s="71" customFormat="1">
      <c r="B110" s="333"/>
      <c r="C110" s="333"/>
      <c r="D110" s="333"/>
      <c r="E110" s="333"/>
      <c r="F110" s="333"/>
      <c r="G110" s="333"/>
      <c r="H110" s="333"/>
      <c r="I110" s="333"/>
      <c r="J110" s="333"/>
      <c r="K110" s="333"/>
      <c r="L110" s="333"/>
      <c r="M110" s="333"/>
      <c r="N110" s="333"/>
    </row>
    <row r="111" spans="1:14" s="71" customFormat="1">
      <c r="B111" s="85"/>
      <c r="C111" s="85"/>
      <c r="D111" s="85"/>
      <c r="E111" s="85"/>
      <c r="F111" s="85"/>
      <c r="G111" s="85"/>
      <c r="H111" s="85"/>
      <c r="L111" s="88"/>
      <c r="M111" s="88"/>
      <c r="N111" s="88"/>
    </row>
    <row r="112" spans="1:14" s="71" customFormat="1">
      <c r="B112" s="85"/>
      <c r="C112" s="85"/>
      <c r="D112" s="85"/>
      <c r="E112" s="85"/>
      <c r="F112" s="85"/>
      <c r="G112" s="85"/>
      <c r="H112" s="85"/>
      <c r="L112" s="88"/>
      <c r="M112" s="88"/>
      <c r="N112" s="88"/>
    </row>
  </sheetData>
  <mergeCells count="194">
    <mergeCell ref="A4:A9"/>
    <mergeCell ref="C4:D4"/>
    <mergeCell ref="E4:F4"/>
    <mergeCell ref="J4:K4"/>
    <mergeCell ref="M4:N4"/>
    <mergeCell ref="C5:D5"/>
    <mergeCell ref="E5:F5"/>
    <mergeCell ref="G5:H5"/>
    <mergeCell ref="J5:K5"/>
    <mergeCell ref="M5:N5"/>
    <mergeCell ref="C6:D6"/>
    <mergeCell ref="E6:F6"/>
    <mergeCell ref="G6:H6"/>
    <mergeCell ref="G8:H8"/>
    <mergeCell ref="J8:K8"/>
    <mergeCell ref="G4:H4"/>
    <mergeCell ref="J6:K6"/>
    <mergeCell ref="M6:N6"/>
    <mergeCell ref="C7:D7"/>
    <mergeCell ref="E7:F7"/>
    <mergeCell ref="G7:H7"/>
    <mergeCell ref="J7:K7"/>
    <mergeCell ref="M7:N7"/>
    <mergeCell ref="C8:D8"/>
    <mergeCell ref="A42:A47"/>
    <mergeCell ref="C42:D42"/>
    <mergeCell ref="E42:F42"/>
    <mergeCell ref="J42:K42"/>
    <mergeCell ref="M42:N42"/>
    <mergeCell ref="C43:D43"/>
    <mergeCell ref="E43:F43"/>
    <mergeCell ref="G43:H43"/>
    <mergeCell ref="J43:K43"/>
    <mergeCell ref="M43:N43"/>
    <mergeCell ref="C44:D44"/>
    <mergeCell ref="E44:F44"/>
    <mergeCell ref="G44:H44"/>
    <mergeCell ref="J44:K44"/>
    <mergeCell ref="M44:N44"/>
    <mergeCell ref="C45:D45"/>
    <mergeCell ref="E45:F45"/>
    <mergeCell ref="G45:H45"/>
    <mergeCell ref="G42:H42"/>
    <mergeCell ref="C46:D46"/>
    <mergeCell ref="E46:F46"/>
    <mergeCell ref="G46:H46"/>
    <mergeCell ref="J46:K46"/>
    <mergeCell ref="M46:N46"/>
    <mergeCell ref="L48:M48"/>
    <mergeCell ref="L49:M49"/>
    <mergeCell ref="L82:M82"/>
    <mergeCell ref="L83:M83"/>
    <mergeCell ref="J106:L106"/>
    <mergeCell ref="J45:K45"/>
    <mergeCell ref="M45:N45"/>
    <mergeCell ref="J87:K87"/>
    <mergeCell ref="J89:K89"/>
    <mergeCell ref="J92:K92"/>
    <mergeCell ref="J68:K68"/>
    <mergeCell ref="J69:K69"/>
    <mergeCell ref="J70:K70"/>
    <mergeCell ref="J71:K71"/>
    <mergeCell ref="J72:K72"/>
    <mergeCell ref="J88:K88"/>
    <mergeCell ref="J90:K90"/>
    <mergeCell ref="J91:K91"/>
    <mergeCell ref="J48:K48"/>
    <mergeCell ref="H100:N100"/>
    <mergeCell ref="J97:K97"/>
    <mergeCell ref="N83:N84"/>
    <mergeCell ref="B66:N66"/>
    <mergeCell ref="J67:K67"/>
    <mergeCell ref="G107:H107"/>
    <mergeCell ref="G108:H108"/>
    <mergeCell ref="B110:N110"/>
    <mergeCell ref="B101:C101"/>
    <mergeCell ref="D101:G101"/>
    <mergeCell ref="B103:C103"/>
    <mergeCell ref="D103:G103"/>
    <mergeCell ref="B105:F105"/>
    <mergeCell ref="B106:F106"/>
    <mergeCell ref="G106:H106"/>
    <mergeCell ref="H101:N101"/>
    <mergeCell ref="B102:C102"/>
    <mergeCell ref="D102:G102"/>
    <mergeCell ref="H102:N102"/>
    <mergeCell ref="H103:N103"/>
    <mergeCell ref="J108:L108"/>
    <mergeCell ref="M106:N106"/>
    <mergeCell ref="M107:N107"/>
    <mergeCell ref="M108:N108"/>
    <mergeCell ref="J107:L107"/>
    <mergeCell ref="J59:K59"/>
    <mergeCell ref="A65:B65"/>
    <mergeCell ref="H49:H50"/>
    <mergeCell ref="I49:I50"/>
    <mergeCell ref="J49:K50"/>
    <mergeCell ref="J62:K62"/>
    <mergeCell ref="J63:K63"/>
    <mergeCell ref="G49:G50"/>
    <mergeCell ref="B49:B50"/>
    <mergeCell ref="C49:C50"/>
    <mergeCell ref="J60:K60"/>
    <mergeCell ref="J61:K61"/>
    <mergeCell ref="J94:K94"/>
    <mergeCell ref="J96:K96"/>
    <mergeCell ref="J86:K86"/>
    <mergeCell ref="A99:B99"/>
    <mergeCell ref="J99:K99"/>
    <mergeCell ref="B100:C100"/>
    <mergeCell ref="D100:G100"/>
    <mergeCell ref="J93:K93"/>
    <mergeCell ref="J95:K95"/>
    <mergeCell ref="A98:B98"/>
    <mergeCell ref="J98:K98"/>
    <mergeCell ref="C47:D47"/>
    <mergeCell ref="E47:F47"/>
    <mergeCell ref="G47:H47"/>
    <mergeCell ref="J47:K47"/>
    <mergeCell ref="M47:N47"/>
    <mergeCell ref="A78:B78"/>
    <mergeCell ref="J78:K78"/>
    <mergeCell ref="B51:N51"/>
    <mergeCell ref="J52:K52"/>
    <mergeCell ref="J53:K53"/>
    <mergeCell ref="J54:K54"/>
    <mergeCell ref="J55:K55"/>
    <mergeCell ref="A49:A50"/>
    <mergeCell ref="D49:D50"/>
    <mergeCell ref="E49:E50"/>
    <mergeCell ref="F49:F50"/>
    <mergeCell ref="N49:N50"/>
    <mergeCell ref="J64:K64"/>
    <mergeCell ref="J65:K65"/>
    <mergeCell ref="J56:K56"/>
    <mergeCell ref="J57:K57"/>
    <mergeCell ref="J58:K58"/>
    <mergeCell ref="J77:K77"/>
    <mergeCell ref="J73:K73"/>
    <mergeCell ref="J74:K74"/>
    <mergeCell ref="J75:K75"/>
    <mergeCell ref="J76:K76"/>
    <mergeCell ref="B85:N85"/>
    <mergeCell ref="J82:K82"/>
    <mergeCell ref="A83:A84"/>
    <mergeCell ref="B83:B84"/>
    <mergeCell ref="E83:E84"/>
    <mergeCell ref="F83:F84"/>
    <mergeCell ref="G83:G84"/>
    <mergeCell ref="H83:H84"/>
    <mergeCell ref="I83:I84"/>
    <mergeCell ref="J83:K84"/>
    <mergeCell ref="C83:C84"/>
    <mergeCell ref="D83:D84"/>
    <mergeCell ref="A11:A12"/>
    <mergeCell ref="C11:C12"/>
    <mergeCell ref="D11:D12"/>
    <mergeCell ref="E11:E12"/>
    <mergeCell ref="F11:F12"/>
    <mergeCell ref="G11:G12"/>
    <mergeCell ref="B20:D20"/>
    <mergeCell ref="E20:H20"/>
    <mergeCell ref="J17:K17"/>
    <mergeCell ref="A18:B18"/>
    <mergeCell ref="J18:K18"/>
    <mergeCell ref="J13:K13"/>
    <mergeCell ref="J16:K16"/>
    <mergeCell ref="I20:N20"/>
    <mergeCell ref="B11:B12"/>
    <mergeCell ref="B23:D23"/>
    <mergeCell ref="E23:H23"/>
    <mergeCell ref="I23:N23"/>
    <mergeCell ref="J11:K12"/>
    <mergeCell ref="B21:D21"/>
    <mergeCell ref="E21:H21"/>
    <mergeCell ref="I21:N21"/>
    <mergeCell ref="L11:M11"/>
    <mergeCell ref="B22:D22"/>
    <mergeCell ref="E22:H22"/>
    <mergeCell ref="I22:N22"/>
    <mergeCell ref="N11:N12"/>
    <mergeCell ref="E8:F8"/>
    <mergeCell ref="J14:K14"/>
    <mergeCell ref="J15:K15"/>
    <mergeCell ref="M8:N8"/>
    <mergeCell ref="C9:D9"/>
    <mergeCell ref="E9:F9"/>
    <mergeCell ref="G9:H9"/>
    <mergeCell ref="J9:K9"/>
    <mergeCell ref="M9:N9"/>
    <mergeCell ref="J10:K10"/>
    <mergeCell ref="H11:H12"/>
    <mergeCell ref="I11:I12"/>
    <mergeCell ref="L10:M10"/>
  </mergeCells>
  <printOptions horizontalCentered="1"/>
  <pageMargins left="0.23622047244094491" right="0.23622047244094491" top="1.1811023622047245" bottom="0.74803149606299213" header="0.31496062992125984" footer="0.31496062992125984"/>
  <pageSetup scale="68" orientation="landscape" r:id="rId1"/>
  <headerFooter>
    <oddHeader>&amp;L&amp;G&amp;C
PROCESO PROTECCIÓN
FORMATO DE SEGUIMIENTO FINANCIERO
MODALIDADES DE PROTECCIÓN&amp;RF5.G19.P
Versión 2
Página &amp;P de &amp;N
03/03/2020
Clasificación de la Información
Clasificada</oddHeader>
    <oddFooter xml:space="preserve">&amp;C&amp;G&amp;R
</oddFooter>
  </headerFooter>
  <legacyDrawingHF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Hoja35"/>
  <dimension ref="A1:N110"/>
  <sheetViews>
    <sheetView zoomScaleNormal="100" workbookViewId="0"/>
  </sheetViews>
  <sheetFormatPr baseColWidth="10" defaultColWidth="11.42578125" defaultRowHeight="11.25"/>
  <cols>
    <col min="1" max="1" width="8.7109375" style="26" customWidth="1"/>
    <col min="2" max="2" width="45.28515625" style="26" customWidth="1"/>
    <col min="3" max="5" width="14.7109375" style="26" customWidth="1"/>
    <col min="6" max="6" width="15.42578125" style="26" customWidth="1"/>
    <col min="7" max="7" width="14.28515625" style="26" customWidth="1"/>
    <col min="8" max="9" width="14.7109375" style="26" customWidth="1"/>
    <col min="10" max="11" width="5.7109375" style="26" customWidth="1"/>
    <col min="12" max="13" width="9" style="88" customWidth="1"/>
    <col min="14" max="14" width="13.28515625" style="26" customWidth="1"/>
    <col min="15" max="16384" width="11.42578125" style="26"/>
  </cols>
  <sheetData>
    <row r="1" spans="1:14" s="88" customFormat="1" ht="38.450000000000003" customHeight="1"/>
    <row r="2" spans="1:14" s="88" customFormat="1" ht="38.450000000000003" customHeight="1"/>
    <row r="3" spans="1:14" s="88" customFormat="1" ht="38.450000000000003" customHeight="1"/>
    <row r="4" spans="1:14" ht="32.25" customHeight="1">
      <c r="A4" s="206"/>
      <c r="B4" s="96" t="s">
        <v>87</v>
      </c>
      <c r="C4" s="342">
        <f>PRESUPUESTO!$B$5</f>
        <v>0</v>
      </c>
      <c r="D4" s="342"/>
      <c r="E4" s="342" t="s">
        <v>211</v>
      </c>
      <c r="F4" s="342"/>
      <c r="G4" s="312" t="s">
        <v>222</v>
      </c>
      <c r="H4" s="313"/>
      <c r="I4" s="127" t="s">
        <v>223</v>
      </c>
      <c r="J4" s="343" t="s">
        <v>224</v>
      </c>
      <c r="K4" s="344"/>
      <c r="L4" s="132" t="s">
        <v>208</v>
      </c>
      <c r="M4" s="345" t="s">
        <v>212</v>
      </c>
      <c r="N4" s="313"/>
    </row>
    <row r="5" spans="1:14" ht="18" customHeight="1">
      <c r="A5" s="206"/>
      <c r="B5" s="96" t="s">
        <v>16</v>
      </c>
      <c r="C5" s="342">
        <f>PRESUPUESTO!$B$6</f>
        <v>0</v>
      </c>
      <c r="D5" s="342"/>
      <c r="E5" s="342"/>
      <c r="F5" s="342"/>
      <c r="G5" s="346">
        <f>PRESUPUESTO!$A$9</f>
        <v>0</v>
      </c>
      <c r="H5" s="347"/>
      <c r="I5" s="133">
        <f>PRESUPUESTO!$C$9</f>
        <v>0</v>
      </c>
      <c r="J5" s="321">
        <f>PRESUPUESTO!$D$9</f>
        <v>0</v>
      </c>
      <c r="K5" s="329"/>
      <c r="L5" s="134">
        <f>PRESUPUESTO!$E$9</f>
        <v>0</v>
      </c>
      <c r="M5" s="348"/>
      <c r="N5" s="349"/>
    </row>
    <row r="6" spans="1:14" ht="18" customHeight="1">
      <c r="A6" s="206"/>
      <c r="B6" s="135" t="s">
        <v>43</v>
      </c>
      <c r="C6" s="342">
        <f>PRESUPUESTO!$B$7</f>
        <v>0</v>
      </c>
      <c r="D6" s="342"/>
      <c r="E6" s="342" t="s">
        <v>213</v>
      </c>
      <c r="F6" s="342"/>
      <c r="G6" s="346">
        <f>PRESUPUESTO!$A$10</f>
        <v>0</v>
      </c>
      <c r="H6" s="347"/>
      <c r="I6" s="133">
        <f>PRESUPUESTO!$C$10</f>
        <v>0</v>
      </c>
      <c r="J6" s="321">
        <f>PRESUPUESTO!$D$10</f>
        <v>0</v>
      </c>
      <c r="K6" s="329"/>
      <c r="L6" s="134">
        <f>PRESUPUESTO!$E$10</f>
        <v>0</v>
      </c>
      <c r="M6" s="348"/>
      <c r="N6" s="349"/>
    </row>
    <row r="7" spans="1:14" ht="18" customHeight="1">
      <c r="A7" s="206"/>
      <c r="B7" s="136" t="s">
        <v>1</v>
      </c>
      <c r="C7" s="319">
        <f>PRESUPUESTO!$E$5</f>
        <v>0</v>
      </c>
      <c r="D7" s="320"/>
      <c r="E7" s="350"/>
      <c r="F7" s="350"/>
      <c r="G7" s="346">
        <f>PRESUPUESTO!$A$11</f>
        <v>0</v>
      </c>
      <c r="H7" s="347"/>
      <c r="I7" s="133">
        <f>PRESUPUESTO!$C$11</f>
        <v>0</v>
      </c>
      <c r="J7" s="321">
        <f>PRESUPUESTO!$D$11</f>
        <v>0</v>
      </c>
      <c r="K7" s="329"/>
      <c r="L7" s="134">
        <f>PRESUPUESTO!$E$11</f>
        <v>0</v>
      </c>
      <c r="M7" s="330"/>
      <c r="N7" s="316"/>
    </row>
    <row r="8" spans="1:14" s="88" customFormat="1" ht="18" customHeight="1">
      <c r="A8" s="206"/>
      <c r="B8" s="137" t="s">
        <v>42</v>
      </c>
      <c r="C8" s="319">
        <f>PRESUPUESTO!$E$6</f>
        <v>0</v>
      </c>
      <c r="D8" s="320"/>
      <c r="E8" s="321" t="s">
        <v>214</v>
      </c>
      <c r="F8" s="322"/>
      <c r="G8" s="331"/>
      <c r="H8" s="332"/>
      <c r="I8" s="140"/>
      <c r="J8" s="314"/>
      <c r="K8" s="314"/>
      <c r="L8" s="141"/>
      <c r="M8" s="315"/>
      <c r="N8" s="316"/>
    </row>
    <row r="9" spans="1:14" s="88" customFormat="1" ht="18" customHeight="1">
      <c r="A9" s="206"/>
      <c r="B9" s="137" t="s">
        <v>3</v>
      </c>
      <c r="C9" s="319">
        <f>PRESUPUESTO!$E$7</f>
        <v>0</v>
      </c>
      <c r="D9" s="320"/>
      <c r="E9" s="321"/>
      <c r="F9" s="322"/>
      <c r="G9" s="323"/>
      <c r="H9" s="324"/>
      <c r="I9" s="142"/>
      <c r="J9" s="325"/>
      <c r="K9" s="326"/>
      <c r="L9" s="142"/>
      <c r="M9" s="327"/>
      <c r="N9" s="328"/>
    </row>
    <row r="10" spans="1:14" ht="18" customHeight="1">
      <c r="A10" s="28" t="s">
        <v>59</v>
      </c>
      <c r="B10" s="119" t="s">
        <v>4</v>
      </c>
      <c r="C10" s="38">
        <v>1</v>
      </c>
      <c r="D10" s="38">
        <v>2</v>
      </c>
      <c r="E10" s="38">
        <v>3</v>
      </c>
      <c r="F10" s="38" t="s">
        <v>5</v>
      </c>
      <c r="G10" s="139">
        <v>5</v>
      </c>
      <c r="H10" s="139">
        <v>-6</v>
      </c>
      <c r="I10" s="139" t="s">
        <v>6</v>
      </c>
      <c r="J10" s="310" t="s">
        <v>7</v>
      </c>
      <c r="K10" s="311"/>
      <c r="L10" s="317">
        <v>9</v>
      </c>
      <c r="M10" s="318"/>
      <c r="N10" s="122" t="s">
        <v>45</v>
      </c>
    </row>
    <row r="11" spans="1:14" s="39" customFormat="1" ht="27" customHeight="1">
      <c r="A11" s="337">
        <v>1000</v>
      </c>
      <c r="B11" s="294" t="s">
        <v>9</v>
      </c>
      <c r="C11" s="296" t="s">
        <v>121</v>
      </c>
      <c r="D11" s="294" t="s">
        <v>10</v>
      </c>
      <c r="E11" s="294" t="s">
        <v>11</v>
      </c>
      <c r="F11" s="296" t="s">
        <v>122</v>
      </c>
      <c r="G11" s="296" t="s">
        <v>168</v>
      </c>
      <c r="H11" s="296" t="s">
        <v>166</v>
      </c>
      <c r="I11" s="296" t="s">
        <v>12</v>
      </c>
      <c r="J11" s="335" t="s">
        <v>78</v>
      </c>
      <c r="K11" s="305"/>
      <c r="L11" s="290" t="s">
        <v>193</v>
      </c>
      <c r="M11" s="291"/>
      <c r="N11" s="296" t="s">
        <v>123</v>
      </c>
    </row>
    <row r="12" spans="1:14" s="39" customFormat="1" ht="27" customHeight="1">
      <c r="A12" s="338"/>
      <c r="B12" s="295"/>
      <c r="C12" s="297"/>
      <c r="D12" s="295"/>
      <c r="E12" s="295"/>
      <c r="F12" s="298"/>
      <c r="G12" s="297"/>
      <c r="H12" s="297"/>
      <c r="I12" s="297"/>
      <c r="J12" s="336"/>
      <c r="K12" s="307"/>
      <c r="L12" s="98" t="s">
        <v>194</v>
      </c>
      <c r="M12" s="98" t="s">
        <v>195</v>
      </c>
      <c r="N12" s="297"/>
    </row>
    <row r="13" spans="1:14" ht="18" customHeight="1">
      <c r="A13" s="54">
        <v>1100</v>
      </c>
      <c r="B13" s="65" t="s">
        <v>104</v>
      </c>
      <c r="C13" s="29">
        <f>'MES 11'!F13</f>
        <v>0</v>
      </c>
      <c r="D13" s="29">
        <v>0</v>
      </c>
      <c r="E13" s="29">
        <v>0</v>
      </c>
      <c r="F13" s="29">
        <f>C13+D13-E13</f>
        <v>0</v>
      </c>
      <c r="G13" s="29">
        <f>'MES 11'!I13</f>
        <v>0</v>
      </c>
      <c r="H13" s="29">
        <v>0</v>
      </c>
      <c r="I13" s="29">
        <f>G13+H13</f>
        <v>0</v>
      </c>
      <c r="J13" s="292" t="e">
        <f t="shared" ref="J13:J18" si="0">(I13/F13)</f>
        <v>#DIV/0!</v>
      </c>
      <c r="K13" s="293"/>
      <c r="L13" s="99">
        <v>0</v>
      </c>
      <c r="M13" s="99">
        <v>0</v>
      </c>
      <c r="N13" s="31">
        <f>F13-I13</f>
        <v>0</v>
      </c>
    </row>
    <row r="14" spans="1:14" ht="18" customHeight="1">
      <c r="A14" s="54">
        <v>1200</v>
      </c>
      <c r="B14" s="65" t="s">
        <v>105</v>
      </c>
      <c r="C14" s="29">
        <f>'MES 11'!F14</f>
        <v>0</v>
      </c>
      <c r="D14" s="29">
        <v>0</v>
      </c>
      <c r="E14" s="29">
        <v>0</v>
      </c>
      <c r="F14" s="29">
        <f>C14+D14-E14</f>
        <v>0</v>
      </c>
      <c r="G14" s="29">
        <f>'MES 11'!I14</f>
        <v>0</v>
      </c>
      <c r="H14" s="29">
        <v>0</v>
      </c>
      <c r="I14" s="29">
        <f>G14+H14</f>
        <v>0</v>
      </c>
      <c r="J14" s="292" t="e">
        <f t="shared" si="0"/>
        <v>#DIV/0!</v>
      </c>
      <c r="K14" s="293"/>
      <c r="L14" s="99">
        <v>0</v>
      </c>
      <c r="M14" s="99">
        <v>0</v>
      </c>
      <c r="N14" s="31">
        <f>F14-I14</f>
        <v>0</v>
      </c>
    </row>
    <row r="15" spans="1:14" ht="18" customHeight="1">
      <c r="A15" s="54">
        <v>1300</v>
      </c>
      <c r="B15" s="64" t="s">
        <v>190</v>
      </c>
      <c r="C15" s="29">
        <f>'MES 11'!F15</f>
        <v>0</v>
      </c>
      <c r="D15" s="29">
        <v>0</v>
      </c>
      <c r="E15" s="29">
        <v>0</v>
      </c>
      <c r="F15" s="29">
        <f>C15+D15-E15</f>
        <v>0</v>
      </c>
      <c r="G15" s="29">
        <f>'MES 11'!I15</f>
        <v>0</v>
      </c>
      <c r="H15" s="29">
        <v>0</v>
      </c>
      <c r="I15" s="29">
        <f>G15+H15</f>
        <v>0</v>
      </c>
      <c r="J15" s="292" t="e">
        <f t="shared" si="0"/>
        <v>#DIV/0!</v>
      </c>
      <c r="K15" s="293"/>
      <c r="L15" s="99">
        <v>0</v>
      </c>
      <c r="M15" s="99">
        <v>0</v>
      </c>
      <c r="N15" s="31">
        <f>F15-I15</f>
        <v>0</v>
      </c>
    </row>
    <row r="16" spans="1:14" ht="18" customHeight="1">
      <c r="A16" s="54">
        <v>1400</v>
      </c>
      <c r="B16" s="64" t="s">
        <v>220</v>
      </c>
      <c r="C16" s="29">
        <f>'MES 11'!F16</f>
        <v>0</v>
      </c>
      <c r="D16" s="29">
        <v>0</v>
      </c>
      <c r="E16" s="29">
        <v>0</v>
      </c>
      <c r="F16" s="29">
        <f>C16+D16-E16</f>
        <v>0</v>
      </c>
      <c r="G16" s="29">
        <f>'MES 11'!I16</f>
        <v>0</v>
      </c>
      <c r="H16" s="29">
        <v>0</v>
      </c>
      <c r="I16" s="29">
        <f>G16+H16</f>
        <v>0</v>
      </c>
      <c r="J16" s="292" t="e">
        <f t="shared" si="0"/>
        <v>#DIV/0!</v>
      </c>
      <c r="K16" s="293"/>
      <c r="L16" s="99">
        <v>0</v>
      </c>
      <c r="M16" s="99">
        <v>0</v>
      </c>
      <c r="N16" s="31">
        <f>F16-I16</f>
        <v>0</v>
      </c>
    </row>
    <row r="17" spans="1:14" ht="18" customHeight="1">
      <c r="A17" s="54">
        <v>1500</v>
      </c>
      <c r="B17" s="64" t="s">
        <v>221</v>
      </c>
      <c r="C17" s="29">
        <f>'MES 11'!F17</f>
        <v>0</v>
      </c>
      <c r="D17" s="29">
        <v>0</v>
      </c>
      <c r="E17" s="29">
        <v>0</v>
      </c>
      <c r="F17" s="29">
        <f>C17+D17-E17</f>
        <v>0</v>
      </c>
      <c r="G17" s="29">
        <f>'MES 11'!I17</f>
        <v>0</v>
      </c>
      <c r="H17" s="29">
        <v>0</v>
      </c>
      <c r="I17" s="29">
        <f>G17+H17</f>
        <v>0</v>
      </c>
      <c r="J17" s="292" t="e">
        <f t="shared" si="0"/>
        <v>#DIV/0!</v>
      </c>
      <c r="K17" s="293"/>
      <c r="L17" s="99">
        <v>0</v>
      </c>
      <c r="M17" s="99">
        <v>0</v>
      </c>
      <c r="N17" s="31">
        <f>F17-I17</f>
        <v>0</v>
      </c>
    </row>
    <row r="18" spans="1:14" s="40" customFormat="1" ht="18" customHeight="1">
      <c r="A18" s="284" t="s">
        <v>0</v>
      </c>
      <c r="B18" s="285"/>
      <c r="C18" s="37">
        <f>SUM(C13:C17)</f>
        <v>0</v>
      </c>
      <c r="D18" s="83">
        <f t="shared" ref="D18:I18" si="1">SUM(D13:D17)</f>
        <v>0</v>
      </c>
      <c r="E18" s="83">
        <f t="shared" si="1"/>
        <v>0</v>
      </c>
      <c r="F18" s="83">
        <f t="shared" si="1"/>
        <v>0</v>
      </c>
      <c r="G18" s="83">
        <f t="shared" si="1"/>
        <v>0</v>
      </c>
      <c r="H18" s="83">
        <f t="shared" si="1"/>
        <v>0</v>
      </c>
      <c r="I18" s="83">
        <f t="shared" si="1"/>
        <v>0</v>
      </c>
      <c r="J18" s="286" t="e">
        <f t="shared" si="0"/>
        <v>#DIV/0!</v>
      </c>
      <c r="K18" s="287"/>
      <c r="L18" s="100">
        <f t="shared" ref="L18:M18" si="2">SUM(L13:L17)</f>
        <v>0</v>
      </c>
      <c r="M18" s="100">
        <f t="shared" si="2"/>
        <v>0</v>
      </c>
      <c r="N18" s="36">
        <f>SUM(N13:N17)</f>
        <v>0</v>
      </c>
    </row>
    <row r="19" spans="1:14" ht="18" customHeight="1"/>
    <row r="20" spans="1:14" ht="18" customHeight="1">
      <c r="B20" s="206" t="s">
        <v>14</v>
      </c>
      <c r="C20" s="206"/>
      <c r="D20" s="206"/>
      <c r="E20" s="206" t="s">
        <v>46</v>
      </c>
      <c r="F20" s="206"/>
      <c r="G20" s="206"/>
      <c r="H20" s="206"/>
      <c r="I20" s="206" t="s">
        <v>47</v>
      </c>
      <c r="J20" s="206"/>
      <c r="K20" s="206"/>
      <c r="L20" s="206"/>
      <c r="M20" s="206"/>
      <c r="N20" s="206"/>
    </row>
    <row r="21" spans="1:14" ht="18" customHeight="1">
      <c r="B21" s="206"/>
      <c r="C21" s="206"/>
      <c r="D21" s="206"/>
      <c r="E21" s="206"/>
      <c r="F21" s="206"/>
      <c r="G21" s="206"/>
      <c r="H21" s="206"/>
      <c r="I21" s="206"/>
      <c r="J21" s="206"/>
      <c r="K21" s="206"/>
      <c r="L21" s="206"/>
      <c r="M21" s="206"/>
      <c r="N21" s="206"/>
    </row>
    <row r="22" spans="1:14" ht="40.5" customHeight="1">
      <c r="B22" s="206"/>
      <c r="C22" s="206"/>
      <c r="D22" s="206"/>
      <c r="E22" s="206"/>
      <c r="F22" s="206"/>
      <c r="G22" s="206"/>
      <c r="H22" s="206"/>
      <c r="I22" s="206"/>
      <c r="J22" s="206"/>
      <c r="K22" s="206"/>
      <c r="L22" s="206"/>
      <c r="M22" s="206"/>
      <c r="N22" s="206"/>
    </row>
    <row r="23" spans="1:14">
      <c r="B23" s="206" t="s">
        <v>15</v>
      </c>
      <c r="C23" s="206"/>
      <c r="D23" s="206"/>
      <c r="E23" s="206" t="s">
        <v>15</v>
      </c>
      <c r="F23" s="206"/>
      <c r="G23" s="206"/>
      <c r="H23" s="206"/>
      <c r="I23" s="206" t="s">
        <v>15</v>
      </c>
      <c r="J23" s="206"/>
      <c r="K23" s="206"/>
      <c r="L23" s="206"/>
      <c r="M23" s="206"/>
      <c r="N23" s="206"/>
    </row>
    <row r="25" spans="1:14">
      <c r="B25" s="49" t="s">
        <v>114</v>
      </c>
    </row>
    <row r="26" spans="1:14">
      <c r="B26" s="4" t="s">
        <v>115</v>
      </c>
    </row>
    <row r="27" spans="1:14">
      <c r="B27" s="49"/>
    </row>
    <row r="28" spans="1:14">
      <c r="B28" s="4"/>
    </row>
    <row r="29" spans="1:14" ht="24.6" customHeight="1"/>
    <row r="30" spans="1:14" ht="18" customHeight="1"/>
    <row r="31" spans="1:14" ht="18" customHeight="1"/>
    <row r="32" spans="1:14" ht="18" customHeight="1"/>
    <row r="33" spans="1:14" ht="18" customHeight="1"/>
    <row r="34" spans="1:14" ht="24.6" customHeight="1"/>
    <row r="35" spans="1:14" ht="18" customHeight="1"/>
    <row r="36" spans="1:14" ht="18" customHeight="1"/>
    <row r="37" spans="1:14" ht="18" customHeight="1"/>
    <row r="38" spans="1:14" ht="18" customHeight="1"/>
    <row r="39" spans="1:14" ht="18" customHeight="1"/>
    <row r="40" spans="1:14" ht="69" customHeight="1"/>
    <row r="41" spans="1:14" ht="31.5" customHeight="1">
      <c r="A41" s="206"/>
      <c r="B41" s="96" t="s">
        <v>87</v>
      </c>
      <c r="C41" s="342">
        <f>PRESUPUESTO!$B$5</f>
        <v>0</v>
      </c>
      <c r="D41" s="342"/>
      <c r="E41" s="342" t="s">
        <v>211</v>
      </c>
      <c r="F41" s="342"/>
      <c r="G41" s="312" t="s">
        <v>222</v>
      </c>
      <c r="H41" s="313"/>
      <c r="I41" s="127" t="s">
        <v>223</v>
      </c>
      <c r="J41" s="343" t="s">
        <v>224</v>
      </c>
      <c r="K41" s="344"/>
      <c r="L41" s="132" t="s">
        <v>208</v>
      </c>
      <c r="M41" s="345" t="s">
        <v>212</v>
      </c>
      <c r="N41" s="313"/>
    </row>
    <row r="42" spans="1:14" ht="18" customHeight="1">
      <c r="A42" s="206"/>
      <c r="B42" s="96" t="s">
        <v>16</v>
      </c>
      <c r="C42" s="342">
        <f>PRESUPUESTO!$B$6</f>
        <v>0</v>
      </c>
      <c r="D42" s="342"/>
      <c r="E42" s="342"/>
      <c r="F42" s="342"/>
      <c r="G42" s="346">
        <f>PRESUPUESTO!$A$9</f>
        <v>0</v>
      </c>
      <c r="H42" s="347"/>
      <c r="I42" s="133">
        <f>PRESUPUESTO!$C$9</f>
        <v>0</v>
      </c>
      <c r="J42" s="321">
        <f>PRESUPUESTO!$D$9</f>
        <v>0</v>
      </c>
      <c r="K42" s="329"/>
      <c r="L42" s="134">
        <f>PRESUPUESTO!$E$9</f>
        <v>0</v>
      </c>
      <c r="M42" s="348"/>
      <c r="N42" s="349"/>
    </row>
    <row r="43" spans="1:14" ht="18" customHeight="1">
      <c r="A43" s="206"/>
      <c r="B43" s="135" t="s">
        <v>43</v>
      </c>
      <c r="C43" s="342">
        <f>PRESUPUESTO!$B$7</f>
        <v>0</v>
      </c>
      <c r="D43" s="342"/>
      <c r="E43" s="342" t="s">
        <v>213</v>
      </c>
      <c r="F43" s="342"/>
      <c r="G43" s="346">
        <f>PRESUPUESTO!$A$10</f>
        <v>0</v>
      </c>
      <c r="H43" s="347"/>
      <c r="I43" s="133">
        <f>PRESUPUESTO!$C$10</f>
        <v>0</v>
      </c>
      <c r="J43" s="321">
        <f>PRESUPUESTO!$D$10</f>
        <v>0</v>
      </c>
      <c r="K43" s="329"/>
      <c r="L43" s="134">
        <f>PRESUPUESTO!$E$10</f>
        <v>0</v>
      </c>
      <c r="M43" s="348"/>
      <c r="N43" s="349"/>
    </row>
    <row r="44" spans="1:14" ht="18" customHeight="1">
      <c r="A44" s="206"/>
      <c r="B44" s="136" t="s">
        <v>1</v>
      </c>
      <c r="C44" s="319">
        <f>PRESUPUESTO!$E$5</f>
        <v>0</v>
      </c>
      <c r="D44" s="320"/>
      <c r="E44" s="350"/>
      <c r="F44" s="350"/>
      <c r="G44" s="346">
        <f>PRESUPUESTO!$A$11</f>
        <v>0</v>
      </c>
      <c r="H44" s="347"/>
      <c r="I44" s="133">
        <f>PRESUPUESTO!$C$11</f>
        <v>0</v>
      </c>
      <c r="J44" s="321">
        <f>PRESUPUESTO!$D$11</f>
        <v>0</v>
      </c>
      <c r="K44" s="329"/>
      <c r="L44" s="134">
        <f>PRESUPUESTO!$E$11</f>
        <v>0</v>
      </c>
      <c r="M44" s="330"/>
      <c r="N44" s="316"/>
    </row>
    <row r="45" spans="1:14" s="88" customFormat="1" ht="18" customHeight="1">
      <c r="A45" s="206"/>
      <c r="B45" s="137" t="s">
        <v>42</v>
      </c>
      <c r="C45" s="319">
        <f>PRESUPUESTO!$E$6</f>
        <v>0</v>
      </c>
      <c r="D45" s="320"/>
      <c r="E45" s="321" t="s">
        <v>214</v>
      </c>
      <c r="F45" s="322"/>
      <c r="G45" s="331"/>
      <c r="H45" s="332"/>
      <c r="I45" s="140"/>
      <c r="J45" s="314"/>
      <c r="K45" s="314"/>
      <c r="L45" s="141"/>
      <c r="M45" s="315"/>
      <c r="N45" s="316"/>
    </row>
    <row r="46" spans="1:14" s="88" customFormat="1" ht="18" customHeight="1">
      <c r="A46" s="206"/>
      <c r="B46" s="137" t="s">
        <v>3</v>
      </c>
      <c r="C46" s="319">
        <f>PRESUPUESTO!$E$7</f>
        <v>0</v>
      </c>
      <c r="D46" s="320"/>
      <c r="E46" s="321"/>
      <c r="F46" s="322"/>
      <c r="G46" s="323"/>
      <c r="H46" s="324"/>
      <c r="I46" s="142"/>
      <c r="J46" s="325"/>
      <c r="K46" s="326"/>
      <c r="L46" s="142"/>
      <c r="M46" s="327"/>
      <c r="N46" s="328"/>
    </row>
    <row r="47" spans="1:14" ht="18" customHeight="1">
      <c r="A47" s="28" t="s">
        <v>59</v>
      </c>
      <c r="B47" s="119" t="s">
        <v>4</v>
      </c>
      <c r="C47" s="38">
        <v>1</v>
      </c>
      <c r="D47" s="38">
        <v>2</v>
      </c>
      <c r="E47" s="38">
        <v>3</v>
      </c>
      <c r="F47" s="38" t="s">
        <v>5</v>
      </c>
      <c r="G47" s="139">
        <v>5</v>
      </c>
      <c r="H47" s="139">
        <v>-6</v>
      </c>
      <c r="I47" s="139" t="s">
        <v>6</v>
      </c>
      <c r="J47" s="310" t="s">
        <v>7</v>
      </c>
      <c r="K47" s="311"/>
      <c r="L47" s="317">
        <v>9</v>
      </c>
      <c r="M47" s="318"/>
      <c r="N47" s="122" t="s">
        <v>45</v>
      </c>
    </row>
    <row r="48" spans="1:14" s="40" customFormat="1" ht="21.95" customHeight="1">
      <c r="A48" s="294">
        <v>2000</v>
      </c>
      <c r="B48" s="294" t="s">
        <v>19</v>
      </c>
      <c r="C48" s="296" t="s">
        <v>125</v>
      </c>
      <c r="D48" s="294" t="s">
        <v>10</v>
      </c>
      <c r="E48" s="294" t="s">
        <v>11</v>
      </c>
      <c r="F48" s="296" t="s">
        <v>122</v>
      </c>
      <c r="G48" s="296" t="s">
        <v>169</v>
      </c>
      <c r="H48" s="296" t="s">
        <v>167</v>
      </c>
      <c r="I48" s="296" t="s">
        <v>126</v>
      </c>
      <c r="J48" s="304" t="s">
        <v>79</v>
      </c>
      <c r="K48" s="305"/>
      <c r="L48" s="290" t="s">
        <v>193</v>
      </c>
      <c r="M48" s="291"/>
      <c r="N48" s="296" t="s">
        <v>124</v>
      </c>
    </row>
    <row r="49" spans="1:14" s="40" customFormat="1" ht="23.1" customHeight="1">
      <c r="A49" s="295"/>
      <c r="B49" s="295"/>
      <c r="C49" s="297"/>
      <c r="D49" s="295"/>
      <c r="E49" s="295"/>
      <c r="F49" s="298"/>
      <c r="G49" s="298"/>
      <c r="H49" s="297"/>
      <c r="I49" s="297"/>
      <c r="J49" s="306"/>
      <c r="K49" s="307"/>
      <c r="L49" s="101" t="s">
        <v>196</v>
      </c>
      <c r="M49" s="101" t="s">
        <v>197</v>
      </c>
      <c r="N49" s="297"/>
    </row>
    <row r="50" spans="1:14" s="40" customFormat="1" ht="18" customHeight="1">
      <c r="A50" s="80">
        <v>2100</v>
      </c>
      <c r="B50" s="309" t="s">
        <v>103</v>
      </c>
      <c r="C50" s="309"/>
      <c r="D50" s="309"/>
      <c r="E50" s="309"/>
      <c r="F50" s="309"/>
      <c r="G50" s="309"/>
      <c r="H50" s="309"/>
      <c r="I50" s="309"/>
      <c r="J50" s="309"/>
      <c r="K50" s="309"/>
      <c r="L50" s="309"/>
      <c r="M50" s="309"/>
      <c r="N50" s="309"/>
    </row>
    <row r="51" spans="1:14" ht="18" customHeight="1">
      <c r="A51" s="79">
        <v>2101</v>
      </c>
      <c r="B51" s="64" t="s">
        <v>83</v>
      </c>
      <c r="C51" s="29">
        <f>'MES 11'!F52</f>
        <v>0</v>
      </c>
      <c r="D51" s="29">
        <v>0</v>
      </c>
      <c r="E51" s="29">
        <v>0</v>
      </c>
      <c r="F51" s="29">
        <f t="shared" ref="F51:F63" si="3">C51+D51-E51</f>
        <v>0</v>
      </c>
      <c r="G51" s="29">
        <f>'MES 11'!I52</f>
        <v>0</v>
      </c>
      <c r="H51" s="29">
        <v>0</v>
      </c>
      <c r="I51" s="29">
        <f t="shared" ref="I51:I63" si="4">(G51+H51)</f>
        <v>0</v>
      </c>
      <c r="J51" s="292" t="e">
        <f>(I51/F51)</f>
        <v>#DIV/0!</v>
      </c>
      <c r="K51" s="293"/>
      <c r="L51" s="99">
        <v>0</v>
      </c>
      <c r="M51" s="99">
        <v>0</v>
      </c>
      <c r="N51" s="82">
        <f>(F51-I51)</f>
        <v>0</v>
      </c>
    </row>
    <row r="52" spans="1:14" ht="18" customHeight="1">
      <c r="A52" s="79">
        <v>2102</v>
      </c>
      <c r="B52" s="64" t="s">
        <v>21</v>
      </c>
      <c r="C52" s="29">
        <f>'MES 11'!F53</f>
        <v>0</v>
      </c>
      <c r="D52" s="29">
        <v>0</v>
      </c>
      <c r="E52" s="29">
        <v>0</v>
      </c>
      <c r="F52" s="29">
        <f t="shared" si="3"/>
        <v>0</v>
      </c>
      <c r="G52" s="29">
        <f>'MES 11'!I53</f>
        <v>0</v>
      </c>
      <c r="H52" s="29">
        <v>0</v>
      </c>
      <c r="I52" s="29">
        <f t="shared" si="4"/>
        <v>0</v>
      </c>
      <c r="J52" s="292" t="e">
        <f t="shared" ref="J52:J63" si="5">(I52/F52)</f>
        <v>#DIV/0!</v>
      </c>
      <c r="K52" s="293"/>
      <c r="L52" s="99">
        <v>0</v>
      </c>
      <c r="M52" s="99">
        <v>0</v>
      </c>
      <c r="N52" s="82">
        <f t="shared" ref="N52:N63" si="6">(F52-I52)</f>
        <v>0</v>
      </c>
    </row>
    <row r="53" spans="1:14" ht="18" customHeight="1">
      <c r="A53" s="79">
        <v>2103</v>
      </c>
      <c r="B53" s="64" t="s">
        <v>22</v>
      </c>
      <c r="C53" s="29">
        <f>'MES 11'!F54</f>
        <v>0</v>
      </c>
      <c r="D53" s="29">
        <v>0</v>
      </c>
      <c r="E53" s="29">
        <v>0</v>
      </c>
      <c r="F53" s="29">
        <f t="shared" si="3"/>
        <v>0</v>
      </c>
      <c r="G53" s="29">
        <f>'MES 11'!I54</f>
        <v>0</v>
      </c>
      <c r="H53" s="29">
        <v>0</v>
      </c>
      <c r="I53" s="29">
        <f t="shared" si="4"/>
        <v>0</v>
      </c>
      <c r="J53" s="292" t="e">
        <f t="shared" si="5"/>
        <v>#DIV/0!</v>
      </c>
      <c r="K53" s="293"/>
      <c r="L53" s="99">
        <v>0</v>
      </c>
      <c r="M53" s="99">
        <v>0</v>
      </c>
      <c r="N53" s="82">
        <f t="shared" si="6"/>
        <v>0</v>
      </c>
    </row>
    <row r="54" spans="1:14" ht="18" customHeight="1">
      <c r="A54" s="79">
        <v>2104</v>
      </c>
      <c r="B54" s="64" t="s">
        <v>23</v>
      </c>
      <c r="C54" s="29">
        <f>'MES 11'!F55</f>
        <v>0</v>
      </c>
      <c r="D54" s="29">
        <v>0</v>
      </c>
      <c r="E54" s="29">
        <v>0</v>
      </c>
      <c r="F54" s="29">
        <f t="shared" si="3"/>
        <v>0</v>
      </c>
      <c r="G54" s="29">
        <f>'MES 11'!I55</f>
        <v>0</v>
      </c>
      <c r="H54" s="29">
        <v>0</v>
      </c>
      <c r="I54" s="29">
        <f t="shared" si="4"/>
        <v>0</v>
      </c>
      <c r="J54" s="292" t="e">
        <f t="shared" si="5"/>
        <v>#DIV/0!</v>
      </c>
      <c r="K54" s="293"/>
      <c r="L54" s="99">
        <v>0</v>
      </c>
      <c r="M54" s="99">
        <v>0</v>
      </c>
      <c r="N54" s="82">
        <f t="shared" si="6"/>
        <v>0</v>
      </c>
    </row>
    <row r="55" spans="1:14" ht="18" customHeight="1">
      <c r="A55" s="79">
        <v>2105</v>
      </c>
      <c r="B55" s="64" t="s">
        <v>24</v>
      </c>
      <c r="C55" s="29">
        <f>'MES 11'!F56</f>
        <v>0</v>
      </c>
      <c r="D55" s="29">
        <v>0</v>
      </c>
      <c r="E55" s="29">
        <v>0</v>
      </c>
      <c r="F55" s="29">
        <f t="shared" si="3"/>
        <v>0</v>
      </c>
      <c r="G55" s="29">
        <f>'MES 11'!I56</f>
        <v>0</v>
      </c>
      <c r="H55" s="29">
        <v>0</v>
      </c>
      <c r="I55" s="29">
        <f t="shared" si="4"/>
        <v>0</v>
      </c>
      <c r="J55" s="292" t="e">
        <f t="shared" si="5"/>
        <v>#DIV/0!</v>
      </c>
      <c r="K55" s="293"/>
      <c r="L55" s="99">
        <v>0</v>
      </c>
      <c r="M55" s="99">
        <v>0</v>
      </c>
      <c r="N55" s="82">
        <f t="shared" si="6"/>
        <v>0</v>
      </c>
    </row>
    <row r="56" spans="1:14" ht="18" customHeight="1">
      <c r="A56" s="79">
        <v>2106</v>
      </c>
      <c r="B56" s="64" t="s">
        <v>25</v>
      </c>
      <c r="C56" s="29">
        <f>'MES 11'!F57</f>
        <v>0</v>
      </c>
      <c r="D56" s="29">
        <v>0</v>
      </c>
      <c r="E56" s="29">
        <v>0</v>
      </c>
      <c r="F56" s="29">
        <f t="shared" si="3"/>
        <v>0</v>
      </c>
      <c r="G56" s="29">
        <f>'MES 11'!I57</f>
        <v>0</v>
      </c>
      <c r="H56" s="29">
        <v>0</v>
      </c>
      <c r="I56" s="29">
        <f t="shared" si="4"/>
        <v>0</v>
      </c>
      <c r="J56" s="292" t="e">
        <f t="shared" si="5"/>
        <v>#DIV/0!</v>
      </c>
      <c r="K56" s="293"/>
      <c r="L56" s="99">
        <v>0</v>
      </c>
      <c r="M56" s="99">
        <v>0</v>
      </c>
      <c r="N56" s="82">
        <f t="shared" si="6"/>
        <v>0</v>
      </c>
    </row>
    <row r="57" spans="1:14" ht="18" customHeight="1">
      <c r="A57" s="79">
        <v>2107</v>
      </c>
      <c r="B57" s="64" t="s">
        <v>26</v>
      </c>
      <c r="C57" s="29">
        <f>'MES 11'!F58</f>
        <v>0</v>
      </c>
      <c r="D57" s="29">
        <v>0</v>
      </c>
      <c r="E57" s="29">
        <v>0</v>
      </c>
      <c r="F57" s="29">
        <f t="shared" si="3"/>
        <v>0</v>
      </c>
      <c r="G57" s="29">
        <f>'MES 11'!I58</f>
        <v>0</v>
      </c>
      <c r="H57" s="29">
        <v>0</v>
      </c>
      <c r="I57" s="29">
        <f t="shared" si="4"/>
        <v>0</v>
      </c>
      <c r="J57" s="292" t="e">
        <f t="shared" si="5"/>
        <v>#DIV/0!</v>
      </c>
      <c r="K57" s="293"/>
      <c r="L57" s="99">
        <v>0</v>
      </c>
      <c r="M57" s="99">
        <v>0</v>
      </c>
      <c r="N57" s="82">
        <f t="shared" si="6"/>
        <v>0</v>
      </c>
    </row>
    <row r="58" spans="1:14" ht="18" customHeight="1">
      <c r="A58" s="79">
        <v>2108</v>
      </c>
      <c r="B58" s="73" t="s">
        <v>90</v>
      </c>
      <c r="C58" s="29">
        <f>'MES 11'!F59</f>
        <v>0</v>
      </c>
      <c r="D58" s="29">
        <v>0</v>
      </c>
      <c r="E58" s="29">
        <v>0</v>
      </c>
      <c r="F58" s="29">
        <f t="shared" si="3"/>
        <v>0</v>
      </c>
      <c r="G58" s="29">
        <f>'MES 11'!I59</f>
        <v>0</v>
      </c>
      <c r="H58" s="29">
        <v>0</v>
      </c>
      <c r="I58" s="29">
        <f t="shared" si="4"/>
        <v>0</v>
      </c>
      <c r="J58" s="292" t="e">
        <f t="shared" si="5"/>
        <v>#DIV/0!</v>
      </c>
      <c r="K58" s="293"/>
      <c r="L58" s="99">
        <v>0</v>
      </c>
      <c r="M58" s="99">
        <v>0</v>
      </c>
      <c r="N58" s="82">
        <f t="shared" si="6"/>
        <v>0</v>
      </c>
    </row>
    <row r="59" spans="1:14" ht="18" customHeight="1">
      <c r="A59" s="79">
        <v>2109</v>
      </c>
      <c r="B59" s="64" t="s">
        <v>140</v>
      </c>
      <c r="C59" s="29">
        <f>'MES 11'!F60</f>
        <v>0</v>
      </c>
      <c r="D59" s="29">
        <v>0</v>
      </c>
      <c r="E59" s="29">
        <v>0</v>
      </c>
      <c r="F59" s="29">
        <f t="shared" si="3"/>
        <v>0</v>
      </c>
      <c r="G59" s="29">
        <f>'MES 11'!I60</f>
        <v>0</v>
      </c>
      <c r="H59" s="29">
        <v>0</v>
      </c>
      <c r="I59" s="29">
        <f t="shared" si="4"/>
        <v>0</v>
      </c>
      <c r="J59" s="292" t="e">
        <f t="shared" si="5"/>
        <v>#DIV/0!</v>
      </c>
      <c r="K59" s="293"/>
      <c r="L59" s="99">
        <v>0</v>
      </c>
      <c r="M59" s="99">
        <v>0</v>
      </c>
      <c r="N59" s="82">
        <f t="shared" si="6"/>
        <v>0</v>
      </c>
    </row>
    <row r="60" spans="1:14" ht="18" customHeight="1">
      <c r="A60" s="79">
        <f>+A59+1</f>
        <v>2110</v>
      </c>
      <c r="B60" s="64" t="s">
        <v>28</v>
      </c>
      <c r="C60" s="29">
        <f>'MES 11'!F61</f>
        <v>0</v>
      </c>
      <c r="D60" s="29">
        <v>0</v>
      </c>
      <c r="E60" s="29">
        <v>0</v>
      </c>
      <c r="F60" s="29">
        <f t="shared" si="3"/>
        <v>0</v>
      </c>
      <c r="G60" s="29">
        <f>'MES 11'!I61</f>
        <v>0</v>
      </c>
      <c r="H60" s="29">
        <v>0</v>
      </c>
      <c r="I60" s="29">
        <f t="shared" si="4"/>
        <v>0</v>
      </c>
      <c r="J60" s="292" t="e">
        <f t="shared" si="5"/>
        <v>#DIV/0!</v>
      </c>
      <c r="K60" s="293"/>
      <c r="L60" s="99">
        <v>0</v>
      </c>
      <c r="M60" s="99">
        <v>0</v>
      </c>
      <c r="N60" s="82">
        <f t="shared" si="6"/>
        <v>0</v>
      </c>
    </row>
    <row r="61" spans="1:14" s="88" customFormat="1" ht="18" customHeight="1">
      <c r="A61" s="92">
        <f>+A60+1</f>
        <v>2111</v>
      </c>
      <c r="B61" s="64" t="s">
        <v>29</v>
      </c>
      <c r="C61" s="29">
        <f>'MES 11'!F62</f>
        <v>0</v>
      </c>
      <c r="D61" s="29">
        <v>0</v>
      </c>
      <c r="E61" s="29">
        <v>0</v>
      </c>
      <c r="F61" s="29">
        <f t="shared" ref="F61:F62" si="7">C61+D61-E61</f>
        <v>0</v>
      </c>
      <c r="G61" s="29">
        <f>'MES 11'!I62</f>
        <v>0</v>
      </c>
      <c r="H61" s="29">
        <v>0</v>
      </c>
      <c r="I61" s="29">
        <f t="shared" ref="I61:I62" si="8">(G61+H61)</f>
        <v>0</v>
      </c>
      <c r="J61" s="292" t="e">
        <f t="shared" ref="J61:J62" si="9">(I61/F61)</f>
        <v>#DIV/0!</v>
      </c>
      <c r="K61" s="293"/>
      <c r="L61" s="99">
        <v>0</v>
      </c>
      <c r="M61" s="99">
        <v>0</v>
      </c>
      <c r="N61" s="82">
        <f t="shared" ref="N61:N62" si="10">(F61-I61)</f>
        <v>0</v>
      </c>
    </row>
    <row r="62" spans="1:14" s="88" customFormat="1" ht="18" customHeight="1">
      <c r="A62" s="92">
        <f>+A61+1</f>
        <v>2112</v>
      </c>
      <c r="B62" s="64" t="s">
        <v>210</v>
      </c>
      <c r="C62" s="29">
        <f>'MES 11'!F63</f>
        <v>0</v>
      </c>
      <c r="D62" s="29">
        <v>0</v>
      </c>
      <c r="E62" s="29">
        <v>0</v>
      </c>
      <c r="F62" s="29">
        <f t="shared" si="7"/>
        <v>0</v>
      </c>
      <c r="G62" s="29">
        <f>'MES 11'!I63</f>
        <v>0</v>
      </c>
      <c r="H62" s="29">
        <v>0</v>
      </c>
      <c r="I62" s="29">
        <f t="shared" si="8"/>
        <v>0</v>
      </c>
      <c r="J62" s="292" t="e">
        <f t="shared" si="9"/>
        <v>#DIV/0!</v>
      </c>
      <c r="K62" s="293"/>
      <c r="L62" s="99">
        <v>0</v>
      </c>
      <c r="M62" s="99">
        <v>0</v>
      </c>
      <c r="N62" s="82">
        <f t="shared" si="10"/>
        <v>0</v>
      </c>
    </row>
    <row r="63" spans="1:14" ht="18" customHeight="1">
      <c r="A63" s="92">
        <f>+A62+1</f>
        <v>2113</v>
      </c>
      <c r="B63" s="84" t="s">
        <v>142</v>
      </c>
      <c r="C63" s="29">
        <f>'MES 11'!F64</f>
        <v>0</v>
      </c>
      <c r="D63" s="29">
        <v>0</v>
      </c>
      <c r="E63" s="29">
        <v>0</v>
      </c>
      <c r="F63" s="29">
        <f t="shared" si="3"/>
        <v>0</v>
      </c>
      <c r="G63" s="29">
        <f>'MES 11'!I64</f>
        <v>0</v>
      </c>
      <c r="H63" s="29">
        <v>0</v>
      </c>
      <c r="I63" s="29">
        <f t="shared" si="4"/>
        <v>0</v>
      </c>
      <c r="J63" s="292" t="e">
        <f t="shared" si="5"/>
        <v>#DIV/0!</v>
      </c>
      <c r="K63" s="293"/>
      <c r="L63" s="99">
        <v>0</v>
      </c>
      <c r="M63" s="99">
        <v>0</v>
      </c>
      <c r="N63" s="82">
        <f t="shared" si="6"/>
        <v>0</v>
      </c>
    </row>
    <row r="64" spans="1:14" s="40" customFormat="1" ht="18" customHeight="1">
      <c r="A64" s="284" t="s">
        <v>30</v>
      </c>
      <c r="B64" s="285"/>
      <c r="C64" s="34">
        <f>SUM(C51:C63)</f>
        <v>0</v>
      </c>
      <c r="D64" s="34">
        <f t="shared" ref="D64:I64" si="11">SUM(D51:D63)</f>
        <v>0</v>
      </c>
      <c r="E64" s="34">
        <f t="shared" si="11"/>
        <v>0</v>
      </c>
      <c r="F64" s="34">
        <f t="shared" si="11"/>
        <v>0</v>
      </c>
      <c r="G64" s="34">
        <f t="shared" si="11"/>
        <v>0</v>
      </c>
      <c r="H64" s="34">
        <f t="shared" si="11"/>
        <v>0</v>
      </c>
      <c r="I64" s="34">
        <f t="shared" si="11"/>
        <v>0</v>
      </c>
      <c r="J64" s="286" t="e">
        <f>(I64/F64)</f>
        <v>#DIV/0!</v>
      </c>
      <c r="K64" s="287"/>
      <c r="L64" s="102">
        <f>SUM(L51:L63)</f>
        <v>0</v>
      </c>
      <c r="M64" s="102">
        <f>SUM(M51:M63)</f>
        <v>0</v>
      </c>
      <c r="N64" s="81">
        <f>SUM(N51:N63)</f>
        <v>0</v>
      </c>
    </row>
    <row r="65" spans="1:14" s="40" customFormat="1" ht="15" customHeight="1">
      <c r="A65" s="80">
        <v>2200</v>
      </c>
      <c r="B65" s="309" t="s">
        <v>107</v>
      </c>
      <c r="C65" s="309"/>
      <c r="D65" s="309"/>
      <c r="E65" s="309"/>
      <c r="F65" s="309"/>
      <c r="G65" s="309"/>
      <c r="H65" s="309"/>
      <c r="I65" s="309"/>
      <c r="J65" s="309"/>
      <c r="K65" s="309"/>
      <c r="L65" s="309"/>
      <c r="M65" s="309"/>
      <c r="N65" s="309"/>
    </row>
    <row r="66" spans="1:14" ht="18" customHeight="1">
      <c r="A66" s="79">
        <v>2201</v>
      </c>
      <c r="B66" s="84" t="s">
        <v>98</v>
      </c>
      <c r="C66" s="82">
        <f>'MES 11'!F67</f>
        <v>0</v>
      </c>
      <c r="D66" s="82">
        <v>0</v>
      </c>
      <c r="E66" s="82">
        <v>0</v>
      </c>
      <c r="F66" s="82">
        <f t="shared" ref="F66:F71" si="12">C66+D66-E66</f>
        <v>0</v>
      </c>
      <c r="G66" s="82">
        <f>'MES 11'!I67</f>
        <v>0</v>
      </c>
      <c r="H66" s="29">
        <v>0</v>
      </c>
      <c r="I66" s="82">
        <f t="shared" ref="I66:I71" si="13">(G66+H66)</f>
        <v>0</v>
      </c>
      <c r="J66" s="292" t="e">
        <f>(I66/F66)</f>
        <v>#DIV/0!</v>
      </c>
      <c r="K66" s="293"/>
      <c r="L66" s="99">
        <v>0</v>
      </c>
      <c r="M66" s="99">
        <v>0</v>
      </c>
      <c r="N66" s="82">
        <f t="shared" ref="N66:N71" si="14">(F66-I66)</f>
        <v>0</v>
      </c>
    </row>
    <row r="67" spans="1:14" ht="18" customHeight="1">
      <c r="A67" s="79">
        <v>2202</v>
      </c>
      <c r="B67" s="84" t="s">
        <v>99</v>
      </c>
      <c r="C67" s="82">
        <f>'MES 11'!F68</f>
        <v>0</v>
      </c>
      <c r="D67" s="82">
        <v>0</v>
      </c>
      <c r="E67" s="82">
        <v>0</v>
      </c>
      <c r="F67" s="82">
        <f t="shared" si="12"/>
        <v>0</v>
      </c>
      <c r="G67" s="82">
        <f>'MES 11'!I68</f>
        <v>0</v>
      </c>
      <c r="H67" s="29">
        <v>0</v>
      </c>
      <c r="I67" s="82">
        <f t="shared" si="13"/>
        <v>0</v>
      </c>
      <c r="J67" s="292" t="e">
        <f t="shared" ref="J67:J77" si="15">(I67/F67)</f>
        <v>#DIV/0!</v>
      </c>
      <c r="K67" s="293"/>
      <c r="L67" s="99">
        <v>0</v>
      </c>
      <c r="M67" s="99">
        <v>0</v>
      </c>
      <c r="N67" s="82">
        <f t="shared" si="14"/>
        <v>0</v>
      </c>
    </row>
    <row r="68" spans="1:14" ht="18" customHeight="1">
      <c r="A68" s="79">
        <v>2203</v>
      </c>
      <c r="B68" s="84" t="s">
        <v>198</v>
      </c>
      <c r="C68" s="82">
        <f>'MES 11'!F69</f>
        <v>0</v>
      </c>
      <c r="D68" s="82">
        <v>0</v>
      </c>
      <c r="E68" s="82">
        <v>0</v>
      </c>
      <c r="F68" s="82">
        <f t="shared" si="12"/>
        <v>0</v>
      </c>
      <c r="G68" s="82">
        <f>'MES 11'!I69</f>
        <v>0</v>
      </c>
      <c r="H68" s="29">
        <v>0</v>
      </c>
      <c r="I68" s="82">
        <f t="shared" si="13"/>
        <v>0</v>
      </c>
      <c r="J68" s="292" t="e">
        <f t="shared" si="15"/>
        <v>#DIV/0!</v>
      </c>
      <c r="K68" s="293"/>
      <c r="L68" s="99">
        <v>0</v>
      </c>
      <c r="M68" s="99">
        <v>0</v>
      </c>
      <c r="N68" s="82">
        <f t="shared" si="14"/>
        <v>0</v>
      </c>
    </row>
    <row r="69" spans="1:14" ht="18" customHeight="1">
      <c r="A69" s="79">
        <v>2204</v>
      </c>
      <c r="B69" s="84" t="s">
        <v>100</v>
      </c>
      <c r="C69" s="82">
        <f>'MES 11'!F70</f>
        <v>0</v>
      </c>
      <c r="D69" s="82">
        <v>0</v>
      </c>
      <c r="E69" s="82">
        <v>0</v>
      </c>
      <c r="F69" s="82">
        <f t="shared" si="12"/>
        <v>0</v>
      </c>
      <c r="G69" s="82">
        <f>'MES 11'!I70</f>
        <v>0</v>
      </c>
      <c r="H69" s="29">
        <v>0</v>
      </c>
      <c r="I69" s="82">
        <f t="shared" si="13"/>
        <v>0</v>
      </c>
      <c r="J69" s="292" t="e">
        <f t="shared" si="15"/>
        <v>#DIV/0!</v>
      </c>
      <c r="K69" s="293"/>
      <c r="L69" s="99">
        <v>0</v>
      </c>
      <c r="M69" s="99">
        <v>0</v>
      </c>
      <c r="N69" s="82">
        <f t="shared" si="14"/>
        <v>0</v>
      </c>
    </row>
    <row r="70" spans="1:14" ht="18" customHeight="1">
      <c r="A70" s="79">
        <v>2205</v>
      </c>
      <c r="B70" s="84" t="s">
        <v>101</v>
      </c>
      <c r="C70" s="82">
        <f>'MES 11'!F71</f>
        <v>0</v>
      </c>
      <c r="D70" s="82">
        <v>0</v>
      </c>
      <c r="E70" s="82">
        <v>0</v>
      </c>
      <c r="F70" s="82">
        <f t="shared" si="12"/>
        <v>0</v>
      </c>
      <c r="G70" s="82">
        <f>'MES 11'!I71</f>
        <v>0</v>
      </c>
      <c r="H70" s="29">
        <v>0</v>
      </c>
      <c r="I70" s="82">
        <f t="shared" si="13"/>
        <v>0</v>
      </c>
      <c r="J70" s="292" t="e">
        <f t="shared" si="15"/>
        <v>#DIV/0!</v>
      </c>
      <c r="K70" s="293"/>
      <c r="L70" s="99">
        <v>0</v>
      </c>
      <c r="M70" s="99">
        <v>0</v>
      </c>
      <c r="N70" s="82">
        <f t="shared" si="14"/>
        <v>0</v>
      </c>
    </row>
    <row r="71" spans="1:14" ht="18" customHeight="1">
      <c r="A71" s="79">
        <v>2206</v>
      </c>
      <c r="B71" s="84" t="s">
        <v>102</v>
      </c>
      <c r="C71" s="82">
        <f>'MES 11'!F72</f>
        <v>0</v>
      </c>
      <c r="D71" s="82">
        <v>0</v>
      </c>
      <c r="E71" s="82">
        <v>0</v>
      </c>
      <c r="F71" s="82">
        <f t="shared" si="12"/>
        <v>0</v>
      </c>
      <c r="G71" s="82">
        <f>'MES 11'!I72</f>
        <v>0</v>
      </c>
      <c r="H71" s="29">
        <v>0</v>
      </c>
      <c r="I71" s="82">
        <f t="shared" si="13"/>
        <v>0</v>
      </c>
      <c r="J71" s="292" t="e">
        <f t="shared" si="15"/>
        <v>#DIV/0!</v>
      </c>
      <c r="K71" s="293"/>
      <c r="L71" s="99">
        <v>0</v>
      </c>
      <c r="M71" s="99">
        <v>0</v>
      </c>
      <c r="N71" s="82">
        <f t="shared" si="14"/>
        <v>0</v>
      </c>
    </row>
    <row r="72" spans="1:14" s="88" customFormat="1" ht="18" customHeight="1">
      <c r="A72" s="92">
        <v>2207</v>
      </c>
      <c r="B72" s="84" t="s">
        <v>139</v>
      </c>
      <c r="C72" s="82">
        <f>'MES 11'!F73</f>
        <v>0</v>
      </c>
      <c r="D72" s="82">
        <v>0</v>
      </c>
      <c r="E72" s="82">
        <v>0</v>
      </c>
      <c r="F72" s="82">
        <f t="shared" ref="F72:F75" si="16">C72+D72-E72</f>
        <v>0</v>
      </c>
      <c r="G72" s="82">
        <f>'MES 11'!I73</f>
        <v>0</v>
      </c>
      <c r="H72" s="29">
        <v>0</v>
      </c>
      <c r="I72" s="82">
        <f t="shared" ref="I72:I75" si="17">(G72+H72)</f>
        <v>0</v>
      </c>
      <c r="J72" s="292" t="e">
        <f t="shared" ref="J72:J75" si="18">(I72/F72)</f>
        <v>#DIV/0!</v>
      </c>
      <c r="K72" s="293"/>
      <c r="L72" s="99">
        <v>0</v>
      </c>
      <c r="M72" s="99">
        <v>0</v>
      </c>
      <c r="N72" s="82">
        <f t="shared" ref="N72:N75" si="19">(F72-I72)</f>
        <v>0</v>
      </c>
    </row>
    <row r="73" spans="1:14" s="88" customFormat="1" ht="33.75">
      <c r="A73" s="92">
        <v>2208</v>
      </c>
      <c r="B73" s="97" t="s">
        <v>191</v>
      </c>
      <c r="C73" s="82">
        <f>'MES 11'!F74</f>
        <v>0</v>
      </c>
      <c r="D73" s="82">
        <v>0</v>
      </c>
      <c r="E73" s="82">
        <v>0</v>
      </c>
      <c r="F73" s="82">
        <f t="shared" si="16"/>
        <v>0</v>
      </c>
      <c r="G73" s="82">
        <f>'MES 11'!I74</f>
        <v>0</v>
      </c>
      <c r="H73" s="29">
        <v>0</v>
      </c>
      <c r="I73" s="82">
        <f t="shared" si="17"/>
        <v>0</v>
      </c>
      <c r="J73" s="292" t="e">
        <f t="shared" si="18"/>
        <v>#DIV/0!</v>
      </c>
      <c r="K73" s="293"/>
      <c r="L73" s="99">
        <v>0</v>
      </c>
      <c r="M73" s="99">
        <v>0</v>
      </c>
      <c r="N73" s="82">
        <f t="shared" si="19"/>
        <v>0</v>
      </c>
    </row>
    <row r="74" spans="1:14" s="88" customFormat="1" ht="22.5">
      <c r="A74" s="92">
        <v>2209</v>
      </c>
      <c r="B74" s="97" t="s">
        <v>225</v>
      </c>
      <c r="C74" s="82">
        <f>'MES 11'!F75</f>
        <v>0</v>
      </c>
      <c r="D74" s="82">
        <v>0</v>
      </c>
      <c r="E74" s="82">
        <v>0</v>
      </c>
      <c r="F74" s="82">
        <f t="shared" si="16"/>
        <v>0</v>
      </c>
      <c r="G74" s="82">
        <f>'MES 11'!I75</f>
        <v>0</v>
      </c>
      <c r="H74" s="29">
        <v>0</v>
      </c>
      <c r="I74" s="82">
        <f t="shared" si="17"/>
        <v>0</v>
      </c>
      <c r="J74" s="292" t="e">
        <f t="shared" si="18"/>
        <v>#DIV/0!</v>
      </c>
      <c r="K74" s="293"/>
      <c r="L74" s="99">
        <v>0</v>
      </c>
      <c r="M74" s="99">
        <v>0</v>
      </c>
      <c r="N74" s="82">
        <f t="shared" si="19"/>
        <v>0</v>
      </c>
    </row>
    <row r="75" spans="1:14" s="88" customFormat="1" ht="18" customHeight="1">
      <c r="A75" s="92">
        <v>2210</v>
      </c>
      <c r="B75" s="97" t="s">
        <v>143</v>
      </c>
      <c r="C75" s="82">
        <f>'MES 11'!F76</f>
        <v>0</v>
      </c>
      <c r="D75" s="82">
        <v>0</v>
      </c>
      <c r="E75" s="82">
        <v>0</v>
      </c>
      <c r="F75" s="82">
        <f t="shared" si="16"/>
        <v>0</v>
      </c>
      <c r="G75" s="82">
        <f>'MES 11'!I76</f>
        <v>0</v>
      </c>
      <c r="H75" s="29">
        <v>0</v>
      </c>
      <c r="I75" s="82">
        <f t="shared" si="17"/>
        <v>0</v>
      </c>
      <c r="J75" s="292" t="e">
        <f t="shared" si="18"/>
        <v>#DIV/0!</v>
      </c>
      <c r="K75" s="293"/>
      <c r="L75" s="99">
        <v>0</v>
      </c>
      <c r="M75" s="99">
        <v>0</v>
      </c>
      <c r="N75" s="82">
        <f t="shared" si="19"/>
        <v>0</v>
      </c>
    </row>
    <row r="76" spans="1:14" s="88" customFormat="1" ht="18" customHeight="1">
      <c r="A76" s="92">
        <v>2211</v>
      </c>
      <c r="B76" s="84" t="s">
        <v>142</v>
      </c>
      <c r="C76" s="82">
        <f>'MES 11'!F77</f>
        <v>0</v>
      </c>
      <c r="D76" s="82">
        <v>0</v>
      </c>
      <c r="E76" s="82">
        <v>0</v>
      </c>
      <c r="F76" s="82">
        <f t="shared" ref="F76" si="20">C76+D76-E76</f>
        <v>0</v>
      </c>
      <c r="G76" s="82">
        <f>'MES 11'!I77</f>
        <v>0</v>
      </c>
      <c r="H76" s="29">
        <v>0</v>
      </c>
      <c r="I76" s="82">
        <f t="shared" ref="I76" si="21">(G76+H76)</f>
        <v>0</v>
      </c>
      <c r="J76" s="292" t="e">
        <f t="shared" ref="J76" si="22">(I76/F76)</f>
        <v>#DIV/0!</v>
      </c>
      <c r="K76" s="293"/>
      <c r="L76" s="99">
        <v>0</v>
      </c>
      <c r="M76" s="99">
        <v>0</v>
      </c>
      <c r="N76" s="82">
        <f t="shared" ref="N76" si="23">(F76-I76)</f>
        <v>0</v>
      </c>
    </row>
    <row r="77" spans="1:14" s="40" customFormat="1" ht="18" customHeight="1">
      <c r="A77" s="284" t="s">
        <v>30</v>
      </c>
      <c r="B77" s="285"/>
      <c r="C77" s="33">
        <f t="shared" ref="C77:I77" si="24">SUM(C66:C76)</f>
        <v>0</v>
      </c>
      <c r="D77" s="33">
        <f t="shared" si="24"/>
        <v>0</v>
      </c>
      <c r="E77" s="33">
        <f t="shared" si="24"/>
        <v>0</v>
      </c>
      <c r="F77" s="33">
        <f t="shared" si="24"/>
        <v>0</v>
      </c>
      <c r="G77" s="33">
        <f t="shared" si="24"/>
        <v>0</v>
      </c>
      <c r="H77" s="33">
        <f t="shared" si="24"/>
        <v>0</v>
      </c>
      <c r="I77" s="33">
        <f t="shared" si="24"/>
        <v>0</v>
      </c>
      <c r="J77" s="286" t="e">
        <f t="shared" si="15"/>
        <v>#DIV/0!</v>
      </c>
      <c r="K77" s="287"/>
      <c r="L77" s="102">
        <f>SUM(L66:L76)</f>
        <v>0</v>
      </c>
      <c r="M77" s="102">
        <f>SUM(M66:M76)</f>
        <v>0</v>
      </c>
      <c r="N77" s="33">
        <f>SUM(N66:N76)</f>
        <v>0</v>
      </c>
    </row>
    <row r="78" spans="1:14" s="27" customFormat="1" ht="18" customHeight="1">
      <c r="A78" s="51"/>
      <c r="B78" s="41"/>
      <c r="C78" s="42"/>
      <c r="D78" s="42"/>
      <c r="E78" s="42"/>
      <c r="F78" s="42"/>
      <c r="G78" s="42"/>
      <c r="H78" s="42"/>
      <c r="I78" s="42"/>
      <c r="J78" s="43"/>
      <c r="K78" s="43"/>
      <c r="L78" s="43"/>
      <c r="M78" s="43"/>
      <c r="N78" s="44"/>
    </row>
    <row r="79" spans="1:14" s="27" customFormat="1" ht="46.15" customHeight="1">
      <c r="B79" s="45"/>
      <c r="C79" s="46"/>
      <c r="D79" s="46"/>
      <c r="E79" s="46"/>
      <c r="F79" s="46"/>
      <c r="G79" s="46"/>
      <c r="H79" s="46"/>
      <c r="I79" s="46"/>
      <c r="J79" s="47"/>
      <c r="K79" s="47"/>
      <c r="L79" s="47"/>
      <c r="M79" s="47"/>
      <c r="N79" s="48"/>
    </row>
    <row r="80" spans="1:14" s="40" customFormat="1" ht="18" customHeight="1">
      <c r="A80" s="28" t="s">
        <v>59</v>
      </c>
      <c r="B80" s="53" t="s">
        <v>17</v>
      </c>
      <c r="C80" s="53">
        <v>1</v>
      </c>
      <c r="D80" s="53">
        <v>2</v>
      </c>
      <c r="E80" s="53">
        <v>3</v>
      </c>
      <c r="F80" s="53" t="s">
        <v>5</v>
      </c>
      <c r="G80" s="53">
        <v>5</v>
      </c>
      <c r="H80" s="53">
        <v>6</v>
      </c>
      <c r="I80" s="53" t="s">
        <v>18</v>
      </c>
      <c r="J80" s="284" t="s">
        <v>127</v>
      </c>
      <c r="K80" s="285"/>
      <c r="L80" s="288">
        <v>9</v>
      </c>
      <c r="M80" s="289"/>
      <c r="N80" s="53" t="s">
        <v>8</v>
      </c>
    </row>
    <row r="81" spans="1:14" s="40" customFormat="1" ht="27" customHeight="1">
      <c r="A81" s="294">
        <v>2000</v>
      </c>
      <c r="B81" s="294" t="s">
        <v>19</v>
      </c>
      <c r="C81" s="296" t="str">
        <f>C48</f>
        <v>Presupuesto inicial del periodo a ejecutar</v>
      </c>
      <c r="D81" s="294" t="s">
        <v>10</v>
      </c>
      <c r="E81" s="294" t="s">
        <v>11</v>
      </c>
      <c r="F81" s="296" t="str">
        <f>F48</f>
        <v>Presupuesto al final del  periodo ejecutado</v>
      </c>
      <c r="G81" s="296" t="str">
        <f>G48</f>
        <v>Gastos acumulados al mes 11</v>
      </c>
      <c r="H81" s="296" t="str">
        <f>H48</f>
        <v xml:space="preserve">Gastos - mes 12 </v>
      </c>
      <c r="I81" s="296" t="str">
        <f>I48</f>
        <v xml:space="preserve">Valor total ejecutado al final de periodo </v>
      </c>
      <c r="J81" s="304" t="s">
        <v>79</v>
      </c>
      <c r="K81" s="305"/>
      <c r="L81" s="290" t="s">
        <v>193</v>
      </c>
      <c r="M81" s="291"/>
      <c r="N81" s="296" t="str">
        <f>N48</f>
        <v>Total saldo por ejecutar</v>
      </c>
    </row>
    <row r="82" spans="1:14" s="40" customFormat="1" ht="27" customHeight="1">
      <c r="A82" s="295"/>
      <c r="B82" s="295"/>
      <c r="C82" s="297"/>
      <c r="D82" s="295"/>
      <c r="E82" s="295"/>
      <c r="F82" s="298"/>
      <c r="G82" s="298"/>
      <c r="H82" s="297"/>
      <c r="I82" s="297"/>
      <c r="J82" s="306"/>
      <c r="K82" s="307"/>
      <c r="L82" s="101" t="s">
        <v>196</v>
      </c>
      <c r="M82" s="101" t="s">
        <v>197</v>
      </c>
      <c r="N82" s="297"/>
    </row>
    <row r="83" spans="1:14" s="40" customFormat="1" ht="18" customHeight="1">
      <c r="A83" s="53">
        <v>2300</v>
      </c>
      <c r="B83" s="284" t="s">
        <v>109</v>
      </c>
      <c r="C83" s="308"/>
      <c r="D83" s="308"/>
      <c r="E83" s="308"/>
      <c r="F83" s="308"/>
      <c r="G83" s="308"/>
      <c r="H83" s="308"/>
      <c r="I83" s="308"/>
      <c r="J83" s="308"/>
      <c r="K83" s="308"/>
      <c r="L83" s="308"/>
      <c r="M83" s="308"/>
      <c r="N83" s="285"/>
    </row>
    <row r="84" spans="1:14" ht="18" customHeight="1">
      <c r="A84" s="79">
        <v>2301</v>
      </c>
      <c r="B84" s="65" t="s">
        <v>31</v>
      </c>
      <c r="C84" s="29">
        <f>'MES 11'!F86</f>
        <v>0</v>
      </c>
      <c r="D84" s="29">
        <v>0</v>
      </c>
      <c r="E84" s="29">
        <v>0</v>
      </c>
      <c r="F84" s="29">
        <f t="shared" ref="F84:F95" si="25">C84+D84-E84</f>
        <v>0</v>
      </c>
      <c r="G84" s="29">
        <f>'MES 11'!I86</f>
        <v>0</v>
      </c>
      <c r="H84" s="32">
        <v>0</v>
      </c>
      <c r="I84" s="32">
        <f t="shared" ref="I84:I95" si="26">(G84+H84)</f>
        <v>0</v>
      </c>
      <c r="J84" s="292" t="e">
        <f t="shared" ref="J84:J97" si="27">(I84/F84)</f>
        <v>#DIV/0!</v>
      </c>
      <c r="K84" s="293"/>
      <c r="L84" s="99">
        <v>0</v>
      </c>
      <c r="M84" s="99">
        <v>0</v>
      </c>
      <c r="N84" s="32">
        <f t="shared" ref="N84:N95" si="28">(F84-I84)</f>
        <v>0</v>
      </c>
    </row>
    <row r="85" spans="1:14" ht="18" customHeight="1">
      <c r="A85" s="79">
        <v>2302</v>
      </c>
      <c r="B85" s="65" t="s">
        <v>199</v>
      </c>
      <c r="C85" s="29">
        <f>'MES 11'!F87</f>
        <v>0</v>
      </c>
      <c r="D85" s="29">
        <v>0</v>
      </c>
      <c r="E85" s="29">
        <v>0</v>
      </c>
      <c r="F85" s="29">
        <f t="shared" si="25"/>
        <v>0</v>
      </c>
      <c r="G85" s="29">
        <f>'MES 11'!I87</f>
        <v>0</v>
      </c>
      <c r="H85" s="32">
        <v>0</v>
      </c>
      <c r="I85" s="32">
        <f t="shared" si="26"/>
        <v>0</v>
      </c>
      <c r="J85" s="292" t="e">
        <f t="shared" si="27"/>
        <v>#DIV/0!</v>
      </c>
      <c r="K85" s="293"/>
      <c r="L85" s="99">
        <v>0</v>
      </c>
      <c r="M85" s="99">
        <v>0</v>
      </c>
      <c r="N85" s="32">
        <f t="shared" si="28"/>
        <v>0</v>
      </c>
    </row>
    <row r="86" spans="1:14" s="88" customFormat="1" ht="18" customHeight="1">
      <c r="A86" s="116">
        <v>2303</v>
      </c>
      <c r="B86" s="65" t="s">
        <v>200</v>
      </c>
      <c r="C86" s="29">
        <f>'MES 11'!F88</f>
        <v>0</v>
      </c>
      <c r="D86" s="29">
        <v>0</v>
      </c>
      <c r="E86" s="29">
        <v>0</v>
      </c>
      <c r="F86" s="29">
        <f t="shared" ref="F86" si="29">C86+D86-E86</f>
        <v>0</v>
      </c>
      <c r="G86" s="29">
        <f>'MES 11'!I88</f>
        <v>0</v>
      </c>
      <c r="H86" s="82">
        <v>0</v>
      </c>
      <c r="I86" s="82">
        <f t="shared" ref="I86" si="30">(G86+H86)</f>
        <v>0</v>
      </c>
      <c r="J86" s="292" t="e">
        <f t="shared" ref="J86" si="31">(I86/F86)</f>
        <v>#DIV/0!</v>
      </c>
      <c r="K86" s="293"/>
      <c r="L86" s="99">
        <v>0</v>
      </c>
      <c r="M86" s="99">
        <v>0</v>
      </c>
      <c r="N86" s="82">
        <f t="shared" ref="N86" si="32">(F86-I86)</f>
        <v>0</v>
      </c>
    </row>
    <row r="87" spans="1:14" ht="18" customHeight="1">
      <c r="A87" s="116">
        <v>2304</v>
      </c>
      <c r="B87" s="65" t="s">
        <v>91</v>
      </c>
      <c r="C87" s="29">
        <f>'MES 11'!F89</f>
        <v>0</v>
      </c>
      <c r="D87" s="29">
        <v>0</v>
      </c>
      <c r="E87" s="29">
        <v>0</v>
      </c>
      <c r="F87" s="29">
        <f t="shared" si="25"/>
        <v>0</v>
      </c>
      <c r="G87" s="29">
        <f>'MES 11'!I89</f>
        <v>0</v>
      </c>
      <c r="H87" s="32">
        <v>0</v>
      </c>
      <c r="I87" s="32">
        <f t="shared" si="26"/>
        <v>0</v>
      </c>
      <c r="J87" s="292" t="e">
        <f t="shared" si="27"/>
        <v>#DIV/0!</v>
      </c>
      <c r="K87" s="293"/>
      <c r="L87" s="99">
        <v>0</v>
      </c>
      <c r="M87" s="99">
        <v>0</v>
      </c>
      <c r="N87" s="32">
        <f t="shared" si="28"/>
        <v>0</v>
      </c>
    </row>
    <row r="88" spans="1:14" s="88" customFormat="1" ht="18" customHeight="1">
      <c r="A88" s="116">
        <v>2305</v>
      </c>
      <c r="B88" s="117" t="s">
        <v>202</v>
      </c>
      <c r="C88" s="29">
        <f>'MES 11'!F90</f>
        <v>0</v>
      </c>
      <c r="D88" s="29">
        <v>0</v>
      </c>
      <c r="E88" s="29">
        <v>0</v>
      </c>
      <c r="F88" s="29">
        <f t="shared" ref="F88:F89" si="33">C88+D88-E88</f>
        <v>0</v>
      </c>
      <c r="G88" s="29">
        <f>'MES 11'!I90</f>
        <v>0</v>
      </c>
      <c r="H88" s="82">
        <v>0</v>
      </c>
      <c r="I88" s="82">
        <f t="shared" ref="I88:I89" si="34">(G88+H88)</f>
        <v>0</v>
      </c>
      <c r="J88" s="292" t="e">
        <f t="shared" ref="J88:J89" si="35">(I88/F88)</f>
        <v>#DIV/0!</v>
      </c>
      <c r="K88" s="293"/>
      <c r="L88" s="99">
        <v>0</v>
      </c>
      <c r="M88" s="99">
        <v>0</v>
      </c>
      <c r="N88" s="82">
        <f t="shared" ref="N88:N89" si="36">(F88-I88)</f>
        <v>0</v>
      </c>
    </row>
    <row r="89" spans="1:14" s="88" customFormat="1" ht="18" customHeight="1">
      <c r="A89" s="116">
        <v>2306</v>
      </c>
      <c r="B89" s="117" t="s">
        <v>201</v>
      </c>
      <c r="C89" s="29">
        <f>'MES 11'!F91</f>
        <v>0</v>
      </c>
      <c r="D89" s="29">
        <v>0</v>
      </c>
      <c r="E89" s="29">
        <v>0</v>
      </c>
      <c r="F89" s="29">
        <f t="shared" si="33"/>
        <v>0</v>
      </c>
      <c r="G89" s="29">
        <f>'MES 11'!I91</f>
        <v>0</v>
      </c>
      <c r="H89" s="82">
        <v>0</v>
      </c>
      <c r="I89" s="82">
        <f t="shared" si="34"/>
        <v>0</v>
      </c>
      <c r="J89" s="292" t="e">
        <f t="shared" si="35"/>
        <v>#DIV/0!</v>
      </c>
      <c r="K89" s="293"/>
      <c r="L89" s="99">
        <v>0</v>
      </c>
      <c r="M89" s="99">
        <v>0</v>
      </c>
      <c r="N89" s="82">
        <f t="shared" si="36"/>
        <v>0</v>
      </c>
    </row>
    <row r="90" spans="1:14" ht="26.25" customHeight="1">
      <c r="A90" s="116">
        <v>2307</v>
      </c>
      <c r="B90" s="74" t="s">
        <v>84</v>
      </c>
      <c r="C90" s="29">
        <f>'MES 11'!F92</f>
        <v>0</v>
      </c>
      <c r="D90" s="29">
        <v>0</v>
      </c>
      <c r="E90" s="29">
        <v>0</v>
      </c>
      <c r="F90" s="29">
        <f t="shared" si="25"/>
        <v>0</v>
      </c>
      <c r="G90" s="29">
        <f>'MES 11'!I92</f>
        <v>0</v>
      </c>
      <c r="H90" s="32">
        <v>0</v>
      </c>
      <c r="I90" s="32">
        <f t="shared" si="26"/>
        <v>0</v>
      </c>
      <c r="J90" s="292" t="e">
        <f t="shared" si="27"/>
        <v>#DIV/0!</v>
      </c>
      <c r="K90" s="293"/>
      <c r="L90" s="99">
        <v>0</v>
      </c>
      <c r="M90" s="99">
        <v>0</v>
      </c>
      <c r="N90" s="32">
        <f t="shared" si="28"/>
        <v>0</v>
      </c>
    </row>
    <row r="91" spans="1:14" s="88" customFormat="1" ht="18.600000000000001" customHeight="1">
      <c r="A91" s="116">
        <v>2308</v>
      </c>
      <c r="B91" s="118" t="s">
        <v>203</v>
      </c>
      <c r="C91" s="29">
        <f>'MES 11'!F93</f>
        <v>0</v>
      </c>
      <c r="D91" s="29">
        <v>0</v>
      </c>
      <c r="E91" s="29">
        <v>0</v>
      </c>
      <c r="F91" s="29">
        <f t="shared" si="25"/>
        <v>0</v>
      </c>
      <c r="G91" s="29">
        <f>'MES 11'!I93</f>
        <v>0</v>
      </c>
      <c r="H91" s="82">
        <v>0</v>
      </c>
      <c r="I91" s="82">
        <f t="shared" si="26"/>
        <v>0</v>
      </c>
      <c r="J91" s="292" t="e">
        <f>(I91/F91)</f>
        <v>#DIV/0!</v>
      </c>
      <c r="K91" s="293"/>
      <c r="L91" s="99">
        <v>0</v>
      </c>
      <c r="M91" s="99">
        <v>0</v>
      </c>
      <c r="N91" s="82">
        <f t="shared" si="28"/>
        <v>0</v>
      </c>
    </row>
    <row r="92" spans="1:14" s="88" customFormat="1" ht="18.600000000000001" customHeight="1">
      <c r="A92" s="116">
        <v>2309</v>
      </c>
      <c r="B92" s="89" t="s">
        <v>215</v>
      </c>
      <c r="C92" s="29">
        <f>'MES 11'!F94</f>
        <v>0</v>
      </c>
      <c r="D92" s="29">
        <v>0</v>
      </c>
      <c r="E92" s="29">
        <v>0</v>
      </c>
      <c r="F92" s="29">
        <f t="shared" ref="F92" si="37">C92+D92-E92</f>
        <v>0</v>
      </c>
      <c r="G92" s="29">
        <f>'MES 11'!I94</f>
        <v>0</v>
      </c>
      <c r="H92" s="82">
        <v>0</v>
      </c>
      <c r="I92" s="82">
        <f t="shared" ref="I92" si="38">(G92+H92)</f>
        <v>0</v>
      </c>
      <c r="J92" s="292" t="e">
        <f t="shared" ref="J92" si="39">(I92/F92)</f>
        <v>#DIV/0!</v>
      </c>
      <c r="K92" s="293"/>
      <c r="L92" s="99">
        <v>0</v>
      </c>
      <c r="M92" s="99">
        <v>0</v>
      </c>
      <c r="N92" s="82">
        <f t="shared" ref="N92" si="40">(F92-I92)</f>
        <v>0</v>
      </c>
    </row>
    <row r="93" spans="1:14" s="88" customFormat="1" ht="18.600000000000001" customHeight="1">
      <c r="A93" s="116">
        <v>2310</v>
      </c>
      <c r="B93" s="65" t="s">
        <v>86</v>
      </c>
      <c r="C93" s="29">
        <f>'MES 11'!F95</f>
        <v>0</v>
      </c>
      <c r="D93" s="29">
        <v>0</v>
      </c>
      <c r="E93" s="29">
        <v>0</v>
      </c>
      <c r="F93" s="29">
        <f t="shared" ref="F93:F94" si="41">C93+D93-E93</f>
        <v>0</v>
      </c>
      <c r="G93" s="29">
        <f>'MES 11'!I95</f>
        <v>0</v>
      </c>
      <c r="H93" s="82">
        <v>0</v>
      </c>
      <c r="I93" s="82">
        <f t="shared" ref="I93:I94" si="42">(G93+H93)</f>
        <v>0</v>
      </c>
      <c r="J93" s="292" t="e">
        <f>(I93/F93)</f>
        <v>#DIV/0!</v>
      </c>
      <c r="K93" s="293"/>
      <c r="L93" s="99">
        <v>0</v>
      </c>
      <c r="M93" s="99">
        <v>0</v>
      </c>
      <c r="N93" s="82">
        <f t="shared" ref="N93:N94" si="43">(F93-I93)</f>
        <v>0</v>
      </c>
    </row>
    <row r="94" spans="1:14" s="88" customFormat="1" ht="18.600000000000001" customHeight="1">
      <c r="A94" s="116">
        <v>2311</v>
      </c>
      <c r="B94" s="65" t="s">
        <v>204</v>
      </c>
      <c r="C94" s="29">
        <f>'MES 11'!F96</f>
        <v>0</v>
      </c>
      <c r="D94" s="29">
        <v>0</v>
      </c>
      <c r="E94" s="29">
        <v>0</v>
      </c>
      <c r="F94" s="29">
        <f t="shared" si="41"/>
        <v>0</v>
      </c>
      <c r="G94" s="29">
        <f>'MES 11'!I96</f>
        <v>0</v>
      </c>
      <c r="H94" s="82">
        <v>0</v>
      </c>
      <c r="I94" s="82">
        <f t="shared" si="42"/>
        <v>0</v>
      </c>
      <c r="J94" s="292" t="e">
        <f t="shared" ref="J94" si="44">(I94/F94)</f>
        <v>#DIV/0!</v>
      </c>
      <c r="K94" s="293"/>
      <c r="L94" s="99">
        <v>0</v>
      </c>
      <c r="M94" s="99">
        <v>0</v>
      </c>
      <c r="N94" s="82">
        <f t="shared" si="43"/>
        <v>0</v>
      </c>
    </row>
    <row r="95" spans="1:14" s="71" customFormat="1" ht="18.600000000000001" customHeight="1">
      <c r="A95" s="116">
        <v>2312</v>
      </c>
      <c r="B95" s="84" t="s">
        <v>142</v>
      </c>
      <c r="C95" s="29">
        <f>'MES 11'!F97</f>
        <v>0</v>
      </c>
      <c r="D95" s="29">
        <v>0</v>
      </c>
      <c r="E95" s="29">
        <v>0</v>
      </c>
      <c r="F95" s="29">
        <f t="shared" si="25"/>
        <v>0</v>
      </c>
      <c r="G95" s="29">
        <f>'MES 11'!I97</f>
        <v>0</v>
      </c>
      <c r="H95" s="72">
        <v>0</v>
      </c>
      <c r="I95" s="72">
        <f t="shared" si="26"/>
        <v>0</v>
      </c>
      <c r="J95" s="292" t="e">
        <f t="shared" si="27"/>
        <v>#DIV/0!</v>
      </c>
      <c r="K95" s="293"/>
      <c r="L95" s="99">
        <v>0</v>
      </c>
      <c r="M95" s="99">
        <v>0</v>
      </c>
      <c r="N95" s="72">
        <f t="shared" si="28"/>
        <v>0</v>
      </c>
    </row>
    <row r="96" spans="1:14" ht="18" customHeight="1">
      <c r="A96" s="284" t="s">
        <v>32</v>
      </c>
      <c r="B96" s="285"/>
      <c r="C96" s="33">
        <f t="shared" ref="C96:I96" si="45">SUM(C84:C95)</f>
        <v>0</v>
      </c>
      <c r="D96" s="33">
        <f t="shared" si="45"/>
        <v>0</v>
      </c>
      <c r="E96" s="33">
        <f t="shared" si="45"/>
        <v>0</v>
      </c>
      <c r="F96" s="33">
        <f t="shared" si="45"/>
        <v>0</v>
      </c>
      <c r="G96" s="33">
        <f t="shared" si="45"/>
        <v>0</v>
      </c>
      <c r="H96" s="33">
        <f t="shared" si="45"/>
        <v>0</v>
      </c>
      <c r="I96" s="33">
        <f t="shared" si="45"/>
        <v>0</v>
      </c>
      <c r="J96" s="286" t="e">
        <f t="shared" si="27"/>
        <v>#DIV/0!</v>
      </c>
      <c r="K96" s="287"/>
      <c r="L96" s="102">
        <f>SUM(L84:L95)</f>
        <v>0</v>
      </c>
      <c r="M96" s="102">
        <f>SUM(M84:M95)</f>
        <v>0</v>
      </c>
      <c r="N96" s="35">
        <f>SUM(N84:N95)</f>
        <v>0</v>
      </c>
    </row>
    <row r="97" spans="1:14" s="40" customFormat="1" ht="18" customHeight="1">
      <c r="A97" s="284" t="s">
        <v>108</v>
      </c>
      <c r="B97" s="285"/>
      <c r="C97" s="33">
        <f t="shared" ref="C97:I97" si="46">C96+C77+C64</f>
        <v>0</v>
      </c>
      <c r="D97" s="33">
        <f t="shared" si="46"/>
        <v>0</v>
      </c>
      <c r="E97" s="33">
        <f t="shared" si="46"/>
        <v>0</v>
      </c>
      <c r="F97" s="33">
        <f t="shared" si="46"/>
        <v>0</v>
      </c>
      <c r="G97" s="33">
        <f t="shared" si="46"/>
        <v>0</v>
      </c>
      <c r="H97" s="33">
        <f t="shared" si="46"/>
        <v>0</v>
      </c>
      <c r="I97" s="33">
        <f t="shared" si="46"/>
        <v>0</v>
      </c>
      <c r="J97" s="286" t="e">
        <f t="shared" si="27"/>
        <v>#DIV/0!</v>
      </c>
      <c r="K97" s="287"/>
      <c r="L97" s="103">
        <f>L96+L77+L64</f>
        <v>0</v>
      </c>
      <c r="M97" s="103">
        <f>M96+M77+M64</f>
        <v>0</v>
      </c>
      <c r="N97" s="33">
        <f>N96+N77+N64</f>
        <v>0</v>
      </c>
    </row>
    <row r="98" spans="1:14" ht="18" customHeight="1">
      <c r="B98" s="214" t="s">
        <v>14</v>
      </c>
      <c r="C98" s="215"/>
      <c r="D98" s="206" t="s">
        <v>48</v>
      </c>
      <c r="E98" s="206"/>
      <c r="F98" s="206"/>
      <c r="G98" s="206"/>
      <c r="H98" s="206" t="s">
        <v>192</v>
      </c>
      <c r="I98" s="206"/>
      <c r="J98" s="206"/>
      <c r="K98" s="206"/>
      <c r="L98" s="206"/>
      <c r="M98" s="206"/>
      <c r="N98" s="206"/>
    </row>
    <row r="99" spans="1:14" ht="18" customHeight="1">
      <c r="B99" s="206"/>
      <c r="C99" s="206"/>
      <c r="D99" s="206"/>
      <c r="E99" s="206"/>
      <c r="F99" s="206"/>
      <c r="G99" s="206"/>
      <c r="H99" s="206"/>
      <c r="I99" s="206"/>
      <c r="J99" s="206"/>
      <c r="K99" s="206"/>
      <c r="L99" s="206"/>
      <c r="M99" s="206"/>
      <c r="N99" s="206"/>
    </row>
    <row r="100" spans="1:14" ht="40.5" customHeight="1">
      <c r="B100" s="339"/>
      <c r="C100" s="340"/>
      <c r="D100" s="341"/>
      <c r="E100" s="341"/>
      <c r="F100" s="341"/>
      <c r="G100" s="341"/>
      <c r="H100" s="206"/>
      <c r="I100" s="206"/>
      <c r="J100" s="206"/>
      <c r="K100" s="206"/>
      <c r="L100" s="206"/>
      <c r="M100" s="206"/>
      <c r="N100" s="206"/>
    </row>
    <row r="101" spans="1:14">
      <c r="B101" s="214" t="s">
        <v>15</v>
      </c>
      <c r="C101" s="215"/>
      <c r="D101" s="206" t="s">
        <v>15</v>
      </c>
      <c r="E101" s="206"/>
      <c r="F101" s="206"/>
      <c r="G101" s="206"/>
      <c r="H101" s="206" t="s">
        <v>15</v>
      </c>
      <c r="I101" s="206"/>
      <c r="J101" s="206"/>
      <c r="K101" s="206"/>
      <c r="L101" s="206"/>
      <c r="M101" s="206"/>
      <c r="N101" s="206"/>
    </row>
    <row r="103" spans="1:14" s="85" customFormat="1">
      <c r="L103" s="88"/>
      <c r="M103" s="88"/>
    </row>
    <row r="104" spans="1:14" s="85" customFormat="1" ht="13.15" customHeight="1">
      <c r="B104" s="333" t="s">
        <v>116</v>
      </c>
      <c r="C104" s="333"/>
      <c r="D104" s="333"/>
      <c r="E104" s="333"/>
      <c r="F104" s="333"/>
      <c r="G104" s="334" t="s">
        <v>92</v>
      </c>
      <c r="H104" s="334"/>
      <c r="I104" s="87">
        <f>H18</f>
        <v>0</v>
      </c>
      <c r="J104" s="299" t="s">
        <v>93</v>
      </c>
      <c r="K104" s="300"/>
      <c r="L104" s="301"/>
      <c r="M104" s="302">
        <f>I18</f>
        <v>0</v>
      </c>
      <c r="N104" s="303"/>
    </row>
    <row r="105" spans="1:14" s="85" customFormat="1" ht="13.15" customHeight="1">
      <c r="B105" s="4" t="s">
        <v>117</v>
      </c>
      <c r="G105" s="334" t="s">
        <v>94</v>
      </c>
      <c r="H105" s="334"/>
      <c r="I105" s="87">
        <f>H97</f>
        <v>0</v>
      </c>
      <c r="J105" s="299" t="s">
        <v>106</v>
      </c>
      <c r="K105" s="300"/>
      <c r="L105" s="301"/>
      <c r="M105" s="302">
        <f>I97</f>
        <v>0</v>
      </c>
      <c r="N105" s="303"/>
    </row>
    <row r="106" spans="1:14" s="85" customFormat="1" ht="13.15" customHeight="1">
      <c r="B106" s="86"/>
      <c r="C106" s="86"/>
      <c r="D106" s="86"/>
      <c r="E106" s="86"/>
      <c r="F106" s="86"/>
      <c r="G106" s="334" t="s">
        <v>95</v>
      </c>
      <c r="H106" s="334"/>
      <c r="I106" s="87">
        <f>I104-I105</f>
        <v>0</v>
      </c>
      <c r="J106" s="299" t="s">
        <v>95</v>
      </c>
      <c r="K106" s="300"/>
      <c r="L106" s="301"/>
      <c r="M106" s="302">
        <f>M104-M105</f>
        <v>0</v>
      </c>
      <c r="N106" s="303"/>
    </row>
    <row r="107" spans="1:14" s="85" customFormat="1">
      <c r="B107" s="86"/>
      <c r="C107" s="86"/>
      <c r="D107" s="86"/>
      <c r="E107" s="86"/>
      <c r="F107" s="86"/>
      <c r="L107" s="88"/>
      <c r="M107" s="88"/>
    </row>
    <row r="108" spans="1:14" s="71" customFormat="1">
      <c r="B108" s="333"/>
      <c r="C108" s="333"/>
      <c r="D108" s="333"/>
      <c r="E108" s="333"/>
      <c r="F108" s="333"/>
      <c r="G108" s="333"/>
      <c r="H108" s="333"/>
      <c r="I108" s="333"/>
      <c r="J108" s="333"/>
      <c r="K108" s="333"/>
      <c r="L108" s="333"/>
      <c r="M108" s="333"/>
      <c r="N108" s="333"/>
    </row>
    <row r="109" spans="1:14" s="71" customFormat="1">
      <c r="B109" s="333"/>
      <c r="C109" s="333"/>
      <c r="D109" s="333"/>
      <c r="E109" s="333"/>
      <c r="F109" s="333"/>
      <c r="L109" s="88"/>
      <c r="M109" s="88"/>
    </row>
    <row r="110" spans="1:14" s="71" customFormat="1">
      <c r="B110" s="333"/>
      <c r="C110" s="333"/>
      <c r="D110" s="333"/>
      <c r="E110" s="333"/>
      <c r="F110" s="333"/>
      <c r="G110" s="333"/>
      <c r="H110" s="333"/>
      <c r="L110" s="88"/>
      <c r="M110" s="88"/>
    </row>
  </sheetData>
  <mergeCells count="195">
    <mergeCell ref="C46:D46"/>
    <mergeCell ref="C9:D9"/>
    <mergeCell ref="E9:F9"/>
    <mergeCell ref="G9:H9"/>
    <mergeCell ref="J9:K9"/>
    <mergeCell ref="M9:N9"/>
    <mergeCell ref="A4:A9"/>
    <mergeCell ref="C4:D4"/>
    <mergeCell ref="E4:F4"/>
    <mergeCell ref="J4:K4"/>
    <mergeCell ref="M4:N4"/>
    <mergeCell ref="C5:D5"/>
    <mergeCell ref="E5:F5"/>
    <mergeCell ref="G5:H5"/>
    <mergeCell ref="J5:K5"/>
    <mergeCell ref="M5:N5"/>
    <mergeCell ref="C6:D6"/>
    <mergeCell ref="E6:F6"/>
    <mergeCell ref="G6:H6"/>
    <mergeCell ref="M6:N6"/>
    <mergeCell ref="C7:D7"/>
    <mergeCell ref="E7:F7"/>
    <mergeCell ref="G7:H7"/>
    <mergeCell ref="J43:K43"/>
    <mergeCell ref="M43:N43"/>
    <mergeCell ref="C44:D44"/>
    <mergeCell ref="E44:F44"/>
    <mergeCell ref="G44:H44"/>
    <mergeCell ref="J44:K44"/>
    <mergeCell ref="M44:N44"/>
    <mergeCell ref="J18:K18"/>
    <mergeCell ref="B20:D20"/>
    <mergeCell ref="E20:H20"/>
    <mergeCell ref="I20:N20"/>
    <mergeCell ref="B21:D21"/>
    <mergeCell ref="E21:H21"/>
    <mergeCell ref="I21:N21"/>
    <mergeCell ref="G41:H41"/>
    <mergeCell ref="E45:F45"/>
    <mergeCell ref="G45:H45"/>
    <mergeCell ref="C8:D8"/>
    <mergeCell ref="E8:F8"/>
    <mergeCell ref="G8:H8"/>
    <mergeCell ref="J8:K8"/>
    <mergeCell ref="M8:N8"/>
    <mergeCell ref="J96:K96"/>
    <mergeCell ref="J48:K49"/>
    <mergeCell ref="L48:M48"/>
    <mergeCell ref="J60:K60"/>
    <mergeCell ref="J76:K76"/>
    <mergeCell ref="J72:K72"/>
    <mergeCell ref="J73:K73"/>
    <mergeCell ref="J74:K74"/>
    <mergeCell ref="J75:K75"/>
    <mergeCell ref="B50:N50"/>
    <mergeCell ref="J51:K51"/>
    <mergeCell ref="J69:K69"/>
    <mergeCell ref="J70:K70"/>
    <mergeCell ref="J71:K71"/>
    <mergeCell ref="J63:K63"/>
    <mergeCell ref="B65:N65"/>
    <mergeCell ref="G43:H43"/>
    <mergeCell ref="H98:N98"/>
    <mergeCell ref="L80:M80"/>
    <mergeCell ref="L81:M81"/>
    <mergeCell ref="J89:K89"/>
    <mergeCell ref="J92:K92"/>
    <mergeCell ref="J94:K94"/>
    <mergeCell ref="J91:K91"/>
    <mergeCell ref="J93:K93"/>
    <mergeCell ref="J84:K84"/>
    <mergeCell ref="B83:N83"/>
    <mergeCell ref="A77:B77"/>
    <mergeCell ref="J80:K80"/>
    <mergeCell ref="A81:A82"/>
    <mergeCell ref="B81:B82"/>
    <mergeCell ref="A96:B96"/>
    <mergeCell ref="A97:B97"/>
    <mergeCell ref="B98:C98"/>
    <mergeCell ref="D98:G98"/>
    <mergeCell ref="J77:K77"/>
    <mergeCell ref="J95:K95"/>
    <mergeCell ref="J90:K90"/>
    <mergeCell ref="J85:K85"/>
    <mergeCell ref="J87:K87"/>
    <mergeCell ref="J86:K86"/>
    <mergeCell ref="J88:K88"/>
    <mergeCell ref="C81:C82"/>
    <mergeCell ref="D81:D82"/>
    <mergeCell ref="E81:E82"/>
    <mergeCell ref="F81:F82"/>
    <mergeCell ref="G81:G82"/>
    <mergeCell ref="H81:H82"/>
    <mergeCell ref="I81:I82"/>
    <mergeCell ref="J81:K82"/>
    <mergeCell ref="J97:K97"/>
    <mergeCell ref="J66:K66"/>
    <mergeCell ref="J67:K67"/>
    <mergeCell ref="J68:K68"/>
    <mergeCell ref="N81:N82"/>
    <mergeCell ref="B108:N108"/>
    <mergeCell ref="B109:F109"/>
    <mergeCell ref="B110:H110"/>
    <mergeCell ref="B99:C99"/>
    <mergeCell ref="D99:G99"/>
    <mergeCell ref="H99:N99"/>
    <mergeCell ref="B100:C100"/>
    <mergeCell ref="D100:G100"/>
    <mergeCell ref="H100:N100"/>
    <mergeCell ref="B101:C101"/>
    <mergeCell ref="D101:G101"/>
    <mergeCell ref="H101:N101"/>
    <mergeCell ref="B104:F104"/>
    <mergeCell ref="G104:H104"/>
    <mergeCell ref="G105:H105"/>
    <mergeCell ref="G106:H106"/>
    <mergeCell ref="J105:L105"/>
    <mergeCell ref="J106:L106"/>
    <mergeCell ref="M104:N104"/>
    <mergeCell ref="M105:N105"/>
    <mergeCell ref="M106:N106"/>
    <mergeCell ref="J104:L104"/>
    <mergeCell ref="A48:A49"/>
    <mergeCell ref="B48:B49"/>
    <mergeCell ref="C48:C49"/>
    <mergeCell ref="G48:G49"/>
    <mergeCell ref="A64:B64"/>
    <mergeCell ref="J64:K64"/>
    <mergeCell ref="F48:F49"/>
    <mergeCell ref="J52:K52"/>
    <mergeCell ref="J53:K53"/>
    <mergeCell ref="J54:K54"/>
    <mergeCell ref="J55:K55"/>
    <mergeCell ref="J56:K56"/>
    <mergeCell ref="J57:K57"/>
    <mergeCell ref="J58:K58"/>
    <mergeCell ref="J59:K59"/>
    <mergeCell ref="J61:K61"/>
    <mergeCell ref="J62:K62"/>
    <mergeCell ref="I48:I49"/>
    <mergeCell ref="D48:D49"/>
    <mergeCell ref="E48:E49"/>
    <mergeCell ref="H48:H49"/>
    <mergeCell ref="N48:N49"/>
    <mergeCell ref="L47:M47"/>
    <mergeCell ref="A18:B18"/>
    <mergeCell ref="B23:D23"/>
    <mergeCell ref="B22:D22"/>
    <mergeCell ref="A41:A46"/>
    <mergeCell ref="C41:D41"/>
    <mergeCell ref="E41:F41"/>
    <mergeCell ref="J41:K41"/>
    <mergeCell ref="M41:N41"/>
    <mergeCell ref="C42:D42"/>
    <mergeCell ref="E42:F42"/>
    <mergeCell ref="G42:H42"/>
    <mergeCell ref="J42:K42"/>
    <mergeCell ref="M42:N42"/>
    <mergeCell ref="C43:D43"/>
    <mergeCell ref="E43:F43"/>
    <mergeCell ref="J45:K45"/>
    <mergeCell ref="M45:N45"/>
    <mergeCell ref="E46:F46"/>
    <mergeCell ref="G46:H46"/>
    <mergeCell ref="J46:K46"/>
    <mergeCell ref="M46:N46"/>
    <mergeCell ref="J47:K47"/>
    <mergeCell ref="C45:D45"/>
    <mergeCell ref="G4:H4"/>
    <mergeCell ref="E23:H23"/>
    <mergeCell ref="I23:N23"/>
    <mergeCell ref="E22:H22"/>
    <mergeCell ref="I22:N22"/>
    <mergeCell ref="G11:G12"/>
    <mergeCell ref="F11:F12"/>
    <mergeCell ref="H11:H12"/>
    <mergeCell ref="J11:K12"/>
    <mergeCell ref="L10:M10"/>
    <mergeCell ref="J6:K6"/>
    <mergeCell ref="J7:K7"/>
    <mergeCell ref="N11:N12"/>
    <mergeCell ref="J13:K13"/>
    <mergeCell ref="J14:K14"/>
    <mergeCell ref="L11:M11"/>
    <mergeCell ref="J10:K10"/>
    <mergeCell ref="M7:N7"/>
    <mergeCell ref="A11:A12"/>
    <mergeCell ref="B11:B12"/>
    <mergeCell ref="J15:K15"/>
    <mergeCell ref="J16:K16"/>
    <mergeCell ref="J17:K17"/>
    <mergeCell ref="C11:C12"/>
    <mergeCell ref="D11:D12"/>
    <mergeCell ref="E11:E12"/>
    <mergeCell ref="I11:I12"/>
  </mergeCells>
  <printOptions horizontalCentered="1"/>
  <pageMargins left="0.23622047244094491" right="0.23622047244094491" top="1.1811023622047245" bottom="0.74803149606299213" header="0.31496062992125984" footer="0.31496062992125984"/>
  <pageSetup scale="68" orientation="landscape" r:id="rId1"/>
  <headerFooter>
    <oddHeader>&amp;L&amp;G&amp;C
PROCESO PROTECCIÓN
FORMATO DE SEGUIMIENTO FINANCIERO
MODALIDADES DE PROTECCIÓN&amp;RF5.G19.P
Versión 2
Página &amp;P de &amp;N
03/03/2020
Clasificación de la Información
Clasificada</oddHeader>
    <oddFooter xml:space="preserve">&amp;C&amp;G&amp;R
</oddFooter>
  </headerFooter>
  <legacyDrawingHF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Hoja46"/>
  <dimension ref="A1:N108"/>
  <sheetViews>
    <sheetView zoomScaleNormal="100" workbookViewId="0">
      <selection activeCell="K3" sqref="K3"/>
    </sheetView>
  </sheetViews>
  <sheetFormatPr baseColWidth="10" defaultColWidth="11.42578125" defaultRowHeight="11.25"/>
  <cols>
    <col min="1" max="1" width="8.7109375" style="26" customWidth="1"/>
    <col min="2" max="2" width="47.7109375" style="26" customWidth="1"/>
    <col min="3" max="4" width="14.7109375" style="26" customWidth="1"/>
    <col min="5" max="5" width="16.28515625" style="26" customWidth="1"/>
    <col min="6" max="6" width="14.7109375" style="26" customWidth="1"/>
    <col min="7" max="7" width="7.7109375" style="26" customWidth="1"/>
    <col min="8" max="8" width="10.28515625" style="26" customWidth="1"/>
    <col min="9" max="9" width="10.7109375" style="26" customWidth="1"/>
    <col min="10" max="10" width="8.7109375" style="26" customWidth="1"/>
    <col min="11" max="12" width="7.7109375" style="26" customWidth="1"/>
    <col min="13" max="16384" width="11.42578125" style="26"/>
  </cols>
  <sheetData>
    <row r="1" spans="1:12" s="88" customFormat="1" ht="30.6" customHeight="1"/>
    <row r="2" spans="1:12" s="88" customFormat="1" ht="30.6" customHeight="1"/>
    <row r="3" spans="1:12" s="88" customFormat="1" ht="30.6" customHeight="1"/>
    <row r="4" spans="1:12" ht="40.15" customHeight="1">
      <c r="A4" s="206"/>
      <c r="B4" s="96" t="s">
        <v>87</v>
      </c>
      <c r="C4" s="342">
        <f>PRESUPUESTO!$B$5</f>
        <v>0</v>
      </c>
      <c r="D4" s="342"/>
      <c r="E4" s="143" t="s">
        <v>211</v>
      </c>
      <c r="F4" s="312" t="s">
        <v>222</v>
      </c>
      <c r="G4" s="313"/>
      <c r="H4" s="127" t="s">
        <v>223</v>
      </c>
      <c r="I4" s="144" t="s">
        <v>224</v>
      </c>
      <c r="J4" s="132" t="s">
        <v>208</v>
      </c>
      <c r="K4" s="345" t="s">
        <v>212</v>
      </c>
      <c r="L4" s="313"/>
    </row>
    <row r="5" spans="1:12" ht="18" customHeight="1">
      <c r="A5" s="206"/>
      <c r="B5" s="96" t="s">
        <v>16</v>
      </c>
      <c r="C5" s="342">
        <f>PRESUPUESTO!$B$6</f>
        <v>0</v>
      </c>
      <c r="D5" s="342"/>
      <c r="E5" s="96"/>
      <c r="F5" s="346">
        <f>PRESUPUESTO!$A$9</f>
        <v>0</v>
      </c>
      <c r="G5" s="347"/>
      <c r="H5" s="133">
        <f>PRESUPUESTO!$C$9</f>
        <v>0</v>
      </c>
      <c r="I5" s="138">
        <f>PRESUPUESTO!$D$9</f>
        <v>0</v>
      </c>
      <c r="J5" s="134">
        <f>PRESUPUESTO!$E$9</f>
        <v>0</v>
      </c>
      <c r="K5" s="348"/>
      <c r="L5" s="349"/>
    </row>
    <row r="6" spans="1:12" ht="21.6" customHeight="1">
      <c r="A6" s="206"/>
      <c r="B6" s="135" t="s">
        <v>43</v>
      </c>
      <c r="C6" s="342">
        <f>PRESUPUESTO!$B$7</f>
        <v>0</v>
      </c>
      <c r="D6" s="342"/>
      <c r="E6" s="143" t="s">
        <v>213</v>
      </c>
      <c r="F6" s="346">
        <f>PRESUPUESTO!$A$10</f>
        <v>0</v>
      </c>
      <c r="G6" s="347"/>
      <c r="H6" s="133">
        <f>PRESUPUESTO!$C$10</f>
        <v>0</v>
      </c>
      <c r="I6" s="138">
        <f>PRESUPUESTO!$D$10</f>
        <v>0</v>
      </c>
      <c r="J6" s="134">
        <f>PRESUPUESTO!$E$10</f>
        <v>0</v>
      </c>
      <c r="K6" s="348"/>
      <c r="L6" s="349"/>
    </row>
    <row r="7" spans="1:12" ht="18" customHeight="1">
      <c r="A7" s="206"/>
      <c r="B7" s="136" t="s">
        <v>1</v>
      </c>
      <c r="C7" s="319">
        <f>PRESUPUESTO!$E$5</f>
        <v>0</v>
      </c>
      <c r="D7" s="320"/>
      <c r="E7" s="143"/>
      <c r="F7" s="346">
        <f>PRESUPUESTO!$A$11</f>
        <v>0</v>
      </c>
      <c r="G7" s="347"/>
      <c r="H7" s="133">
        <f>PRESUPUESTO!$C$11</f>
        <v>0</v>
      </c>
      <c r="I7" s="138">
        <f>PRESUPUESTO!$D$11</f>
        <v>0</v>
      </c>
      <c r="J7" s="134">
        <f>PRESUPUESTO!$E$11</f>
        <v>0</v>
      </c>
      <c r="K7" s="330"/>
      <c r="L7" s="316"/>
    </row>
    <row r="8" spans="1:12" s="88" customFormat="1" ht="20.65" customHeight="1">
      <c r="A8" s="206"/>
      <c r="B8" s="137" t="s">
        <v>42</v>
      </c>
      <c r="C8" s="319">
        <f>PRESUPUESTO!$E$6</f>
        <v>0</v>
      </c>
      <c r="D8" s="320"/>
      <c r="E8" s="147" t="s">
        <v>214</v>
      </c>
      <c r="F8" s="331"/>
      <c r="G8" s="332"/>
      <c r="H8" s="140"/>
      <c r="I8" s="145"/>
      <c r="J8" s="141"/>
      <c r="K8" s="315"/>
      <c r="L8" s="316"/>
    </row>
    <row r="9" spans="1:12" s="88" customFormat="1" ht="18" customHeight="1">
      <c r="A9" s="206"/>
      <c r="B9" s="137" t="s">
        <v>3</v>
      </c>
      <c r="C9" s="319">
        <f>PRESUPUESTO!$E$7</f>
        <v>0</v>
      </c>
      <c r="D9" s="320"/>
      <c r="E9" s="138"/>
      <c r="F9" s="323"/>
      <c r="G9" s="324"/>
      <c r="H9" s="142"/>
      <c r="I9" s="146"/>
      <c r="J9" s="142"/>
      <c r="K9" s="327"/>
      <c r="L9" s="328"/>
    </row>
    <row r="10" spans="1:12" ht="18" customHeight="1">
      <c r="A10" s="28" t="s">
        <v>59</v>
      </c>
      <c r="B10" s="121" t="s">
        <v>17</v>
      </c>
      <c r="C10" s="121">
        <v>1</v>
      </c>
      <c r="D10" s="121">
        <v>2</v>
      </c>
      <c r="E10" s="121">
        <v>3</v>
      </c>
      <c r="F10" s="121" t="s">
        <v>5</v>
      </c>
      <c r="G10" s="284">
        <v>5</v>
      </c>
      <c r="H10" s="285"/>
      <c r="I10" s="309" t="s">
        <v>80</v>
      </c>
      <c r="J10" s="309"/>
      <c r="K10" s="309" t="s">
        <v>81</v>
      </c>
      <c r="L10" s="309"/>
    </row>
    <row r="11" spans="1:12" s="39" customFormat="1" ht="37.5" customHeight="1">
      <c r="A11" s="337">
        <v>1000</v>
      </c>
      <c r="B11" s="294" t="s">
        <v>9</v>
      </c>
      <c r="C11" s="296" t="s">
        <v>121</v>
      </c>
      <c r="D11" s="296" t="s">
        <v>76</v>
      </c>
      <c r="E11" s="362" t="s">
        <v>77</v>
      </c>
      <c r="F11" s="362" t="s">
        <v>128</v>
      </c>
      <c r="G11" s="335" t="s">
        <v>129</v>
      </c>
      <c r="H11" s="305"/>
      <c r="I11" s="362" t="s">
        <v>78</v>
      </c>
      <c r="J11" s="362"/>
      <c r="K11" s="362" t="s">
        <v>13</v>
      </c>
      <c r="L11" s="362"/>
    </row>
    <row r="12" spans="1:12" s="39" customFormat="1" ht="37.5" customHeight="1">
      <c r="A12" s="338"/>
      <c r="B12" s="295"/>
      <c r="C12" s="297"/>
      <c r="D12" s="297"/>
      <c r="E12" s="362"/>
      <c r="F12" s="372"/>
      <c r="G12" s="336"/>
      <c r="H12" s="307"/>
      <c r="I12" s="362"/>
      <c r="J12" s="362"/>
      <c r="K12" s="362"/>
      <c r="L12" s="362"/>
    </row>
    <row r="13" spans="1:12" ht="18" customHeight="1">
      <c r="A13" s="54">
        <v>1100</v>
      </c>
      <c r="B13" s="65" t="s">
        <v>104</v>
      </c>
      <c r="C13" s="29">
        <f>PRESUPUESTO!E17</f>
        <v>0</v>
      </c>
      <c r="D13" s="29">
        <f>'MES 1'!D13+'MES 2'!D13+'MES 3'!D13+'MES 4'!D13+'MES 5'!D13+'MES 6'!D13+'MES 7'!D13+'MES 8'!D13+'MES 9'!D13+'MES 10'!D13+'MES 11'!D13+'MES 12'!D13</f>
        <v>0</v>
      </c>
      <c r="E13" s="29">
        <f>'MES 1'!E13+'MES 2'!E13+'MES 3'!E13+'MES 4'!E13+'MES 5'!E13+'MES 6'!E13+'MES 7'!E13+'MES 8'!E13+'MES 9'!E13+'MES 10'!E13+'MES 11'!E13+'MES 12'!E13</f>
        <v>0</v>
      </c>
      <c r="F13" s="29">
        <f>C13+D13-E13</f>
        <v>0</v>
      </c>
      <c r="G13" s="369">
        <f>'MES 1'!H13+'MES 2'!H13+'MES 3'!H13+'MES 4'!H13+'MES 5'!H13+'MES 6'!H13+'MES 7'!H13+'MES 8'!H13+'MES 9'!H13+'MES 10'!H13+'MES 11'!H13+'MES 12'!H13</f>
        <v>0</v>
      </c>
      <c r="H13" s="369"/>
      <c r="I13" s="357" t="e">
        <f t="shared" ref="I13:I18" si="0">(G13/F13)</f>
        <v>#DIV/0!</v>
      </c>
      <c r="J13" s="357"/>
      <c r="K13" s="370">
        <f>F13-G13</f>
        <v>0</v>
      </c>
      <c r="L13" s="370"/>
    </row>
    <row r="14" spans="1:12" ht="18" customHeight="1">
      <c r="A14" s="54">
        <v>1200</v>
      </c>
      <c r="B14" s="65" t="s">
        <v>105</v>
      </c>
      <c r="C14" s="29">
        <f>PRESUPUESTO!E18</f>
        <v>0</v>
      </c>
      <c r="D14" s="29">
        <f>'MES 1'!D14+'MES 2'!D14+'MES 3'!D14+'MES 4'!D14+'MES 5'!D14+'MES 6'!D14+'MES 7'!D14+'MES 8'!D14+'MES 9'!D14+'MES 10'!D14+'MES 11'!D14+'MES 12'!D14</f>
        <v>0</v>
      </c>
      <c r="E14" s="29">
        <f>'MES 1'!E14+'MES 2'!E14+'MES 3'!E14+'MES 4'!E14+'MES 5'!E14+'MES 6'!E14+'MES 7'!E14+'MES 8'!E14+'MES 9'!E14+'MES 10'!E14+'MES 11'!E14+'MES 12'!E14</f>
        <v>0</v>
      </c>
      <c r="F14" s="29">
        <f>C14+D14-E14</f>
        <v>0</v>
      </c>
      <c r="G14" s="369">
        <f>'MES 1'!H14+'MES 2'!H14+'MES 3'!H14+'MES 4'!H14+'MES 5'!H14+'MES 6'!H14+'MES 7'!H14+'MES 8'!H14+'MES 9'!H14+'MES 10'!H14+'MES 11'!H14+'MES 12'!H14</f>
        <v>0</v>
      </c>
      <c r="H14" s="369"/>
      <c r="I14" s="357" t="e">
        <f t="shared" si="0"/>
        <v>#DIV/0!</v>
      </c>
      <c r="J14" s="357"/>
      <c r="K14" s="370">
        <f>F14-G14</f>
        <v>0</v>
      </c>
      <c r="L14" s="370"/>
    </row>
    <row r="15" spans="1:12" ht="18" customHeight="1">
      <c r="A15" s="54">
        <v>1300</v>
      </c>
      <c r="B15" s="64" t="s">
        <v>190</v>
      </c>
      <c r="C15" s="29">
        <f>PRESUPUESTO!E19</f>
        <v>0</v>
      </c>
      <c r="D15" s="29">
        <f>'MES 1'!D15+'MES 2'!D15+'MES 3'!D15+'MES 4'!D15+'MES 5'!D15+'MES 6'!D15+'MES 7'!D15+'MES 8'!D15+'MES 9'!D15+'MES 10'!D15+'MES 11'!D15+'MES 12'!D15</f>
        <v>0</v>
      </c>
      <c r="E15" s="29">
        <f>'MES 1'!E15+'MES 2'!E15+'MES 3'!E15+'MES 4'!E15+'MES 5'!E15+'MES 6'!E15+'MES 7'!E15+'MES 8'!E15+'MES 9'!E15+'MES 10'!E15+'MES 11'!E15+'MES 12'!E15</f>
        <v>0</v>
      </c>
      <c r="F15" s="29">
        <f>C15+D15-E15</f>
        <v>0</v>
      </c>
      <c r="G15" s="369">
        <f>'MES 1'!H15+'MES 2'!H15+'MES 3'!H15+'MES 4'!H15+'MES 5'!H15+'MES 6'!H15+'MES 7'!H15+'MES 8'!H15+'MES 9'!H15+'MES 10'!H15+'MES 11'!H15+'MES 12'!H15</f>
        <v>0</v>
      </c>
      <c r="H15" s="369"/>
      <c r="I15" s="357" t="e">
        <f t="shared" si="0"/>
        <v>#DIV/0!</v>
      </c>
      <c r="J15" s="357"/>
      <c r="K15" s="370">
        <f>F15-G15</f>
        <v>0</v>
      </c>
      <c r="L15" s="370"/>
    </row>
    <row r="16" spans="1:12" ht="18" customHeight="1">
      <c r="A16" s="54">
        <v>1400</v>
      </c>
      <c r="B16" s="64" t="s">
        <v>220</v>
      </c>
      <c r="C16" s="29">
        <f>PRESUPUESTO!E20</f>
        <v>0</v>
      </c>
      <c r="D16" s="29">
        <f>'MES 1'!D16+'MES 2'!D16+'MES 3'!D16+'MES 4'!D16+'MES 5'!D16+'MES 6'!D16+'MES 7'!D16+'MES 8'!D16+'MES 9'!D16+'MES 10'!D16+'MES 11'!D16+'MES 12'!D16</f>
        <v>0</v>
      </c>
      <c r="E16" s="29">
        <f>'MES 1'!E16+'MES 2'!E16+'MES 3'!E16+'MES 4'!E16+'MES 5'!E16+'MES 6'!E16+'MES 7'!E16+'MES 8'!E16+'MES 9'!E16+'MES 10'!E16+'MES 11'!E16+'MES 12'!E16</f>
        <v>0</v>
      </c>
      <c r="F16" s="29">
        <f>C16+D16-E16</f>
        <v>0</v>
      </c>
      <c r="G16" s="369">
        <f>'MES 1'!H16+'MES 2'!H16+'MES 3'!H16+'MES 4'!H16+'MES 5'!H16+'MES 6'!H16+'MES 7'!H16+'MES 8'!H16+'MES 9'!H16+'MES 10'!H16+'MES 11'!H16+'MES 12'!H16</f>
        <v>0</v>
      </c>
      <c r="H16" s="369"/>
      <c r="I16" s="357" t="e">
        <f t="shared" si="0"/>
        <v>#DIV/0!</v>
      </c>
      <c r="J16" s="357"/>
      <c r="K16" s="370">
        <f>F16-G16</f>
        <v>0</v>
      </c>
      <c r="L16" s="370"/>
    </row>
    <row r="17" spans="1:12" ht="18" customHeight="1">
      <c r="A17" s="54">
        <v>1500</v>
      </c>
      <c r="B17" s="64" t="s">
        <v>221</v>
      </c>
      <c r="C17" s="29">
        <f>PRESUPUESTO!E21</f>
        <v>0</v>
      </c>
      <c r="D17" s="29">
        <f>'MES 1'!D17+'MES 2'!D17+'MES 3'!D17+'MES 4'!D17+'MES 5'!D17+'MES 6'!D17+'MES 7'!D17+'MES 8'!D17+'MES 9'!D17+'MES 10'!D17+'MES 11'!D17+'MES 12'!D17</f>
        <v>0</v>
      </c>
      <c r="E17" s="29">
        <f>'MES 1'!E17+'MES 2'!E17+'MES 3'!E17+'MES 4'!E17+'MES 5'!E17+'MES 6'!E17+'MES 7'!E17+'MES 8'!E17+'MES 9'!E17+'MES 10'!E17+'MES 11'!E17+'MES 12'!E17</f>
        <v>0</v>
      </c>
      <c r="F17" s="29">
        <f>C17+D17-E17</f>
        <v>0</v>
      </c>
      <c r="G17" s="369">
        <f>'MES 1'!H17+'MES 2'!H17+'MES 3'!H17+'MES 4'!H17+'MES 5'!H17+'MES 6'!H17+'MES 7'!H17+'MES 8'!H17+'MES 9'!H17+'MES 10'!H17+'MES 11'!H17+'MES 12'!H17</f>
        <v>0</v>
      </c>
      <c r="H17" s="369"/>
      <c r="I17" s="357" t="e">
        <f t="shared" si="0"/>
        <v>#DIV/0!</v>
      </c>
      <c r="J17" s="357"/>
      <c r="K17" s="370">
        <f>F17-G17</f>
        <v>0</v>
      </c>
      <c r="L17" s="370"/>
    </row>
    <row r="18" spans="1:12" s="40" customFormat="1" ht="18" customHeight="1">
      <c r="A18" s="284" t="s">
        <v>0</v>
      </c>
      <c r="B18" s="285"/>
      <c r="C18" s="37">
        <f>SUM(C13:C17)</f>
        <v>0</v>
      </c>
      <c r="D18" s="37">
        <f>SUM(D13:D17)</f>
        <v>0</v>
      </c>
      <c r="E18" s="37">
        <f>SUM(E13:E17)</f>
        <v>0</v>
      </c>
      <c r="F18" s="37">
        <f>SUM(F13:F17)</f>
        <v>0</v>
      </c>
      <c r="G18" s="373">
        <f>SUM(G13:G17)</f>
        <v>0</v>
      </c>
      <c r="H18" s="373"/>
      <c r="I18" s="374" t="e">
        <f t="shared" si="0"/>
        <v>#DIV/0!</v>
      </c>
      <c r="J18" s="374"/>
      <c r="K18" s="371">
        <f>SUM(L13:L17)</f>
        <v>0</v>
      </c>
      <c r="L18" s="371"/>
    </row>
    <row r="20" spans="1:12">
      <c r="B20" s="206" t="s">
        <v>14</v>
      </c>
      <c r="C20" s="206"/>
      <c r="D20" s="206" t="s">
        <v>46</v>
      </c>
      <c r="E20" s="206"/>
      <c r="F20" s="206"/>
      <c r="G20" s="206"/>
      <c r="H20" s="214" t="s">
        <v>47</v>
      </c>
      <c r="I20" s="361"/>
      <c r="J20" s="361"/>
      <c r="K20" s="361"/>
      <c r="L20" s="215"/>
    </row>
    <row r="21" spans="1:12">
      <c r="B21" s="363"/>
      <c r="C21" s="364"/>
      <c r="D21" s="363"/>
      <c r="E21" s="367"/>
      <c r="F21" s="367"/>
      <c r="G21" s="364"/>
      <c r="H21" s="363"/>
      <c r="I21" s="367"/>
      <c r="J21" s="367"/>
      <c r="K21" s="367"/>
      <c r="L21" s="364"/>
    </row>
    <row r="22" spans="1:12">
      <c r="B22" s="365"/>
      <c r="C22" s="366"/>
      <c r="D22" s="365"/>
      <c r="E22" s="368"/>
      <c r="F22" s="368"/>
      <c r="G22" s="366"/>
      <c r="H22" s="365"/>
      <c r="I22" s="368"/>
      <c r="J22" s="368"/>
      <c r="K22" s="368"/>
      <c r="L22" s="366"/>
    </row>
    <row r="23" spans="1:12">
      <c r="B23" s="206" t="s">
        <v>15</v>
      </c>
      <c r="C23" s="206"/>
      <c r="D23" s="206" t="s">
        <v>15</v>
      </c>
      <c r="E23" s="206"/>
      <c r="F23" s="206"/>
      <c r="G23" s="206"/>
      <c r="H23" s="214" t="s">
        <v>15</v>
      </c>
      <c r="I23" s="361"/>
      <c r="J23" s="361" t="s">
        <v>15</v>
      </c>
      <c r="K23" s="361"/>
      <c r="L23" s="215"/>
    </row>
    <row r="25" spans="1:12">
      <c r="B25" s="49" t="s">
        <v>114</v>
      </c>
    </row>
    <row r="26" spans="1:12">
      <c r="B26" s="4" t="s">
        <v>115</v>
      </c>
    </row>
    <row r="27" spans="1:12" ht="15" customHeight="1"/>
    <row r="28" spans="1:12" ht="15" customHeight="1"/>
    <row r="29" spans="1:12" ht="15" customHeight="1"/>
    <row r="30" spans="1:12" ht="15" customHeight="1"/>
    <row r="31" spans="1:12" ht="15" customHeight="1"/>
    <row r="32" spans="1:12" ht="15" customHeight="1"/>
    <row r="33" spans="1:12" ht="15" customHeight="1"/>
    <row r="34" spans="1:12" ht="15" customHeight="1"/>
    <row r="35" spans="1:12" ht="15" customHeight="1"/>
    <row r="36" spans="1:12" ht="15" customHeight="1"/>
    <row r="37" spans="1:12" ht="15" customHeight="1"/>
    <row r="38" spans="1:12" ht="15" customHeight="1"/>
    <row r="39" spans="1:12" ht="37.9" customHeight="1"/>
    <row r="40" spans="1:12" ht="42.6" customHeight="1">
      <c r="A40" s="206"/>
      <c r="B40" s="96" t="s">
        <v>87</v>
      </c>
      <c r="C40" s="342">
        <f>PRESUPUESTO!$B$5</f>
        <v>0</v>
      </c>
      <c r="D40" s="342"/>
      <c r="E40" s="143" t="s">
        <v>211</v>
      </c>
      <c r="F40" s="312" t="s">
        <v>222</v>
      </c>
      <c r="G40" s="313"/>
      <c r="H40" s="127" t="s">
        <v>223</v>
      </c>
      <c r="I40" s="144" t="s">
        <v>224</v>
      </c>
      <c r="J40" s="132" t="s">
        <v>208</v>
      </c>
      <c r="K40" s="345" t="s">
        <v>212</v>
      </c>
      <c r="L40" s="313"/>
    </row>
    <row r="41" spans="1:12" ht="15.95" customHeight="1">
      <c r="A41" s="206"/>
      <c r="B41" s="96" t="s">
        <v>16</v>
      </c>
      <c r="C41" s="342">
        <f>PRESUPUESTO!$B$6</f>
        <v>0</v>
      </c>
      <c r="D41" s="342"/>
      <c r="E41" s="96"/>
      <c r="F41" s="346">
        <f>PRESUPUESTO!$A$9</f>
        <v>0</v>
      </c>
      <c r="G41" s="347"/>
      <c r="H41" s="133">
        <f>PRESUPUESTO!$C$9</f>
        <v>0</v>
      </c>
      <c r="I41" s="138">
        <f>PRESUPUESTO!$D$9</f>
        <v>0</v>
      </c>
      <c r="J41" s="134">
        <f>PRESUPUESTO!$E$9</f>
        <v>0</v>
      </c>
      <c r="K41" s="348"/>
      <c r="L41" s="349"/>
    </row>
    <row r="42" spans="1:12" ht="15.95" customHeight="1">
      <c r="A42" s="206"/>
      <c r="B42" s="135" t="s">
        <v>43</v>
      </c>
      <c r="C42" s="342">
        <f>PRESUPUESTO!$B$7</f>
        <v>0</v>
      </c>
      <c r="D42" s="342"/>
      <c r="E42" s="143" t="s">
        <v>213</v>
      </c>
      <c r="F42" s="346">
        <f>PRESUPUESTO!$A$10</f>
        <v>0</v>
      </c>
      <c r="G42" s="347"/>
      <c r="H42" s="133">
        <f>PRESUPUESTO!$C$10</f>
        <v>0</v>
      </c>
      <c r="I42" s="138">
        <f>PRESUPUESTO!$D$10</f>
        <v>0</v>
      </c>
      <c r="J42" s="134">
        <f>PRESUPUESTO!$E$10</f>
        <v>0</v>
      </c>
      <c r="K42" s="348"/>
      <c r="L42" s="349"/>
    </row>
    <row r="43" spans="1:12" ht="15.95" customHeight="1">
      <c r="A43" s="206"/>
      <c r="B43" s="136" t="s">
        <v>1</v>
      </c>
      <c r="C43" s="319">
        <f>PRESUPUESTO!$E$5</f>
        <v>0</v>
      </c>
      <c r="D43" s="320"/>
      <c r="E43" s="143"/>
      <c r="F43" s="346">
        <f>PRESUPUESTO!$A$11</f>
        <v>0</v>
      </c>
      <c r="G43" s="347"/>
      <c r="H43" s="133">
        <f>PRESUPUESTO!$C$11</f>
        <v>0</v>
      </c>
      <c r="I43" s="138">
        <f>PRESUPUESTO!$D$11</f>
        <v>0</v>
      </c>
      <c r="J43" s="134">
        <f>PRESUPUESTO!$E$11</f>
        <v>0</v>
      </c>
      <c r="K43" s="330"/>
      <c r="L43" s="316"/>
    </row>
    <row r="44" spans="1:12" s="88" customFormat="1" ht="15.95" customHeight="1">
      <c r="A44" s="206"/>
      <c r="B44" s="137" t="s">
        <v>42</v>
      </c>
      <c r="C44" s="319">
        <f>PRESUPUESTO!$E$6</f>
        <v>0</v>
      </c>
      <c r="D44" s="320"/>
      <c r="E44" s="147" t="s">
        <v>214</v>
      </c>
      <c r="F44" s="331"/>
      <c r="G44" s="332"/>
      <c r="H44" s="140"/>
      <c r="I44" s="145"/>
      <c r="J44" s="141"/>
      <c r="K44" s="315"/>
      <c r="L44" s="316"/>
    </row>
    <row r="45" spans="1:12" s="88" customFormat="1" ht="18" customHeight="1">
      <c r="A45" s="206"/>
      <c r="B45" s="137" t="s">
        <v>3</v>
      </c>
      <c r="C45" s="319">
        <f>PRESUPUESTO!$E$7</f>
        <v>0</v>
      </c>
      <c r="D45" s="320"/>
      <c r="E45" s="138"/>
      <c r="F45" s="323"/>
      <c r="G45" s="324"/>
      <c r="H45" s="142"/>
      <c r="I45" s="146"/>
      <c r="J45" s="142"/>
      <c r="K45" s="327"/>
      <c r="L45" s="328"/>
    </row>
    <row r="46" spans="1:12" ht="18" customHeight="1">
      <c r="A46" s="28" t="s">
        <v>59</v>
      </c>
      <c r="B46" s="121" t="s">
        <v>17</v>
      </c>
      <c r="C46" s="121">
        <v>1</v>
      </c>
      <c r="D46" s="121">
        <v>2</v>
      </c>
      <c r="E46" s="121">
        <v>3</v>
      </c>
      <c r="F46" s="121" t="s">
        <v>5</v>
      </c>
      <c r="G46" s="284">
        <v>5</v>
      </c>
      <c r="H46" s="285"/>
      <c r="I46" s="309" t="s">
        <v>80</v>
      </c>
      <c r="J46" s="309"/>
      <c r="K46" s="309" t="s">
        <v>81</v>
      </c>
      <c r="L46" s="309"/>
    </row>
    <row r="47" spans="1:12" s="40" customFormat="1" ht="15.75" customHeight="1">
      <c r="A47" s="309">
        <v>2000</v>
      </c>
      <c r="B47" s="309" t="s">
        <v>83</v>
      </c>
      <c r="C47" s="362" t="s">
        <v>121</v>
      </c>
      <c r="D47" s="362" t="s">
        <v>76</v>
      </c>
      <c r="E47" s="362" t="s">
        <v>77</v>
      </c>
      <c r="F47" s="296" t="s">
        <v>128</v>
      </c>
      <c r="G47" s="335" t="s">
        <v>130</v>
      </c>
      <c r="H47" s="305"/>
      <c r="I47" s="335" t="s">
        <v>78</v>
      </c>
      <c r="J47" s="305"/>
      <c r="K47" s="362" t="s">
        <v>131</v>
      </c>
      <c r="L47" s="362"/>
    </row>
    <row r="48" spans="1:12" s="40" customFormat="1" ht="13.5" customHeight="1">
      <c r="A48" s="309"/>
      <c r="B48" s="309"/>
      <c r="C48" s="362"/>
      <c r="D48" s="362"/>
      <c r="E48" s="362"/>
      <c r="F48" s="297"/>
      <c r="G48" s="336"/>
      <c r="H48" s="307"/>
      <c r="I48" s="336"/>
      <c r="J48" s="307"/>
      <c r="K48" s="362"/>
      <c r="L48" s="362"/>
    </row>
    <row r="49" spans="1:12" s="40" customFormat="1" ht="18" customHeight="1">
      <c r="A49" s="63">
        <v>2100</v>
      </c>
      <c r="B49" s="309" t="s">
        <v>103</v>
      </c>
      <c r="C49" s="309"/>
      <c r="D49" s="309"/>
      <c r="E49" s="309"/>
      <c r="F49" s="309"/>
      <c r="G49" s="309"/>
      <c r="H49" s="309"/>
      <c r="I49" s="309"/>
      <c r="J49" s="309"/>
      <c r="K49" s="309"/>
      <c r="L49" s="309"/>
    </row>
    <row r="50" spans="1:12" ht="15.95" customHeight="1">
      <c r="A50" s="62">
        <v>2101</v>
      </c>
      <c r="B50" s="64" t="s">
        <v>83</v>
      </c>
      <c r="C50" s="29">
        <f>PRESUPUESTO!E27</f>
        <v>0</v>
      </c>
      <c r="D50" s="29">
        <f>'MES 1'!D51+'MES 2'!D51+'MES 3'!D51+'MES 4'!D51+'MES 5'!D51+'MES 6'!D51+'MES 7'!D51+'MES 8'!D51+'MES 9'!D51+'MES 10'!D51+'MES 11'!D52+'MES 12'!D51</f>
        <v>0</v>
      </c>
      <c r="E50" s="29">
        <f>'MES 1'!E51+'MES 2'!E51+'MES 3'!E51+'MES 4'!E51+'MES 5'!E51+'MES 6'!E51+'MES 7'!E51+'MES 8'!E51+'MES 9'!E51+'MES 10'!E51+'MES 11'!E52+'MES 12'!E51</f>
        <v>0</v>
      </c>
      <c r="F50" s="29">
        <f t="shared" ref="F50:F62" si="1">C50+D50-E50</f>
        <v>0</v>
      </c>
      <c r="G50" s="369">
        <f>'MES 1'!H51+'MES 2'!H51+'MES 3'!H51+'MES 4'!H51+'MES 5'!H51+'MES 6'!H51+'MES 7'!H51+'MES 8'!H51+'MES 9'!H51+'MES 10'!H51+'MES 11'!H52+'MES 12'!H51</f>
        <v>0</v>
      </c>
      <c r="H50" s="369"/>
      <c r="I50" s="357" t="e">
        <f t="shared" ref="I50:I63" si="2">(G50/F50)</f>
        <v>#DIV/0!</v>
      </c>
      <c r="J50" s="357"/>
      <c r="K50" s="360">
        <f>(F50-G50)</f>
        <v>0</v>
      </c>
      <c r="L50" s="360"/>
    </row>
    <row r="51" spans="1:12" ht="15.95" customHeight="1">
      <c r="A51" s="62">
        <v>2102</v>
      </c>
      <c r="B51" s="64" t="s">
        <v>21</v>
      </c>
      <c r="C51" s="29">
        <f>PRESUPUESTO!E28</f>
        <v>0</v>
      </c>
      <c r="D51" s="29">
        <f>'MES 1'!D52+'MES 2'!D52+'MES 3'!D52+'MES 4'!D52+'MES 5'!D52+'MES 6'!D52+'MES 7'!D52+'MES 8'!D52+'MES 9'!D52+'MES 10'!D52+'MES 11'!D53+'MES 12'!D52</f>
        <v>0</v>
      </c>
      <c r="E51" s="29">
        <f>'MES 1'!E52+'MES 2'!E52+'MES 3'!E52+'MES 4'!E52+'MES 5'!E52+'MES 6'!E52+'MES 7'!E52+'MES 8'!E52+'MES 9'!E52+'MES 10'!E52+'MES 11'!E53+'MES 12'!E52</f>
        <v>0</v>
      </c>
      <c r="F51" s="29">
        <f t="shared" si="1"/>
        <v>0</v>
      </c>
      <c r="G51" s="369">
        <f>'MES 1'!H52+'MES 2'!H52+'MES 3'!H52+'MES 4'!H52+'MES 5'!H52+'MES 6'!H52+'MES 7'!H52+'MES 8'!H52+'MES 9'!H52+'MES 10'!H52+'MES 11'!H53+'MES 12'!H52</f>
        <v>0</v>
      </c>
      <c r="H51" s="369"/>
      <c r="I51" s="357" t="e">
        <f t="shared" si="2"/>
        <v>#DIV/0!</v>
      </c>
      <c r="J51" s="357"/>
      <c r="K51" s="360">
        <f t="shared" ref="K51:K62" si="3">(F51-G51)</f>
        <v>0</v>
      </c>
      <c r="L51" s="360"/>
    </row>
    <row r="52" spans="1:12" ht="15.95" customHeight="1">
      <c r="A52" s="62">
        <v>2103</v>
      </c>
      <c r="B52" s="64" t="s">
        <v>22</v>
      </c>
      <c r="C52" s="29">
        <f>PRESUPUESTO!E29</f>
        <v>0</v>
      </c>
      <c r="D52" s="29">
        <f>'MES 1'!D53+'MES 2'!D53+'MES 3'!D53+'MES 4'!D53+'MES 5'!D53+'MES 6'!D53+'MES 7'!D53+'MES 8'!D53+'MES 9'!D53+'MES 10'!D53+'MES 11'!D54+'MES 12'!D53</f>
        <v>0</v>
      </c>
      <c r="E52" s="29">
        <f>'MES 1'!E53+'MES 2'!E53+'MES 3'!E53+'MES 4'!E53+'MES 5'!E53+'MES 6'!E53+'MES 7'!E53+'MES 8'!E53+'MES 9'!E53+'MES 10'!E53+'MES 11'!E54+'MES 12'!E53</f>
        <v>0</v>
      </c>
      <c r="F52" s="29">
        <f t="shared" si="1"/>
        <v>0</v>
      </c>
      <c r="G52" s="369">
        <f>'MES 1'!H53+'MES 2'!H53+'MES 3'!H53+'MES 4'!H53+'MES 5'!H53+'MES 6'!H53+'MES 7'!H53+'MES 8'!H53+'MES 9'!H53+'MES 10'!H53+'MES 11'!H54+'MES 12'!H53</f>
        <v>0</v>
      </c>
      <c r="H52" s="369"/>
      <c r="I52" s="357" t="e">
        <f t="shared" si="2"/>
        <v>#DIV/0!</v>
      </c>
      <c r="J52" s="357"/>
      <c r="K52" s="360">
        <f t="shared" si="3"/>
        <v>0</v>
      </c>
      <c r="L52" s="360"/>
    </row>
    <row r="53" spans="1:12" ht="15.95" customHeight="1">
      <c r="A53" s="62">
        <v>2104</v>
      </c>
      <c r="B53" s="64" t="s">
        <v>118</v>
      </c>
      <c r="C53" s="29">
        <f>PRESUPUESTO!E30</f>
        <v>0</v>
      </c>
      <c r="D53" s="29">
        <f>'MES 1'!D54+'MES 2'!D54+'MES 3'!D54+'MES 4'!D54+'MES 5'!D54+'MES 6'!D54+'MES 7'!D54+'MES 8'!D54+'MES 9'!D54+'MES 10'!D54+'MES 11'!D55+'MES 12'!D54</f>
        <v>0</v>
      </c>
      <c r="E53" s="29">
        <f>'MES 1'!E54+'MES 2'!E54+'MES 3'!E54+'MES 4'!E54+'MES 5'!E54+'MES 6'!E54+'MES 7'!E54+'MES 8'!E54+'MES 9'!E54+'MES 10'!E54+'MES 11'!E55+'MES 12'!E54</f>
        <v>0</v>
      </c>
      <c r="F53" s="29">
        <f t="shared" si="1"/>
        <v>0</v>
      </c>
      <c r="G53" s="369">
        <f>'MES 1'!H54+'MES 2'!H54+'MES 3'!H54+'MES 4'!H54+'MES 5'!H54+'MES 6'!H54+'MES 7'!H54+'MES 8'!H54+'MES 9'!H54+'MES 10'!H54+'MES 11'!H55+'MES 12'!H54</f>
        <v>0</v>
      </c>
      <c r="H53" s="369"/>
      <c r="I53" s="357" t="e">
        <f t="shared" si="2"/>
        <v>#DIV/0!</v>
      </c>
      <c r="J53" s="357"/>
      <c r="K53" s="360">
        <f t="shared" si="3"/>
        <v>0</v>
      </c>
      <c r="L53" s="360"/>
    </row>
    <row r="54" spans="1:12" ht="15.95" customHeight="1">
      <c r="A54" s="62">
        <v>2105</v>
      </c>
      <c r="B54" s="64" t="s">
        <v>119</v>
      </c>
      <c r="C54" s="29">
        <f>PRESUPUESTO!E31</f>
        <v>0</v>
      </c>
      <c r="D54" s="29">
        <f>'MES 1'!D55+'MES 2'!D55+'MES 3'!D55+'MES 4'!D55+'MES 5'!D55+'MES 6'!D55+'MES 7'!D55+'MES 8'!D55+'MES 9'!D55+'MES 10'!D55+'MES 11'!D56+'MES 12'!D55</f>
        <v>0</v>
      </c>
      <c r="E54" s="29">
        <f>'MES 1'!E55+'MES 2'!E55+'MES 3'!E55+'MES 4'!E55+'MES 5'!E55+'MES 6'!E55+'MES 7'!E55+'MES 8'!E55+'MES 9'!E55+'MES 10'!E55+'MES 11'!E56+'MES 12'!E55</f>
        <v>0</v>
      </c>
      <c r="F54" s="29">
        <f t="shared" si="1"/>
        <v>0</v>
      </c>
      <c r="G54" s="369">
        <f>'MES 1'!H55+'MES 2'!H55+'MES 3'!H55+'MES 4'!H55+'MES 5'!H55+'MES 6'!H55+'MES 7'!H55+'MES 8'!H55+'MES 9'!H55+'MES 10'!H55+'MES 11'!H56+'MES 12'!H55</f>
        <v>0</v>
      </c>
      <c r="H54" s="369"/>
      <c r="I54" s="357" t="e">
        <f t="shared" si="2"/>
        <v>#DIV/0!</v>
      </c>
      <c r="J54" s="357"/>
      <c r="K54" s="360">
        <f t="shared" si="3"/>
        <v>0</v>
      </c>
      <c r="L54" s="360"/>
    </row>
    <row r="55" spans="1:12" ht="15.95" customHeight="1">
      <c r="A55" s="62">
        <v>2106</v>
      </c>
      <c r="B55" s="64" t="s">
        <v>25</v>
      </c>
      <c r="C55" s="29">
        <f>PRESUPUESTO!E32</f>
        <v>0</v>
      </c>
      <c r="D55" s="29">
        <f>'MES 1'!D56+'MES 2'!D56+'MES 3'!D56+'MES 4'!D56+'MES 5'!D56+'MES 6'!D56+'MES 7'!D56+'MES 8'!D56+'MES 9'!D56+'MES 10'!D56+'MES 11'!D57+'MES 12'!D56</f>
        <v>0</v>
      </c>
      <c r="E55" s="29">
        <f>'MES 1'!E56+'MES 2'!E56+'MES 3'!E56+'MES 4'!E56+'MES 5'!E56+'MES 6'!E56+'MES 7'!E56+'MES 8'!E56+'MES 9'!E56+'MES 10'!E56+'MES 11'!E57+'MES 12'!E56</f>
        <v>0</v>
      </c>
      <c r="F55" s="29">
        <f t="shared" si="1"/>
        <v>0</v>
      </c>
      <c r="G55" s="369">
        <f>'MES 1'!H56+'MES 2'!H56+'MES 3'!H56+'MES 4'!H56+'MES 5'!H56+'MES 6'!H56+'MES 7'!H56+'MES 8'!H56+'MES 9'!H56+'MES 10'!H56+'MES 11'!H57+'MES 12'!H56</f>
        <v>0</v>
      </c>
      <c r="H55" s="369"/>
      <c r="I55" s="357" t="e">
        <f t="shared" si="2"/>
        <v>#DIV/0!</v>
      </c>
      <c r="J55" s="357"/>
      <c r="K55" s="360">
        <f t="shared" si="3"/>
        <v>0</v>
      </c>
      <c r="L55" s="360"/>
    </row>
    <row r="56" spans="1:12" ht="15.95" customHeight="1">
      <c r="A56" s="62">
        <v>2107</v>
      </c>
      <c r="B56" s="64" t="s">
        <v>120</v>
      </c>
      <c r="C56" s="29">
        <f>PRESUPUESTO!E33</f>
        <v>0</v>
      </c>
      <c r="D56" s="29">
        <f>'MES 1'!D57+'MES 2'!D57+'MES 3'!D57+'MES 4'!D57+'MES 5'!D57+'MES 6'!D57+'MES 7'!D57+'MES 8'!D57+'MES 9'!D57+'MES 10'!D57+'MES 11'!D58+'MES 12'!D57</f>
        <v>0</v>
      </c>
      <c r="E56" s="29">
        <f>'MES 1'!E57+'MES 2'!E57+'MES 3'!E57+'MES 4'!E57+'MES 5'!E57+'MES 6'!E57+'MES 7'!E57+'MES 8'!E57+'MES 9'!E57+'MES 10'!E57+'MES 11'!E58+'MES 12'!E57</f>
        <v>0</v>
      </c>
      <c r="F56" s="29">
        <f t="shared" si="1"/>
        <v>0</v>
      </c>
      <c r="G56" s="369">
        <f>'MES 1'!H57+'MES 2'!H57+'MES 3'!H57+'MES 4'!H57+'MES 5'!H57+'MES 6'!H57+'MES 7'!H57+'MES 8'!H57+'MES 9'!H57+'MES 10'!H57+'MES 11'!H58+'MES 12'!H57</f>
        <v>0</v>
      </c>
      <c r="H56" s="369"/>
      <c r="I56" s="357" t="e">
        <f t="shared" si="2"/>
        <v>#DIV/0!</v>
      </c>
      <c r="J56" s="357"/>
      <c r="K56" s="360">
        <f t="shared" si="3"/>
        <v>0</v>
      </c>
      <c r="L56" s="360"/>
    </row>
    <row r="57" spans="1:12" ht="15.95" customHeight="1">
      <c r="A57" s="62">
        <v>2108</v>
      </c>
      <c r="B57" s="73" t="s">
        <v>90</v>
      </c>
      <c r="C57" s="29">
        <f>PRESUPUESTO!E34</f>
        <v>0</v>
      </c>
      <c r="D57" s="29">
        <f>'MES 1'!D58+'MES 2'!D58+'MES 3'!D58+'MES 4'!D58+'MES 5'!D58+'MES 6'!D58+'MES 7'!D58+'MES 8'!D58+'MES 9'!D58+'MES 10'!D58+'MES 11'!D59+'MES 12'!D58</f>
        <v>0</v>
      </c>
      <c r="E57" s="29">
        <f>'MES 1'!E58+'MES 2'!E58+'MES 3'!E58+'MES 4'!E58+'MES 5'!E58+'MES 6'!E58+'MES 7'!E58+'MES 8'!E58+'MES 9'!E58+'MES 10'!E58+'MES 11'!E59+'MES 12'!E58</f>
        <v>0</v>
      </c>
      <c r="F57" s="29">
        <f t="shared" si="1"/>
        <v>0</v>
      </c>
      <c r="G57" s="369">
        <f>'MES 1'!H58+'MES 2'!H58+'MES 3'!H58+'MES 4'!H58+'MES 5'!H58+'MES 6'!H58+'MES 7'!H58+'MES 8'!H58+'MES 9'!H58+'MES 10'!H58+'MES 11'!H59+'MES 12'!H58</f>
        <v>0</v>
      </c>
      <c r="H57" s="369"/>
      <c r="I57" s="357" t="e">
        <f t="shared" si="2"/>
        <v>#DIV/0!</v>
      </c>
      <c r="J57" s="357"/>
      <c r="K57" s="360">
        <f t="shared" si="3"/>
        <v>0</v>
      </c>
      <c r="L57" s="360"/>
    </row>
    <row r="58" spans="1:12" ht="15.95" customHeight="1">
      <c r="A58" s="62">
        <v>2109</v>
      </c>
      <c r="B58" s="64" t="s">
        <v>141</v>
      </c>
      <c r="C58" s="29">
        <f>PRESUPUESTO!E35</f>
        <v>0</v>
      </c>
      <c r="D58" s="29">
        <f>'MES 1'!D59+'MES 2'!D59+'MES 3'!D59+'MES 4'!D59+'MES 5'!D59+'MES 6'!D59+'MES 7'!D59+'MES 8'!D59+'MES 9'!D59+'MES 10'!D59+'MES 11'!D60+'MES 12'!D59</f>
        <v>0</v>
      </c>
      <c r="E58" s="29">
        <f>'MES 1'!E59+'MES 2'!E59+'MES 3'!E59+'MES 4'!E59+'MES 5'!E59+'MES 6'!E59+'MES 7'!E59+'MES 8'!E59+'MES 9'!E59+'MES 10'!E59+'MES 11'!E60+'MES 12'!E59</f>
        <v>0</v>
      </c>
      <c r="F58" s="29">
        <f t="shared" si="1"/>
        <v>0</v>
      </c>
      <c r="G58" s="369">
        <f>'MES 1'!H59+'MES 2'!H59+'MES 3'!H59+'MES 4'!H59+'MES 5'!H59+'MES 6'!H59+'MES 7'!H59+'MES 8'!H59+'MES 9'!H59+'MES 10'!H59+'MES 11'!H60+'MES 12'!H59</f>
        <v>0</v>
      </c>
      <c r="H58" s="369"/>
      <c r="I58" s="357" t="e">
        <f t="shared" si="2"/>
        <v>#DIV/0!</v>
      </c>
      <c r="J58" s="357"/>
      <c r="K58" s="360">
        <f t="shared" si="3"/>
        <v>0</v>
      </c>
      <c r="L58" s="360"/>
    </row>
    <row r="59" spans="1:12" ht="15.95" customHeight="1">
      <c r="A59" s="62">
        <v>2110</v>
      </c>
      <c r="B59" s="64" t="s">
        <v>28</v>
      </c>
      <c r="C59" s="29">
        <f>PRESUPUESTO!E36</f>
        <v>0</v>
      </c>
      <c r="D59" s="29">
        <f>'MES 1'!D60+'MES 2'!D60+'MES 3'!D60+'MES 4'!D60+'MES 5'!D60+'MES 6'!D60+'MES 7'!D60+'MES 8'!D60+'MES 9'!D60+'MES 10'!D60+'MES 11'!D61+'MES 12'!D60</f>
        <v>0</v>
      </c>
      <c r="E59" s="29">
        <f>'MES 1'!E60+'MES 2'!E60+'MES 3'!E60+'MES 4'!E60+'MES 5'!E60+'MES 6'!E60+'MES 7'!E60+'MES 8'!E60+'MES 9'!E60+'MES 10'!E60+'MES 11'!E61+'MES 12'!E60</f>
        <v>0</v>
      </c>
      <c r="F59" s="29">
        <f t="shared" si="1"/>
        <v>0</v>
      </c>
      <c r="G59" s="369">
        <f>'MES 1'!H60+'MES 2'!H60+'MES 3'!H60+'MES 4'!H60+'MES 5'!H60+'MES 6'!H60+'MES 7'!H60+'MES 8'!H60+'MES 9'!H60+'MES 10'!H60+'MES 11'!H61+'MES 12'!H60</f>
        <v>0</v>
      </c>
      <c r="H59" s="369"/>
      <c r="I59" s="357" t="e">
        <f t="shared" si="2"/>
        <v>#DIV/0!</v>
      </c>
      <c r="J59" s="357"/>
      <c r="K59" s="360">
        <f t="shared" si="3"/>
        <v>0</v>
      </c>
      <c r="L59" s="360"/>
    </row>
    <row r="60" spans="1:12" s="88" customFormat="1" ht="15.95" customHeight="1">
      <c r="A60" s="93">
        <v>2111</v>
      </c>
      <c r="B60" s="64" t="s">
        <v>29</v>
      </c>
      <c r="C60" s="29">
        <f>PRESUPUESTO!E37</f>
        <v>0</v>
      </c>
      <c r="D60" s="29">
        <f>'MES 1'!D61+'MES 2'!D61+'MES 3'!D61+'MES 4'!D61+'MES 5'!D61+'MES 6'!D61+'MES 7'!D61+'MES 8'!D61+'MES 9'!D61+'MES 10'!D61+'MES 11'!D62+'MES 12'!D61</f>
        <v>0</v>
      </c>
      <c r="E60" s="29">
        <f>'MES 1'!E61+'MES 2'!E61+'MES 3'!E61+'MES 4'!E61+'MES 5'!E61+'MES 6'!E61+'MES 7'!E61+'MES 8'!E61+'MES 9'!E61+'MES 10'!E61+'MES 11'!E62+'MES 12'!E61</f>
        <v>0</v>
      </c>
      <c r="F60" s="29">
        <f t="shared" si="1"/>
        <v>0</v>
      </c>
      <c r="G60" s="369">
        <f>'MES 1'!H61+'MES 2'!H61+'MES 3'!H61+'MES 4'!H61+'MES 5'!H61+'MES 6'!H61+'MES 7'!H61+'MES 8'!H61+'MES 9'!H61+'MES 10'!H61+'MES 11'!H62+'MES 12'!H61</f>
        <v>0</v>
      </c>
      <c r="H60" s="369"/>
      <c r="I60" s="357" t="e">
        <f t="shared" ref="I60:I61" si="4">(G60/F60)</f>
        <v>#DIV/0!</v>
      </c>
      <c r="J60" s="357"/>
      <c r="K60" s="360">
        <f t="shared" ref="K60:K61" si="5">(F60-G60)</f>
        <v>0</v>
      </c>
      <c r="L60" s="360"/>
    </row>
    <row r="61" spans="1:12" s="88" customFormat="1" ht="15.95" customHeight="1">
      <c r="A61" s="93">
        <v>2112</v>
      </c>
      <c r="B61" s="64" t="s">
        <v>210</v>
      </c>
      <c r="C61" s="29">
        <f>PRESUPUESTO!E38</f>
        <v>0</v>
      </c>
      <c r="D61" s="29">
        <f>'MES 1'!D62+'MES 2'!D62+'MES 3'!D62+'MES 4'!D62+'MES 5'!D62+'MES 6'!D62+'MES 7'!D62+'MES 8'!D62+'MES 9'!D62+'MES 10'!D62+'MES 11'!D63+'MES 12'!D62</f>
        <v>0</v>
      </c>
      <c r="E61" s="29">
        <f>'MES 1'!E62+'MES 2'!E62+'MES 3'!E62+'MES 4'!E62+'MES 5'!E62+'MES 6'!E62+'MES 7'!E62+'MES 8'!E62+'MES 9'!E62+'MES 10'!E62+'MES 11'!E63+'MES 12'!E62</f>
        <v>0</v>
      </c>
      <c r="F61" s="29">
        <f t="shared" si="1"/>
        <v>0</v>
      </c>
      <c r="G61" s="369">
        <f>'MES 1'!H62+'MES 2'!H62+'MES 3'!H62+'MES 4'!H62+'MES 5'!H62+'MES 6'!H62+'MES 7'!H62+'MES 8'!H62+'MES 9'!H62+'MES 10'!H62+'MES 11'!H63+'MES 12'!H62</f>
        <v>0</v>
      </c>
      <c r="H61" s="369"/>
      <c r="I61" s="357" t="e">
        <f t="shared" si="4"/>
        <v>#DIV/0!</v>
      </c>
      <c r="J61" s="357"/>
      <c r="K61" s="360">
        <f t="shared" si="5"/>
        <v>0</v>
      </c>
      <c r="L61" s="360"/>
    </row>
    <row r="62" spans="1:12" ht="15.95" customHeight="1">
      <c r="A62" s="93">
        <v>2113</v>
      </c>
      <c r="B62" s="96" t="s">
        <v>142</v>
      </c>
      <c r="C62" s="29">
        <f>PRESUPUESTO!E39</f>
        <v>0</v>
      </c>
      <c r="D62" s="29">
        <f>'MES 1'!D63+'MES 2'!D63+'MES 3'!D63+'MES 4'!D63+'MES 5'!D63+'MES 6'!D63+'MES 7'!D63+'MES 8'!D63+'MES 9'!D63+'MES 10'!D63+'MES 11'!D64+'MES 12'!D63</f>
        <v>0</v>
      </c>
      <c r="E62" s="29">
        <f>'MES 1'!E63+'MES 2'!E63+'MES 3'!E63+'MES 4'!E63+'MES 5'!E63+'MES 6'!E63+'MES 7'!E63+'MES 8'!E63+'MES 9'!E63+'MES 10'!E63+'MES 11'!E64+'MES 12'!E63</f>
        <v>0</v>
      </c>
      <c r="F62" s="29">
        <f t="shared" si="1"/>
        <v>0</v>
      </c>
      <c r="G62" s="369">
        <f>'MES 1'!H63+'MES 2'!H63+'MES 3'!H63+'MES 4'!H63+'MES 5'!H63+'MES 6'!H63+'MES 7'!H63+'MES 8'!H63+'MES 9'!H63+'MES 10'!H63+'MES 11'!H64+'MES 12'!H63</f>
        <v>0</v>
      </c>
      <c r="H62" s="369"/>
      <c r="I62" s="357" t="e">
        <f t="shared" si="2"/>
        <v>#DIV/0!</v>
      </c>
      <c r="J62" s="357"/>
      <c r="K62" s="360">
        <f t="shared" si="3"/>
        <v>0</v>
      </c>
      <c r="L62" s="360"/>
    </row>
    <row r="63" spans="1:12" s="40" customFormat="1" ht="18" customHeight="1">
      <c r="A63" s="309" t="s">
        <v>112</v>
      </c>
      <c r="B63" s="309"/>
      <c r="C63" s="34">
        <f>SUM(C50:C62)</f>
        <v>0</v>
      </c>
      <c r="D63" s="34">
        <f>SUM(D50:D62)</f>
        <v>0</v>
      </c>
      <c r="E63" s="34">
        <f>SUM(E50:E62)</f>
        <v>0</v>
      </c>
      <c r="F63" s="34">
        <f>SUM(F50:F62)</f>
        <v>0</v>
      </c>
      <c r="G63" s="373">
        <f>SUM(G50:H62)</f>
        <v>0</v>
      </c>
      <c r="H63" s="373"/>
      <c r="I63" s="374" t="e">
        <f t="shared" si="2"/>
        <v>#DIV/0!</v>
      </c>
      <c r="J63" s="374"/>
      <c r="K63" s="375">
        <f>SUM(K50:L62)</f>
        <v>0</v>
      </c>
      <c r="L63" s="375"/>
    </row>
    <row r="64" spans="1:12" s="40" customFormat="1" ht="18" customHeight="1">
      <c r="A64" s="80">
        <v>2200</v>
      </c>
      <c r="B64" s="309" t="s">
        <v>110</v>
      </c>
      <c r="C64" s="309"/>
      <c r="D64" s="309"/>
      <c r="E64" s="309"/>
      <c r="F64" s="309"/>
      <c r="G64" s="309"/>
      <c r="H64" s="309"/>
      <c r="I64" s="309"/>
      <c r="J64" s="309"/>
      <c r="K64" s="309"/>
      <c r="L64" s="309"/>
    </row>
    <row r="65" spans="1:12" ht="15.95" customHeight="1">
      <c r="A65" s="79">
        <v>2201</v>
      </c>
      <c r="B65" s="84" t="s">
        <v>98</v>
      </c>
      <c r="C65" s="32">
        <f>PRESUPUESTO!E43</f>
        <v>0</v>
      </c>
      <c r="D65" s="29">
        <f>'MES 1'!D66+'MES 2'!D66+'MES 3'!D66+'MES 4'!D66+'MES 5'!D66+'MES 6'!D66+'MES 7'!D66+'MES 8'!D66+'MES 9'!D66+'MES 10'!D66+'MES 11'!D67+'MES 12'!D66</f>
        <v>0</v>
      </c>
      <c r="E65" s="29">
        <f>'MES 1'!E66+'MES 2'!E66+'MES 3'!E66+'MES 4'!E66+'MES 5'!E66+'MES 6'!E66+'MES 7'!E66+'MES 8'!E66+'MES 9'!E66+'MES 10'!E66+'MES 11'!E67+'MES 12'!E66</f>
        <v>0</v>
      </c>
      <c r="F65" s="29">
        <f t="shared" ref="F65:F74" si="6">C65+D65-E65</f>
        <v>0</v>
      </c>
      <c r="G65" s="358">
        <f>'MES 1'!H66+'MES 2'!H66+'MES 3'!H66+'MES 4'!H66+'MES 5'!H66+'MES 6'!H66+'MES 7'!H66+'MES 8'!H66+'MES 9'!H66+'MES 10'!H66+'MES 11'!H67+'MES 12'!H66</f>
        <v>0</v>
      </c>
      <c r="H65" s="359"/>
      <c r="I65" s="379" t="e">
        <f t="shared" ref="I65:I76" si="7">(G65/F65)</f>
        <v>#DIV/0!</v>
      </c>
      <c r="J65" s="380"/>
      <c r="K65" s="360">
        <f t="shared" ref="K65:K74" si="8">(F65-G65)</f>
        <v>0</v>
      </c>
      <c r="L65" s="360"/>
    </row>
    <row r="66" spans="1:12" ht="15.95" customHeight="1">
      <c r="A66" s="79">
        <v>2202</v>
      </c>
      <c r="B66" s="84" t="s">
        <v>99</v>
      </c>
      <c r="C66" s="76">
        <f>PRESUPUESTO!E44</f>
        <v>0</v>
      </c>
      <c r="D66" s="29">
        <f>'MES 1'!D67+'MES 2'!D67+'MES 3'!D67+'MES 4'!D67+'MES 5'!D67+'MES 6'!D67+'MES 7'!D67+'MES 8'!D67+'MES 9'!D67+'MES 10'!D67+'MES 11'!D68+'MES 12'!D67</f>
        <v>0</v>
      </c>
      <c r="E66" s="29">
        <f>'MES 1'!E67+'MES 2'!E67+'MES 3'!E67+'MES 4'!E67+'MES 5'!E67+'MES 6'!E67+'MES 7'!E67+'MES 8'!E67+'MES 9'!E67+'MES 10'!E67+'MES 11'!E68+'MES 12'!E67</f>
        <v>0</v>
      </c>
      <c r="F66" s="29">
        <f t="shared" si="6"/>
        <v>0</v>
      </c>
      <c r="G66" s="358">
        <f>'MES 1'!H67+'MES 2'!H67+'MES 3'!H67+'MES 4'!H67+'MES 5'!H67+'MES 6'!H67+'MES 7'!H67+'MES 8'!H67+'MES 9'!H67+'MES 10'!H67+'MES 11'!H68+'MES 12'!H67</f>
        <v>0</v>
      </c>
      <c r="H66" s="359"/>
      <c r="I66" s="357" t="e">
        <f t="shared" si="7"/>
        <v>#DIV/0!</v>
      </c>
      <c r="J66" s="357"/>
      <c r="K66" s="360">
        <f t="shared" si="8"/>
        <v>0</v>
      </c>
      <c r="L66" s="360"/>
    </row>
    <row r="67" spans="1:12" ht="15.95" customHeight="1">
      <c r="A67" s="79">
        <v>2203</v>
      </c>
      <c r="B67" s="84" t="s">
        <v>198</v>
      </c>
      <c r="C67" s="32">
        <f>PRESUPUESTO!E45</f>
        <v>0</v>
      </c>
      <c r="D67" s="29">
        <f>'MES 1'!D68+'MES 2'!D68+'MES 3'!D68+'MES 4'!D68+'MES 5'!D68+'MES 6'!D68+'MES 7'!D68+'MES 8'!D68+'MES 9'!D68+'MES 10'!D68+'MES 11'!D69+'MES 12'!D68</f>
        <v>0</v>
      </c>
      <c r="E67" s="29">
        <f>'MES 1'!E68+'MES 2'!E68+'MES 3'!E68+'MES 4'!E68+'MES 5'!E68+'MES 6'!E68+'MES 7'!E68+'MES 8'!E68+'MES 9'!E68+'MES 10'!E68+'MES 11'!E69+'MES 12'!E68</f>
        <v>0</v>
      </c>
      <c r="F67" s="29">
        <f t="shared" si="6"/>
        <v>0</v>
      </c>
      <c r="G67" s="358">
        <f>'MES 1'!H68+'MES 2'!H68+'MES 3'!H68+'MES 4'!H68+'MES 5'!H68+'MES 6'!H68+'MES 7'!H68+'MES 8'!H68+'MES 9'!H68+'MES 10'!H68+'MES 11'!H69+'MES 12'!H68</f>
        <v>0</v>
      </c>
      <c r="H67" s="359"/>
      <c r="I67" s="357" t="e">
        <f t="shared" si="7"/>
        <v>#DIV/0!</v>
      </c>
      <c r="J67" s="357"/>
      <c r="K67" s="360">
        <f t="shared" si="8"/>
        <v>0</v>
      </c>
      <c r="L67" s="360"/>
    </row>
    <row r="68" spans="1:12" ht="15.95" customHeight="1">
      <c r="A68" s="79">
        <v>2204</v>
      </c>
      <c r="B68" s="84" t="s">
        <v>100</v>
      </c>
      <c r="C68" s="82">
        <f>PRESUPUESTO!E46</f>
        <v>0</v>
      </c>
      <c r="D68" s="29">
        <f>'MES 1'!D69+'MES 2'!D69+'MES 3'!D69+'MES 4'!D69+'MES 5'!D69+'MES 6'!D69+'MES 7'!D69+'MES 8'!D69+'MES 9'!D69+'MES 10'!D69+'MES 11'!D70+'MES 12'!D69</f>
        <v>0</v>
      </c>
      <c r="E68" s="29">
        <f>'MES 1'!E69+'MES 2'!E69+'MES 3'!E69+'MES 4'!E69+'MES 5'!E69+'MES 6'!E69+'MES 7'!E69+'MES 8'!E69+'MES 9'!E69+'MES 10'!E69+'MES 11'!E70+'MES 12'!E69</f>
        <v>0</v>
      </c>
      <c r="F68" s="29">
        <f t="shared" si="6"/>
        <v>0</v>
      </c>
      <c r="G68" s="358">
        <f>'MES 1'!H69+'MES 2'!H69+'MES 3'!H69+'MES 4'!H69+'MES 5'!H69+'MES 6'!H69+'MES 7'!H69+'MES 8'!H69+'MES 9'!H69+'MES 10'!H69+'MES 11'!H70+'MES 12'!H69</f>
        <v>0</v>
      </c>
      <c r="H68" s="359"/>
      <c r="I68" s="357" t="e">
        <f t="shared" si="7"/>
        <v>#DIV/0!</v>
      </c>
      <c r="J68" s="357"/>
      <c r="K68" s="360">
        <f t="shared" si="8"/>
        <v>0</v>
      </c>
      <c r="L68" s="360"/>
    </row>
    <row r="69" spans="1:12" ht="15.95" customHeight="1">
      <c r="A69" s="79">
        <v>2205</v>
      </c>
      <c r="B69" s="84" t="s">
        <v>101</v>
      </c>
      <c r="C69" s="82">
        <f>PRESUPUESTO!E47</f>
        <v>0</v>
      </c>
      <c r="D69" s="29">
        <f>'MES 1'!D70+'MES 2'!D70+'MES 3'!D70+'MES 4'!D70+'MES 5'!D70+'MES 6'!D70+'MES 7'!D70+'MES 8'!D70+'MES 9'!D70+'MES 10'!D70+'MES 11'!D71+'MES 12'!D70</f>
        <v>0</v>
      </c>
      <c r="E69" s="29">
        <f>'MES 1'!E70+'MES 2'!E70+'MES 3'!E70+'MES 4'!E70+'MES 5'!E70+'MES 6'!E70+'MES 7'!E70+'MES 8'!E70+'MES 9'!E70+'MES 10'!E70+'MES 11'!E71+'MES 12'!E70</f>
        <v>0</v>
      </c>
      <c r="F69" s="29">
        <f t="shared" si="6"/>
        <v>0</v>
      </c>
      <c r="G69" s="358">
        <f>'MES 1'!H70+'MES 2'!H70+'MES 3'!H70+'MES 4'!H70+'MES 5'!H70+'MES 6'!H70+'MES 7'!H70+'MES 8'!H70+'MES 9'!H70+'MES 10'!H70+'MES 11'!H71+'MES 12'!H70</f>
        <v>0</v>
      </c>
      <c r="H69" s="359"/>
      <c r="I69" s="357" t="e">
        <f t="shared" si="7"/>
        <v>#DIV/0!</v>
      </c>
      <c r="J69" s="357"/>
      <c r="K69" s="360">
        <f t="shared" si="8"/>
        <v>0</v>
      </c>
      <c r="L69" s="360"/>
    </row>
    <row r="70" spans="1:12" ht="15.95" customHeight="1">
      <c r="A70" s="79">
        <v>2206</v>
      </c>
      <c r="B70" s="84" t="s">
        <v>102</v>
      </c>
      <c r="C70" s="82">
        <f>PRESUPUESTO!E48</f>
        <v>0</v>
      </c>
      <c r="D70" s="29">
        <f>'MES 1'!D71+'MES 2'!D71+'MES 3'!D71+'MES 4'!D71+'MES 5'!D71+'MES 6'!D71+'MES 7'!D71+'MES 8'!D71+'MES 9'!D71+'MES 10'!D71+'MES 11'!D72+'MES 12'!D71</f>
        <v>0</v>
      </c>
      <c r="E70" s="29">
        <f>'MES 1'!E71+'MES 2'!E71+'MES 3'!E71+'MES 4'!E71+'MES 5'!E71+'MES 6'!E71+'MES 7'!E71+'MES 8'!E71+'MES 9'!E71+'MES 10'!E71+'MES 11'!E72+'MES 12'!E71</f>
        <v>0</v>
      </c>
      <c r="F70" s="29">
        <f t="shared" si="6"/>
        <v>0</v>
      </c>
      <c r="G70" s="358">
        <f>'MES 1'!H71+'MES 2'!H71+'MES 3'!H71+'MES 4'!H71+'MES 5'!H71+'MES 6'!H71+'MES 7'!H71+'MES 8'!H71+'MES 9'!H71+'MES 10'!H71+'MES 11'!H72+'MES 12'!H71</f>
        <v>0</v>
      </c>
      <c r="H70" s="359"/>
      <c r="I70" s="357" t="e">
        <f t="shared" si="7"/>
        <v>#DIV/0!</v>
      </c>
      <c r="J70" s="357"/>
      <c r="K70" s="360">
        <f t="shared" si="8"/>
        <v>0</v>
      </c>
      <c r="L70" s="360"/>
    </row>
    <row r="71" spans="1:12" s="88" customFormat="1" ht="15.95" customHeight="1">
      <c r="A71" s="93">
        <v>2207</v>
      </c>
      <c r="B71" s="84" t="s">
        <v>139</v>
      </c>
      <c r="C71" s="82">
        <f>PRESUPUESTO!E49</f>
        <v>0</v>
      </c>
      <c r="D71" s="29">
        <f>'MES 1'!D72+'MES 2'!D72+'MES 3'!D72+'MES 4'!D72+'MES 5'!D72+'MES 6'!D72+'MES 7'!D72+'MES 8'!D72+'MES 9'!D72+'MES 10'!D72+'MES 11'!D73+'MES 12'!D72</f>
        <v>0</v>
      </c>
      <c r="E71" s="29">
        <f>'MES 1'!E72+'MES 2'!E72+'MES 3'!E72+'MES 4'!E72+'MES 5'!E72+'MES 6'!E72+'MES 7'!E72+'MES 8'!E72+'MES 9'!E72+'MES 10'!E72+'MES 11'!E73+'MES 12'!E72</f>
        <v>0</v>
      </c>
      <c r="F71" s="29">
        <f t="shared" si="6"/>
        <v>0</v>
      </c>
      <c r="G71" s="358">
        <f>'MES 1'!H72+'MES 2'!H72+'MES 3'!H72+'MES 4'!H72+'MES 5'!H72+'MES 6'!H72+'MES 7'!H72+'MES 8'!H72+'MES 9'!H72+'MES 10'!H72+'MES 11'!H73+'MES 12'!H72</f>
        <v>0</v>
      </c>
      <c r="H71" s="359"/>
      <c r="I71" s="357" t="e">
        <f t="shared" si="7"/>
        <v>#DIV/0!</v>
      </c>
      <c r="J71" s="357"/>
      <c r="K71" s="360">
        <f t="shared" si="8"/>
        <v>0</v>
      </c>
      <c r="L71" s="360"/>
    </row>
    <row r="72" spans="1:12" s="88" customFormat="1" ht="25.15" customHeight="1">
      <c r="A72" s="93">
        <v>2208</v>
      </c>
      <c r="B72" s="97" t="s">
        <v>191</v>
      </c>
      <c r="C72" s="82">
        <f>PRESUPUESTO!E50</f>
        <v>0</v>
      </c>
      <c r="D72" s="29">
        <f>'MES 1'!D73+'MES 2'!D73+'MES 3'!D73+'MES 4'!D73+'MES 5'!D73+'MES 6'!D73+'MES 7'!D73+'MES 8'!D73+'MES 9'!D73+'MES 10'!D73+'MES 11'!D74+'MES 12'!D73</f>
        <v>0</v>
      </c>
      <c r="E72" s="29">
        <f>'MES 1'!E73+'MES 2'!E73+'MES 3'!E73+'MES 4'!E73+'MES 5'!E73+'MES 6'!E73+'MES 7'!E73+'MES 8'!E73+'MES 9'!E73+'MES 10'!E73+'MES 11'!E74+'MES 12'!E73</f>
        <v>0</v>
      </c>
      <c r="F72" s="29">
        <f t="shared" si="6"/>
        <v>0</v>
      </c>
      <c r="G72" s="358">
        <f>'MES 1'!H73+'MES 2'!H73+'MES 3'!H73+'MES 4'!H73+'MES 5'!H73+'MES 6'!H73+'MES 7'!H73+'MES 8'!H73+'MES 9'!H73+'MES 10'!H73+'MES 11'!H74+'MES 12'!H73</f>
        <v>0</v>
      </c>
      <c r="H72" s="359"/>
      <c r="I72" s="357" t="e">
        <f t="shared" si="7"/>
        <v>#DIV/0!</v>
      </c>
      <c r="J72" s="357"/>
      <c r="K72" s="360">
        <f t="shared" si="8"/>
        <v>0</v>
      </c>
      <c r="L72" s="360"/>
    </row>
    <row r="73" spans="1:12" s="88" customFormat="1" ht="24" customHeight="1">
      <c r="A73" s="93">
        <v>2209</v>
      </c>
      <c r="B73" s="97" t="s">
        <v>225</v>
      </c>
      <c r="C73" s="82">
        <f>PRESUPUESTO!E51</f>
        <v>0</v>
      </c>
      <c r="D73" s="29">
        <f>'MES 1'!D74+'MES 2'!D74+'MES 3'!D74+'MES 4'!D74+'MES 5'!D74+'MES 6'!D74+'MES 7'!D74+'MES 8'!D74+'MES 9'!D74+'MES 10'!D74+'MES 11'!D75+'MES 12'!D74</f>
        <v>0</v>
      </c>
      <c r="E73" s="29">
        <f>'MES 1'!E74+'MES 2'!E74+'MES 3'!E74+'MES 4'!E74+'MES 5'!E74+'MES 6'!E74+'MES 7'!E74+'MES 8'!E74+'MES 9'!E74+'MES 10'!E74+'MES 11'!E75+'MES 12'!E74</f>
        <v>0</v>
      </c>
      <c r="F73" s="29">
        <f t="shared" si="6"/>
        <v>0</v>
      </c>
      <c r="G73" s="358">
        <f>'MES 1'!H74+'MES 2'!H74+'MES 3'!H74+'MES 4'!H74+'MES 5'!H74+'MES 6'!H74+'MES 7'!H74+'MES 8'!H74+'MES 9'!H74+'MES 10'!H74+'MES 11'!H75+'MES 12'!H74</f>
        <v>0</v>
      </c>
      <c r="H73" s="359"/>
      <c r="I73" s="357" t="e">
        <f t="shared" si="7"/>
        <v>#DIV/0!</v>
      </c>
      <c r="J73" s="357"/>
      <c r="K73" s="360">
        <f t="shared" si="8"/>
        <v>0</v>
      </c>
      <c r="L73" s="360"/>
    </row>
    <row r="74" spans="1:12" s="88" customFormat="1" ht="15.95" customHeight="1">
      <c r="A74" s="93">
        <v>2210</v>
      </c>
      <c r="B74" s="84" t="s">
        <v>143</v>
      </c>
      <c r="C74" s="82">
        <f>PRESUPUESTO!E52</f>
        <v>0</v>
      </c>
      <c r="D74" s="29">
        <f>'MES 1'!D75+'MES 2'!D75+'MES 3'!D75+'MES 4'!D75+'MES 5'!D75+'MES 6'!D75+'MES 7'!D75+'MES 8'!D75+'MES 9'!D75+'MES 10'!D75+'MES 11'!D76+'MES 12'!D75</f>
        <v>0</v>
      </c>
      <c r="E74" s="29">
        <f>'MES 1'!E75+'MES 2'!E75+'MES 3'!E75+'MES 4'!E75+'MES 5'!E75+'MES 6'!E75+'MES 7'!E75+'MES 8'!E75+'MES 9'!E75+'MES 10'!E75+'MES 11'!E76+'MES 12'!E75</f>
        <v>0</v>
      </c>
      <c r="F74" s="29">
        <f t="shared" si="6"/>
        <v>0</v>
      </c>
      <c r="G74" s="358">
        <f>'MES 1'!H75+'MES 2'!H75+'MES 3'!H75+'MES 4'!H75+'MES 5'!H75+'MES 6'!H75+'MES 7'!H75+'MES 8'!H75+'MES 9'!H75+'MES 10'!H75+'MES 11'!H76+'MES 12'!H75</f>
        <v>0</v>
      </c>
      <c r="H74" s="359"/>
      <c r="I74" s="357" t="e">
        <f t="shared" si="7"/>
        <v>#DIV/0!</v>
      </c>
      <c r="J74" s="357"/>
      <c r="K74" s="360">
        <f t="shared" si="8"/>
        <v>0</v>
      </c>
      <c r="L74" s="360"/>
    </row>
    <row r="75" spans="1:12" s="88" customFormat="1" ht="15.95" customHeight="1">
      <c r="A75" s="93">
        <v>2211</v>
      </c>
      <c r="B75" s="84" t="s">
        <v>142</v>
      </c>
      <c r="C75" s="82">
        <f>PRESUPUESTO!E53</f>
        <v>0</v>
      </c>
      <c r="D75" s="29">
        <f>'MES 1'!D76+'MES 2'!D76+'MES 3'!D76+'MES 4'!D76+'MES 5'!D76+'MES 6'!D76+'MES 7'!D76+'MES 8'!D76+'MES 9'!D76+'MES 10'!D76+'MES 11'!D77+'MES 12'!D76</f>
        <v>0</v>
      </c>
      <c r="E75" s="29">
        <f>'MES 1'!E76+'MES 2'!E76+'MES 3'!E76+'MES 4'!E76+'MES 5'!E76+'MES 6'!E76+'MES 7'!E76+'MES 8'!E76+'MES 9'!E76+'MES 10'!E76+'MES 11'!E77+'MES 12'!E76</f>
        <v>0</v>
      </c>
      <c r="F75" s="29">
        <f t="shared" ref="F75" si="9">C75+D75-E75</f>
        <v>0</v>
      </c>
      <c r="G75" s="358">
        <f>'MES 1'!H76+'MES 2'!H76+'MES 3'!H76+'MES 4'!H76+'MES 5'!H76+'MES 6'!H76+'MES 7'!H76+'MES 8'!H76+'MES 9'!H76+'MES 10'!H76+'MES 11'!H77+'MES 12'!H76</f>
        <v>0</v>
      </c>
      <c r="H75" s="359"/>
      <c r="I75" s="357" t="e">
        <f t="shared" ref="I75" si="10">(G75/F75)</f>
        <v>#DIV/0!</v>
      </c>
      <c r="J75" s="357"/>
      <c r="K75" s="360">
        <f t="shared" ref="K75" si="11">(F75-G75)</f>
        <v>0</v>
      </c>
      <c r="L75" s="360"/>
    </row>
    <row r="76" spans="1:12" s="40" customFormat="1" ht="15.95" customHeight="1">
      <c r="A76" s="284" t="s">
        <v>111</v>
      </c>
      <c r="B76" s="285"/>
      <c r="C76" s="36">
        <f>SUM(C65:C75)</f>
        <v>0</v>
      </c>
      <c r="D76" s="36">
        <f>SUM(D65:D75)</f>
        <v>0</v>
      </c>
      <c r="E76" s="36">
        <f>SUM(E65:E75)</f>
        <v>0</v>
      </c>
      <c r="F76" s="36">
        <f>SUM(F65:F75)</f>
        <v>0</v>
      </c>
      <c r="G76" s="373">
        <f>SUM(G65:H75)</f>
        <v>0</v>
      </c>
      <c r="H76" s="373"/>
      <c r="I76" s="374" t="e">
        <f t="shared" si="7"/>
        <v>#DIV/0!</v>
      </c>
      <c r="J76" s="374"/>
      <c r="K76" s="375">
        <f>SUM(K65:L75)</f>
        <v>0</v>
      </c>
      <c r="L76" s="375"/>
    </row>
    <row r="77" spans="1:12" s="27" customFormat="1" ht="13.5" customHeight="1">
      <c r="A77" s="51"/>
      <c r="B77" s="41"/>
      <c r="C77" s="42"/>
      <c r="D77" s="42"/>
      <c r="E77" s="42"/>
      <c r="F77" s="42"/>
      <c r="G77" s="42"/>
      <c r="H77" s="42"/>
      <c r="I77" s="42"/>
      <c r="J77" s="43"/>
      <c r="K77" s="43"/>
      <c r="L77" s="44"/>
    </row>
    <row r="78" spans="1:12" s="27" customFormat="1" ht="12.75" customHeight="1">
      <c r="B78" s="45"/>
      <c r="C78" s="46"/>
      <c r="D78" s="46"/>
      <c r="E78" s="46"/>
      <c r="F78" s="46"/>
      <c r="G78" s="46"/>
      <c r="H78" s="46"/>
      <c r="I78" s="46"/>
      <c r="J78" s="47"/>
      <c r="K78" s="47"/>
      <c r="L78" s="48"/>
    </row>
    <row r="79" spans="1:12" ht="18" customHeight="1">
      <c r="A79" s="28" t="s">
        <v>59</v>
      </c>
      <c r="B79" s="63" t="s">
        <v>17</v>
      </c>
      <c r="C79" s="63">
        <v>1</v>
      </c>
      <c r="D79" s="63">
        <v>2</v>
      </c>
      <c r="E79" s="63">
        <v>3</v>
      </c>
      <c r="F79" s="63" t="s">
        <v>5</v>
      </c>
      <c r="G79" s="284">
        <v>5</v>
      </c>
      <c r="H79" s="285"/>
      <c r="I79" s="284" t="s">
        <v>80</v>
      </c>
      <c r="J79" s="285"/>
      <c r="K79" s="284" t="s">
        <v>81</v>
      </c>
      <c r="L79" s="285"/>
    </row>
    <row r="80" spans="1:12" s="40" customFormat="1" ht="27" customHeight="1">
      <c r="A80" s="294">
        <v>2000</v>
      </c>
      <c r="B80" s="294" t="s">
        <v>19</v>
      </c>
      <c r="C80" s="296" t="str">
        <f t="shared" ref="C80:L80" si="12">C47</f>
        <v xml:space="preserve">Presupuesto inicial </v>
      </c>
      <c r="D80" s="296" t="str">
        <f t="shared" si="12"/>
        <v>Total Adiciones durante la vigencia</v>
      </c>
      <c r="E80" s="296" t="str">
        <f t="shared" si="12"/>
        <v>Total Disminución durante la vigencia</v>
      </c>
      <c r="F80" s="296" t="str">
        <f t="shared" si="12"/>
        <v>Presupuesto al final del contrato</v>
      </c>
      <c r="G80" s="335" t="str">
        <f t="shared" si="12"/>
        <v xml:space="preserve">Valor gastos totales </v>
      </c>
      <c r="H80" s="305">
        <f t="shared" si="12"/>
        <v>0</v>
      </c>
      <c r="I80" s="335" t="str">
        <f t="shared" si="12"/>
        <v>% Aportes recibidos</v>
      </c>
      <c r="J80" s="305">
        <f t="shared" si="12"/>
        <v>0</v>
      </c>
      <c r="K80" s="335" t="str">
        <f t="shared" si="12"/>
        <v>Saldo por ejecutar al final del contrato</v>
      </c>
      <c r="L80" s="305">
        <f t="shared" si="12"/>
        <v>0</v>
      </c>
    </row>
    <row r="81" spans="1:12" s="40" customFormat="1" ht="30.75" customHeight="1">
      <c r="A81" s="295"/>
      <c r="B81" s="295"/>
      <c r="C81" s="297"/>
      <c r="D81" s="297"/>
      <c r="E81" s="297"/>
      <c r="F81" s="297"/>
      <c r="G81" s="336"/>
      <c r="H81" s="307"/>
      <c r="I81" s="336"/>
      <c r="J81" s="307"/>
      <c r="K81" s="336"/>
      <c r="L81" s="307"/>
    </row>
    <row r="82" spans="1:12" s="40" customFormat="1" ht="18" customHeight="1">
      <c r="A82" s="80">
        <v>2300</v>
      </c>
      <c r="B82" s="284" t="s">
        <v>109</v>
      </c>
      <c r="C82" s="308"/>
      <c r="D82" s="308"/>
      <c r="E82" s="308"/>
      <c r="F82" s="308"/>
      <c r="G82" s="308"/>
      <c r="H82" s="308"/>
      <c r="I82" s="308"/>
      <c r="J82" s="308"/>
      <c r="K82" s="308"/>
      <c r="L82" s="285"/>
    </row>
    <row r="83" spans="1:12" ht="18" customHeight="1">
      <c r="A83" s="79">
        <v>2301</v>
      </c>
      <c r="B83" s="65" t="s">
        <v>31</v>
      </c>
      <c r="C83" s="31">
        <f>PRESUPUESTO!E56</f>
        <v>0</v>
      </c>
      <c r="D83" s="29">
        <f>'MES 1'!D84+'MES 2'!D84+'MES 3'!D84+'MES 4'!D84+'MES 5'!D84+'MES 6'!D84+'MES 7'!D84+'MES 8'!D84+'MES 9'!D84+'MES 10'!D84+'MES 11'!D86+'MES 12'!D84</f>
        <v>0</v>
      </c>
      <c r="E83" s="29">
        <f>'MES 1'!E84+'MES 2'!E84+'MES 3'!E84+'MES 4'!E84+'MES 5'!E84+'MES 6'!E84+'MES 7'!E84+'MES 8'!E84+'MES 9'!E84+'MES 10'!E84+'MES 11'!E86+'MES 12'!E84</f>
        <v>0</v>
      </c>
      <c r="F83" s="29">
        <f t="shared" ref="F83:F94" si="13">C83+D83-E83</f>
        <v>0</v>
      </c>
      <c r="G83" s="358">
        <f>'MES 1'!H84+'MES 2'!H84+'MES 3'!H84+'MES 4'!H84+'MES 5'!H84+'MES 6'!H84+'MES 7'!H84+'MES 8'!H84+'MES 9'!H84+'MES 10'!H84+'MES 11'!H86+'MES 12'!H84</f>
        <v>0</v>
      </c>
      <c r="H83" s="359"/>
      <c r="I83" s="379" t="e">
        <f t="shared" ref="I83:I96" si="14">(G83/F83)</f>
        <v>#DIV/0!</v>
      </c>
      <c r="J83" s="380"/>
      <c r="K83" s="360">
        <f t="shared" ref="K83:K94" si="15">(F83-G83)</f>
        <v>0</v>
      </c>
      <c r="L83" s="360"/>
    </row>
    <row r="84" spans="1:12" ht="18" customHeight="1">
      <c r="A84" s="79">
        <v>2302</v>
      </c>
      <c r="B84" s="65" t="s">
        <v>199</v>
      </c>
      <c r="C84" s="31">
        <f>PRESUPUESTO!E57</f>
        <v>0</v>
      </c>
      <c r="D84" s="29">
        <f>'MES 1'!D85+'MES 2'!D85+'MES 3'!D85+'MES 4'!D85+'MES 5'!D85+'MES 6'!D85+'MES 7'!D85+'MES 8'!D85+'MES 9'!D85+'MES 10'!D85+'MES 11'!D87+'MES 12'!D85</f>
        <v>0</v>
      </c>
      <c r="E84" s="29">
        <f>'MES 1'!E85+'MES 2'!E85+'MES 3'!E85+'MES 4'!E85+'MES 5'!E85+'MES 6'!E85+'MES 7'!E85+'MES 8'!E85+'MES 9'!E85+'MES 10'!E85+'MES 11'!E87+'MES 12'!E85</f>
        <v>0</v>
      </c>
      <c r="F84" s="29">
        <f t="shared" si="13"/>
        <v>0</v>
      </c>
      <c r="G84" s="358">
        <f>'MES 1'!H85+'MES 2'!H85+'MES 3'!H85+'MES 4'!H85+'MES 5'!H85+'MES 6'!H85+'MES 7'!H85+'MES 8'!H85+'MES 9'!H85+'MES 10'!H85+'MES 11'!H87+'MES 12'!H85</f>
        <v>0</v>
      </c>
      <c r="H84" s="359"/>
      <c r="I84" s="379" t="e">
        <f t="shared" si="14"/>
        <v>#DIV/0!</v>
      </c>
      <c r="J84" s="380"/>
      <c r="K84" s="360">
        <f t="shared" si="15"/>
        <v>0</v>
      </c>
      <c r="L84" s="360"/>
    </row>
    <row r="85" spans="1:12" s="88" customFormat="1" ht="18" customHeight="1">
      <c r="A85" s="116">
        <v>2303</v>
      </c>
      <c r="B85" s="65" t="s">
        <v>200</v>
      </c>
      <c r="C85" s="31">
        <f>PRESUPUESTO!E58</f>
        <v>0</v>
      </c>
      <c r="D85" s="29">
        <f>'MES 1'!D86+'MES 2'!D86+'MES 3'!D86+'MES 4'!D86+'MES 5'!D86+'MES 6'!D86+'MES 7'!D86+'MES 8'!D86+'MES 9'!D86+'MES 10'!D86+'MES 11'!D88+'MES 12'!D86</f>
        <v>0</v>
      </c>
      <c r="E85" s="29">
        <f>'MES 1'!E86+'MES 2'!E86+'MES 3'!E86+'MES 4'!E86+'MES 5'!E86+'MES 6'!E86+'MES 7'!E86+'MES 8'!E86+'MES 9'!E86+'MES 10'!E86+'MES 11'!E88+'MES 12'!E86</f>
        <v>0</v>
      </c>
      <c r="F85" s="29">
        <f t="shared" ref="F85" si="16">C85+D85-E85</f>
        <v>0</v>
      </c>
      <c r="G85" s="358">
        <f>'MES 1'!H86+'MES 2'!H86+'MES 3'!H86+'MES 4'!H86+'MES 5'!H86+'MES 6'!H86+'MES 7'!H86+'MES 8'!H86+'MES 9'!H86+'MES 10'!H86+'MES 11'!H88+'MES 12'!H86</f>
        <v>0</v>
      </c>
      <c r="H85" s="359"/>
      <c r="I85" s="379" t="e">
        <f t="shared" ref="I85" si="17">(G85/F85)</f>
        <v>#DIV/0!</v>
      </c>
      <c r="J85" s="380"/>
      <c r="K85" s="360">
        <f t="shared" ref="K85" si="18">(F85-G85)</f>
        <v>0</v>
      </c>
      <c r="L85" s="360"/>
    </row>
    <row r="86" spans="1:12" ht="18" customHeight="1">
      <c r="A86" s="116">
        <v>2304</v>
      </c>
      <c r="B86" s="65" t="s">
        <v>91</v>
      </c>
      <c r="C86" s="31">
        <f>PRESUPUESTO!E59</f>
        <v>0</v>
      </c>
      <c r="D86" s="29">
        <f>'MES 1'!D87+'MES 2'!D87+'MES 3'!D87+'MES 4'!D87+'MES 5'!D87+'MES 6'!D87+'MES 7'!D87+'MES 8'!D87+'MES 9'!D87+'MES 10'!D87+'MES 11'!D89+'MES 12'!D87</f>
        <v>0</v>
      </c>
      <c r="E86" s="29">
        <f>'MES 1'!E87+'MES 2'!E87+'MES 3'!E87+'MES 4'!E87+'MES 5'!E87+'MES 6'!E87+'MES 7'!E87+'MES 8'!E87+'MES 9'!E87+'MES 10'!E87+'MES 11'!E89+'MES 12'!E87</f>
        <v>0</v>
      </c>
      <c r="F86" s="29">
        <f t="shared" si="13"/>
        <v>0</v>
      </c>
      <c r="G86" s="358">
        <f>'MES 1'!H87+'MES 2'!H87+'MES 3'!H87+'MES 4'!H87+'MES 5'!H87+'MES 6'!H87+'MES 7'!H87+'MES 8'!H87+'MES 9'!H87+'MES 10'!H87+'MES 11'!H89+'MES 12'!H87</f>
        <v>0</v>
      </c>
      <c r="H86" s="359"/>
      <c r="I86" s="379" t="e">
        <f t="shared" si="14"/>
        <v>#DIV/0!</v>
      </c>
      <c r="J86" s="380"/>
      <c r="K86" s="360">
        <f t="shared" si="15"/>
        <v>0</v>
      </c>
      <c r="L86" s="360"/>
    </row>
    <row r="87" spans="1:12" s="88" customFormat="1" ht="18" customHeight="1">
      <c r="A87" s="116">
        <v>2305</v>
      </c>
      <c r="B87" s="117" t="s">
        <v>202</v>
      </c>
      <c r="C87" s="31">
        <f>PRESUPUESTO!E60</f>
        <v>0</v>
      </c>
      <c r="D87" s="29">
        <f>'MES 1'!D88+'MES 2'!D88+'MES 3'!D88+'MES 4'!D88+'MES 5'!D88+'MES 6'!D88+'MES 7'!D88+'MES 8'!D88+'MES 9'!D88+'MES 10'!D88+'MES 11'!D90+'MES 12'!D88</f>
        <v>0</v>
      </c>
      <c r="E87" s="29">
        <f>'MES 1'!E88+'MES 2'!E88+'MES 3'!E88+'MES 4'!E88+'MES 5'!E88+'MES 6'!E88+'MES 7'!E88+'MES 8'!E88+'MES 9'!E88+'MES 10'!E88+'MES 11'!E90+'MES 12'!E88</f>
        <v>0</v>
      </c>
      <c r="F87" s="29">
        <f t="shared" ref="F87:F88" si="19">C87+D87-E87</f>
        <v>0</v>
      </c>
      <c r="G87" s="358">
        <f>'MES 1'!H88+'MES 2'!H88+'MES 3'!H88+'MES 4'!H88+'MES 5'!H88+'MES 6'!H88+'MES 7'!H88+'MES 8'!H88+'MES 9'!H88+'MES 10'!H88+'MES 11'!H90+'MES 12'!H88</f>
        <v>0</v>
      </c>
      <c r="H87" s="359"/>
      <c r="I87" s="379" t="e">
        <f t="shared" ref="I87:I88" si="20">(G87/F87)</f>
        <v>#DIV/0!</v>
      </c>
      <c r="J87" s="380"/>
      <c r="K87" s="360">
        <f t="shared" ref="K87:K88" si="21">(F87-G87)</f>
        <v>0</v>
      </c>
      <c r="L87" s="360"/>
    </row>
    <row r="88" spans="1:12" s="88" customFormat="1" ht="18" customHeight="1">
      <c r="A88" s="116">
        <v>2306</v>
      </c>
      <c r="B88" s="117" t="s">
        <v>201</v>
      </c>
      <c r="C88" s="31">
        <f>PRESUPUESTO!E61</f>
        <v>0</v>
      </c>
      <c r="D88" s="29">
        <f>'MES 1'!D89+'MES 2'!D89+'MES 3'!D89+'MES 4'!D89+'MES 5'!D89+'MES 6'!D89+'MES 7'!D89+'MES 8'!D89+'MES 9'!D89+'MES 10'!D89+'MES 11'!D91+'MES 12'!D89</f>
        <v>0</v>
      </c>
      <c r="E88" s="29">
        <f>'MES 1'!E89+'MES 2'!E89+'MES 3'!E89+'MES 4'!E89+'MES 5'!E89+'MES 6'!E89+'MES 7'!E89+'MES 8'!E89+'MES 9'!E89+'MES 10'!E89+'MES 11'!E91+'MES 12'!E89</f>
        <v>0</v>
      </c>
      <c r="F88" s="29">
        <f t="shared" si="19"/>
        <v>0</v>
      </c>
      <c r="G88" s="358">
        <f>'MES 1'!H89+'MES 2'!H89+'MES 3'!H89+'MES 4'!H89+'MES 5'!H89+'MES 6'!H89+'MES 7'!H89+'MES 8'!H89+'MES 9'!H89+'MES 10'!H89+'MES 11'!H91+'MES 12'!H89</f>
        <v>0</v>
      </c>
      <c r="H88" s="359"/>
      <c r="I88" s="379" t="e">
        <f t="shared" si="20"/>
        <v>#DIV/0!</v>
      </c>
      <c r="J88" s="380"/>
      <c r="K88" s="360">
        <f t="shared" si="21"/>
        <v>0</v>
      </c>
      <c r="L88" s="360"/>
    </row>
    <row r="89" spans="1:12" ht="23.25" customHeight="1">
      <c r="A89" s="116">
        <v>2307</v>
      </c>
      <c r="B89" s="74" t="s">
        <v>84</v>
      </c>
      <c r="C89" s="31">
        <f>PRESUPUESTO!E62</f>
        <v>0</v>
      </c>
      <c r="D89" s="29">
        <f>'MES 1'!D90+'MES 2'!D90+'MES 3'!D90+'MES 4'!D90+'MES 5'!D90+'MES 6'!D90+'MES 7'!D90+'MES 8'!D90+'MES 9'!D90+'MES 10'!D90+'MES 11'!D92+'MES 12'!D90</f>
        <v>0</v>
      </c>
      <c r="E89" s="29">
        <f>'MES 1'!E90+'MES 2'!E90+'MES 3'!E90+'MES 4'!E90+'MES 5'!E90+'MES 6'!E90+'MES 7'!E90+'MES 8'!E90+'MES 9'!E90+'MES 10'!E90+'MES 11'!E92+'MES 12'!E90</f>
        <v>0</v>
      </c>
      <c r="F89" s="29">
        <f t="shared" si="13"/>
        <v>0</v>
      </c>
      <c r="G89" s="358">
        <f>'MES 1'!H90+'MES 2'!H90+'MES 3'!H90+'MES 4'!H90+'MES 5'!H90+'MES 6'!H90+'MES 7'!H90+'MES 8'!H90+'MES 9'!H90+'MES 10'!H90+'MES 11'!H92+'MES 12'!H90</f>
        <v>0</v>
      </c>
      <c r="H89" s="359"/>
      <c r="I89" s="379" t="e">
        <f t="shared" si="14"/>
        <v>#DIV/0!</v>
      </c>
      <c r="J89" s="380"/>
      <c r="K89" s="360">
        <f t="shared" si="15"/>
        <v>0</v>
      </c>
      <c r="L89" s="360"/>
    </row>
    <row r="90" spans="1:12" s="88" customFormat="1" ht="21" customHeight="1">
      <c r="A90" s="116">
        <v>2308</v>
      </c>
      <c r="B90" s="118" t="s">
        <v>203</v>
      </c>
      <c r="C90" s="31">
        <f>PRESUPUESTO!E63</f>
        <v>0</v>
      </c>
      <c r="D90" s="29">
        <f>'MES 1'!D92+'MES 2'!D91+'MES 3'!D91+'MES 4'!D91+'MES 5'!D91+'MES 6'!D91+'MES 7'!D91+'MES 8'!D91+'MES 9'!D91+'MES 10'!D91+'MES 11'!D93+'MES 12'!D91</f>
        <v>0</v>
      </c>
      <c r="E90" s="29">
        <f>'MES 1'!E92+'MES 2'!E91+'MES 3'!E91+'MES 4'!E91+'MES 5'!E91+'MES 6'!E91+'MES 7'!E91+'MES 8'!E91+'MES 9'!E91+'MES 10'!E91+'MES 11'!E93+'MES 12'!E91</f>
        <v>0</v>
      </c>
      <c r="F90" s="29">
        <f t="shared" si="13"/>
        <v>0</v>
      </c>
      <c r="G90" s="358">
        <f>'MES 1'!H92+'MES 2'!H91+'MES 3'!H91+'MES 4'!H91+'MES 5'!H91+'MES 6'!H91+'MES 7'!H91+'MES 8'!H91+'MES 9'!H91+'MES 10'!H91+'MES 11'!H93+'MES 12'!H91</f>
        <v>0</v>
      </c>
      <c r="H90" s="359"/>
      <c r="I90" s="379" t="e">
        <f>(G90/F90)</f>
        <v>#DIV/0!</v>
      </c>
      <c r="J90" s="380"/>
      <c r="K90" s="360">
        <f t="shared" si="15"/>
        <v>0</v>
      </c>
      <c r="L90" s="360"/>
    </row>
    <row r="91" spans="1:12" s="88" customFormat="1" ht="21" customHeight="1">
      <c r="A91" s="116">
        <v>2309</v>
      </c>
      <c r="B91" s="89" t="s">
        <v>215</v>
      </c>
      <c r="C91" s="31">
        <f>PRESUPUESTO!E64</f>
        <v>0</v>
      </c>
      <c r="D91" s="29">
        <f>'MES 1'!D92+'MES 2'!D92+'MES 3'!D92+'MES 4'!D92+'MES 5'!D92+'MES 6'!D92+'MES 7'!D92+'MES 8'!D92+'MES 9'!D92+'MES 10'!D92+'MES 11'!D94+'MES 12'!D92</f>
        <v>0</v>
      </c>
      <c r="E91" s="29">
        <f>'MES 1'!E92+'MES 2'!E92+'MES 3'!E92+'MES 4'!E92+'MES 5'!E92+'MES 6'!E92+'MES 7'!E92+'MES 8'!E92+'MES 9'!E92+'MES 10'!E92+'MES 11'!E94+'MES 12'!E92</f>
        <v>0</v>
      </c>
      <c r="F91" s="29">
        <f t="shared" ref="F91" si="22">C91+D91-E91</f>
        <v>0</v>
      </c>
      <c r="G91" s="358">
        <f>'MES 1'!H92+'MES 2'!H92+'MES 3'!H92+'MES 4'!H92+'MES 5'!H92+'MES 6'!H92+'MES 7'!H92+'MES 8'!H92+'MES 9'!H92+'MES 10'!H92+'MES 11'!H94+'MES 12'!H92</f>
        <v>0</v>
      </c>
      <c r="H91" s="359"/>
      <c r="I91" s="379" t="e">
        <f t="shared" ref="I91" si="23">(G91/F91)</f>
        <v>#DIV/0!</v>
      </c>
      <c r="J91" s="380"/>
      <c r="K91" s="360">
        <f t="shared" ref="K91" si="24">(F91-G91)</f>
        <v>0</v>
      </c>
      <c r="L91" s="360"/>
    </row>
    <row r="92" spans="1:12" s="88" customFormat="1" ht="21" customHeight="1">
      <c r="A92" s="116">
        <v>2310</v>
      </c>
      <c r="B92" s="65" t="s">
        <v>86</v>
      </c>
      <c r="C92" s="31">
        <f>PRESUPUESTO!E65</f>
        <v>0</v>
      </c>
      <c r="D92" s="29">
        <f>'MES 1'!D93+'MES 2'!D93+'MES 3'!D93+'MES 4'!D93+'MES 5'!D93+'MES 6'!D93+'MES 7'!D93+'MES 8'!D93+'MES 9'!D93+'MES 10'!D93+'MES 11'!D95+'MES 12'!D93</f>
        <v>0</v>
      </c>
      <c r="E92" s="29">
        <f>'MES 1'!E93+'MES 2'!E93+'MES 3'!E93+'MES 4'!E93+'MES 5'!E93+'MES 6'!E93+'MES 7'!E93+'MES 8'!E93+'MES 9'!E93+'MES 10'!E93+'MES 11'!E95+'MES 12'!E93</f>
        <v>0</v>
      </c>
      <c r="F92" s="29">
        <f t="shared" ref="F92:F93" si="25">C92+D92-E92</f>
        <v>0</v>
      </c>
      <c r="G92" s="358">
        <f>'MES 1'!H93+'MES 2'!H93+'MES 3'!H93+'MES 4'!H93+'MES 5'!H93+'MES 6'!H93+'MES 7'!H93+'MES 8'!H93+'MES 9'!H93+'MES 10'!H93+'MES 11'!H95+'MES 12'!H93</f>
        <v>0</v>
      </c>
      <c r="H92" s="359"/>
      <c r="I92" s="379" t="e">
        <f>(G92/F92)</f>
        <v>#DIV/0!</v>
      </c>
      <c r="J92" s="380"/>
      <c r="K92" s="360">
        <f t="shared" ref="K92:K93" si="26">(F92-G92)</f>
        <v>0</v>
      </c>
      <c r="L92" s="360"/>
    </row>
    <row r="93" spans="1:12" s="88" customFormat="1" ht="21" customHeight="1">
      <c r="A93" s="116">
        <v>2311</v>
      </c>
      <c r="B93" s="65" t="s">
        <v>204</v>
      </c>
      <c r="C93" s="31">
        <f>PRESUPUESTO!E66</f>
        <v>0</v>
      </c>
      <c r="D93" s="29">
        <f>'MES 1'!D94+'MES 2'!D94+'MES 3'!D94+'MES 4'!D94+'MES 5'!D94+'MES 6'!D94+'MES 7'!D94+'MES 8'!D94+'MES 9'!D94+'MES 10'!D94+'MES 11'!D96+'MES 12'!D94</f>
        <v>0</v>
      </c>
      <c r="E93" s="29">
        <f>'MES 1'!E94+'MES 2'!E94+'MES 3'!E94+'MES 4'!E94+'MES 5'!E94+'MES 6'!E94+'MES 7'!E94+'MES 8'!E94+'MES 9'!E94+'MES 10'!E94+'MES 11'!E96+'MES 12'!E94</f>
        <v>0</v>
      </c>
      <c r="F93" s="29">
        <f t="shared" si="25"/>
        <v>0</v>
      </c>
      <c r="G93" s="358">
        <f>'MES 1'!H94+'MES 2'!H94+'MES 3'!H94+'MES 4'!H94+'MES 5'!H94+'MES 6'!H94+'MES 7'!H94+'MES 8'!H94+'MES 9'!H94+'MES 10'!H94+'MES 11'!H96+'MES 12'!H94</f>
        <v>0</v>
      </c>
      <c r="H93" s="359"/>
      <c r="I93" s="379" t="e">
        <f t="shared" ref="I93" si="27">(G93/F93)</f>
        <v>#DIV/0!</v>
      </c>
      <c r="J93" s="380"/>
      <c r="K93" s="360">
        <f t="shared" si="26"/>
        <v>0</v>
      </c>
      <c r="L93" s="360"/>
    </row>
    <row r="94" spans="1:12" s="71" customFormat="1" ht="18" customHeight="1">
      <c r="A94" s="116">
        <v>2312</v>
      </c>
      <c r="B94" s="65" t="s">
        <v>142</v>
      </c>
      <c r="C94" s="31">
        <f>PRESUPUESTO!E67</f>
        <v>0</v>
      </c>
      <c r="D94" s="29">
        <f>'MES 1'!D95+'MES 2'!D95+'MES 3'!D95+'MES 4'!D95+'MES 5'!D95+'MES 6'!D95+'MES 7'!D95+'MES 8'!D95+'MES 9'!D95+'MES 10'!D95+'MES 11'!D97+'MES 12'!D95</f>
        <v>0</v>
      </c>
      <c r="E94" s="29">
        <f>'MES 1'!E95+'MES 2'!E95+'MES 3'!E95+'MES 4'!E95+'MES 5'!E95+'MES 6'!E95+'MES 7'!E95+'MES 8'!E95+'MES 9'!E95+'MES 10'!E95+'MES 11'!E97+'MES 12'!E95</f>
        <v>0</v>
      </c>
      <c r="F94" s="29">
        <f t="shared" si="13"/>
        <v>0</v>
      </c>
      <c r="G94" s="358">
        <f>'MES 1'!H95+'MES 2'!H95+'MES 3'!H95+'MES 4'!H95+'MES 5'!H95+'MES 6'!H95+'MES 7'!H95+'MES 8'!H95+'MES 9'!H95+'MES 10'!H95+'MES 11'!H97+'MES 12'!H95</f>
        <v>0</v>
      </c>
      <c r="H94" s="359"/>
      <c r="I94" s="379" t="e">
        <f>(G94/F94)</f>
        <v>#DIV/0!</v>
      </c>
      <c r="J94" s="380"/>
      <c r="K94" s="360">
        <f t="shared" si="15"/>
        <v>0</v>
      </c>
      <c r="L94" s="360"/>
    </row>
    <row r="95" spans="1:12" ht="15" customHeight="1">
      <c r="A95" s="284" t="s">
        <v>113</v>
      </c>
      <c r="B95" s="285"/>
      <c r="C95" s="33">
        <f>SUM(C83:C94)</f>
        <v>0</v>
      </c>
      <c r="D95" s="33">
        <f>SUM(D83:D94)</f>
        <v>0</v>
      </c>
      <c r="E95" s="33">
        <f>SUM(E83:E94)</f>
        <v>0</v>
      </c>
      <c r="F95" s="33">
        <f>SUM(F83:F94)</f>
        <v>0</v>
      </c>
      <c r="G95" s="382">
        <f>SUM(G83:H94)</f>
        <v>0</v>
      </c>
      <c r="H95" s="383"/>
      <c r="I95" s="379" t="e">
        <f t="shared" si="14"/>
        <v>#DIV/0!</v>
      </c>
      <c r="J95" s="380"/>
      <c r="K95" s="375">
        <f>SUM(K83:L94)</f>
        <v>0</v>
      </c>
      <c r="L95" s="375"/>
    </row>
    <row r="96" spans="1:12" s="40" customFormat="1" ht="15" customHeight="1">
      <c r="A96" s="284" t="s">
        <v>108</v>
      </c>
      <c r="B96" s="285"/>
      <c r="C96" s="33">
        <f>C95+C76+C63</f>
        <v>0</v>
      </c>
      <c r="D96" s="33">
        <f>D95+D76+D63</f>
        <v>0</v>
      </c>
      <c r="E96" s="33">
        <f>E95+E76+E63</f>
        <v>0</v>
      </c>
      <c r="F96" s="33">
        <f>F95+F76+F63</f>
        <v>0</v>
      </c>
      <c r="G96" s="377">
        <f>G95+G76+G63</f>
        <v>0</v>
      </c>
      <c r="H96" s="378"/>
      <c r="I96" s="379" t="e">
        <f t="shared" si="14"/>
        <v>#DIV/0!</v>
      </c>
      <c r="J96" s="380"/>
      <c r="K96" s="375">
        <f>K95+K76+K63</f>
        <v>0</v>
      </c>
      <c r="L96" s="375"/>
    </row>
    <row r="97" spans="2:14" ht="18" customHeight="1">
      <c r="B97" s="214" t="s">
        <v>14</v>
      </c>
      <c r="C97" s="215"/>
      <c r="D97" s="206" t="s">
        <v>48</v>
      </c>
      <c r="E97" s="206"/>
      <c r="F97" s="206"/>
      <c r="G97" s="206"/>
      <c r="H97" s="214" t="s">
        <v>47</v>
      </c>
      <c r="I97" s="361"/>
      <c r="J97" s="361"/>
      <c r="K97" s="361"/>
      <c r="L97" s="215"/>
    </row>
    <row r="98" spans="2:14" ht="18" customHeight="1">
      <c r="B98" s="206"/>
      <c r="C98" s="206"/>
      <c r="D98" s="206"/>
      <c r="E98" s="206"/>
      <c r="F98" s="206"/>
      <c r="G98" s="206"/>
      <c r="H98" s="214"/>
      <c r="I98" s="361"/>
      <c r="J98" s="361"/>
      <c r="K98" s="361"/>
      <c r="L98" s="215"/>
    </row>
    <row r="99" spans="2:14" ht="40.5" customHeight="1">
      <c r="B99" s="339"/>
      <c r="C99" s="340"/>
      <c r="D99" s="341"/>
      <c r="E99" s="341"/>
      <c r="F99" s="341"/>
      <c r="G99" s="341"/>
      <c r="H99" s="339"/>
      <c r="I99" s="381"/>
      <c r="J99" s="381"/>
      <c r="K99" s="381"/>
      <c r="L99" s="340"/>
    </row>
    <row r="100" spans="2:14" ht="12.75" customHeight="1">
      <c r="B100" s="214" t="s">
        <v>15</v>
      </c>
      <c r="C100" s="215"/>
      <c r="D100" s="214" t="s">
        <v>15</v>
      </c>
      <c r="E100" s="361"/>
      <c r="F100" s="361"/>
      <c r="G100" s="361"/>
      <c r="H100" s="206" t="s">
        <v>15</v>
      </c>
      <c r="I100" s="206"/>
      <c r="J100" s="206"/>
      <c r="K100" s="206"/>
      <c r="L100" s="206"/>
    </row>
    <row r="101" spans="2:14" ht="7.9" customHeight="1"/>
    <row r="102" spans="2:14" s="71" customFormat="1" ht="7.9" customHeight="1"/>
    <row r="103" spans="2:14" s="71" customFormat="1">
      <c r="B103" s="333" t="s">
        <v>116</v>
      </c>
      <c r="C103" s="333"/>
      <c r="D103" s="333"/>
      <c r="E103" s="333"/>
      <c r="F103" s="333"/>
      <c r="G103" s="334" t="s">
        <v>96</v>
      </c>
      <c r="H103" s="334"/>
      <c r="I103" s="334"/>
      <c r="J103" s="376">
        <f>G18</f>
        <v>0</v>
      </c>
      <c r="K103" s="376"/>
      <c r="L103" s="376"/>
      <c r="N103" s="59"/>
    </row>
    <row r="104" spans="2:14" s="71" customFormat="1" ht="12.75" customHeight="1">
      <c r="B104" s="4" t="s">
        <v>117</v>
      </c>
      <c r="G104" s="334" t="s">
        <v>97</v>
      </c>
      <c r="H104" s="334"/>
      <c r="I104" s="334"/>
      <c r="J104" s="376">
        <f>G96</f>
        <v>0</v>
      </c>
      <c r="K104" s="376"/>
      <c r="L104" s="376"/>
      <c r="N104" s="60"/>
    </row>
    <row r="105" spans="2:14" s="71" customFormat="1" ht="12.75" customHeight="1">
      <c r="B105" s="86"/>
      <c r="C105" s="86"/>
      <c r="D105" s="86"/>
      <c r="E105" s="86"/>
      <c r="F105" s="86"/>
      <c r="G105" s="334" t="s">
        <v>95</v>
      </c>
      <c r="H105" s="334"/>
      <c r="I105" s="334"/>
      <c r="J105" s="376">
        <f>J103-J104</f>
        <v>0</v>
      </c>
      <c r="K105" s="376"/>
      <c r="L105" s="376"/>
      <c r="N105" s="59"/>
    </row>
    <row r="106" spans="2:14" s="71" customFormat="1" ht="6" customHeight="1">
      <c r="B106" s="86"/>
      <c r="C106" s="86"/>
      <c r="D106" s="86"/>
      <c r="E106" s="86"/>
      <c r="F106" s="86"/>
    </row>
    <row r="107" spans="2:14" s="71" customFormat="1" ht="6" customHeight="1">
      <c r="B107" s="333"/>
      <c r="C107" s="333"/>
      <c r="D107" s="333"/>
      <c r="E107" s="333"/>
      <c r="F107" s="333"/>
      <c r="G107" s="333"/>
      <c r="H107" s="333"/>
      <c r="I107" s="333"/>
      <c r="J107" s="333"/>
      <c r="K107" s="333"/>
      <c r="L107" s="333"/>
    </row>
    <row r="108" spans="2:14" s="71" customFormat="1" ht="4.1500000000000004" customHeight="1"/>
  </sheetData>
  <mergeCells count="249">
    <mergeCell ref="K9:L9"/>
    <mergeCell ref="K4:L4"/>
    <mergeCell ref="K6:L6"/>
    <mergeCell ref="K7:L7"/>
    <mergeCell ref="B23:C23"/>
    <mergeCell ref="K41:L41"/>
    <mergeCell ref="B20:C20"/>
    <mergeCell ref="D20:G20"/>
    <mergeCell ref="D23:G23"/>
    <mergeCell ref="A18:B18"/>
    <mergeCell ref="I13:J13"/>
    <mergeCell ref="I14:J14"/>
    <mergeCell ref="I17:J17"/>
    <mergeCell ref="I18:J18"/>
    <mergeCell ref="A40:A45"/>
    <mergeCell ref="C40:D40"/>
    <mergeCell ref="F40:G40"/>
    <mergeCell ref="K40:L40"/>
    <mergeCell ref="F41:G41"/>
    <mergeCell ref="C42:D42"/>
    <mergeCell ref="F42:G42"/>
    <mergeCell ref="K42:L42"/>
    <mergeCell ref="F43:G43"/>
    <mergeCell ref="K43:L43"/>
    <mergeCell ref="C44:D44"/>
    <mergeCell ref="F44:G44"/>
    <mergeCell ref="K44:L44"/>
    <mergeCell ref="C45:D45"/>
    <mergeCell ref="G13:H13"/>
    <mergeCell ref="G14:H14"/>
    <mergeCell ref="K13:L13"/>
    <mergeCell ref="K14:L14"/>
    <mergeCell ref="K15:L15"/>
    <mergeCell ref="K16:L16"/>
    <mergeCell ref="F45:G45"/>
    <mergeCell ref="K45:L45"/>
    <mergeCell ref="K93:L93"/>
    <mergeCell ref="K65:L65"/>
    <mergeCell ref="G66:H66"/>
    <mergeCell ref="I66:J66"/>
    <mergeCell ref="K66:L66"/>
    <mergeCell ref="K53:L53"/>
    <mergeCell ref="G62:H62"/>
    <mergeCell ref="G63:H63"/>
    <mergeCell ref="I53:J53"/>
    <mergeCell ref="I54:J54"/>
    <mergeCell ref="I55:J55"/>
    <mergeCell ref="K62:L62"/>
    <mergeCell ref="G53:H53"/>
    <mergeCell ref="G54:H54"/>
    <mergeCell ref="G55:H55"/>
    <mergeCell ref="G56:H56"/>
    <mergeCell ref="B64:L64"/>
    <mergeCell ref="D80:D81"/>
    <mergeCell ref="I92:J92"/>
    <mergeCell ref="K92:L92"/>
    <mergeCell ref="F80:F81"/>
    <mergeCell ref="G85:H85"/>
    <mergeCell ref="I85:J85"/>
    <mergeCell ref="K85:L85"/>
    <mergeCell ref="I47:J48"/>
    <mergeCell ref="G69:H69"/>
    <mergeCell ref="G70:H70"/>
    <mergeCell ref="G46:H46"/>
    <mergeCell ref="G68:H68"/>
    <mergeCell ref="I68:J68"/>
    <mergeCell ref="K67:L67"/>
    <mergeCell ref="I65:J65"/>
    <mergeCell ref="E80:E81"/>
    <mergeCell ref="I51:J51"/>
    <mergeCell ref="G52:H52"/>
    <mergeCell ref="K47:L48"/>
    <mergeCell ref="I50:J50"/>
    <mergeCell ref="K63:L63"/>
    <mergeCell ref="K54:L54"/>
    <mergeCell ref="K55:L55"/>
    <mergeCell ref="K56:L56"/>
    <mergeCell ref="K57:L57"/>
    <mergeCell ref="K58:L58"/>
    <mergeCell ref="I59:J59"/>
    <mergeCell ref="I56:J56"/>
    <mergeCell ref="I57:J57"/>
    <mergeCell ref="G47:H48"/>
    <mergeCell ref="I63:J63"/>
    <mergeCell ref="G87:H87"/>
    <mergeCell ref="I87:J87"/>
    <mergeCell ref="K87:L87"/>
    <mergeCell ref="G88:H88"/>
    <mergeCell ref="I88:J88"/>
    <mergeCell ref="K88:L88"/>
    <mergeCell ref="G91:H91"/>
    <mergeCell ref="I91:J91"/>
    <mergeCell ref="K91:L91"/>
    <mergeCell ref="C80:C81"/>
    <mergeCell ref="B80:B81"/>
    <mergeCell ref="A80:A81"/>
    <mergeCell ref="G103:I103"/>
    <mergeCell ref="I80:J81"/>
    <mergeCell ref="K80:L81"/>
    <mergeCell ref="K79:L79"/>
    <mergeCell ref="G80:H81"/>
    <mergeCell ref="G89:H89"/>
    <mergeCell ref="I89:J89"/>
    <mergeCell ref="G84:H84"/>
    <mergeCell ref="I84:J84"/>
    <mergeCell ref="G86:H86"/>
    <mergeCell ref="I86:J86"/>
    <mergeCell ref="G83:H83"/>
    <mergeCell ref="I83:J83"/>
    <mergeCell ref="G90:H90"/>
    <mergeCell ref="I90:J90"/>
    <mergeCell ref="K90:L90"/>
    <mergeCell ref="G79:H79"/>
    <mergeCell ref="I79:J79"/>
    <mergeCell ref="G92:H92"/>
    <mergeCell ref="G93:H93"/>
    <mergeCell ref="I93:J93"/>
    <mergeCell ref="G104:I104"/>
    <mergeCell ref="G105:I105"/>
    <mergeCell ref="G94:H94"/>
    <mergeCell ref="I94:J94"/>
    <mergeCell ref="K94:L94"/>
    <mergeCell ref="H97:L97"/>
    <mergeCell ref="H98:L98"/>
    <mergeCell ref="H99:L99"/>
    <mergeCell ref="H100:L100"/>
    <mergeCell ref="G95:H95"/>
    <mergeCell ref="I95:J95"/>
    <mergeCell ref="B107:L107"/>
    <mergeCell ref="J103:L103"/>
    <mergeCell ref="J104:L104"/>
    <mergeCell ref="J105:L105"/>
    <mergeCell ref="B82:L82"/>
    <mergeCell ref="A95:B95"/>
    <mergeCell ref="A96:B96"/>
    <mergeCell ref="B97:C97"/>
    <mergeCell ref="D97:G97"/>
    <mergeCell ref="B103:F103"/>
    <mergeCell ref="B98:C98"/>
    <mergeCell ref="B99:C99"/>
    <mergeCell ref="B100:C100"/>
    <mergeCell ref="D98:G98"/>
    <mergeCell ref="D99:G99"/>
    <mergeCell ref="D100:G100"/>
    <mergeCell ref="K95:L95"/>
    <mergeCell ref="G96:H96"/>
    <mergeCell ref="I96:J96"/>
    <mergeCell ref="K96:L96"/>
    <mergeCell ref="K89:L89"/>
    <mergeCell ref="K84:L84"/>
    <mergeCell ref="K86:L86"/>
    <mergeCell ref="K83:L83"/>
    <mergeCell ref="A76:B76"/>
    <mergeCell ref="I70:J70"/>
    <mergeCell ref="K70:L70"/>
    <mergeCell ref="K68:L68"/>
    <mergeCell ref="I69:J69"/>
    <mergeCell ref="K69:L69"/>
    <mergeCell ref="G76:H76"/>
    <mergeCell ref="I76:J76"/>
    <mergeCell ref="K76:L76"/>
    <mergeCell ref="G75:H75"/>
    <mergeCell ref="I75:J75"/>
    <mergeCell ref="K75:L75"/>
    <mergeCell ref="G71:H71"/>
    <mergeCell ref="I71:J71"/>
    <mergeCell ref="K71:L71"/>
    <mergeCell ref="G72:H72"/>
    <mergeCell ref="I72:J72"/>
    <mergeCell ref="K72:L72"/>
    <mergeCell ref="G73:H73"/>
    <mergeCell ref="I73:J73"/>
    <mergeCell ref="K73:L73"/>
    <mergeCell ref="G74:H74"/>
    <mergeCell ref="I74:J74"/>
    <mergeCell ref="K74:L74"/>
    <mergeCell ref="A11:A12"/>
    <mergeCell ref="B11:B12"/>
    <mergeCell ref="A4:A9"/>
    <mergeCell ref="C4:D4"/>
    <mergeCell ref="F4:G4"/>
    <mergeCell ref="C6:D6"/>
    <mergeCell ref="F6:G6"/>
    <mergeCell ref="F7:G7"/>
    <mergeCell ref="I10:J10"/>
    <mergeCell ref="I11:J12"/>
    <mergeCell ref="F9:G9"/>
    <mergeCell ref="K10:L10"/>
    <mergeCell ref="K11:L12"/>
    <mergeCell ref="G11:H12"/>
    <mergeCell ref="G10:H10"/>
    <mergeCell ref="K17:L17"/>
    <mergeCell ref="K18:L18"/>
    <mergeCell ref="C5:D5"/>
    <mergeCell ref="C7:D7"/>
    <mergeCell ref="K5:L5"/>
    <mergeCell ref="I16:J16"/>
    <mergeCell ref="C11:C12"/>
    <mergeCell ref="D11:D12"/>
    <mergeCell ref="E11:E12"/>
    <mergeCell ref="F11:F12"/>
    <mergeCell ref="G15:H15"/>
    <mergeCell ref="G16:H16"/>
    <mergeCell ref="G17:H17"/>
    <mergeCell ref="G18:H18"/>
    <mergeCell ref="I15:J15"/>
    <mergeCell ref="F5:G5"/>
    <mergeCell ref="C8:D8"/>
    <mergeCell ref="F8:G8"/>
    <mergeCell ref="K8:L8"/>
    <mergeCell ref="C9:D9"/>
    <mergeCell ref="K51:L51"/>
    <mergeCell ref="I62:J62"/>
    <mergeCell ref="B49:L49"/>
    <mergeCell ref="G50:H50"/>
    <mergeCell ref="G51:H51"/>
    <mergeCell ref="I60:J60"/>
    <mergeCell ref="K60:L60"/>
    <mergeCell ref="G61:H61"/>
    <mergeCell ref="I61:J61"/>
    <mergeCell ref="G57:H57"/>
    <mergeCell ref="G58:H58"/>
    <mergeCell ref="G59:H59"/>
    <mergeCell ref="K59:L59"/>
    <mergeCell ref="G60:H60"/>
    <mergeCell ref="A63:B63"/>
    <mergeCell ref="I58:J58"/>
    <mergeCell ref="G67:H67"/>
    <mergeCell ref="I67:J67"/>
    <mergeCell ref="G65:H65"/>
    <mergeCell ref="K61:L61"/>
    <mergeCell ref="H20:L20"/>
    <mergeCell ref="A47:A48"/>
    <mergeCell ref="E47:E48"/>
    <mergeCell ref="F47:F48"/>
    <mergeCell ref="C43:D43"/>
    <mergeCell ref="I46:J46"/>
    <mergeCell ref="K46:L46"/>
    <mergeCell ref="C41:D41"/>
    <mergeCell ref="B21:C22"/>
    <mergeCell ref="H23:L23"/>
    <mergeCell ref="D21:G22"/>
    <mergeCell ref="H21:L22"/>
    <mergeCell ref="B47:B48"/>
    <mergeCell ref="C47:C48"/>
    <mergeCell ref="D47:D48"/>
    <mergeCell ref="I52:J52"/>
    <mergeCell ref="K52:L52"/>
    <mergeCell ref="K50:L50"/>
  </mergeCells>
  <printOptions horizontalCentered="1"/>
  <pageMargins left="0.19685039370078741" right="0.19685039370078741" top="1.1417322834645669" bottom="0.9055118110236221" header="0.31496062992125984" footer="0.31496062992125984"/>
  <pageSetup scale="75" orientation="landscape" r:id="rId1"/>
  <headerFooter>
    <oddHeader>&amp;L&amp;G&amp;C
PROCESO PROTECCIÓN
FORMATO DE SEGUIMIENTO FINANCIERO
MODALIDADES DE PROTECCIÓN&amp;RF5.G19.P
Versión 2
Página &amp;P de &amp;N
03/03/2020
Clasificación de la Información
Clasificada</oddHeader>
    <oddFooter>&amp;C&amp;G</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6" tint="0.39997558519241921"/>
  </sheetPr>
  <dimension ref="A1:I76"/>
  <sheetViews>
    <sheetView tabSelected="1" zoomScaleNormal="100" workbookViewId="0"/>
  </sheetViews>
  <sheetFormatPr baseColWidth="10" defaultColWidth="11.42578125" defaultRowHeight="12.75"/>
  <cols>
    <col min="1" max="1" width="9.7109375" style="88" customWidth="1"/>
    <col min="2" max="2" width="26.42578125" style="106" customWidth="1"/>
    <col min="3" max="3" width="17.7109375" style="106" customWidth="1"/>
    <col min="4" max="4" width="19.7109375" style="106" customWidth="1"/>
    <col min="5" max="5" width="16" style="115" customWidth="1"/>
    <col min="6" max="6" width="14.28515625" style="114" customWidth="1"/>
    <col min="7" max="16384" width="11.42578125" style="106"/>
  </cols>
  <sheetData>
    <row r="1" spans="1:6" ht="9" customHeight="1"/>
    <row r="2" spans="1:6" ht="9" customHeight="1"/>
    <row r="3" spans="1:6" ht="9" customHeight="1"/>
    <row r="4" spans="1:6" ht="22.15" customHeight="1">
      <c r="A4" s="217" t="s">
        <v>62</v>
      </c>
      <c r="B4" s="218"/>
      <c r="C4" s="218"/>
      <c r="D4" s="218"/>
      <c r="E4" s="218"/>
      <c r="F4" s="219"/>
    </row>
    <row r="5" spans="1:6" s="60" customFormat="1" ht="17.45" customHeight="1">
      <c r="A5" s="125" t="s">
        <v>205</v>
      </c>
      <c r="B5" s="221"/>
      <c r="C5" s="222"/>
      <c r="D5" s="123" t="s">
        <v>63</v>
      </c>
      <c r="E5" s="220"/>
      <c r="F5" s="220"/>
    </row>
    <row r="6" spans="1:6" s="60" customFormat="1" ht="17.45" customHeight="1">
      <c r="A6" s="126" t="s">
        <v>206</v>
      </c>
      <c r="B6" s="223"/>
      <c r="C6" s="224"/>
      <c r="D6" s="123" t="s">
        <v>50</v>
      </c>
      <c r="E6" s="220"/>
      <c r="F6" s="220"/>
    </row>
    <row r="7" spans="1:6" s="60" customFormat="1" ht="17.45" customHeight="1">
      <c r="A7" s="125" t="s">
        <v>207</v>
      </c>
      <c r="B7" s="221"/>
      <c r="C7" s="222"/>
      <c r="D7" s="124" t="s">
        <v>69</v>
      </c>
      <c r="E7" s="220"/>
      <c r="F7" s="220"/>
    </row>
    <row r="8" spans="1:6" s="60" customFormat="1" ht="22.15" customHeight="1">
      <c r="A8" s="225" t="s">
        <v>222</v>
      </c>
      <c r="B8" s="225"/>
      <c r="C8" s="127" t="s">
        <v>223</v>
      </c>
      <c r="D8" s="128" t="s">
        <v>224</v>
      </c>
      <c r="E8" s="129" t="s">
        <v>208</v>
      </c>
      <c r="F8" s="127" t="s">
        <v>209</v>
      </c>
    </row>
    <row r="9" spans="1:6" s="60" customFormat="1" ht="24.6" customHeight="1">
      <c r="A9" s="211"/>
      <c r="B9" s="211"/>
      <c r="C9" s="129"/>
      <c r="D9" s="129"/>
      <c r="E9" s="130"/>
      <c r="F9" s="131"/>
    </row>
    <row r="10" spans="1:6" s="60" customFormat="1" ht="24.6" customHeight="1">
      <c r="A10" s="211"/>
      <c r="B10" s="211"/>
      <c r="C10" s="129"/>
      <c r="D10" s="129"/>
      <c r="E10" s="129"/>
      <c r="F10" s="131"/>
    </row>
    <row r="11" spans="1:6" s="60" customFormat="1" ht="24.6" customHeight="1">
      <c r="A11" s="211"/>
      <c r="B11" s="211"/>
      <c r="C11" s="129"/>
      <c r="D11" s="129"/>
      <c r="E11" s="129"/>
      <c r="F11" s="131"/>
    </row>
    <row r="12" spans="1:6" s="60" customFormat="1" ht="4.9000000000000004" customHeight="1">
      <c r="A12" s="212"/>
      <c r="B12" s="212"/>
      <c r="C12" s="212"/>
      <c r="D12" s="212"/>
      <c r="E12" s="212"/>
      <c r="F12" s="212"/>
    </row>
    <row r="13" spans="1:6" s="60" customFormat="1" ht="5.65" customHeight="1">
      <c r="A13" s="212"/>
      <c r="B13" s="212"/>
      <c r="C13" s="212"/>
      <c r="D13" s="212"/>
      <c r="E13" s="212"/>
      <c r="F13" s="212"/>
    </row>
    <row r="14" spans="1:6" s="60" customFormat="1" ht="5.65" customHeight="1">
      <c r="A14" s="212"/>
      <c r="B14" s="212"/>
      <c r="C14" s="212"/>
      <c r="D14" s="212"/>
      <c r="E14" s="212"/>
      <c r="F14" s="212"/>
    </row>
    <row r="15" spans="1:6" s="108" customFormat="1" ht="19.899999999999999" customHeight="1">
      <c r="A15" s="64" t="s">
        <v>59</v>
      </c>
      <c r="B15" s="205" t="s">
        <v>88</v>
      </c>
      <c r="C15" s="205"/>
      <c r="D15" s="205"/>
      <c r="E15" s="120">
        <v>1</v>
      </c>
      <c r="F15" s="120">
        <v>2</v>
      </c>
    </row>
    <row r="16" spans="1:6" s="108" customFormat="1" ht="33.75">
      <c r="A16" s="104">
        <v>1000</v>
      </c>
      <c r="B16" s="205" t="s">
        <v>9</v>
      </c>
      <c r="C16" s="205"/>
      <c r="D16" s="205"/>
      <c r="E16" s="107" t="s">
        <v>70</v>
      </c>
      <c r="F16" s="107" t="s">
        <v>71</v>
      </c>
    </row>
    <row r="17" spans="1:6" s="60" customFormat="1" ht="17.649999999999999" customHeight="1">
      <c r="A17" s="104">
        <v>1100</v>
      </c>
      <c r="B17" s="204" t="s">
        <v>104</v>
      </c>
      <c r="C17" s="204"/>
      <c r="D17" s="204"/>
      <c r="E17" s="109">
        <f>+F9+F10+F11</f>
        <v>0</v>
      </c>
      <c r="F17" s="110" t="e">
        <f>E17/E22</f>
        <v>#DIV/0!</v>
      </c>
    </row>
    <row r="18" spans="1:6" s="60" customFormat="1" ht="17.649999999999999" customHeight="1">
      <c r="A18" s="104">
        <v>1200</v>
      </c>
      <c r="B18" s="204" t="s">
        <v>105</v>
      </c>
      <c r="C18" s="204"/>
      <c r="D18" s="204"/>
      <c r="E18" s="109">
        <v>0</v>
      </c>
      <c r="F18" s="110" t="e">
        <f>E18/E22</f>
        <v>#DIV/0!</v>
      </c>
    </row>
    <row r="19" spans="1:6" s="60" customFormat="1" ht="17.649999999999999" customHeight="1">
      <c r="A19" s="104">
        <v>1300</v>
      </c>
      <c r="B19" s="204" t="s">
        <v>189</v>
      </c>
      <c r="C19" s="204"/>
      <c r="D19" s="204"/>
      <c r="E19" s="109">
        <v>0</v>
      </c>
      <c r="F19" s="110" t="e">
        <f>E19/E22</f>
        <v>#DIV/0!</v>
      </c>
    </row>
    <row r="20" spans="1:6" s="60" customFormat="1" ht="17.649999999999999" customHeight="1">
      <c r="A20" s="104">
        <v>1400</v>
      </c>
      <c r="B20" s="204" t="s">
        <v>218</v>
      </c>
      <c r="C20" s="204"/>
      <c r="D20" s="204"/>
      <c r="E20" s="109">
        <v>0</v>
      </c>
      <c r="F20" s="110" t="e">
        <f>E20/E22</f>
        <v>#DIV/0!</v>
      </c>
    </row>
    <row r="21" spans="1:6" s="60" customFormat="1" ht="17.649999999999999" customHeight="1">
      <c r="A21" s="104">
        <v>1500</v>
      </c>
      <c r="B21" s="204" t="s">
        <v>219</v>
      </c>
      <c r="C21" s="204"/>
      <c r="D21" s="204"/>
      <c r="E21" s="109">
        <v>0</v>
      </c>
      <c r="F21" s="110" t="e">
        <f>E21/E22</f>
        <v>#DIV/0!</v>
      </c>
    </row>
    <row r="22" spans="1:6" s="113" customFormat="1" ht="16.149999999999999" customHeight="1">
      <c r="A22" s="205" t="s">
        <v>64</v>
      </c>
      <c r="B22" s="205"/>
      <c r="C22" s="205"/>
      <c r="D22" s="205"/>
      <c r="E22" s="111">
        <f>SUM(E17:E21)</f>
        <v>0</v>
      </c>
      <c r="F22" s="112" t="e">
        <f>SUM(F17:F21)</f>
        <v>#DIV/0!</v>
      </c>
    </row>
    <row r="23" spans="1:6" s="60" customFormat="1" ht="11.65" customHeight="1">
      <c r="A23" s="206"/>
      <c r="B23" s="206"/>
      <c r="C23" s="206"/>
      <c r="D23" s="206"/>
      <c r="E23" s="206"/>
      <c r="F23" s="206"/>
    </row>
    <row r="24" spans="1:6" s="108" customFormat="1" ht="18" customHeight="1">
      <c r="A24" s="105" t="s">
        <v>59</v>
      </c>
      <c r="B24" s="205" t="s">
        <v>89</v>
      </c>
      <c r="C24" s="205"/>
      <c r="D24" s="205"/>
      <c r="E24" s="107">
        <v>1</v>
      </c>
      <c r="F24" s="107">
        <v>2</v>
      </c>
    </row>
    <row r="25" spans="1:6" s="108" customFormat="1" ht="31.9" customHeight="1">
      <c r="A25" s="105">
        <v>2000</v>
      </c>
      <c r="B25" s="205" t="s">
        <v>19</v>
      </c>
      <c r="C25" s="205"/>
      <c r="D25" s="205"/>
      <c r="E25" s="107" t="s">
        <v>67</v>
      </c>
      <c r="F25" s="107" t="s">
        <v>68</v>
      </c>
    </row>
    <row r="26" spans="1:6" s="60" customFormat="1" ht="18" customHeight="1">
      <c r="A26" s="104">
        <v>2100</v>
      </c>
      <c r="B26" s="205" t="s">
        <v>103</v>
      </c>
      <c r="C26" s="205"/>
      <c r="D26" s="205"/>
      <c r="E26" s="205"/>
      <c r="F26" s="205"/>
    </row>
    <row r="27" spans="1:6" s="60" customFormat="1" ht="18" customHeight="1">
      <c r="A27" s="148">
        <v>2101</v>
      </c>
      <c r="B27" s="210" t="s">
        <v>83</v>
      </c>
      <c r="C27" s="210"/>
      <c r="D27" s="210"/>
      <c r="E27" s="150">
        <v>0</v>
      </c>
      <c r="F27" s="151" t="e">
        <f>E27/E22</f>
        <v>#DIV/0!</v>
      </c>
    </row>
    <row r="28" spans="1:6" s="60" customFormat="1" ht="18" customHeight="1">
      <c r="A28" s="148">
        <v>2102</v>
      </c>
      <c r="B28" s="210" t="s">
        <v>21</v>
      </c>
      <c r="C28" s="210"/>
      <c r="D28" s="210" t="s">
        <v>21</v>
      </c>
      <c r="E28" s="150">
        <v>0</v>
      </c>
      <c r="F28" s="151" t="e">
        <f>E28/E22</f>
        <v>#DIV/0!</v>
      </c>
    </row>
    <row r="29" spans="1:6" s="60" customFormat="1" ht="18" customHeight="1">
      <c r="A29" s="148">
        <v>2103</v>
      </c>
      <c r="B29" s="210" t="s">
        <v>22</v>
      </c>
      <c r="C29" s="210"/>
      <c r="D29" s="210" t="s">
        <v>22</v>
      </c>
      <c r="E29" s="150">
        <v>0</v>
      </c>
      <c r="F29" s="151" t="e">
        <f>E29/E22</f>
        <v>#DIV/0!</v>
      </c>
    </row>
    <row r="30" spans="1:6" s="60" customFormat="1" ht="18" customHeight="1">
      <c r="A30" s="148">
        <v>2104</v>
      </c>
      <c r="B30" s="210" t="s">
        <v>23</v>
      </c>
      <c r="C30" s="210"/>
      <c r="D30" s="210" t="s">
        <v>23</v>
      </c>
      <c r="E30" s="150">
        <v>0</v>
      </c>
      <c r="F30" s="151" t="e">
        <f>E30/E22</f>
        <v>#DIV/0!</v>
      </c>
    </row>
    <row r="31" spans="1:6" s="60" customFormat="1" ht="18" customHeight="1">
      <c r="A31" s="148">
        <v>2105</v>
      </c>
      <c r="B31" s="210" t="s">
        <v>24</v>
      </c>
      <c r="C31" s="210"/>
      <c r="D31" s="210" t="s">
        <v>24</v>
      </c>
      <c r="E31" s="150">
        <v>0</v>
      </c>
      <c r="F31" s="151" t="e">
        <f>E31/E22</f>
        <v>#DIV/0!</v>
      </c>
    </row>
    <row r="32" spans="1:6" s="60" customFormat="1" ht="18" customHeight="1">
      <c r="A32" s="148">
        <v>2106</v>
      </c>
      <c r="B32" s="210" t="s">
        <v>25</v>
      </c>
      <c r="C32" s="210"/>
      <c r="D32" s="210" t="s">
        <v>25</v>
      </c>
      <c r="E32" s="150">
        <v>0</v>
      </c>
      <c r="F32" s="151" t="e">
        <f>E32/E22</f>
        <v>#DIV/0!</v>
      </c>
    </row>
    <row r="33" spans="1:6" s="60" customFormat="1" ht="18" customHeight="1">
      <c r="A33" s="148">
        <v>2107</v>
      </c>
      <c r="B33" s="210" t="s">
        <v>26</v>
      </c>
      <c r="C33" s="210"/>
      <c r="D33" s="210" t="s">
        <v>26</v>
      </c>
      <c r="E33" s="150">
        <v>0</v>
      </c>
      <c r="F33" s="151" t="e">
        <f>E33/E22</f>
        <v>#DIV/0!</v>
      </c>
    </row>
    <row r="34" spans="1:6" s="60" customFormat="1" ht="18" customHeight="1">
      <c r="A34" s="148">
        <v>2108</v>
      </c>
      <c r="B34" s="210" t="s">
        <v>90</v>
      </c>
      <c r="C34" s="210"/>
      <c r="D34" s="210" t="s">
        <v>90</v>
      </c>
      <c r="E34" s="150">
        <v>0</v>
      </c>
      <c r="F34" s="151" t="e">
        <f>E34/E22</f>
        <v>#DIV/0!</v>
      </c>
    </row>
    <row r="35" spans="1:6" s="60" customFormat="1" ht="18" customHeight="1">
      <c r="A35" s="148">
        <v>2109</v>
      </c>
      <c r="B35" s="210" t="s">
        <v>140</v>
      </c>
      <c r="C35" s="210"/>
      <c r="D35" s="210" t="s">
        <v>27</v>
      </c>
      <c r="E35" s="150">
        <v>0</v>
      </c>
      <c r="F35" s="151" t="e">
        <f>E35/E22</f>
        <v>#DIV/0!</v>
      </c>
    </row>
    <row r="36" spans="1:6" s="60" customFormat="1" ht="18" customHeight="1">
      <c r="A36" s="148">
        <f>+A35+1</f>
        <v>2110</v>
      </c>
      <c r="B36" s="210" t="s">
        <v>28</v>
      </c>
      <c r="C36" s="210"/>
      <c r="D36" s="210" t="s">
        <v>28</v>
      </c>
      <c r="E36" s="150">
        <v>0</v>
      </c>
      <c r="F36" s="151" t="e">
        <f>E36/E22</f>
        <v>#DIV/0!</v>
      </c>
    </row>
    <row r="37" spans="1:6" s="60" customFormat="1" ht="18" customHeight="1">
      <c r="A37" s="148">
        <f>+A36+1</f>
        <v>2111</v>
      </c>
      <c r="B37" s="210" t="s">
        <v>29</v>
      </c>
      <c r="C37" s="210"/>
      <c r="D37" s="210" t="s">
        <v>29</v>
      </c>
      <c r="E37" s="150">
        <v>0</v>
      </c>
      <c r="F37" s="151" t="e">
        <f>E37/E22</f>
        <v>#DIV/0!</v>
      </c>
    </row>
    <row r="38" spans="1:6" s="60" customFormat="1" ht="18" customHeight="1">
      <c r="A38" s="148">
        <f>+A37+1</f>
        <v>2112</v>
      </c>
      <c r="B38" s="207" t="s">
        <v>210</v>
      </c>
      <c r="C38" s="208"/>
      <c r="D38" s="209" t="s">
        <v>29</v>
      </c>
      <c r="E38" s="150">
        <v>0</v>
      </c>
      <c r="F38" s="151" t="e">
        <f>E38/E22</f>
        <v>#DIV/0!</v>
      </c>
    </row>
    <row r="39" spans="1:6" s="60" customFormat="1" ht="18" customHeight="1">
      <c r="A39" s="148">
        <f>+A38+1</f>
        <v>2113</v>
      </c>
      <c r="B39" s="207" t="s">
        <v>142</v>
      </c>
      <c r="C39" s="208"/>
      <c r="D39" s="209" t="s">
        <v>29</v>
      </c>
      <c r="E39" s="150">
        <v>0</v>
      </c>
      <c r="F39" s="151" t="e">
        <f>E39/E22</f>
        <v>#DIV/0!</v>
      </c>
    </row>
    <row r="40" spans="1:6" s="113" customFormat="1" ht="18" customHeight="1">
      <c r="A40" s="199" t="s">
        <v>65</v>
      </c>
      <c r="B40" s="199"/>
      <c r="C40" s="199"/>
      <c r="D40" s="199"/>
      <c r="E40" s="152">
        <f>SUM(E27:E39)</f>
        <v>0</v>
      </c>
      <c r="F40" s="153" t="e">
        <f>SUM(F27:F39)</f>
        <v>#DIV/0!</v>
      </c>
    </row>
    <row r="41" spans="1:6" s="113" customFormat="1" ht="13.15" customHeight="1">
      <c r="A41" s="154"/>
      <c r="B41" s="154"/>
      <c r="C41" s="154"/>
      <c r="D41" s="154"/>
      <c r="E41" s="155"/>
      <c r="F41" s="156"/>
    </row>
    <row r="42" spans="1:6" s="60" customFormat="1" ht="18" customHeight="1">
      <c r="A42" s="149">
        <v>2200</v>
      </c>
      <c r="B42" s="197" t="s">
        <v>73</v>
      </c>
      <c r="C42" s="197"/>
      <c r="D42" s="197"/>
      <c r="E42" s="197"/>
      <c r="F42" s="197"/>
    </row>
    <row r="43" spans="1:6" s="60" customFormat="1" ht="18" customHeight="1">
      <c r="A43" s="148">
        <v>2201</v>
      </c>
      <c r="B43" s="203" t="s">
        <v>138</v>
      </c>
      <c r="C43" s="203"/>
      <c r="D43" s="203"/>
      <c r="E43" s="150">
        <v>0</v>
      </c>
      <c r="F43" s="151" t="e">
        <f>E43/E22</f>
        <v>#DIV/0!</v>
      </c>
    </row>
    <row r="44" spans="1:6" s="60" customFormat="1" ht="18" customHeight="1">
      <c r="A44" s="148">
        <v>2202</v>
      </c>
      <c r="B44" s="203" t="s">
        <v>99</v>
      </c>
      <c r="C44" s="203"/>
      <c r="D44" s="203"/>
      <c r="E44" s="150">
        <v>0</v>
      </c>
      <c r="F44" s="151" t="e">
        <f>E44/E22</f>
        <v>#DIV/0!</v>
      </c>
    </row>
    <row r="45" spans="1:6" s="60" customFormat="1" ht="18" customHeight="1">
      <c r="A45" s="148">
        <v>2203</v>
      </c>
      <c r="B45" s="203" t="s">
        <v>198</v>
      </c>
      <c r="C45" s="203"/>
      <c r="D45" s="203"/>
      <c r="E45" s="150">
        <v>0</v>
      </c>
      <c r="F45" s="151" t="e">
        <f>E45/E22</f>
        <v>#DIV/0!</v>
      </c>
    </row>
    <row r="46" spans="1:6" s="60" customFormat="1" ht="18" customHeight="1">
      <c r="A46" s="148">
        <v>2204</v>
      </c>
      <c r="B46" s="203" t="s">
        <v>137</v>
      </c>
      <c r="C46" s="203"/>
      <c r="D46" s="203"/>
      <c r="E46" s="150">
        <v>0</v>
      </c>
      <c r="F46" s="151" t="e">
        <f>E46/E22</f>
        <v>#DIV/0!</v>
      </c>
    </row>
    <row r="47" spans="1:6" s="60" customFormat="1" ht="18" customHeight="1">
      <c r="A47" s="148">
        <v>2205</v>
      </c>
      <c r="B47" s="203" t="s">
        <v>101</v>
      </c>
      <c r="C47" s="203"/>
      <c r="D47" s="203"/>
      <c r="E47" s="150">
        <v>0</v>
      </c>
      <c r="F47" s="151" t="e">
        <f>E47/E22</f>
        <v>#DIV/0!</v>
      </c>
    </row>
    <row r="48" spans="1:6" s="60" customFormat="1" ht="18" customHeight="1">
      <c r="A48" s="148">
        <v>2206</v>
      </c>
      <c r="B48" s="203" t="s">
        <v>102</v>
      </c>
      <c r="C48" s="203"/>
      <c r="D48" s="203"/>
      <c r="E48" s="150">
        <v>0</v>
      </c>
      <c r="F48" s="151" t="e">
        <f>E48/E22</f>
        <v>#DIV/0!</v>
      </c>
    </row>
    <row r="49" spans="1:9" s="60" customFormat="1" ht="18" customHeight="1">
      <c r="A49" s="148">
        <v>2207</v>
      </c>
      <c r="B49" s="203" t="s">
        <v>139</v>
      </c>
      <c r="C49" s="203"/>
      <c r="D49" s="203"/>
      <c r="E49" s="150">
        <v>0</v>
      </c>
      <c r="F49" s="151" t="e">
        <f>E49/E22</f>
        <v>#DIV/0!</v>
      </c>
    </row>
    <row r="50" spans="1:9" s="60" customFormat="1" ht="25.5" customHeight="1">
      <c r="A50" s="148">
        <v>2208</v>
      </c>
      <c r="B50" s="188" t="s">
        <v>191</v>
      </c>
      <c r="C50" s="189"/>
      <c r="D50" s="190"/>
      <c r="E50" s="150">
        <v>0</v>
      </c>
      <c r="F50" s="151" t="e">
        <f>E50/E22</f>
        <v>#DIV/0!</v>
      </c>
    </row>
    <row r="51" spans="1:9" s="60" customFormat="1" ht="21" customHeight="1">
      <c r="A51" s="148">
        <v>2209</v>
      </c>
      <c r="B51" s="188" t="s">
        <v>225</v>
      </c>
      <c r="C51" s="189"/>
      <c r="D51" s="190"/>
      <c r="E51" s="150">
        <v>0</v>
      </c>
      <c r="F51" s="151" t="e">
        <f>E51/E22</f>
        <v>#DIV/0!</v>
      </c>
    </row>
    <row r="52" spans="1:9" s="60" customFormat="1" ht="18" customHeight="1">
      <c r="A52" s="148">
        <v>2210</v>
      </c>
      <c r="B52" s="194" t="s">
        <v>143</v>
      </c>
      <c r="C52" s="195"/>
      <c r="D52" s="196"/>
      <c r="E52" s="150">
        <v>0</v>
      </c>
      <c r="F52" s="151" t="e">
        <f>E52/E22</f>
        <v>#DIV/0!</v>
      </c>
    </row>
    <row r="53" spans="1:9" s="60" customFormat="1" ht="18" customHeight="1">
      <c r="A53" s="148">
        <v>2211</v>
      </c>
      <c r="B53" s="194" t="s">
        <v>142</v>
      </c>
      <c r="C53" s="195"/>
      <c r="D53" s="196"/>
      <c r="E53" s="150">
        <v>0</v>
      </c>
      <c r="F53" s="151" t="e">
        <f>E53/E22</f>
        <v>#DIV/0!</v>
      </c>
    </row>
    <row r="54" spans="1:9" s="113" customFormat="1" ht="18" customHeight="1">
      <c r="A54" s="199" t="s">
        <v>65</v>
      </c>
      <c r="B54" s="199"/>
      <c r="C54" s="199"/>
      <c r="D54" s="199"/>
      <c r="E54" s="152">
        <f>SUM(E43:E53)</f>
        <v>0</v>
      </c>
      <c r="F54" s="153" t="e">
        <f>SUM(F43:F53)</f>
        <v>#DIV/0!</v>
      </c>
      <c r="H54" s="60"/>
      <c r="I54" s="60"/>
    </row>
    <row r="55" spans="1:9" s="60" customFormat="1" ht="18" customHeight="1">
      <c r="A55" s="149">
        <v>2300</v>
      </c>
      <c r="B55" s="197" t="s">
        <v>74</v>
      </c>
      <c r="C55" s="197"/>
      <c r="D55" s="197"/>
      <c r="E55" s="197"/>
      <c r="F55" s="197"/>
    </row>
    <row r="56" spans="1:9" s="60" customFormat="1" ht="18" customHeight="1">
      <c r="A56" s="148">
        <v>2301</v>
      </c>
      <c r="B56" s="198" t="s">
        <v>31</v>
      </c>
      <c r="C56" s="198"/>
      <c r="D56" s="198"/>
      <c r="E56" s="150">
        <v>0</v>
      </c>
      <c r="F56" s="151" t="e">
        <f>E56/E22</f>
        <v>#DIV/0!</v>
      </c>
    </row>
    <row r="57" spans="1:9" s="60" customFormat="1" ht="18" customHeight="1">
      <c r="A57" s="148">
        <v>2302</v>
      </c>
      <c r="B57" s="198" t="s">
        <v>199</v>
      </c>
      <c r="C57" s="198"/>
      <c r="D57" s="198" t="s">
        <v>85</v>
      </c>
      <c r="E57" s="150">
        <v>0</v>
      </c>
      <c r="F57" s="151" t="e">
        <f>E57/E22</f>
        <v>#DIV/0!</v>
      </c>
    </row>
    <row r="58" spans="1:9" s="60" customFormat="1" ht="18" customHeight="1">
      <c r="A58" s="148">
        <v>2303</v>
      </c>
      <c r="B58" s="198" t="s">
        <v>200</v>
      </c>
      <c r="C58" s="198"/>
      <c r="D58" s="198" t="s">
        <v>85</v>
      </c>
      <c r="E58" s="150">
        <v>0</v>
      </c>
      <c r="F58" s="151" t="e">
        <f>E58/E22</f>
        <v>#DIV/0!</v>
      </c>
    </row>
    <row r="59" spans="1:9" s="60" customFormat="1" ht="18" customHeight="1">
      <c r="A59" s="148">
        <v>2304</v>
      </c>
      <c r="B59" s="198" t="s">
        <v>91</v>
      </c>
      <c r="C59" s="198"/>
      <c r="D59" s="198" t="s">
        <v>91</v>
      </c>
      <c r="E59" s="150">
        <v>0</v>
      </c>
      <c r="F59" s="151" t="e">
        <f>E59/E22</f>
        <v>#DIV/0!</v>
      </c>
    </row>
    <row r="60" spans="1:9" s="60" customFormat="1" ht="18" customHeight="1">
      <c r="A60" s="148">
        <v>2305</v>
      </c>
      <c r="B60" s="213" t="s">
        <v>202</v>
      </c>
      <c r="C60" s="213"/>
      <c r="D60" s="213" t="s">
        <v>91</v>
      </c>
      <c r="E60" s="150">
        <v>0</v>
      </c>
      <c r="F60" s="151" t="e">
        <f>E60/E22</f>
        <v>#DIV/0!</v>
      </c>
    </row>
    <row r="61" spans="1:9" s="60" customFormat="1" ht="18" customHeight="1">
      <c r="A61" s="148">
        <v>2306</v>
      </c>
      <c r="B61" s="198" t="s">
        <v>201</v>
      </c>
      <c r="C61" s="198"/>
      <c r="D61" s="198" t="s">
        <v>91</v>
      </c>
      <c r="E61" s="150">
        <v>0</v>
      </c>
      <c r="F61" s="151" t="e">
        <f>E61/E22</f>
        <v>#DIV/0!</v>
      </c>
    </row>
    <row r="62" spans="1:9" s="60" customFormat="1" ht="26.25" customHeight="1">
      <c r="A62" s="148">
        <v>2307</v>
      </c>
      <c r="B62" s="198" t="s">
        <v>84</v>
      </c>
      <c r="C62" s="198"/>
      <c r="D62" s="198" t="s">
        <v>84</v>
      </c>
      <c r="E62" s="150">
        <v>0</v>
      </c>
      <c r="F62" s="151" t="e">
        <f>E62/E22</f>
        <v>#DIV/0!</v>
      </c>
    </row>
    <row r="63" spans="1:9" s="60" customFormat="1" ht="18" customHeight="1">
      <c r="A63" s="148">
        <v>2308</v>
      </c>
      <c r="B63" s="200" t="s">
        <v>203</v>
      </c>
      <c r="C63" s="201"/>
      <c r="D63" s="202" t="s">
        <v>136</v>
      </c>
      <c r="E63" s="150">
        <v>0</v>
      </c>
      <c r="F63" s="151" t="e">
        <f>E63/E22</f>
        <v>#DIV/0!</v>
      </c>
    </row>
    <row r="64" spans="1:9" s="60" customFormat="1" ht="18" customHeight="1">
      <c r="A64" s="148">
        <v>2309</v>
      </c>
      <c r="B64" s="200" t="s">
        <v>215</v>
      </c>
      <c r="C64" s="201"/>
      <c r="D64" s="202" t="s">
        <v>136</v>
      </c>
      <c r="E64" s="150">
        <v>0</v>
      </c>
      <c r="F64" s="151" t="e">
        <f>E64/E22</f>
        <v>#DIV/0!</v>
      </c>
    </row>
    <row r="65" spans="1:6" s="60" customFormat="1" ht="18" customHeight="1">
      <c r="A65" s="148">
        <v>2310</v>
      </c>
      <c r="B65" s="198" t="s">
        <v>86</v>
      </c>
      <c r="C65" s="198"/>
      <c r="D65" s="198" t="s">
        <v>86</v>
      </c>
      <c r="E65" s="150">
        <v>0</v>
      </c>
      <c r="F65" s="151" t="e">
        <f>E65/E22</f>
        <v>#DIV/0!</v>
      </c>
    </row>
    <row r="66" spans="1:6" s="60" customFormat="1" ht="18" customHeight="1">
      <c r="A66" s="148">
        <v>2311</v>
      </c>
      <c r="B66" s="198" t="s">
        <v>204</v>
      </c>
      <c r="C66" s="198"/>
      <c r="D66" s="198" t="s">
        <v>86</v>
      </c>
      <c r="E66" s="150">
        <v>0</v>
      </c>
      <c r="F66" s="151" t="e">
        <f>E66/E22</f>
        <v>#DIV/0!</v>
      </c>
    </row>
    <row r="67" spans="1:6" s="60" customFormat="1" ht="18" customHeight="1">
      <c r="A67" s="148">
        <v>2312</v>
      </c>
      <c r="B67" s="191" t="s">
        <v>142</v>
      </c>
      <c r="C67" s="192"/>
      <c r="D67" s="193"/>
      <c r="E67" s="150">
        <v>0</v>
      </c>
      <c r="F67" s="151" t="e">
        <f>E67/E22</f>
        <v>#DIV/0!</v>
      </c>
    </row>
    <row r="68" spans="1:6" s="60" customFormat="1" ht="18" customHeight="1">
      <c r="A68" s="199" t="s">
        <v>65</v>
      </c>
      <c r="B68" s="199"/>
      <c r="C68" s="199"/>
      <c r="D68" s="199"/>
      <c r="E68" s="152">
        <f>SUM(E56:E67)</f>
        <v>0</v>
      </c>
      <c r="F68" s="153" t="e">
        <f>SUM(F56:F67)</f>
        <v>#DIV/0!</v>
      </c>
    </row>
    <row r="69" spans="1:6" s="60" customFormat="1" ht="18" customHeight="1">
      <c r="A69" s="216"/>
      <c r="B69" s="216"/>
      <c r="C69" s="216"/>
      <c r="D69" s="216"/>
      <c r="E69" s="216"/>
      <c r="F69" s="216"/>
    </row>
    <row r="70" spans="1:6" s="113" customFormat="1" ht="18" customHeight="1">
      <c r="A70" s="205" t="s">
        <v>66</v>
      </c>
      <c r="B70" s="205"/>
      <c r="C70" s="205"/>
      <c r="D70" s="205"/>
      <c r="E70" s="111">
        <f>E68+E54+E40</f>
        <v>0</v>
      </c>
      <c r="F70" s="112" t="e">
        <f>F68+F54+F40</f>
        <v>#DIV/0!</v>
      </c>
    </row>
    <row r="71" spans="1:6" ht="11.65" customHeight="1">
      <c r="A71" s="106"/>
      <c r="E71" s="106"/>
    </row>
    <row r="72" spans="1:6" ht="11.65" customHeight="1">
      <c r="A72" s="106"/>
      <c r="E72" s="106"/>
    </row>
    <row r="73" spans="1:6" ht="11.65" customHeight="1">
      <c r="A73" s="106"/>
      <c r="E73" s="106"/>
    </row>
    <row r="74" spans="1:6" ht="18" customHeight="1">
      <c r="A74" s="106"/>
      <c r="B74" s="214" t="s">
        <v>132</v>
      </c>
      <c r="C74" s="215"/>
      <c r="D74" s="206" t="s">
        <v>133</v>
      </c>
      <c r="E74" s="206"/>
      <c r="F74" s="206"/>
    </row>
    <row r="75" spans="1:6" ht="31.5" customHeight="1">
      <c r="A75" s="106"/>
      <c r="B75" s="214"/>
      <c r="C75" s="215"/>
      <c r="D75" s="206"/>
      <c r="E75" s="206"/>
      <c r="F75" s="206"/>
    </row>
    <row r="76" spans="1:6">
      <c r="A76" s="106"/>
      <c r="B76" s="214" t="s">
        <v>15</v>
      </c>
      <c r="C76" s="215"/>
      <c r="D76" s="206" t="s">
        <v>15</v>
      </c>
      <c r="E76" s="206"/>
      <c r="F76" s="206"/>
    </row>
  </sheetData>
  <mergeCells count="75">
    <mergeCell ref="A4:F4"/>
    <mergeCell ref="B37:D37"/>
    <mergeCell ref="B33:D33"/>
    <mergeCell ref="B34:D34"/>
    <mergeCell ref="B35:D35"/>
    <mergeCell ref="B36:D36"/>
    <mergeCell ref="B32:D32"/>
    <mergeCell ref="B28:D28"/>
    <mergeCell ref="B29:D29"/>
    <mergeCell ref="E6:F6"/>
    <mergeCell ref="B5:C5"/>
    <mergeCell ref="B6:C6"/>
    <mergeCell ref="B7:C7"/>
    <mergeCell ref="A8:B8"/>
    <mergeCell ref="E5:F5"/>
    <mergeCell ref="E7:F7"/>
    <mergeCell ref="D75:F75"/>
    <mergeCell ref="D76:F76"/>
    <mergeCell ref="D74:F74"/>
    <mergeCell ref="B58:D58"/>
    <mergeCell ref="B61:D61"/>
    <mergeCell ref="B60:D60"/>
    <mergeCell ref="B62:D62"/>
    <mergeCell ref="B74:C74"/>
    <mergeCell ref="B75:C75"/>
    <mergeCell ref="B76:C76"/>
    <mergeCell ref="A68:D68"/>
    <mergeCell ref="A70:D70"/>
    <mergeCell ref="A69:F69"/>
    <mergeCell ref="B63:D63"/>
    <mergeCell ref="B66:D66"/>
    <mergeCell ref="B44:D44"/>
    <mergeCell ref="A9:B9"/>
    <mergeCell ref="A10:B10"/>
    <mergeCell ref="A11:B11"/>
    <mergeCell ref="A22:D22"/>
    <mergeCell ref="B31:D31"/>
    <mergeCell ref="B27:D27"/>
    <mergeCell ref="B24:D24"/>
    <mergeCell ref="B25:D25"/>
    <mergeCell ref="A14:F14"/>
    <mergeCell ref="B21:D21"/>
    <mergeCell ref="B16:D16"/>
    <mergeCell ref="B15:D15"/>
    <mergeCell ref="B20:D20"/>
    <mergeCell ref="A12:F12"/>
    <mergeCell ref="A13:F13"/>
    <mergeCell ref="B49:D49"/>
    <mergeCell ref="B46:D46"/>
    <mergeCell ref="B47:D47"/>
    <mergeCell ref="A40:D40"/>
    <mergeCell ref="B17:D17"/>
    <mergeCell ref="B18:D18"/>
    <mergeCell ref="B19:D19"/>
    <mergeCell ref="B26:F26"/>
    <mergeCell ref="A23:F23"/>
    <mergeCell ref="B39:D39"/>
    <mergeCell ref="B38:D38"/>
    <mergeCell ref="B48:D48"/>
    <mergeCell ref="B45:D45"/>
    <mergeCell ref="B43:D43"/>
    <mergeCell ref="B30:D30"/>
    <mergeCell ref="B42:F42"/>
    <mergeCell ref="B50:D50"/>
    <mergeCell ref="B67:D67"/>
    <mergeCell ref="B53:D53"/>
    <mergeCell ref="B51:D51"/>
    <mergeCell ref="B52:D52"/>
    <mergeCell ref="B55:F55"/>
    <mergeCell ref="B56:D56"/>
    <mergeCell ref="B59:D59"/>
    <mergeCell ref="A54:D54"/>
    <mergeCell ref="B64:D64"/>
    <mergeCell ref="B57:D57"/>
    <mergeCell ref="B65:D65"/>
  </mergeCells>
  <printOptions horizontalCentered="1"/>
  <pageMargins left="0.23622047244094491" right="0.23622047244094491" top="1.4173228346456694" bottom="0.74803149606299213" header="0.31496062992125984" footer="0.31496062992125984"/>
  <pageSetup orientation="portrait" r:id="rId1"/>
  <headerFooter alignWithMargins="0">
    <oddHeader>&amp;L&amp;G&amp;C
PROCESO PROTECCIÓN
FORMATO DE SEGUIMIENTO FINANCIERO
MODALIDADES DE PROTECCIÓN&amp;RF5.G19.P
Versión 1
Página &amp;P de &amp;N
03/03/2020
Clasificación de la Información 
Clasificada</oddHeader>
    <oddFooter>&amp;C&amp;"Tempus Sans ITC,Normal"&amp;12&amp;G</oddFooter>
  </headerFooter>
  <ignoredErrors>
    <ignoredError sqref="F17:F22 F27:F39 D40 D68 D70 D69:F69 D62 D65 F70 F65 F43:F53 F56:F57 F59 F62:F63 B65 B62 A69:B69 A70:B70 A68:B68 A40:B40" evalError="1"/>
  </ignoredErrors>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4"/>
  <dimension ref="A1:F63"/>
  <sheetViews>
    <sheetView workbookViewId="0">
      <selection activeCell="H12" sqref="H12"/>
    </sheetView>
  </sheetViews>
  <sheetFormatPr baseColWidth="10" defaultColWidth="11.42578125" defaultRowHeight="12.75"/>
  <cols>
    <col min="1" max="1" width="20.5703125" style="2" customWidth="1"/>
    <col min="2" max="2" width="14.28515625" style="2" customWidth="1"/>
    <col min="3" max="3" width="13.7109375" style="2" customWidth="1"/>
    <col min="4" max="4" width="13" style="2" customWidth="1"/>
    <col min="5" max="5" width="15.7109375" style="2" customWidth="1"/>
    <col min="6" max="16384" width="11.42578125" style="2"/>
  </cols>
  <sheetData>
    <row r="1" spans="1:6" ht="13.5" thickBot="1"/>
    <row r="2" spans="1:6">
      <c r="A2" s="5"/>
      <c r="B2" s="6"/>
      <c r="C2" s="6"/>
      <c r="D2" s="7"/>
      <c r="E2" s="7"/>
      <c r="F2" s="8"/>
    </row>
    <row r="3" spans="1:6">
      <c r="A3" s="9"/>
      <c r="B3" s="253" t="s">
        <v>33</v>
      </c>
      <c r="C3" s="253"/>
      <c r="D3" s="253"/>
      <c r="E3" s="253"/>
      <c r="F3" s="254"/>
    </row>
    <row r="4" spans="1:6">
      <c r="A4" s="9"/>
      <c r="B4" s="253" t="s">
        <v>34</v>
      </c>
      <c r="C4" s="253"/>
      <c r="D4" s="253"/>
      <c r="E4" s="253"/>
      <c r="F4" s="254"/>
    </row>
    <row r="5" spans="1:6">
      <c r="A5" s="9"/>
      <c r="B5" s="10"/>
      <c r="C5" s="10"/>
      <c r="D5" s="4"/>
      <c r="E5" s="4"/>
      <c r="F5" s="11"/>
    </row>
    <row r="6" spans="1:6">
      <c r="A6" s="12"/>
      <c r="B6" s="253" t="s">
        <v>35</v>
      </c>
      <c r="C6" s="253"/>
      <c r="D6" s="253"/>
      <c r="E6" s="253"/>
      <c r="F6" s="254"/>
    </row>
    <row r="7" spans="1:6">
      <c r="A7" s="13"/>
      <c r="B7" s="3"/>
      <c r="C7" s="3"/>
      <c r="D7" s="4"/>
      <c r="E7" s="4"/>
      <c r="F7" s="11"/>
    </row>
    <row r="8" spans="1:6">
      <c r="A8" s="12"/>
      <c r="B8" s="253" t="s">
        <v>58</v>
      </c>
      <c r="C8" s="253"/>
      <c r="D8" s="253"/>
      <c r="E8" s="253"/>
      <c r="F8" s="254"/>
    </row>
    <row r="9" spans="1:6" ht="13.5" thickBot="1">
      <c r="A9" s="14"/>
      <c r="B9" s="15"/>
      <c r="C9" s="15"/>
      <c r="D9" s="1"/>
      <c r="E9" s="257"/>
      <c r="F9" s="258"/>
    </row>
    <row r="10" spans="1:6" ht="13.5" thickBot="1">
      <c r="A10" s="255"/>
      <c r="B10" s="253"/>
      <c r="C10" s="253"/>
      <c r="D10" s="253"/>
      <c r="E10" s="253"/>
      <c r="F10" s="256"/>
    </row>
    <row r="11" spans="1:6">
      <c r="A11" s="259" t="s">
        <v>2</v>
      </c>
      <c r="B11" s="260"/>
      <c r="C11" s="261" t="s">
        <v>49</v>
      </c>
      <c r="D11" s="262"/>
      <c r="E11" s="262"/>
      <c r="F11" s="263"/>
    </row>
    <row r="12" spans="1:6">
      <c r="A12" s="269" t="s">
        <v>36</v>
      </c>
      <c r="B12" s="269"/>
      <c r="C12" s="264"/>
      <c r="D12" s="248"/>
      <c r="E12" s="248"/>
      <c r="F12" s="249"/>
    </row>
    <row r="13" spans="1:6">
      <c r="A13" s="16" t="s">
        <v>3</v>
      </c>
      <c r="B13" s="264"/>
      <c r="C13" s="265"/>
      <c r="D13" s="16" t="s">
        <v>50</v>
      </c>
      <c r="E13" s="264"/>
      <c r="F13" s="249"/>
    </row>
    <row r="14" spans="1:6">
      <c r="A14" s="266" t="s">
        <v>44</v>
      </c>
      <c r="B14" s="267"/>
      <c r="C14" s="268" t="s">
        <v>51</v>
      </c>
      <c r="D14" s="267"/>
      <c r="E14" s="268" t="s">
        <v>52</v>
      </c>
      <c r="F14" s="270"/>
    </row>
    <row r="15" spans="1:6" ht="13.5" thickBot="1">
      <c r="A15" s="17" t="s">
        <v>37</v>
      </c>
      <c r="B15" s="18" t="s">
        <v>53</v>
      </c>
      <c r="C15" s="245" t="s">
        <v>54</v>
      </c>
      <c r="D15" s="245"/>
      <c r="E15" s="245" t="s">
        <v>55</v>
      </c>
      <c r="F15" s="246"/>
    </row>
    <row r="16" spans="1:6" ht="13.5" thickBot="1">
      <c r="A16" s="19"/>
      <c r="B16" s="20"/>
      <c r="C16" s="21"/>
      <c r="D16" s="21"/>
      <c r="E16" s="21"/>
      <c r="F16" s="22"/>
    </row>
    <row r="17" spans="1:6">
      <c r="A17" s="250" t="s">
        <v>56</v>
      </c>
      <c r="B17" s="251"/>
      <c r="C17" s="251"/>
      <c r="D17" s="251"/>
      <c r="E17" s="251"/>
      <c r="F17" s="252"/>
    </row>
    <row r="18" spans="1:6" ht="12.75" customHeight="1">
      <c r="A18" s="247"/>
      <c r="B18" s="248"/>
      <c r="C18" s="248"/>
      <c r="D18" s="248"/>
      <c r="E18" s="248"/>
      <c r="F18" s="249"/>
    </row>
    <row r="19" spans="1:6">
      <c r="A19" s="247"/>
      <c r="B19" s="248"/>
      <c r="C19" s="248"/>
      <c r="D19" s="248"/>
      <c r="E19" s="248"/>
      <c r="F19" s="249"/>
    </row>
    <row r="20" spans="1:6">
      <c r="A20" s="247"/>
      <c r="B20" s="248"/>
      <c r="C20" s="248"/>
      <c r="D20" s="248"/>
      <c r="E20" s="248"/>
      <c r="F20" s="249"/>
    </row>
    <row r="21" spans="1:6" ht="13.5" thickBot="1">
      <c r="A21" s="271"/>
      <c r="B21" s="272"/>
      <c r="C21" s="272"/>
      <c r="D21" s="272"/>
      <c r="E21" s="272"/>
      <c r="F21" s="273"/>
    </row>
    <row r="22" spans="1:6">
      <c r="A22" s="281" t="s">
        <v>38</v>
      </c>
      <c r="B22" s="282"/>
      <c r="C22" s="282"/>
      <c r="D22" s="282"/>
      <c r="E22" s="282"/>
      <c r="F22" s="283"/>
    </row>
    <row r="23" spans="1:6">
      <c r="A23" s="247"/>
      <c r="B23" s="248"/>
      <c r="C23" s="248"/>
      <c r="D23" s="248"/>
      <c r="E23" s="248"/>
      <c r="F23" s="249"/>
    </row>
    <row r="24" spans="1:6">
      <c r="A24" s="247"/>
      <c r="B24" s="248"/>
      <c r="C24" s="248"/>
      <c r="D24" s="248"/>
      <c r="E24" s="248"/>
      <c r="F24" s="249"/>
    </row>
    <row r="25" spans="1:6">
      <c r="A25" s="247"/>
      <c r="B25" s="248"/>
      <c r="C25" s="248"/>
      <c r="D25" s="248"/>
      <c r="E25" s="248"/>
      <c r="F25" s="249"/>
    </row>
    <row r="26" spans="1:6" ht="13.5" thickBot="1">
      <c r="A26" s="271"/>
      <c r="B26" s="272"/>
      <c r="C26" s="272"/>
      <c r="D26" s="272"/>
      <c r="E26" s="272"/>
      <c r="F26" s="273"/>
    </row>
    <row r="27" spans="1:6">
      <c r="A27" s="274" t="s">
        <v>39</v>
      </c>
      <c r="B27" s="275"/>
      <c r="C27" s="275"/>
      <c r="D27" s="275"/>
      <c r="E27" s="275"/>
      <c r="F27" s="276"/>
    </row>
    <row r="28" spans="1:6">
      <c r="A28" s="277"/>
      <c r="B28" s="269"/>
      <c r="C28" s="269"/>
      <c r="D28" s="269"/>
      <c r="E28" s="269"/>
      <c r="F28" s="278"/>
    </row>
    <row r="29" spans="1:6">
      <c r="A29" s="247"/>
      <c r="B29" s="248"/>
      <c r="C29" s="248"/>
      <c r="D29" s="248"/>
      <c r="E29" s="248"/>
      <c r="F29" s="249"/>
    </row>
    <row r="30" spans="1:6">
      <c r="A30" s="236"/>
      <c r="B30" s="237"/>
      <c r="C30" s="237"/>
      <c r="D30" s="237"/>
      <c r="E30" s="237"/>
      <c r="F30" s="279"/>
    </row>
    <row r="31" spans="1:6" ht="13.5" thickBot="1">
      <c r="A31" s="271"/>
      <c r="B31" s="272"/>
      <c r="C31" s="272"/>
      <c r="D31" s="272"/>
      <c r="E31" s="272"/>
      <c r="F31" s="273"/>
    </row>
    <row r="32" spans="1:6">
      <c r="A32" s="280" t="s">
        <v>14</v>
      </c>
      <c r="B32" s="238"/>
      <c r="C32" s="238"/>
      <c r="D32" s="238" t="s">
        <v>40</v>
      </c>
      <c r="E32" s="238"/>
      <c r="F32" s="239"/>
    </row>
    <row r="33" spans="1:6">
      <c r="A33" s="226"/>
      <c r="B33" s="227"/>
      <c r="C33" s="228"/>
      <c r="D33" s="232"/>
      <c r="E33" s="227"/>
      <c r="F33" s="233"/>
    </row>
    <row r="34" spans="1:6" ht="13.5" thickBot="1">
      <c r="A34" s="229"/>
      <c r="B34" s="230"/>
      <c r="C34" s="231"/>
      <c r="D34" s="234"/>
      <c r="E34" s="230"/>
      <c r="F34" s="235"/>
    </row>
    <row r="35" spans="1:6" ht="12.75" customHeight="1">
      <c r="A35" s="236" t="s">
        <v>57</v>
      </c>
      <c r="B35" s="237"/>
      <c r="C35" s="237"/>
      <c r="D35" s="238" t="s">
        <v>40</v>
      </c>
      <c r="E35" s="238"/>
      <c r="F35" s="239"/>
    </row>
    <row r="36" spans="1:6">
      <c r="A36" s="226"/>
      <c r="B36" s="227"/>
      <c r="C36" s="228"/>
      <c r="D36" s="232"/>
      <c r="E36" s="227"/>
      <c r="F36" s="233"/>
    </row>
    <row r="37" spans="1:6" ht="13.5" thickBot="1">
      <c r="A37" s="229"/>
      <c r="B37" s="230"/>
      <c r="C37" s="231"/>
      <c r="D37" s="234"/>
      <c r="E37" s="230"/>
      <c r="F37" s="235"/>
    </row>
    <row r="38" spans="1:6">
      <c r="A38" s="236" t="s">
        <v>41</v>
      </c>
      <c r="B38" s="237"/>
      <c r="C38" s="237"/>
      <c r="D38" s="238" t="s">
        <v>40</v>
      </c>
      <c r="E38" s="238"/>
      <c r="F38" s="239"/>
    </row>
    <row r="39" spans="1:6">
      <c r="A39" s="226"/>
      <c r="B39" s="227"/>
      <c r="C39" s="228"/>
      <c r="D39" s="232"/>
      <c r="E39" s="227"/>
      <c r="F39" s="233"/>
    </row>
    <row r="40" spans="1:6" ht="13.5" thickBot="1">
      <c r="A40" s="240"/>
      <c r="B40" s="241"/>
      <c r="C40" s="242"/>
      <c r="D40" s="243"/>
      <c r="E40" s="241"/>
      <c r="F40" s="244"/>
    </row>
    <row r="63" ht="12.75" customHeight="1"/>
  </sheetData>
  <mergeCells count="44">
    <mergeCell ref="A23:F23"/>
    <mergeCell ref="A24:F24"/>
    <mergeCell ref="A22:F22"/>
    <mergeCell ref="A25:F25"/>
    <mergeCell ref="A21:F21"/>
    <mergeCell ref="A33:C34"/>
    <mergeCell ref="D33:F34"/>
    <mergeCell ref="A35:C35"/>
    <mergeCell ref="D35:F35"/>
    <mergeCell ref="A26:F26"/>
    <mergeCell ref="A27:F27"/>
    <mergeCell ref="A28:F28"/>
    <mergeCell ref="D32:F32"/>
    <mergeCell ref="A29:F29"/>
    <mergeCell ref="A30:F30"/>
    <mergeCell ref="A31:F31"/>
    <mergeCell ref="A32:C32"/>
    <mergeCell ref="A11:B11"/>
    <mergeCell ref="C11:F11"/>
    <mergeCell ref="B13:C13"/>
    <mergeCell ref="E13:F13"/>
    <mergeCell ref="A14:B14"/>
    <mergeCell ref="C14:D14"/>
    <mergeCell ref="A12:B12"/>
    <mergeCell ref="C12:F12"/>
    <mergeCell ref="E14:F14"/>
    <mergeCell ref="B3:F3"/>
    <mergeCell ref="B4:F4"/>
    <mergeCell ref="B6:F6"/>
    <mergeCell ref="B8:F8"/>
    <mergeCell ref="A10:F10"/>
    <mergeCell ref="E9:F9"/>
    <mergeCell ref="C15:D15"/>
    <mergeCell ref="E15:F15"/>
    <mergeCell ref="A18:F18"/>
    <mergeCell ref="A19:F19"/>
    <mergeCell ref="A20:F20"/>
    <mergeCell ref="A17:F17"/>
    <mergeCell ref="A36:C37"/>
    <mergeCell ref="D36:F37"/>
    <mergeCell ref="A38:C38"/>
    <mergeCell ref="D38:F38"/>
    <mergeCell ref="A39:C40"/>
    <mergeCell ref="D39:F40"/>
  </mergeCells>
  <printOptions horizontalCentered="1" verticalCentered="1"/>
  <pageMargins left="0.70866141732283472" right="0.70866141732283472" top="0.74803149606299213" bottom="0.74803149606299213" header="0.31496062992125984" footer="0.31496062992125984"/>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2"/>
  <dimension ref="A1:B17"/>
  <sheetViews>
    <sheetView workbookViewId="0">
      <selection activeCell="B15" sqref="B15"/>
    </sheetView>
  </sheetViews>
  <sheetFormatPr baseColWidth="10" defaultRowHeight="12.75"/>
  <cols>
    <col min="1" max="1" width="10" bestFit="1" customWidth="1"/>
    <col min="2" max="2" width="97.28515625" customWidth="1"/>
  </cols>
  <sheetData>
    <row r="1" spans="1:2">
      <c r="A1" s="23" t="s">
        <v>60</v>
      </c>
      <c r="B1" s="23" t="s">
        <v>61</v>
      </c>
    </row>
    <row r="2" spans="1:2">
      <c r="A2">
        <f ca="1">INT(10*RAND())</f>
        <v>2</v>
      </c>
      <c r="B2" s="24" t="e">
        <f ca="1">enletras(A2)</f>
        <v>#NAME?</v>
      </c>
    </row>
    <row r="3" spans="1:2">
      <c r="A3">
        <f ca="1">INT(10*RAND())</f>
        <v>4</v>
      </c>
      <c r="B3" s="24" t="e">
        <f ca="1">enletras(A3)</f>
        <v>#NAME?</v>
      </c>
    </row>
    <row r="4" spans="1:2">
      <c r="A4">
        <f ca="1">INT(100*RAND())</f>
        <v>23</v>
      </c>
      <c r="B4" s="24" t="e">
        <f ca="1">enletras(A4)</f>
        <v>#NAME?</v>
      </c>
    </row>
    <row r="5" spans="1:2">
      <c r="A5">
        <f ca="1">INT(100*RAND())</f>
        <v>50</v>
      </c>
      <c r="B5" s="24" t="e">
        <f ca="1">enletras(A5)</f>
        <v>#NAME?</v>
      </c>
    </row>
    <row r="6" spans="1:2">
      <c r="A6">
        <f ca="1">INT(1000*RAND())</f>
        <v>329</v>
      </c>
      <c r="B6" s="24" t="e">
        <f t="shared" ref="B6:B13" ca="1" si="0">enletras(A6)</f>
        <v>#NAME?</v>
      </c>
    </row>
    <row r="7" spans="1:2">
      <c r="A7">
        <f ca="1">INT(1000*RAND())</f>
        <v>573</v>
      </c>
      <c r="B7" s="24" t="e">
        <f t="shared" ca="1" si="0"/>
        <v>#NAME?</v>
      </c>
    </row>
    <row r="8" spans="1:2">
      <c r="A8">
        <f ca="1">INT(10000*RAND())</f>
        <v>5454</v>
      </c>
      <c r="B8" s="24" t="e">
        <f t="shared" ca="1" si="0"/>
        <v>#NAME?</v>
      </c>
    </row>
    <row r="9" spans="1:2">
      <c r="A9">
        <f ca="1">INT(100000*RAND())</f>
        <v>69174</v>
      </c>
      <c r="B9" s="24" t="e">
        <f t="shared" ca="1" si="0"/>
        <v>#NAME?</v>
      </c>
    </row>
    <row r="10" spans="1:2">
      <c r="A10">
        <f ca="1">INT(1000000*RAND())</f>
        <v>548001</v>
      </c>
      <c r="B10" s="24" t="e">
        <f t="shared" ca="1" si="0"/>
        <v>#NAME?</v>
      </c>
    </row>
    <row r="11" spans="1:2">
      <c r="A11">
        <f ca="1">INT(10000000*RAND())</f>
        <v>4468261</v>
      </c>
      <c r="B11" s="24" t="e">
        <f t="shared" ca="1" si="0"/>
        <v>#NAME?</v>
      </c>
    </row>
    <row r="12" spans="1:2">
      <c r="A12">
        <f ca="1">INT(100000000*RAND())</f>
        <v>79483841</v>
      </c>
      <c r="B12" s="24" t="e">
        <f t="shared" ca="1" si="0"/>
        <v>#NAME?</v>
      </c>
    </row>
    <row r="13" spans="1:2">
      <c r="A13">
        <f ca="1">INT(1000000000*RAND())</f>
        <v>245886717</v>
      </c>
      <c r="B13" s="24" t="e">
        <f t="shared" ca="1" si="0"/>
        <v>#NAME?</v>
      </c>
    </row>
    <row r="14" spans="1:2">
      <c r="A14" s="25">
        <f ca="1">INT(100000*RAND())/100</f>
        <v>731.35</v>
      </c>
      <c r="B14" s="24" t="e">
        <f ca="1">enletras(INT(A14))&amp;IF(INT(A14)&lt;&gt;A14," CON "&amp;enletras((A14-INT(A14))*100),"")</f>
        <v>#NAME?</v>
      </c>
    </row>
    <row r="15" spans="1:2">
      <c r="A15" s="25">
        <f ca="1">INT(1000000*RAND())/100</f>
        <v>9319.61</v>
      </c>
      <c r="B15" s="24" t="e">
        <f ca="1">enletras(INT(A15))&amp;IF(INT(A15)&lt;&gt;A15," CON "&amp;enletras(A15*100-INT(A15)*100),"")</f>
        <v>#NAME?</v>
      </c>
    </row>
    <row r="16" spans="1:2">
      <c r="A16" s="25">
        <f ca="1">INT(10000000*RAND())/100</f>
        <v>24054.21</v>
      </c>
      <c r="B16" s="24" t="e">
        <f ca="1">enletras(INT(A16))&amp;IF(INT(A16)&lt;&gt;A16," CON "&amp;enletras(A16*100-INT(A16)*100),"")</f>
        <v>#NAME?</v>
      </c>
    </row>
    <row r="17" spans="1:2">
      <c r="A17" s="25">
        <f ca="1">INT(100000000*RAND())/100</f>
        <v>239604.47</v>
      </c>
      <c r="B17" s="24" t="e">
        <f ca="1">enletras(INT(A17))&amp;IF(INT(A17)&lt;&gt;A17," CON "&amp;enletras(A17*100-INT(A17)*100),"")</f>
        <v>#NAME?</v>
      </c>
    </row>
  </sheetData>
  <pageMargins left="0.75" right="0.75" top="1" bottom="1" header="0" footer="0"/>
  <pageSetup orientation="portrait" horizontalDpi="120" verticalDpi="144" copies="0"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O106"/>
  <sheetViews>
    <sheetView zoomScaleNormal="100" workbookViewId="0"/>
  </sheetViews>
  <sheetFormatPr baseColWidth="10" defaultColWidth="11.42578125" defaultRowHeight="18" customHeight="1"/>
  <cols>
    <col min="1" max="1" width="8.7109375" style="26" customWidth="1"/>
    <col min="2" max="2" width="44.7109375" style="26" customWidth="1"/>
    <col min="3" max="9" width="14.5703125" style="26" customWidth="1"/>
    <col min="10" max="11" width="6.28515625" style="26" customWidth="1"/>
    <col min="12" max="13" width="9" style="88" customWidth="1"/>
    <col min="14" max="14" width="13.42578125" style="26" customWidth="1"/>
    <col min="15" max="15" width="15.7109375" style="26" customWidth="1"/>
    <col min="16" max="16384" width="11.42578125" style="26"/>
  </cols>
  <sheetData>
    <row r="1" spans="1:14" s="88" customFormat="1" ht="26.45" customHeight="1"/>
    <row r="2" spans="1:14" s="88" customFormat="1" ht="26.45" customHeight="1"/>
    <row r="3" spans="1:14" s="88" customFormat="1" ht="26.45" customHeight="1"/>
    <row r="4" spans="1:14" ht="32.25" customHeight="1">
      <c r="A4" s="206"/>
      <c r="B4" s="96" t="s">
        <v>87</v>
      </c>
      <c r="C4" s="342">
        <f>PRESUPUESTO!$B$5</f>
        <v>0</v>
      </c>
      <c r="D4" s="342"/>
      <c r="E4" s="342" t="s">
        <v>211</v>
      </c>
      <c r="F4" s="342"/>
      <c r="G4" s="312" t="s">
        <v>222</v>
      </c>
      <c r="H4" s="313"/>
      <c r="I4" s="158" t="s">
        <v>223</v>
      </c>
      <c r="J4" s="343" t="s">
        <v>224</v>
      </c>
      <c r="K4" s="344"/>
      <c r="L4" s="132" t="s">
        <v>208</v>
      </c>
      <c r="M4" s="345" t="s">
        <v>212</v>
      </c>
      <c r="N4" s="313"/>
    </row>
    <row r="5" spans="1:14" ht="18" customHeight="1">
      <c r="A5" s="206"/>
      <c r="B5" s="96" t="s">
        <v>16</v>
      </c>
      <c r="C5" s="342">
        <f>PRESUPUESTO!$B$6</f>
        <v>0</v>
      </c>
      <c r="D5" s="342"/>
      <c r="E5" s="342"/>
      <c r="F5" s="342"/>
      <c r="G5" s="346">
        <f>PRESUPUESTO!$A$9</f>
        <v>0</v>
      </c>
      <c r="H5" s="347"/>
      <c r="I5" s="161">
        <f>PRESUPUESTO!$C$9</f>
        <v>0</v>
      </c>
      <c r="J5" s="321">
        <f>PRESUPUESTO!$D$9</f>
        <v>0</v>
      </c>
      <c r="K5" s="329"/>
      <c r="L5" s="134">
        <f>PRESUPUESTO!$E$9</f>
        <v>0</v>
      </c>
      <c r="M5" s="348"/>
      <c r="N5" s="349"/>
    </row>
    <row r="6" spans="1:14" ht="18" customHeight="1">
      <c r="A6" s="206"/>
      <c r="B6" s="135" t="s">
        <v>43</v>
      </c>
      <c r="C6" s="342">
        <f>PRESUPUESTO!$B$7</f>
        <v>0</v>
      </c>
      <c r="D6" s="342"/>
      <c r="E6" s="342" t="s">
        <v>213</v>
      </c>
      <c r="F6" s="342"/>
      <c r="G6" s="346">
        <f>PRESUPUESTO!$A$10</f>
        <v>0</v>
      </c>
      <c r="H6" s="347"/>
      <c r="I6" s="161">
        <f>PRESUPUESTO!$C$10</f>
        <v>0</v>
      </c>
      <c r="J6" s="321">
        <f>PRESUPUESTO!$D$10</f>
        <v>0</v>
      </c>
      <c r="K6" s="329"/>
      <c r="L6" s="134">
        <f>PRESUPUESTO!$E$10</f>
        <v>0</v>
      </c>
      <c r="M6" s="348"/>
      <c r="N6" s="349"/>
    </row>
    <row r="7" spans="1:14" ht="18" customHeight="1">
      <c r="A7" s="206"/>
      <c r="B7" s="162" t="s">
        <v>1</v>
      </c>
      <c r="C7" s="319">
        <f>PRESUPUESTO!$E$5</f>
        <v>0</v>
      </c>
      <c r="D7" s="320"/>
      <c r="E7" s="350"/>
      <c r="F7" s="350"/>
      <c r="G7" s="346">
        <f>PRESUPUESTO!$A$11</f>
        <v>0</v>
      </c>
      <c r="H7" s="347"/>
      <c r="I7" s="161">
        <f>PRESUPUESTO!$C$11</f>
        <v>0</v>
      </c>
      <c r="J7" s="321">
        <f>PRESUPUESTO!$D$11</f>
        <v>0</v>
      </c>
      <c r="K7" s="329"/>
      <c r="L7" s="134">
        <f>PRESUPUESTO!$E$11</f>
        <v>0</v>
      </c>
      <c r="M7" s="330"/>
      <c r="N7" s="316"/>
    </row>
    <row r="8" spans="1:14" s="88" customFormat="1" ht="18" customHeight="1">
      <c r="A8" s="206"/>
      <c r="B8" s="137" t="s">
        <v>42</v>
      </c>
      <c r="C8" s="319">
        <f>PRESUPUESTO!$E$6</f>
        <v>0</v>
      </c>
      <c r="D8" s="320"/>
      <c r="E8" s="321" t="s">
        <v>214</v>
      </c>
      <c r="F8" s="322"/>
      <c r="G8" s="331"/>
      <c r="H8" s="332"/>
      <c r="I8" s="159"/>
      <c r="J8" s="314"/>
      <c r="K8" s="314"/>
      <c r="L8" s="141"/>
      <c r="M8" s="315"/>
      <c r="N8" s="316"/>
    </row>
    <row r="9" spans="1:14" s="88" customFormat="1" ht="18" customHeight="1">
      <c r="A9" s="206"/>
      <c r="B9" s="137" t="s">
        <v>3</v>
      </c>
      <c r="C9" s="319">
        <f>PRESUPUESTO!$E$7</f>
        <v>0</v>
      </c>
      <c r="D9" s="320"/>
      <c r="E9" s="321"/>
      <c r="F9" s="322"/>
      <c r="G9" s="323"/>
      <c r="H9" s="324"/>
      <c r="I9" s="160"/>
      <c r="J9" s="325"/>
      <c r="K9" s="326"/>
      <c r="L9" s="160"/>
      <c r="M9" s="327"/>
      <c r="N9" s="328"/>
    </row>
    <row r="10" spans="1:14" ht="18" customHeight="1">
      <c r="A10" s="28" t="s">
        <v>59</v>
      </c>
      <c r="B10" s="55" t="s">
        <v>4</v>
      </c>
      <c r="C10" s="38">
        <v>1</v>
      </c>
      <c r="D10" s="38">
        <v>2</v>
      </c>
      <c r="E10" s="38">
        <v>3</v>
      </c>
      <c r="F10" s="38" t="s">
        <v>5</v>
      </c>
      <c r="G10" s="139">
        <v>5</v>
      </c>
      <c r="H10" s="139">
        <v>-6</v>
      </c>
      <c r="I10" s="139" t="s">
        <v>6</v>
      </c>
      <c r="J10" s="310" t="s">
        <v>7</v>
      </c>
      <c r="K10" s="311"/>
      <c r="L10" s="317">
        <v>9</v>
      </c>
      <c r="M10" s="318"/>
      <c r="N10" s="122" t="s">
        <v>45</v>
      </c>
    </row>
    <row r="11" spans="1:14" s="39" customFormat="1" ht="27" customHeight="1">
      <c r="A11" s="337">
        <v>1000</v>
      </c>
      <c r="B11" s="294" t="s">
        <v>9</v>
      </c>
      <c r="C11" s="296" t="s">
        <v>121</v>
      </c>
      <c r="D11" s="294" t="s">
        <v>10</v>
      </c>
      <c r="E11" s="294" t="s">
        <v>11</v>
      </c>
      <c r="F11" s="296" t="s">
        <v>122</v>
      </c>
      <c r="G11" s="296" t="s">
        <v>72</v>
      </c>
      <c r="H11" s="296" t="s">
        <v>145</v>
      </c>
      <c r="I11" s="296" t="s">
        <v>12</v>
      </c>
      <c r="J11" s="335" t="s">
        <v>78</v>
      </c>
      <c r="K11" s="305"/>
      <c r="L11" s="290" t="s">
        <v>193</v>
      </c>
      <c r="M11" s="291"/>
      <c r="N11" s="296" t="s">
        <v>123</v>
      </c>
    </row>
    <row r="12" spans="1:14" s="39" customFormat="1" ht="27" customHeight="1">
      <c r="A12" s="338"/>
      <c r="B12" s="295"/>
      <c r="C12" s="297"/>
      <c r="D12" s="295"/>
      <c r="E12" s="295"/>
      <c r="F12" s="298"/>
      <c r="G12" s="297"/>
      <c r="H12" s="297"/>
      <c r="I12" s="297"/>
      <c r="J12" s="336"/>
      <c r="K12" s="307"/>
      <c r="L12" s="98" t="s">
        <v>194</v>
      </c>
      <c r="M12" s="98" t="s">
        <v>195</v>
      </c>
      <c r="N12" s="297"/>
    </row>
    <row r="13" spans="1:14" ht="18" customHeight="1">
      <c r="A13" s="55">
        <v>1100</v>
      </c>
      <c r="B13" s="65" t="s">
        <v>104</v>
      </c>
      <c r="C13" s="29">
        <f>PRESUPUESTO!E17</f>
        <v>0</v>
      </c>
      <c r="D13" s="29">
        <v>0</v>
      </c>
      <c r="E13" s="29">
        <v>0</v>
      </c>
      <c r="F13" s="29">
        <f>C13+D13-E13</f>
        <v>0</v>
      </c>
      <c r="G13" s="29">
        <v>0</v>
      </c>
      <c r="H13" s="29">
        <v>0</v>
      </c>
      <c r="I13" s="29">
        <f>G13+H13</f>
        <v>0</v>
      </c>
      <c r="J13" s="292" t="e">
        <f t="shared" ref="J13:J18" si="0">(I13/F13)</f>
        <v>#DIV/0!</v>
      </c>
      <c r="K13" s="293"/>
      <c r="L13" s="99">
        <v>0</v>
      </c>
      <c r="M13" s="99">
        <v>0</v>
      </c>
      <c r="N13" s="31">
        <f>F13-I13</f>
        <v>0</v>
      </c>
    </row>
    <row r="14" spans="1:14" ht="18" customHeight="1">
      <c r="A14" s="55">
        <v>1200</v>
      </c>
      <c r="B14" s="65" t="s">
        <v>105</v>
      </c>
      <c r="C14" s="29">
        <f>PRESUPUESTO!E18</f>
        <v>0</v>
      </c>
      <c r="D14" s="29">
        <v>0</v>
      </c>
      <c r="E14" s="29">
        <v>0</v>
      </c>
      <c r="F14" s="29">
        <f>C14+D14-E14</f>
        <v>0</v>
      </c>
      <c r="G14" s="29">
        <v>0</v>
      </c>
      <c r="H14" s="29">
        <v>0</v>
      </c>
      <c r="I14" s="29">
        <f>G14+H14</f>
        <v>0</v>
      </c>
      <c r="J14" s="292" t="e">
        <f t="shared" si="0"/>
        <v>#DIV/0!</v>
      </c>
      <c r="K14" s="293"/>
      <c r="L14" s="99">
        <v>0</v>
      </c>
      <c r="M14" s="99">
        <v>0</v>
      </c>
      <c r="N14" s="31">
        <f>F14-I14</f>
        <v>0</v>
      </c>
    </row>
    <row r="15" spans="1:14" ht="18" customHeight="1">
      <c r="A15" s="55">
        <v>1300</v>
      </c>
      <c r="B15" s="56" t="s">
        <v>190</v>
      </c>
      <c r="C15" s="29">
        <f>PRESUPUESTO!E19</f>
        <v>0</v>
      </c>
      <c r="D15" s="29">
        <v>0</v>
      </c>
      <c r="E15" s="29">
        <v>0</v>
      </c>
      <c r="F15" s="29">
        <f>C15+D15-E15</f>
        <v>0</v>
      </c>
      <c r="G15" s="29">
        <v>0</v>
      </c>
      <c r="H15" s="29">
        <v>0</v>
      </c>
      <c r="I15" s="29">
        <f>G15+H15</f>
        <v>0</v>
      </c>
      <c r="J15" s="292" t="e">
        <f t="shared" si="0"/>
        <v>#DIV/0!</v>
      </c>
      <c r="K15" s="293"/>
      <c r="L15" s="99">
        <v>0</v>
      </c>
      <c r="M15" s="99">
        <v>0</v>
      </c>
      <c r="N15" s="31">
        <f>F15-I15</f>
        <v>0</v>
      </c>
    </row>
    <row r="16" spans="1:14" ht="18" customHeight="1">
      <c r="A16" s="55">
        <v>1400</v>
      </c>
      <c r="B16" s="56" t="s">
        <v>220</v>
      </c>
      <c r="C16" s="29">
        <f>PRESUPUESTO!E20</f>
        <v>0</v>
      </c>
      <c r="D16" s="29">
        <v>0</v>
      </c>
      <c r="E16" s="29">
        <v>0</v>
      </c>
      <c r="F16" s="29">
        <f>C16+D16-E16</f>
        <v>0</v>
      </c>
      <c r="G16" s="29">
        <v>0</v>
      </c>
      <c r="H16" s="29">
        <v>0</v>
      </c>
      <c r="I16" s="29">
        <f>G16+H16</f>
        <v>0</v>
      </c>
      <c r="J16" s="292" t="e">
        <f t="shared" si="0"/>
        <v>#DIV/0!</v>
      </c>
      <c r="K16" s="293"/>
      <c r="L16" s="99">
        <v>0</v>
      </c>
      <c r="M16" s="99">
        <v>0</v>
      </c>
      <c r="N16" s="31">
        <f>F16-I16</f>
        <v>0</v>
      </c>
    </row>
    <row r="17" spans="1:14" ht="18" customHeight="1">
      <c r="A17" s="55">
        <v>1500</v>
      </c>
      <c r="B17" s="56" t="s">
        <v>221</v>
      </c>
      <c r="C17" s="29">
        <f>PRESUPUESTO!E21</f>
        <v>0</v>
      </c>
      <c r="D17" s="29">
        <v>0</v>
      </c>
      <c r="E17" s="29">
        <v>0</v>
      </c>
      <c r="F17" s="29">
        <f>C17+D17-E17</f>
        <v>0</v>
      </c>
      <c r="G17" s="29">
        <v>0</v>
      </c>
      <c r="H17" s="29">
        <v>0</v>
      </c>
      <c r="I17" s="29">
        <f>G17+H17</f>
        <v>0</v>
      </c>
      <c r="J17" s="292" t="e">
        <f t="shared" si="0"/>
        <v>#DIV/0!</v>
      </c>
      <c r="K17" s="293"/>
      <c r="L17" s="99">
        <v>0</v>
      </c>
      <c r="M17" s="99">
        <v>0</v>
      </c>
      <c r="N17" s="31">
        <f>F17-I17</f>
        <v>0</v>
      </c>
    </row>
    <row r="18" spans="1:14" s="40" customFormat="1" ht="18" customHeight="1">
      <c r="A18" s="284" t="s">
        <v>0</v>
      </c>
      <c r="B18" s="285"/>
      <c r="C18" s="37">
        <f>SUM(C13:C17)</f>
        <v>0</v>
      </c>
      <c r="D18" s="37">
        <f t="shared" ref="D18:I18" si="1">SUM(D13:D17)</f>
        <v>0</v>
      </c>
      <c r="E18" s="37">
        <f t="shared" si="1"/>
        <v>0</v>
      </c>
      <c r="F18" s="37">
        <f t="shared" si="1"/>
        <v>0</v>
      </c>
      <c r="G18" s="37">
        <f t="shared" si="1"/>
        <v>0</v>
      </c>
      <c r="H18" s="37">
        <f t="shared" si="1"/>
        <v>0</v>
      </c>
      <c r="I18" s="37">
        <f t="shared" si="1"/>
        <v>0</v>
      </c>
      <c r="J18" s="286" t="e">
        <f t="shared" si="0"/>
        <v>#DIV/0!</v>
      </c>
      <c r="K18" s="287"/>
      <c r="L18" s="100">
        <f t="shared" ref="L18:M18" si="2">SUM(L13:L17)</f>
        <v>0</v>
      </c>
      <c r="M18" s="100">
        <f t="shared" si="2"/>
        <v>0</v>
      </c>
      <c r="N18" s="36">
        <f>SUM(N13:N17)</f>
        <v>0</v>
      </c>
    </row>
    <row r="20" spans="1:14" ht="18" customHeight="1">
      <c r="B20" s="206" t="s">
        <v>14</v>
      </c>
      <c r="C20" s="206"/>
      <c r="D20" s="206"/>
      <c r="E20" s="206" t="s">
        <v>82</v>
      </c>
      <c r="F20" s="206"/>
      <c r="G20" s="206"/>
      <c r="H20" s="206"/>
      <c r="I20" s="206" t="s">
        <v>47</v>
      </c>
      <c r="J20" s="206"/>
      <c r="K20" s="206"/>
      <c r="L20" s="206"/>
      <c r="M20" s="206"/>
      <c r="N20" s="206"/>
    </row>
    <row r="21" spans="1:14" ht="18" customHeight="1">
      <c r="B21" s="206"/>
      <c r="C21" s="206"/>
      <c r="D21" s="206"/>
      <c r="E21" s="206"/>
      <c r="F21" s="206"/>
      <c r="G21" s="206"/>
      <c r="H21" s="206"/>
      <c r="I21" s="206"/>
      <c r="J21" s="206"/>
      <c r="K21" s="206"/>
      <c r="L21" s="206"/>
      <c r="M21" s="206"/>
      <c r="N21" s="206"/>
    </row>
    <row r="22" spans="1:14" ht="40.5" customHeight="1">
      <c r="B22" s="206"/>
      <c r="C22" s="206"/>
      <c r="D22" s="206"/>
      <c r="E22" s="206"/>
      <c r="F22" s="206"/>
      <c r="G22" s="206"/>
      <c r="H22" s="206"/>
      <c r="I22" s="206"/>
      <c r="J22" s="206"/>
      <c r="K22" s="206"/>
      <c r="L22" s="206"/>
      <c r="M22" s="206"/>
      <c r="N22" s="206"/>
    </row>
    <row r="23" spans="1:14" ht="11.25">
      <c r="B23" s="206" t="s">
        <v>15</v>
      </c>
      <c r="C23" s="206"/>
      <c r="D23" s="206"/>
      <c r="E23" s="206" t="s">
        <v>15</v>
      </c>
      <c r="F23" s="206"/>
      <c r="G23" s="206"/>
      <c r="H23" s="206"/>
      <c r="I23" s="206" t="s">
        <v>15</v>
      </c>
      <c r="J23" s="206"/>
      <c r="K23" s="206"/>
      <c r="L23" s="206"/>
      <c r="M23" s="206"/>
      <c r="N23" s="206"/>
    </row>
    <row r="24" spans="1:14" ht="12" customHeight="1"/>
    <row r="25" spans="1:14" ht="11.25">
      <c r="B25" s="49" t="s">
        <v>114</v>
      </c>
    </row>
    <row r="26" spans="1:14" ht="11.25">
      <c r="B26" s="4" t="s">
        <v>115</v>
      </c>
    </row>
    <row r="27" spans="1:14" ht="15.75" customHeight="1"/>
    <row r="40" spans="1:14" ht="76.150000000000006" customHeight="1"/>
    <row r="41" spans="1:14" ht="27" customHeight="1">
      <c r="A41" s="206"/>
      <c r="B41" s="96" t="s">
        <v>87</v>
      </c>
      <c r="C41" s="342">
        <f>PRESUPUESTO!$B$5</f>
        <v>0</v>
      </c>
      <c r="D41" s="342"/>
      <c r="E41" s="342" t="s">
        <v>211</v>
      </c>
      <c r="F41" s="342"/>
      <c r="G41" s="312" t="s">
        <v>222</v>
      </c>
      <c r="H41" s="313"/>
      <c r="I41" s="127" t="s">
        <v>223</v>
      </c>
      <c r="J41" s="343" t="s">
        <v>224</v>
      </c>
      <c r="K41" s="344"/>
      <c r="L41" s="132" t="s">
        <v>208</v>
      </c>
      <c r="M41" s="345" t="s">
        <v>212</v>
      </c>
      <c r="N41" s="313"/>
    </row>
    <row r="42" spans="1:14" ht="18" customHeight="1">
      <c r="A42" s="206"/>
      <c r="B42" s="96" t="s">
        <v>16</v>
      </c>
      <c r="C42" s="342">
        <f>PRESUPUESTO!$B$6</f>
        <v>0</v>
      </c>
      <c r="D42" s="342"/>
      <c r="E42" s="342"/>
      <c r="F42" s="342"/>
      <c r="G42" s="346">
        <f>PRESUPUESTO!$A$9</f>
        <v>0</v>
      </c>
      <c r="H42" s="347"/>
      <c r="I42" s="133">
        <f>PRESUPUESTO!$C$9</f>
        <v>0</v>
      </c>
      <c r="J42" s="321">
        <f>PRESUPUESTO!$D$9</f>
        <v>0</v>
      </c>
      <c r="K42" s="329"/>
      <c r="L42" s="134">
        <f>PRESUPUESTO!$E$9</f>
        <v>0</v>
      </c>
      <c r="M42" s="348"/>
      <c r="N42" s="349"/>
    </row>
    <row r="43" spans="1:14" ht="18" customHeight="1">
      <c r="A43" s="206"/>
      <c r="B43" s="135" t="s">
        <v>43</v>
      </c>
      <c r="C43" s="342">
        <f>PRESUPUESTO!$B$7</f>
        <v>0</v>
      </c>
      <c r="D43" s="342"/>
      <c r="E43" s="342" t="s">
        <v>213</v>
      </c>
      <c r="F43" s="342"/>
      <c r="G43" s="346">
        <f>PRESUPUESTO!$A$10</f>
        <v>0</v>
      </c>
      <c r="H43" s="347"/>
      <c r="I43" s="133">
        <f>PRESUPUESTO!$C$10</f>
        <v>0</v>
      </c>
      <c r="J43" s="321">
        <f>PRESUPUESTO!$D$10</f>
        <v>0</v>
      </c>
      <c r="K43" s="329"/>
      <c r="L43" s="134">
        <f>PRESUPUESTO!$E$10</f>
        <v>0</v>
      </c>
      <c r="M43" s="348"/>
      <c r="N43" s="349"/>
    </row>
    <row r="44" spans="1:14" ht="18" customHeight="1">
      <c r="A44" s="206"/>
      <c r="B44" s="136" t="s">
        <v>1</v>
      </c>
      <c r="C44" s="319">
        <f>PRESUPUESTO!$E$5</f>
        <v>0</v>
      </c>
      <c r="D44" s="320"/>
      <c r="E44" s="350"/>
      <c r="F44" s="350"/>
      <c r="G44" s="346">
        <f>PRESUPUESTO!$A$11</f>
        <v>0</v>
      </c>
      <c r="H44" s="347"/>
      <c r="I44" s="133">
        <f>PRESUPUESTO!$C$11</f>
        <v>0</v>
      </c>
      <c r="J44" s="321">
        <f>PRESUPUESTO!$D$11</f>
        <v>0</v>
      </c>
      <c r="K44" s="329"/>
      <c r="L44" s="134">
        <f>PRESUPUESTO!$E$11</f>
        <v>0</v>
      </c>
      <c r="M44" s="330"/>
      <c r="N44" s="316"/>
    </row>
    <row r="45" spans="1:14" s="88" customFormat="1" ht="18" customHeight="1">
      <c r="A45" s="206"/>
      <c r="B45" s="137" t="s">
        <v>42</v>
      </c>
      <c r="C45" s="319">
        <f>PRESUPUESTO!$E$6</f>
        <v>0</v>
      </c>
      <c r="D45" s="320"/>
      <c r="E45" s="321" t="s">
        <v>214</v>
      </c>
      <c r="F45" s="322"/>
      <c r="G45" s="331"/>
      <c r="H45" s="332"/>
      <c r="I45" s="140"/>
      <c r="J45" s="314"/>
      <c r="K45" s="314"/>
      <c r="L45" s="141"/>
      <c r="M45" s="315"/>
      <c r="N45" s="316"/>
    </row>
    <row r="46" spans="1:14" s="88" customFormat="1" ht="18" customHeight="1">
      <c r="A46" s="206"/>
      <c r="B46" s="137" t="s">
        <v>3</v>
      </c>
      <c r="C46" s="319">
        <f>PRESUPUESTO!$E$7</f>
        <v>0</v>
      </c>
      <c r="D46" s="320"/>
      <c r="E46" s="321"/>
      <c r="F46" s="322"/>
      <c r="G46" s="323"/>
      <c r="H46" s="324"/>
      <c r="I46" s="142"/>
      <c r="J46" s="325"/>
      <c r="K46" s="326"/>
      <c r="L46" s="142"/>
      <c r="M46" s="327"/>
      <c r="N46" s="328"/>
    </row>
    <row r="47" spans="1:14" ht="18" customHeight="1">
      <c r="A47" s="28" t="s">
        <v>59</v>
      </c>
      <c r="B47" s="119" t="s">
        <v>4</v>
      </c>
      <c r="C47" s="38">
        <v>1</v>
      </c>
      <c r="D47" s="38">
        <v>2</v>
      </c>
      <c r="E47" s="38">
        <v>3</v>
      </c>
      <c r="F47" s="38" t="s">
        <v>5</v>
      </c>
      <c r="G47" s="139">
        <v>5</v>
      </c>
      <c r="H47" s="139">
        <v>-6</v>
      </c>
      <c r="I47" s="139" t="s">
        <v>6</v>
      </c>
      <c r="J47" s="310" t="s">
        <v>7</v>
      </c>
      <c r="K47" s="311"/>
      <c r="L47" s="317">
        <v>9</v>
      </c>
      <c r="M47" s="318"/>
      <c r="N47" s="122" t="s">
        <v>45</v>
      </c>
    </row>
    <row r="48" spans="1:14" s="40" customFormat="1" ht="23.1" customHeight="1">
      <c r="A48" s="294">
        <v>2000</v>
      </c>
      <c r="B48" s="294" t="s">
        <v>19</v>
      </c>
      <c r="C48" s="296" t="s">
        <v>121</v>
      </c>
      <c r="D48" s="294" t="s">
        <v>10</v>
      </c>
      <c r="E48" s="294" t="s">
        <v>11</v>
      </c>
      <c r="F48" s="296" t="s">
        <v>122</v>
      </c>
      <c r="G48" s="296" t="s">
        <v>75</v>
      </c>
      <c r="H48" s="296" t="s">
        <v>144</v>
      </c>
      <c r="I48" s="296" t="s">
        <v>20</v>
      </c>
      <c r="J48" s="304" t="s">
        <v>79</v>
      </c>
      <c r="K48" s="305"/>
      <c r="L48" s="290" t="s">
        <v>193</v>
      </c>
      <c r="M48" s="291"/>
      <c r="N48" s="296" t="s">
        <v>124</v>
      </c>
    </row>
    <row r="49" spans="1:15" s="40" customFormat="1" ht="23.1" customHeight="1">
      <c r="A49" s="295"/>
      <c r="B49" s="295"/>
      <c r="C49" s="297"/>
      <c r="D49" s="295"/>
      <c r="E49" s="295"/>
      <c r="F49" s="298"/>
      <c r="G49" s="298"/>
      <c r="H49" s="297"/>
      <c r="I49" s="297"/>
      <c r="J49" s="306"/>
      <c r="K49" s="307"/>
      <c r="L49" s="101" t="s">
        <v>196</v>
      </c>
      <c r="M49" s="101" t="s">
        <v>197</v>
      </c>
      <c r="N49" s="297"/>
    </row>
    <row r="50" spans="1:15" s="40" customFormat="1" ht="18" customHeight="1">
      <c r="A50" s="57">
        <v>2100</v>
      </c>
      <c r="B50" s="309" t="s">
        <v>103</v>
      </c>
      <c r="C50" s="309"/>
      <c r="D50" s="309"/>
      <c r="E50" s="309"/>
      <c r="F50" s="309"/>
      <c r="G50" s="309"/>
      <c r="H50" s="309"/>
      <c r="I50" s="309"/>
      <c r="J50" s="309"/>
      <c r="K50" s="309"/>
      <c r="L50" s="309"/>
      <c r="M50" s="309"/>
      <c r="N50" s="309"/>
      <c r="O50" s="52"/>
    </row>
    <row r="51" spans="1:15" ht="18" customHeight="1">
      <c r="A51" s="55">
        <v>2101</v>
      </c>
      <c r="B51" s="64" t="s">
        <v>83</v>
      </c>
      <c r="C51" s="29">
        <f>PRESUPUESTO!E27</f>
        <v>0</v>
      </c>
      <c r="D51" s="29">
        <v>0</v>
      </c>
      <c r="E51" s="29">
        <v>0</v>
      </c>
      <c r="F51" s="29">
        <f>C51+D51-E51</f>
        <v>0</v>
      </c>
      <c r="G51" s="29">
        <v>0</v>
      </c>
      <c r="H51" s="29">
        <v>0</v>
      </c>
      <c r="I51" s="29">
        <f>G51+H51</f>
        <v>0</v>
      </c>
      <c r="J51" s="292" t="e">
        <f>(I51/F51)</f>
        <v>#DIV/0!</v>
      </c>
      <c r="K51" s="293"/>
      <c r="L51" s="99">
        <v>0</v>
      </c>
      <c r="M51" s="99">
        <v>0</v>
      </c>
      <c r="N51" s="32">
        <f>(F51-I51)</f>
        <v>0</v>
      </c>
    </row>
    <row r="52" spans="1:15" ht="18" customHeight="1">
      <c r="A52" s="55">
        <v>2102</v>
      </c>
      <c r="B52" s="56" t="s">
        <v>21</v>
      </c>
      <c r="C52" s="29">
        <f>PRESUPUESTO!E28</f>
        <v>0</v>
      </c>
      <c r="D52" s="29">
        <v>0</v>
      </c>
      <c r="E52" s="29">
        <v>0</v>
      </c>
      <c r="F52" s="29">
        <f t="shared" ref="F52:F61" si="3">C52+D52-E52</f>
        <v>0</v>
      </c>
      <c r="G52" s="29">
        <v>0</v>
      </c>
      <c r="H52" s="29">
        <v>0</v>
      </c>
      <c r="I52" s="29">
        <f t="shared" ref="I52:I61" si="4">G52+H52</f>
        <v>0</v>
      </c>
      <c r="J52" s="292" t="e">
        <f t="shared" ref="J52:J61" si="5">(I52/F52)</f>
        <v>#DIV/0!</v>
      </c>
      <c r="K52" s="293"/>
      <c r="L52" s="99">
        <v>0</v>
      </c>
      <c r="M52" s="99">
        <v>0</v>
      </c>
      <c r="N52" s="32">
        <f t="shared" ref="N52:N61" si="6">(F52-I52)</f>
        <v>0</v>
      </c>
    </row>
    <row r="53" spans="1:15" ht="18" customHeight="1">
      <c r="A53" s="55">
        <v>2103</v>
      </c>
      <c r="B53" s="56" t="s">
        <v>22</v>
      </c>
      <c r="C53" s="29">
        <f>PRESUPUESTO!E29</f>
        <v>0</v>
      </c>
      <c r="D53" s="29">
        <v>0</v>
      </c>
      <c r="E53" s="29">
        <v>0</v>
      </c>
      <c r="F53" s="29">
        <f t="shared" si="3"/>
        <v>0</v>
      </c>
      <c r="G53" s="29">
        <v>0</v>
      </c>
      <c r="H53" s="29">
        <v>0</v>
      </c>
      <c r="I53" s="29">
        <f t="shared" si="4"/>
        <v>0</v>
      </c>
      <c r="J53" s="292" t="e">
        <f t="shared" si="5"/>
        <v>#DIV/0!</v>
      </c>
      <c r="K53" s="293"/>
      <c r="L53" s="99">
        <v>0</v>
      </c>
      <c r="M53" s="99">
        <v>0</v>
      </c>
      <c r="N53" s="32">
        <f t="shared" si="6"/>
        <v>0</v>
      </c>
    </row>
    <row r="54" spans="1:15" ht="18" customHeight="1">
      <c r="A54" s="55">
        <v>2104</v>
      </c>
      <c r="B54" s="56" t="s">
        <v>23</v>
      </c>
      <c r="C54" s="29">
        <f>PRESUPUESTO!E30</f>
        <v>0</v>
      </c>
      <c r="D54" s="29">
        <v>0</v>
      </c>
      <c r="E54" s="29">
        <v>0</v>
      </c>
      <c r="F54" s="29">
        <f t="shared" si="3"/>
        <v>0</v>
      </c>
      <c r="G54" s="29">
        <v>0</v>
      </c>
      <c r="H54" s="29">
        <v>0</v>
      </c>
      <c r="I54" s="29">
        <f t="shared" si="4"/>
        <v>0</v>
      </c>
      <c r="J54" s="292" t="e">
        <f t="shared" si="5"/>
        <v>#DIV/0!</v>
      </c>
      <c r="K54" s="293"/>
      <c r="L54" s="99">
        <v>0</v>
      </c>
      <c r="M54" s="99">
        <v>0</v>
      </c>
      <c r="N54" s="32">
        <f t="shared" si="6"/>
        <v>0</v>
      </c>
    </row>
    <row r="55" spans="1:15" ht="18" customHeight="1">
      <c r="A55" s="55">
        <v>2105</v>
      </c>
      <c r="B55" s="56" t="s">
        <v>24</v>
      </c>
      <c r="C55" s="29">
        <f>PRESUPUESTO!E31</f>
        <v>0</v>
      </c>
      <c r="D55" s="29">
        <v>0</v>
      </c>
      <c r="E55" s="29">
        <v>0</v>
      </c>
      <c r="F55" s="29">
        <f t="shared" si="3"/>
        <v>0</v>
      </c>
      <c r="G55" s="29">
        <v>0</v>
      </c>
      <c r="H55" s="29">
        <v>0</v>
      </c>
      <c r="I55" s="29">
        <f t="shared" si="4"/>
        <v>0</v>
      </c>
      <c r="J55" s="292" t="e">
        <f t="shared" si="5"/>
        <v>#DIV/0!</v>
      </c>
      <c r="K55" s="293"/>
      <c r="L55" s="99">
        <v>0</v>
      </c>
      <c r="M55" s="99">
        <v>0</v>
      </c>
      <c r="N55" s="32">
        <f t="shared" si="6"/>
        <v>0</v>
      </c>
    </row>
    <row r="56" spans="1:15" ht="18" customHeight="1">
      <c r="A56" s="55">
        <v>2106</v>
      </c>
      <c r="B56" s="56" t="s">
        <v>25</v>
      </c>
      <c r="C56" s="29">
        <f>PRESUPUESTO!E32</f>
        <v>0</v>
      </c>
      <c r="D56" s="29">
        <v>0</v>
      </c>
      <c r="E56" s="29">
        <v>0</v>
      </c>
      <c r="F56" s="29">
        <f t="shared" si="3"/>
        <v>0</v>
      </c>
      <c r="G56" s="29">
        <v>0</v>
      </c>
      <c r="H56" s="29">
        <v>0</v>
      </c>
      <c r="I56" s="29">
        <f t="shared" si="4"/>
        <v>0</v>
      </c>
      <c r="J56" s="292" t="e">
        <f t="shared" si="5"/>
        <v>#DIV/0!</v>
      </c>
      <c r="K56" s="293"/>
      <c r="L56" s="99">
        <v>0</v>
      </c>
      <c r="M56" s="99">
        <v>0</v>
      </c>
      <c r="N56" s="32">
        <f t="shared" si="6"/>
        <v>0</v>
      </c>
    </row>
    <row r="57" spans="1:15" ht="18" customHeight="1">
      <c r="A57" s="55">
        <v>2107</v>
      </c>
      <c r="B57" s="56" t="s">
        <v>26</v>
      </c>
      <c r="C57" s="29">
        <f>PRESUPUESTO!E33</f>
        <v>0</v>
      </c>
      <c r="D57" s="29">
        <v>0</v>
      </c>
      <c r="E57" s="29">
        <v>0</v>
      </c>
      <c r="F57" s="29">
        <f t="shared" si="3"/>
        <v>0</v>
      </c>
      <c r="G57" s="29">
        <v>0</v>
      </c>
      <c r="H57" s="29">
        <v>0</v>
      </c>
      <c r="I57" s="29">
        <f t="shared" si="4"/>
        <v>0</v>
      </c>
      <c r="J57" s="292" t="e">
        <f t="shared" si="5"/>
        <v>#DIV/0!</v>
      </c>
      <c r="K57" s="293"/>
      <c r="L57" s="99">
        <v>0</v>
      </c>
      <c r="M57" s="99">
        <v>0</v>
      </c>
      <c r="N57" s="32">
        <f t="shared" si="6"/>
        <v>0</v>
      </c>
    </row>
    <row r="58" spans="1:15" ht="18" customHeight="1">
      <c r="A58" s="55">
        <v>2108</v>
      </c>
      <c r="B58" s="73" t="s">
        <v>90</v>
      </c>
      <c r="C58" s="29">
        <f>PRESUPUESTO!E34</f>
        <v>0</v>
      </c>
      <c r="D58" s="29">
        <v>0</v>
      </c>
      <c r="E58" s="29">
        <v>0</v>
      </c>
      <c r="F58" s="29">
        <f t="shared" si="3"/>
        <v>0</v>
      </c>
      <c r="G58" s="29">
        <v>0</v>
      </c>
      <c r="H58" s="29">
        <v>0</v>
      </c>
      <c r="I58" s="29">
        <f t="shared" si="4"/>
        <v>0</v>
      </c>
      <c r="J58" s="292" t="e">
        <f t="shared" si="5"/>
        <v>#DIV/0!</v>
      </c>
      <c r="K58" s="293"/>
      <c r="L58" s="99">
        <v>0</v>
      </c>
      <c r="M58" s="99">
        <v>0</v>
      </c>
      <c r="N58" s="32">
        <f t="shared" si="6"/>
        <v>0</v>
      </c>
    </row>
    <row r="59" spans="1:15" ht="18" customHeight="1">
      <c r="A59" s="55">
        <v>2109</v>
      </c>
      <c r="B59" s="56" t="s">
        <v>140</v>
      </c>
      <c r="C59" s="29">
        <f>PRESUPUESTO!E35</f>
        <v>0</v>
      </c>
      <c r="D59" s="29">
        <v>0</v>
      </c>
      <c r="E59" s="29">
        <v>0</v>
      </c>
      <c r="F59" s="29">
        <f t="shared" si="3"/>
        <v>0</v>
      </c>
      <c r="G59" s="29">
        <v>0</v>
      </c>
      <c r="H59" s="29">
        <v>0</v>
      </c>
      <c r="I59" s="29">
        <f t="shared" si="4"/>
        <v>0</v>
      </c>
      <c r="J59" s="292" t="e">
        <f t="shared" si="5"/>
        <v>#DIV/0!</v>
      </c>
      <c r="K59" s="293"/>
      <c r="L59" s="99">
        <v>0</v>
      </c>
      <c r="M59" s="99">
        <v>0</v>
      </c>
      <c r="N59" s="32">
        <f t="shared" si="6"/>
        <v>0</v>
      </c>
    </row>
    <row r="60" spans="1:15" ht="18" customHeight="1">
      <c r="A60" s="55">
        <f>+A59+1</f>
        <v>2110</v>
      </c>
      <c r="B60" s="56" t="s">
        <v>28</v>
      </c>
      <c r="C60" s="29">
        <f>PRESUPUESTO!E36</f>
        <v>0</v>
      </c>
      <c r="D60" s="29">
        <v>0</v>
      </c>
      <c r="E60" s="29">
        <v>0</v>
      </c>
      <c r="F60" s="29">
        <f t="shared" si="3"/>
        <v>0</v>
      </c>
      <c r="G60" s="29">
        <v>0</v>
      </c>
      <c r="H60" s="29">
        <v>0</v>
      </c>
      <c r="I60" s="29">
        <f t="shared" si="4"/>
        <v>0</v>
      </c>
      <c r="J60" s="292" t="e">
        <f t="shared" si="5"/>
        <v>#DIV/0!</v>
      </c>
      <c r="K60" s="293"/>
      <c r="L60" s="99">
        <v>0</v>
      </c>
      <c r="M60" s="99">
        <v>0</v>
      </c>
      <c r="N60" s="32">
        <f t="shared" si="6"/>
        <v>0</v>
      </c>
    </row>
    <row r="61" spans="1:15" ht="18" customHeight="1">
      <c r="A61" s="55">
        <f>+A60+1</f>
        <v>2111</v>
      </c>
      <c r="B61" s="56" t="s">
        <v>29</v>
      </c>
      <c r="C61" s="29">
        <f>PRESUPUESTO!E37</f>
        <v>0</v>
      </c>
      <c r="D61" s="29">
        <v>0</v>
      </c>
      <c r="E61" s="29">
        <v>0</v>
      </c>
      <c r="F61" s="29">
        <f t="shared" si="3"/>
        <v>0</v>
      </c>
      <c r="G61" s="29">
        <v>0</v>
      </c>
      <c r="H61" s="29">
        <v>0</v>
      </c>
      <c r="I61" s="29">
        <f t="shared" si="4"/>
        <v>0</v>
      </c>
      <c r="J61" s="292" t="e">
        <f t="shared" si="5"/>
        <v>#DIV/0!</v>
      </c>
      <c r="K61" s="293"/>
      <c r="L61" s="99">
        <v>0</v>
      </c>
      <c r="M61" s="99">
        <v>0</v>
      </c>
      <c r="N61" s="32">
        <f t="shared" si="6"/>
        <v>0</v>
      </c>
    </row>
    <row r="62" spans="1:15" s="88" customFormat="1" ht="18" customHeight="1">
      <c r="A62" s="91">
        <f>+A61+1</f>
        <v>2112</v>
      </c>
      <c r="B62" s="64" t="s">
        <v>210</v>
      </c>
      <c r="C62" s="29">
        <f>PRESUPUESTO!E38</f>
        <v>0</v>
      </c>
      <c r="D62" s="29">
        <v>0</v>
      </c>
      <c r="E62" s="29">
        <v>0</v>
      </c>
      <c r="F62" s="29">
        <f t="shared" ref="F62" si="7">C62+D62-E62</f>
        <v>0</v>
      </c>
      <c r="G62" s="29">
        <v>0</v>
      </c>
      <c r="H62" s="29">
        <v>0</v>
      </c>
      <c r="I62" s="29">
        <f t="shared" ref="I62" si="8">G62+H62</f>
        <v>0</v>
      </c>
      <c r="J62" s="292" t="e">
        <f t="shared" ref="J62" si="9">(I62/F62)</f>
        <v>#DIV/0!</v>
      </c>
      <c r="K62" s="293"/>
      <c r="L62" s="99">
        <v>0</v>
      </c>
      <c r="M62" s="99">
        <v>0</v>
      </c>
      <c r="N62" s="82">
        <f t="shared" ref="N62" si="10">(F62-I62)</f>
        <v>0</v>
      </c>
    </row>
    <row r="63" spans="1:15" s="88" customFormat="1" ht="18" customHeight="1">
      <c r="A63" s="91">
        <f>+A62+1</f>
        <v>2113</v>
      </c>
      <c r="B63" s="64" t="s">
        <v>142</v>
      </c>
      <c r="C63" s="29">
        <f>PRESUPUESTO!E39</f>
        <v>0</v>
      </c>
      <c r="D63" s="29">
        <v>0</v>
      </c>
      <c r="E63" s="29">
        <v>0</v>
      </c>
      <c r="F63" s="29">
        <f t="shared" ref="F63" si="11">C63+D63-E63</f>
        <v>0</v>
      </c>
      <c r="G63" s="29">
        <v>0</v>
      </c>
      <c r="H63" s="29">
        <v>0</v>
      </c>
      <c r="I63" s="29">
        <f t="shared" ref="I63" si="12">G63+H63</f>
        <v>0</v>
      </c>
      <c r="J63" s="292" t="e">
        <f t="shared" ref="J63" si="13">(I63/F63)</f>
        <v>#DIV/0!</v>
      </c>
      <c r="K63" s="293"/>
      <c r="L63" s="99">
        <v>0</v>
      </c>
      <c r="M63" s="99">
        <v>0</v>
      </c>
      <c r="N63" s="82">
        <f t="shared" ref="N63" si="14">(F63-I63)</f>
        <v>0</v>
      </c>
    </row>
    <row r="64" spans="1:15" s="40" customFormat="1" ht="18" customHeight="1">
      <c r="A64" s="284" t="s">
        <v>30</v>
      </c>
      <c r="B64" s="285"/>
      <c r="C64" s="34">
        <f t="shared" ref="C64:I64" si="15">SUM(C51:C63)</f>
        <v>0</v>
      </c>
      <c r="D64" s="34">
        <f t="shared" si="15"/>
        <v>0</v>
      </c>
      <c r="E64" s="34">
        <f t="shared" si="15"/>
        <v>0</v>
      </c>
      <c r="F64" s="34">
        <f t="shared" si="15"/>
        <v>0</v>
      </c>
      <c r="G64" s="34">
        <f t="shared" si="15"/>
        <v>0</v>
      </c>
      <c r="H64" s="34">
        <f t="shared" si="15"/>
        <v>0</v>
      </c>
      <c r="I64" s="34">
        <f t="shared" si="15"/>
        <v>0</v>
      </c>
      <c r="J64" s="286" t="e">
        <f>(I64/F64)</f>
        <v>#DIV/0!</v>
      </c>
      <c r="K64" s="287"/>
      <c r="L64" s="102">
        <f>SUM(L51:L63)</f>
        <v>0</v>
      </c>
      <c r="M64" s="102">
        <f>SUM(M51:M63)</f>
        <v>0</v>
      </c>
      <c r="N64" s="35">
        <f>SUM(N51:N63)</f>
        <v>0</v>
      </c>
    </row>
    <row r="65" spans="1:14" s="40" customFormat="1" ht="18" customHeight="1">
      <c r="A65" s="57">
        <v>2200</v>
      </c>
      <c r="B65" s="309" t="s">
        <v>107</v>
      </c>
      <c r="C65" s="309"/>
      <c r="D65" s="309"/>
      <c r="E65" s="309"/>
      <c r="F65" s="309"/>
      <c r="G65" s="309"/>
      <c r="H65" s="309"/>
      <c r="I65" s="309"/>
      <c r="J65" s="309"/>
      <c r="K65" s="309"/>
      <c r="L65" s="309"/>
      <c r="M65" s="309"/>
      <c r="N65" s="309"/>
    </row>
    <row r="66" spans="1:14" ht="18" customHeight="1">
      <c r="A66" s="55">
        <v>2201</v>
      </c>
      <c r="B66" s="84" t="s">
        <v>138</v>
      </c>
      <c r="C66" s="32">
        <f>PRESUPUESTO!E43</f>
        <v>0</v>
      </c>
      <c r="D66" s="32">
        <v>0</v>
      </c>
      <c r="E66" s="32">
        <v>0</v>
      </c>
      <c r="F66" s="32">
        <f>C66+D66-E66</f>
        <v>0</v>
      </c>
      <c r="G66" s="32">
        <v>0</v>
      </c>
      <c r="H66" s="29">
        <v>0</v>
      </c>
      <c r="I66" s="32">
        <f>(G66+H66)</f>
        <v>0</v>
      </c>
      <c r="J66" s="292" t="e">
        <f>(I66/F66)</f>
        <v>#DIV/0!</v>
      </c>
      <c r="K66" s="293"/>
      <c r="L66" s="99">
        <v>0</v>
      </c>
      <c r="M66" s="99">
        <v>0</v>
      </c>
      <c r="N66" s="32">
        <f t="shared" ref="N66:N71" si="16">(F66-I66)</f>
        <v>0</v>
      </c>
    </row>
    <row r="67" spans="1:14" ht="18" customHeight="1">
      <c r="A67" s="55">
        <v>2202</v>
      </c>
      <c r="B67" s="84" t="s">
        <v>99</v>
      </c>
      <c r="C67" s="76">
        <f>PRESUPUESTO!E44</f>
        <v>0</v>
      </c>
      <c r="D67" s="76">
        <v>0</v>
      </c>
      <c r="E67" s="76">
        <v>0</v>
      </c>
      <c r="F67" s="76">
        <f t="shared" ref="F67:F71" si="17">C67+D67-E67</f>
        <v>0</v>
      </c>
      <c r="G67" s="76">
        <v>0</v>
      </c>
      <c r="H67" s="29">
        <v>0</v>
      </c>
      <c r="I67" s="76">
        <f t="shared" ref="I67:I77" si="18">(G67+H67)</f>
        <v>0</v>
      </c>
      <c r="J67" s="292" t="e">
        <f t="shared" ref="J67:J77" si="19">(I67/F67)</f>
        <v>#DIV/0!</v>
      </c>
      <c r="K67" s="293"/>
      <c r="L67" s="99">
        <v>0</v>
      </c>
      <c r="M67" s="99">
        <v>0</v>
      </c>
      <c r="N67" s="32">
        <f t="shared" si="16"/>
        <v>0</v>
      </c>
    </row>
    <row r="68" spans="1:14" ht="18" customHeight="1">
      <c r="A68" s="79">
        <v>2203</v>
      </c>
      <c r="B68" s="84" t="s">
        <v>198</v>
      </c>
      <c r="C68" s="76">
        <f>PRESUPUESTO!E45</f>
        <v>0</v>
      </c>
      <c r="D68" s="76">
        <v>0</v>
      </c>
      <c r="E68" s="76">
        <v>0</v>
      </c>
      <c r="F68" s="76">
        <f t="shared" si="17"/>
        <v>0</v>
      </c>
      <c r="G68" s="76">
        <v>0</v>
      </c>
      <c r="H68" s="29">
        <v>0</v>
      </c>
      <c r="I68" s="76">
        <f t="shared" si="18"/>
        <v>0</v>
      </c>
      <c r="J68" s="292" t="e">
        <f t="shared" si="19"/>
        <v>#DIV/0!</v>
      </c>
      <c r="K68" s="293"/>
      <c r="L68" s="99">
        <v>0</v>
      </c>
      <c r="M68" s="99">
        <v>0</v>
      </c>
      <c r="N68" s="32">
        <f t="shared" si="16"/>
        <v>0</v>
      </c>
    </row>
    <row r="69" spans="1:14" ht="18" customHeight="1">
      <c r="A69" s="79">
        <v>2204</v>
      </c>
      <c r="B69" s="84" t="s">
        <v>100</v>
      </c>
      <c r="C69" s="76">
        <f>PRESUPUESTO!E46</f>
        <v>0</v>
      </c>
      <c r="D69" s="76">
        <v>0</v>
      </c>
      <c r="E69" s="76">
        <v>0</v>
      </c>
      <c r="F69" s="76">
        <f t="shared" si="17"/>
        <v>0</v>
      </c>
      <c r="G69" s="76">
        <v>0</v>
      </c>
      <c r="H69" s="29">
        <v>0</v>
      </c>
      <c r="I69" s="76">
        <f t="shared" si="18"/>
        <v>0</v>
      </c>
      <c r="J69" s="292" t="e">
        <f t="shared" si="19"/>
        <v>#DIV/0!</v>
      </c>
      <c r="K69" s="293"/>
      <c r="L69" s="99">
        <v>0</v>
      </c>
      <c r="M69" s="99">
        <v>0</v>
      </c>
      <c r="N69" s="32">
        <f t="shared" si="16"/>
        <v>0</v>
      </c>
    </row>
    <row r="70" spans="1:14" s="70" customFormat="1" ht="18" customHeight="1">
      <c r="A70" s="79">
        <v>2205</v>
      </c>
      <c r="B70" s="84" t="s">
        <v>101</v>
      </c>
      <c r="C70" s="76">
        <f>PRESUPUESTO!E47</f>
        <v>0</v>
      </c>
      <c r="D70" s="76">
        <v>0</v>
      </c>
      <c r="E70" s="76">
        <v>0</v>
      </c>
      <c r="F70" s="76">
        <f t="shared" si="17"/>
        <v>0</v>
      </c>
      <c r="G70" s="76">
        <v>0</v>
      </c>
      <c r="H70" s="29">
        <v>0</v>
      </c>
      <c r="I70" s="76">
        <f t="shared" si="18"/>
        <v>0</v>
      </c>
      <c r="J70" s="292" t="e">
        <f>(I70/F70)</f>
        <v>#DIV/0!</v>
      </c>
      <c r="K70" s="293"/>
      <c r="L70" s="99">
        <v>0</v>
      </c>
      <c r="M70" s="99">
        <v>0</v>
      </c>
      <c r="N70" s="76">
        <f t="shared" si="16"/>
        <v>0</v>
      </c>
    </row>
    <row r="71" spans="1:14" ht="18" customHeight="1">
      <c r="A71" s="79">
        <v>2206</v>
      </c>
      <c r="B71" s="84" t="s">
        <v>102</v>
      </c>
      <c r="C71" s="76">
        <f>PRESUPUESTO!E48</f>
        <v>0</v>
      </c>
      <c r="D71" s="76">
        <v>0</v>
      </c>
      <c r="E71" s="76">
        <v>0</v>
      </c>
      <c r="F71" s="76">
        <f t="shared" si="17"/>
        <v>0</v>
      </c>
      <c r="G71" s="76">
        <v>0</v>
      </c>
      <c r="H71" s="29">
        <v>0</v>
      </c>
      <c r="I71" s="76">
        <f t="shared" si="18"/>
        <v>0</v>
      </c>
      <c r="J71" s="292" t="e">
        <f t="shared" si="19"/>
        <v>#DIV/0!</v>
      </c>
      <c r="K71" s="293"/>
      <c r="L71" s="99">
        <v>0</v>
      </c>
      <c r="M71" s="99">
        <v>0</v>
      </c>
      <c r="N71" s="32">
        <f t="shared" si="16"/>
        <v>0</v>
      </c>
    </row>
    <row r="72" spans="1:14" s="88" customFormat="1" ht="18" customHeight="1">
      <c r="A72" s="91">
        <v>2207</v>
      </c>
      <c r="B72" s="84" t="s">
        <v>139</v>
      </c>
      <c r="C72" s="82">
        <f>PRESUPUESTO!E49</f>
        <v>0</v>
      </c>
      <c r="D72" s="82">
        <v>0</v>
      </c>
      <c r="E72" s="82">
        <v>0</v>
      </c>
      <c r="F72" s="82">
        <f t="shared" ref="F72" si="20">C72+D72-E72</f>
        <v>0</v>
      </c>
      <c r="G72" s="82">
        <v>0</v>
      </c>
      <c r="H72" s="29">
        <v>0</v>
      </c>
      <c r="I72" s="82">
        <f t="shared" ref="I72" si="21">(G72+H72)</f>
        <v>0</v>
      </c>
      <c r="J72" s="292" t="e">
        <f t="shared" ref="J72" si="22">(I72/F72)</f>
        <v>#DIV/0!</v>
      </c>
      <c r="K72" s="293"/>
      <c r="L72" s="99">
        <v>0</v>
      </c>
      <c r="M72" s="99">
        <v>0</v>
      </c>
      <c r="N72" s="82">
        <f t="shared" ref="N72" si="23">(F72-I72)</f>
        <v>0</v>
      </c>
    </row>
    <row r="73" spans="1:14" s="88" customFormat="1" ht="21.6" customHeight="1">
      <c r="A73" s="91">
        <v>2208</v>
      </c>
      <c r="B73" s="157" t="s">
        <v>191</v>
      </c>
      <c r="C73" s="82">
        <f>PRESUPUESTO!E50</f>
        <v>0</v>
      </c>
      <c r="D73" s="82">
        <v>0</v>
      </c>
      <c r="E73" s="82">
        <v>0</v>
      </c>
      <c r="F73" s="82">
        <f t="shared" ref="F73" si="24">C73+D73-E73</f>
        <v>0</v>
      </c>
      <c r="G73" s="82">
        <v>0</v>
      </c>
      <c r="H73" s="29">
        <v>0</v>
      </c>
      <c r="I73" s="82">
        <f t="shared" ref="I73" si="25">(G73+H73)</f>
        <v>0</v>
      </c>
      <c r="J73" s="292" t="e">
        <f t="shared" ref="J73" si="26">(I73/F73)</f>
        <v>#DIV/0!</v>
      </c>
      <c r="K73" s="293"/>
      <c r="L73" s="99">
        <v>0</v>
      </c>
      <c r="M73" s="99">
        <v>0</v>
      </c>
      <c r="N73" s="82">
        <f t="shared" ref="N73" si="27">(F73-I73)</f>
        <v>0</v>
      </c>
    </row>
    <row r="74" spans="1:14" s="88" customFormat="1" ht="21.6" customHeight="1">
      <c r="A74" s="91">
        <v>2209</v>
      </c>
      <c r="B74" s="157" t="s">
        <v>225</v>
      </c>
      <c r="C74" s="82">
        <f>PRESUPUESTO!E51</f>
        <v>0</v>
      </c>
      <c r="D74" s="82">
        <v>0</v>
      </c>
      <c r="E74" s="82">
        <v>0</v>
      </c>
      <c r="F74" s="82">
        <f t="shared" ref="F74:F76" si="28">C74+D74-E74</f>
        <v>0</v>
      </c>
      <c r="G74" s="82">
        <v>0</v>
      </c>
      <c r="H74" s="29">
        <v>0</v>
      </c>
      <c r="I74" s="82">
        <f t="shared" ref="I74:I76" si="29">(G74+H74)</f>
        <v>0</v>
      </c>
      <c r="J74" s="292" t="e">
        <f t="shared" ref="J74" si="30">(I74/F74)</f>
        <v>#DIV/0!</v>
      </c>
      <c r="K74" s="293"/>
      <c r="L74" s="99">
        <v>0</v>
      </c>
      <c r="M74" s="99">
        <v>0</v>
      </c>
      <c r="N74" s="82">
        <f t="shared" ref="N74" si="31">(F74-I74)</f>
        <v>0</v>
      </c>
    </row>
    <row r="75" spans="1:14" s="88" customFormat="1" ht="18" customHeight="1">
      <c r="A75" s="91">
        <v>2210</v>
      </c>
      <c r="B75" s="84" t="s">
        <v>143</v>
      </c>
      <c r="C75" s="82">
        <f>PRESUPUESTO!E52</f>
        <v>0</v>
      </c>
      <c r="D75" s="82">
        <v>0</v>
      </c>
      <c r="E75" s="82">
        <v>0</v>
      </c>
      <c r="F75" s="82">
        <f t="shared" si="28"/>
        <v>0</v>
      </c>
      <c r="G75" s="82">
        <v>0</v>
      </c>
      <c r="H75" s="29">
        <v>0</v>
      </c>
      <c r="I75" s="82">
        <f t="shared" si="29"/>
        <v>0</v>
      </c>
      <c r="J75" s="292" t="e">
        <f t="shared" ref="J75" si="32">(I75/F75)</f>
        <v>#DIV/0!</v>
      </c>
      <c r="K75" s="293"/>
      <c r="L75" s="99">
        <v>0</v>
      </c>
      <c r="M75" s="99">
        <v>0</v>
      </c>
      <c r="N75" s="82">
        <f t="shared" ref="N75" si="33">(F75-I75)</f>
        <v>0</v>
      </c>
    </row>
    <row r="76" spans="1:14" s="88" customFormat="1" ht="18" customHeight="1">
      <c r="A76" s="91">
        <v>2211</v>
      </c>
      <c r="B76" s="84" t="s">
        <v>142</v>
      </c>
      <c r="C76" s="82">
        <f>PRESUPUESTO!E53</f>
        <v>0</v>
      </c>
      <c r="D76" s="82">
        <v>0</v>
      </c>
      <c r="E76" s="82">
        <v>0</v>
      </c>
      <c r="F76" s="82">
        <f t="shared" si="28"/>
        <v>0</v>
      </c>
      <c r="G76" s="82">
        <v>0</v>
      </c>
      <c r="H76" s="29">
        <v>0</v>
      </c>
      <c r="I76" s="82">
        <f t="shared" si="29"/>
        <v>0</v>
      </c>
      <c r="J76" s="292" t="e">
        <f t="shared" ref="J76" si="34">(I76/F76)</f>
        <v>#DIV/0!</v>
      </c>
      <c r="K76" s="293"/>
      <c r="L76" s="99">
        <v>0</v>
      </c>
      <c r="M76" s="99">
        <v>0</v>
      </c>
      <c r="N76" s="82">
        <f t="shared" ref="N76" si="35">(F76-I76)</f>
        <v>0</v>
      </c>
    </row>
    <row r="77" spans="1:14" s="40" customFormat="1" ht="18" customHeight="1">
      <c r="A77" s="284" t="s">
        <v>30</v>
      </c>
      <c r="B77" s="285"/>
      <c r="C77" s="33">
        <f>SUM(C66:C76)</f>
        <v>0</v>
      </c>
      <c r="D77" s="33">
        <f>SUM(D66:D76)</f>
        <v>0</v>
      </c>
      <c r="E77" s="33">
        <f>SUM(E66:E76)</f>
        <v>0</v>
      </c>
      <c r="F77" s="33">
        <f>C77+D77-E77</f>
        <v>0</v>
      </c>
      <c r="G77" s="33">
        <f>SUM(G66:G76)</f>
        <v>0</v>
      </c>
      <c r="H77" s="77">
        <f>SUM(H66:H76)</f>
        <v>0</v>
      </c>
      <c r="I77" s="33">
        <f t="shared" si="18"/>
        <v>0</v>
      </c>
      <c r="J77" s="286" t="e">
        <f t="shared" si="19"/>
        <v>#DIV/0!</v>
      </c>
      <c r="K77" s="287"/>
      <c r="L77" s="102">
        <f>SUM(L66:L76)</f>
        <v>0</v>
      </c>
      <c r="M77" s="102">
        <f>SUM(M66:M76)</f>
        <v>0</v>
      </c>
      <c r="N77" s="75">
        <f>SUM(N66:N76)</f>
        <v>0</v>
      </c>
    </row>
    <row r="78" spans="1:14" s="27" customFormat="1" ht="18" customHeight="1">
      <c r="A78" s="51"/>
      <c r="B78" s="41"/>
      <c r="C78" s="42"/>
      <c r="D78" s="42"/>
      <c r="E78" s="42"/>
      <c r="F78" s="42"/>
      <c r="G78" s="42"/>
      <c r="H78" s="42"/>
      <c r="I78" s="42"/>
      <c r="J78" s="43"/>
      <c r="K78" s="43"/>
      <c r="L78" s="43"/>
      <c r="M78" s="43"/>
      <c r="N78" s="44"/>
    </row>
    <row r="79" spans="1:14" s="27" customFormat="1" ht="46.9" customHeight="1">
      <c r="B79" s="45"/>
      <c r="C79" s="46"/>
      <c r="D79" s="46"/>
      <c r="E79" s="46"/>
      <c r="F79" s="46"/>
      <c r="G79" s="46"/>
      <c r="H79" s="46"/>
      <c r="I79" s="46"/>
      <c r="J79" s="47"/>
      <c r="K79" s="47"/>
      <c r="L79" s="47"/>
      <c r="M79" s="47"/>
      <c r="N79" s="48"/>
    </row>
    <row r="80" spans="1:14" s="40" customFormat="1" ht="18" customHeight="1">
      <c r="A80" s="28" t="s">
        <v>59</v>
      </c>
      <c r="B80" s="57" t="s">
        <v>17</v>
      </c>
      <c r="C80" s="57">
        <v>1</v>
      </c>
      <c r="D80" s="57">
        <v>2</v>
      </c>
      <c r="E80" s="57">
        <v>3</v>
      </c>
      <c r="F80" s="57" t="s">
        <v>5</v>
      </c>
      <c r="G80" s="57">
        <v>5</v>
      </c>
      <c r="H80" s="58">
        <v>6</v>
      </c>
      <c r="I80" s="58" t="s">
        <v>18</v>
      </c>
      <c r="J80" s="284" t="s">
        <v>127</v>
      </c>
      <c r="K80" s="285"/>
      <c r="L80" s="288">
        <v>9</v>
      </c>
      <c r="M80" s="289"/>
      <c r="N80" s="57" t="s">
        <v>8</v>
      </c>
    </row>
    <row r="81" spans="1:14" s="40" customFormat="1" ht="27" customHeight="1">
      <c r="A81" s="294">
        <v>2000</v>
      </c>
      <c r="B81" s="294" t="s">
        <v>19</v>
      </c>
      <c r="C81" s="296" t="str">
        <f>C48</f>
        <v xml:space="preserve">Presupuesto inicial </v>
      </c>
      <c r="D81" s="294" t="s">
        <v>10</v>
      </c>
      <c r="E81" s="294" t="s">
        <v>11</v>
      </c>
      <c r="F81" s="296" t="str">
        <f>F48</f>
        <v>Presupuesto al final del  periodo ejecutado</v>
      </c>
      <c r="G81" s="296" t="str">
        <f>G48</f>
        <v xml:space="preserve">Gastos acumulados </v>
      </c>
      <c r="H81" s="296" t="str">
        <f>H48</f>
        <v xml:space="preserve">Gastos - mes 1 </v>
      </c>
      <c r="I81" s="296" t="str">
        <f>I48</f>
        <v>Valor total ejecutado</v>
      </c>
      <c r="J81" s="304" t="s">
        <v>79</v>
      </c>
      <c r="K81" s="305"/>
      <c r="L81" s="290" t="s">
        <v>193</v>
      </c>
      <c r="M81" s="291"/>
      <c r="N81" s="296" t="str">
        <f>N48</f>
        <v>Total saldo por ejecutar</v>
      </c>
    </row>
    <row r="82" spans="1:14" s="40" customFormat="1" ht="27" customHeight="1">
      <c r="A82" s="295"/>
      <c r="B82" s="295"/>
      <c r="C82" s="297"/>
      <c r="D82" s="295"/>
      <c r="E82" s="295"/>
      <c r="F82" s="298"/>
      <c r="G82" s="298"/>
      <c r="H82" s="297"/>
      <c r="I82" s="297"/>
      <c r="J82" s="306"/>
      <c r="K82" s="307"/>
      <c r="L82" s="101" t="s">
        <v>196</v>
      </c>
      <c r="M82" s="101" t="s">
        <v>197</v>
      </c>
      <c r="N82" s="297"/>
    </row>
    <row r="83" spans="1:14" s="40" customFormat="1" ht="18" customHeight="1">
      <c r="A83" s="57">
        <v>2300</v>
      </c>
      <c r="B83" s="284" t="s">
        <v>109</v>
      </c>
      <c r="C83" s="308"/>
      <c r="D83" s="308"/>
      <c r="E83" s="308"/>
      <c r="F83" s="308"/>
      <c r="G83" s="308"/>
      <c r="H83" s="308"/>
      <c r="I83" s="308"/>
      <c r="J83" s="308"/>
      <c r="K83" s="308"/>
      <c r="L83" s="308"/>
      <c r="M83" s="308"/>
      <c r="N83" s="285"/>
    </row>
    <row r="84" spans="1:14" ht="18" customHeight="1">
      <c r="A84" s="55">
        <v>2301</v>
      </c>
      <c r="B84" s="65" t="s">
        <v>31</v>
      </c>
      <c r="C84" s="31">
        <f>PRESUPUESTO!E56</f>
        <v>0</v>
      </c>
      <c r="D84" s="32">
        <v>0</v>
      </c>
      <c r="E84" s="32">
        <v>0</v>
      </c>
      <c r="F84" s="32">
        <f t="shared" ref="F84:F92" si="36">C84+D84-E84</f>
        <v>0</v>
      </c>
      <c r="G84" s="32">
        <v>0</v>
      </c>
      <c r="H84" s="29">
        <v>0</v>
      </c>
      <c r="I84" s="32">
        <f t="shared" ref="I84:I92" si="37">(G84+H84)</f>
        <v>0</v>
      </c>
      <c r="J84" s="292" t="e">
        <f t="shared" ref="J84:J97" si="38">(I84/F84)</f>
        <v>#DIV/0!</v>
      </c>
      <c r="K84" s="293"/>
      <c r="L84" s="99">
        <v>0</v>
      </c>
      <c r="M84" s="99">
        <v>0</v>
      </c>
      <c r="N84" s="32">
        <f t="shared" ref="N84:N95" si="39">(F84-I84)</f>
        <v>0</v>
      </c>
    </row>
    <row r="85" spans="1:14" ht="18" customHeight="1">
      <c r="A85" s="55">
        <v>2302</v>
      </c>
      <c r="B85" s="65" t="s">
        <v>199</v>
      </c>
      <c r="C85" s="31">
        <f>PRESUPUESTO!E57</f>
        <v>0</v>
      </c>
      <c r="D85" s="32">
        <v>0</v>
      </c>
      <c r="E85" s="32">
        <v>0</v>
      </c>
      <c r="F85" s="32">
        <f t="shared" si="36"/>
        <v>0</v>
      </c>
      <c r="G85" s="32">
        <v>0</v>
      </c>
      <c r="H85" s="29">
        <v>0</v>
      </c>
      <c r="I85" s="32">
        <f t="shared" si="37"/>
        <v>0</v>
      </c>
      <c r="J85" s="292" t="e">
        <f t="shared" si="38"/>
        <v>#DIV/0!</v>
      </c>
      <c r="K85" s="293"/>
      <c r="L85" s="99">
        <v>0</v>
      </c>
      <c r="M85" s="99">
        <v>0</v>
      </c>
      <c r="N85" s="32">
        <f t="shared" si="39"/>
        <v>0</v>
      </c>
    </row>
    <row r="86" spans="1:14" s="88" customFormat="1" ht="18" customHeight="1">
      <c r="A86" s="116">
        <v>2303</v>
      </c>
      <c r="B86" s="65" t="s">
        <v>200</v>
      </c>
      <c r="C86" s="31">
        <f>PRESUPUESTO!E58</f>
        <v>0</v>
      </c>
      <c r="D86" s="82">
        <v>0</v>
      </c>
      <c r="E86" s="82">
        <v>0</v>
      </c>
      <c r="F86" s="82">
        <f t="shared" ref="F86" si="40">C86+D86-E86</f>
        <v>0</v>
      </c>
      <c r="G86" s="82">
        <v>0</v>
      </c>
      <c r="H86" s="29">
        <v>0</v>
      </c>
      <c r="I86" s="82">
        <f t="shared" ref="I86" si="41">(G86+H86)</f>
        <v>0</v>
      </c>
      <c r="J86" s="292" t="e">
        <f t="shared" ref="J86" si="42">(I86/F86)</f>
        <v>#DIV/0!</v>
      </c>
      <c r="K86" s="293"/>
      <c r="L86" s="99">
        <v>0</v>
      </c>
      <c r="M86" s="99">
        <v>0</v>
      </c>
      <c r="N86" s="82">
        <f t="shared" ref="N86" si="43">(F86-I86)</f>
        <v>0</v>
      </c>
    </row>
    <row r="87" spans="1:14" ht="18" customHeight="1">
      <c r="A87" s="116">
        <v>2304</v>
      </c>
      <c r="B87" s="65" t="s">
        <v>91</v>
      </c>
      <c r="C87" s="31">
        <f>PRESUPUESTO!E59</f>
        <v>0</v>
      </c>
      <c r="D87" s="32">
        <v>0</v>
      </c>
      <c r="E87" s="32">
        <v>0</v>
      </c>
      <c r="F87" s="32">
        <f t="shared" si="36"/>
        <v>0</v>
      </c>
      <c r="G87" s="32">
        <v>0</v>
      </c>
      <c r="H87" s="29">
        <v>0</v>
      </c>
      <c r="I87" s="32">
        <f t="shared" si="37"/>
        <v>0</v>
      </c>
      <c r="J87" s="292" t="e">
        <f t="shared" si="38"/>
        <v>#DIV/0!</v>
      </c>
      <c r="K87" s="293"/>
      <c r="L87" s="99">
        <v>0</v>
      </c>
      <c r="M87" s="99">
        <v>0</v>
      </c>
      <c r="N87" s="32">
        <f t="shared" si="39"/>
        <v>0</v>
      </c>
    </row>
    <row r="88" spans="1:14" s="88" customFormat="1" ht="18" customHeight="1">
      <c r="A88" s="116">
        <v>2305</v>
      </c>
      <c r="B88" s="117" t="s">
        <v>202</v>
      </c>
      <c r="C88" s="31">
        <f>PRESUPUESTO!E60</f>
        <v>0</v>
      </c>
      <c r="D88" s="82">
        <v>0</v>
      </c>
      <c r="E88" s="82">
        <v>0</v>
      </c>
      <c r="F88" s="82">
        <f t="shared" ref="F88:F89" si="44">C88+D88-E88</f>
        <v>0</v>
      </c>
      <c r="G88" s="82">
        <v>0</v>
      </c>
      <c r="H88" s="29">
        <v>0</v>
      </c>
      <c r="I88" s="82">
        <f t="shared" ref="I88:I89" si="45">(G88+H88)</f>
        <v>0</v>
      </c>
      <c r="J88" s="292" t="e">
        <f t="shared" ref="J88:J89" si="46">(I88/F88)</f>
        <v>#DIV/0!</v>
      </c>
      <c r="K88" s="293"/>
      <c r="L88" s="99">
        <v>0</v>
      </c>
      <c r="M88" s="99">
        <v>0</v>
      </c>
      <c r="N88" s="82">
        <f t="shared" ref="N88:N89" si="47">(F88-I88)</f>
        <v>0</v>
      </c>
    </row>
    <row r="89" spans="1:14" s="88" customFormat="1" ht="18" customHeight="1">
      <c r="A89" s="116">
        <v>2306</v>
      </c>
      <c r="B89" s="117" t="s">
        <v>201</v>
      </c>
      <c r="C89" s="31">
        <f>PRESUPUESTO!E61</f>
        <v>0</v>
      </c>
      <c r="D89" s="82">
        <v>0</v>
      </c>
      <c r="E89" s="82">
        <v>0</v>
      </c>
      <c r="F89" s="82">
        <f t="shared" si="44"/>
        <v>0</v>
      </c>
      <c r="G89" s="82">
        <v>0</v>
      </c>
      <c r="H89" s="29">
        <v>0</v>
      </c>
      <c r="I89" s="82">
        <f t="shared" si="45"/>
        <v>0</v>
      </c>
      <c r="J89" s="292" t="e">
        <f t="shared" si="46"/>
        <v>#DIV/0!</v>
      </c>
      <c r="K89" s="293"/>
      <c r="L89" s="99">
        <v>0</v>
      </c>
      <c r="M89" s="99">
        <v>0</v>
      </c>
      <c r="N89" s="82">
        <f t="shared" si="47"/>
        <v>0</v>
      </c>
    </row>
    <row r="90" spans="1:14" ht="27" customHeight="1">
      <c r="A90" s="116">
        <v>2307</v>
      </c>
      <c r="B90" s="74" t="s">
        <v>84</v>
      </c>
      <c r="C90" s="31">
        <f>PRESUPUESTO!E62</f>
        <v>0</v>
      </c>
      <c r="D90" s="32">
        <v>0</v>
      </c>
      <c r="E90" s="32">
        <v>0</v>
      </c>
      <c r="F90" s="32">
        <f t="shared" si="36"/>
        <v>0</v>
      </c>
      <c r="G90" s="32">
        <v>0</v>
      </c>
      <c r="H90" s="29">
        <v>0</v>
      </c>
      <c r="I90" s="32">
        <f t="shared" si="37"/>
        <v>0</v>
      </c>
      <c r="J90" s="292" t="e">
        <f t="shared" si="38"/>
        <v>#DIV/0!</v>
      </c>
      <c r="K90" s="293"/>
      <c r="L90" s="99">
        <v>0</v>
      </c>
      <c r="M90" s="99">
        <v>0</v>
      </c>
      <c r="N90" s="32">
        <f t="shared" si="39"/>
        <v>0</v>
      </c>
    </row>
    <row r="91" spans="1:14" s="88" customFormat="1" ht="27" customHeight="1">
      <c r="A91" s="116">
        <v>2308</v>
      </c>
      <c r="B91" s="118" t="s">
        <v>203</v>
      </c>
      <c r="C91" s="31">
        <f>PRESUPUESTO!E63</f>
        <v>0</v>
      </c>
      <c r="D91" s="82">
        <v>0</v>
      </c>
      <c r="E91" s="82">
        <v>0</v>
      </c>
      <c r="F91" s="82">
        <f t="shared" ref="F91" si="48">C91+D91-E91</f>
        <v>0</v>
      </c>
      <c r="G91" s="82">
        <v>0</v>
      </c>
      <c r="H91" s="29">
        <v>0</v>
      </c>
      <c r="I91" s="82">
        <f t="shared" ref="I91" si="49">(G91+H91)</f>
        <v>0</v>
      </c>
      <c r="J91" s="292" t="e">
        <f t="shared" ref="J91" si="50">(I91/F91)</f>
        <v>#DIV/0!</v>
      </c>
      <c r="K91" s="293"/>
      <c r="L91" s="99">
        <v>0</v>
      </c>
      <c r="M91" s="99">
        <v>0</v>
      </c>
      <c r="N91" s="82">
        <f t="shared" ref="N91" si="51">(F91-I91)</f>
        <v>0</v>
      </c>
    </row>
    <row r="92" spans="1:14" s="88" customFormat="1" ht="21" customHeight="1">
      <c r="A92" s="116">
        <v>2309</v>
      </c>
      <c r="B92" s="89" t="s">
        <v>215</v>
      </c>
      <c r="C92" s="31">
        <f>PRESUPUESTO!E64</f>
        <v>0</v>
      </c>
      <c r="D92" s="82">
        <v>0</v>
      </c>
      <c r="E92" s="82">
        <v>0</v>
      </c>
      <c r="F92" s="82">
        <f t="shared" si="36"/>
        <v>0</v>
      </c>
      <c r="G92" s="82">
        <v>0</v>
      </c>
      <c r="H92" s="29">
        <v>0</v>
      </c>
      <c r="I92" s="82">
        <f t="shared" si="37"/>
        <v>0</v>
      </c>
      <c r="J92" s="292" t="e">
        <f>(I92/F92)</f>
        <v>#DIV/0!</v>
      </c>
      <c r="K92" s="293"/>
      <c r="L92" s="99">
        <v>0</v>
      </c>
      <c r="M92" s="99">
        <v>0</v>
      </c>
      <c r="N92" s="82">
        <f t="shared" si="39"/>
        <v>0</v>
      </c>
    </row>
    <row r="93" spans="1:14" s="88" customFormat="1" ht="21" customHeight="1">
      <c r="A93" s="116">
        <v>2310</v>
      </c>
      <c r="B93" s="65" t="s">
        <v>86</v>
      </c>
      <c r="C93" s="31">
        <f>PRESUPUESTO!E65</f>
        <v>0</v>
      </c>
      <c r="D93" s="82">
        <v>0</v>
      </c>
      <c r="E93" s="82">
        <v>0</v>
      </c>
      <c r="F93" s="82">
        <f t="shared" ref="F93:F94" si="52">C93+D93-E93</f>
        <v>0</v>
      </c>
      <c r="G93" s="82">
        <v>0</v>
      </c>
      <c r="H93" s="29">
        <v>0</v>
      </c>
      <c r="I93" s="82">
        <f t="shared" ref="I93:I94" si="53">(G93+H93)</f>
        <v>0</v>
      </c>
      <c r="J93" s="292" t="e">
        <f>(I93/F93)</f>
        <v>#DIV/0!</v>
      </c>
      <c r="K93" s="293"/>
      <c r="L93" s="99">
        <v>0</v>
      </c>
      <c r="M93" s="99">
        <v>0</v>
      </c>
      <c r="N93" s="82">
        <f t="shared" ref="N93:N94" si="54">(F93-I93)</f>
        <v>0</v>
      </c>
    </row>
    <row r="94" spans="1:14" s="88" customFormat="1" ht="21" customHeight="1">
      <c r="A94" s="116">
        <v>2311</v>
      </c>
      <c r="B94" s="65" t="s">
        <v>204</v>
      </c>
      <c r="C94" s="31">
        <f>PRESUPUESTO!E66</f>
        <v>0</v>
      </c>
      <c r="D94" s="82">
        <v>0</v>
      </c>
      <c r="E94" s="82">
        <v>0</v>
      </c>
      <c r="F94" s="82">
        <f t="shared" si="52"/>
        <v>0</v>
      </c>
      <c r="G94" s="82">
        <v>0</v>
      </c>
      <c r="H94" s="29">
        <v>0</v>
      </c>
      <c r="I94" s="82">
        <f t="shared" si="53"/>
        <v>0</v>
      </c>
      <c r="J94" s="292" t="e">
        <f t="shared" ref="J94" si="55">(I94/F94)</f>
        <v>#DIV/0!</v>
      </c>
      <c r="K94" s="293"/>
      <c r="L94" s="99">
        <v>0</v>
      </c>
      <c r="M94" s="99">
        <v>0</v>
      </c>
      <c r="N94" s="82">
        <f t="shared" si="54"/>
        <v>0</v>
      </c>
    </row>
    <row r="95" spans="1:14" s="70" customFormat="1" ht="18" customHeight="1">
      <c r="A95" s="116">
        <v>2312</v>
      </c>
      <c r="B95" s="65" t="s">
        <v>142</v>
      </c>
      <c r="C95" s="31">
        <f>PRESUPUESTO!E67</f>
        <v>0</v>
      </c>
      <c r="D95" s="82">
        <v>0</v>
      </c>
      <c r="E95" s="82">
        <v>0</v>
      </c>
      <c r="F95" s="82">
        <f t="shared" ref="F95" si="56">C95+D95-E95</f>
        <v>0</v>
      </c>
      <c r="G95" s="82">
        <v>0</v>
      </c>
      <c r="H95" s="29">
        <v>0</v>
      </c>
      <c r="I95" s="82">
        <f t="shared" ref="I95" si="57">(G95+H95)</f>
        <v>0</v>
      </c>
      <c r="J95" s="292" t="e">
        <f t="shared" si="38"/>
        <v>#DIV/0!</v>
      </c>
      <c r="K95" s="293"/>
      <c r="L95" s="99">
        <v>0</v>
      </c>
      <c r="M95" s="99">
        <v>0</v>
      </c>
      <c r="N95" s="72">
        <f t="shared" si="39"/>
        <v>0</v>
      </c>
    </row>
    <row r="96" spans="1:14" ht="18" customHeight="1">
      <c r="A96" s="284" t="s">
        <v>32</v>
      </c>
      <c r="B96" s="285"/>
      <c r="C96" s="33">
        <f t="shared" ref="C96:I96" si="58">SUM(C84:C95)</f>
        <v>0</v>
      </c>
      <c r="D96" s="33">
        <f t="shared" si="58"/>
        <v>0</v>
      </c>
      <c r="E96" s="33">
        <f t="shared" si="58"/>
        <v>0</v>
      </c>
      <c r="F96" s="33">
        <f t="shared" si="58"/>
        <v>0</v>
      </c>
      <c r="G96" s="33">
        <f t="shared" si="58"/>
        <v>0</v>
      </c>
      <c r="H96" s="33">
        <f t="shared" si="58"/>
        <v>0</v>
      </c>
      <c r="I96" s="33">
        <f t="shared" si="58"/>
        <v>0</v>
      </c>
      <c r="J96" s="286" t="e">
        <f t="shared" si="38"/>
        <v>#DIV/0!</v>
      </c>
      <c r="K96" s="287"/>
      <c r="L96" s="102">
        <f>SUM(L84:L95)</f>
        <v>0</v>
      </c>
      <c r="M96" s="102">
        <f>SUM(M84:M95)</f>
        <v>0</v>
      </c>
      <c r="N96" s="35">
        <f>SUM(N84:N95)</f>
        <v>0</v>
      </c>
    </row>
    <row r="97" spans="1:14" s="40" customFormat="1" ht="18" customHeight="1">
      <c r="A97" s="284" t="s">
        <v>108</v>
      </c>
      <c r="B97" s="285"/>
      <c r="C97" s="33">
        <f t="shared" ref="C97:I97" si="59">C96+C77+C64</f>
        <v>0</v>
      </c>
      <c r="D97" s="33">
        <f t="shared" si="59"/>
        <v>0</v>
      </c>
      <c r="E97" s="33">
        <f t="shared" si="59"/>
        <v>0</v>
      </c>
      <c r="F97" s="33">
        <f t="shared" si="59"/>
        <v>0</v>
      </c>
      <c r="G97" s="33">
        <f t="shared" si="59"/>
        <v>0</v>
      </c>
      <c r="H97" s="33">
        <f t="shared" si="59"/>
        <v>0</v>
      </c>
      <c r="I97" s="33">
        <f t="shared" si="59"/>
        <v>0</v>
      </c>
      <c r="J97" s="286" t="e">
        <f t="shared" si="38"/>
        <v>#DIV/0!</v>
      </c>
      <c r="K97" s="287"/>
      <c r="L97" s="103">
        <f>L96+L77+L64</f>
        <v>0</v>
      </c>
      <c r="M97" s="103">
        <f>M96+M77+M64</f>
        <v>0</v>
      </c>
      <c r="N97" s="33">
        <f>N96+N77+N64</f>
        <v>0</v>
      </c>
    </row>
    <row r="98" spans="1:14" ht="18" customHeight="1">
      <c r="B98" s="214" t="s">
        <v>14</v>
      </c>
      <c r="C98" s="215"/>
      <c r="D98" s="206" t="s">
        <v>48</v>
      </c>
      <c r="E98" s="206"/>
      <c r="F98" s="206"/>
      <c r="G98" s="206"/>
      <c r="H98" s="206" t="s">
        <v>192</v>
      </c>
      <c r="I98" s="206"/>
      <c r="J98" s="206"/>
      <c r="K98" s="206"/>
      <c r="L98" s="206"/>
      <c r="M98" s="206"/>
      <c r="N98" s="206"/>
    </row>
    <row r="99" spans="1:14" ht="18" customHeight="1">
      <c r="B99" s="206"/>
      <c r="C99" s="206"/>
      <c r="D99" s="206"/>
      <c r="E99" s="206"/>
      <c r="F99" s="206"/>
      <c r="G99" s="206"/>
      <c r="H99" s="206"/>
      <c r="I99" s="206"/>
      <c r="J99" s="206"/>
      <c r="K99" s="206"/>
      <c r="L99" s="206"/>
      <c r="M99" s="206"/>
      <c r="N99" s="206"/>
    </row>
    <row r="100" spans="1:14" ht="40.5" customHeight="1">
      <c r="B100" s="339"/>
      <c r="C100" s="340"/>
      <c r="D100" s="341"/>
      <c r="E100" s="341"/>
      <c r="F100" s="341"/>
      <c r="G100" s="341"/>
      <c r="H100" s="206"/>
      <c r="I100" s="206"/>
      <c r="J100" s="206"/>
      <c r="K100" s="206"/>
      <c r="L100" s="206"/>
      <c r="M100" s="206"/>
      <c r="N100" s="206"/>
    </row>
    <row r="101" spans="1:14" ht="16.5" customHeight="1">
      <c r="B101" s="214" t="s">
        <v>15</v>
      </c>
      <c r="C101" s="215"/>
      <c r="D101" s="206" t="s">
        <v>15</v>
      </c>
      <c r="E101" s="206"/>
      <c r="F101" s="206"/>
      <c r="G101" s="206"/>
      <c r="H101" s="206" t="s">
        <v>15</v>
      </c>
      <c r="I101" s="206"/>
      <c r="J101" s="206"/>
      <c r="K101" s="206"/>
      <c r="L101" s="206"/>
      <c r="M101" s="206"/>
      <c r="N101" s="206"/>
    </row>
    <row r="102" spans="1:14" ht="11.25"/>
    <row r="103" spans="1:14" ht="11.25">
      <c r="B103" s="333"/>
      <c r="C103" s="333"/>
      <c r="D103" s="333"/>
      <c r="E103" s="333"/>
      <c r="F103" s="333"/>
      <c r="G103" s="71"/>
    </row>
    <row r="104" spans="1:14" ht="13.15" customHeight="1">
      <c r="B104" s="333" t="s">
        <v>116</v>
      </c>
      <c r="C104" s="333"/>
      <c r="D104" s="333"/>
      <c r="E104" s="333"/>
      <c r="F104" s="333"/>
      <c r="G104" s="334" t="s">
        <v>92</v>
      </c>
      <c r="H104" s="334"/>
      <c r="I104" s="87">
        <f>H18</f>
        <v>0</v>
      </c>
      <c r="J104" s="299" t="s">
        <v>93</v>
      </c>
      <c r="K104" s="300"/>
      <c r="L104" s="301"/>
      <c r="M104" s="302">
        <f>I18</f>
        <v>0</v>
      </c>
      <c r="N104" s="303"/>
    </row>
    <row r="105" spans="1:14" ht="13.15" customHeight="1">
      <c r="B105" s="4" t="s">
        <v>117</v>
      </c>
      <c r="C105" s="85"/>
      <c r="D105" s="85"/>
      <c r="E105" s="85"/>
      <c r="F105" s="85"/>
      <c r="G105" s="334" t="s">
        <v>94</v>
      </c>
      <c r="H105" s="334"/>
      <c r="I105" s="87">
        <f>H97</f>
        <v>0</v>
      </c>
      <c r="J105" s="299" t="s">
        <v>106</v>
      </c>
      <c r="K105" s="300"/>
      <c r="L105" s="301"/>
      <c r="M105" s="302">
        <f>I97</f>
        <v>0</v>
      </c>
      <c r="N105" s="303"/>
    </row>
    <row r="106" spans="1:14" ht="13.15" customHeight="1">
      <c r="B106" s="86"/>
      <c r="C106" s="86"/>
      <c r="D106" s="86"/>
      <c r="E106" s="86"/>
      <c r="F106" s="86"/>
      <c r="G106" s="334" t="s">
        <v>95</v>
      </c>
      <c r="H106" s="334"/>
      <c r="I106" s="87">
        <f>I104-I105</f>
        <v>0</v>
      </c>
      <c r="J106" s="299" t="s">
        <v>95</v>
      </c>
      <c r="K106" s="300"/>
      <c r="L106" s="301"/>
      <c r="M106" s="302">
        <f>M104-M105</f>
        <v>0</v>
      </c>
      <c r="N106" s="303"/>
    </row>
  </sheetData>
  <mergeCells count="193">
    <mergeCell ref="A4:A9"/>
    <mergeCell ref="A41:A46"/>
    <mergeCell ref="C41:D41"/>
    <mergeCell ref="E41:F41"/>
    <mergeCell ref="J41:K41"/>
    <mergeCell ref="M41:N41"/>
    <mergeCell ref="C42:D42"/>
    <mergeCell ref="E42:F42"/>
    <mergeCell ref="G42:H42"/>
    <mergeCell ref="J42:K42"/>
    <mergeCell ref="M42:N42"/>
    <mergeCell ref="C43:D43"/>
    <mergeCell ref="E43:F43"/>
    <mergeCell ref="G43:H43"/>
    <mergeCell ref="J43:K43"/>
    <mergeCell ref="M43:N43"/>
    <mergeCell ref="C44:D44"/>
    <mergeCell ref="E44:F44"/>
    <mergeCell ref="G44:H44"/>
    <mergeCell ref="F11:F12"/>
    <mergeCell ref="J13:K13"/>
    <mergeCell ref="J14:K14"/>
    <mergeCell ref="J15:K15"/>
    <mergeCell ref="B23:D23"/>
    <mergeCell ref="E23:H23"/>
    <mergeCell ref="I23:N23"/>
    <mergeCell ref="B20:D20"/>
    <mergeCell ref="E20:H20"/>
    <mergeCell ref="I20:N20"/>
    <mergeCell ref="B21:D21"/>
    <mergeCell ref="E21:H21"/>
    <mergeCell ref="I21:N21"/>
    <mergeCell ref="C8:D8"/>
    <mergeCell ref="E8:F8"/>
    <mergeCell ref="G8:H8"/>
    <mergeCell ref="J8:K8"/>
    <mergeCell ref="M8:N8"/>
    <mergeCell ref="C9:D9"/>
    <mergeCell ref="E9:F9"/>
    <mergeCell ref="G9:H9"/>
    <mergeCell ref="J9:K9"/>
    <mergeCell ref="M9:N9"/>
    <mergeCell ref="L10:M10"/>
    <mergeCell ref="L11:M11"/>
    <mergeCell ref="C6:D6"/>
    <mergeCell ref="E6:F6"/>
    <mergeCell ref="G6:H6"/>
    <mergeCell ref="J6:K6"/>
    <mergeCell ref="M6:N6"/>
    <mergeCell ref="C7:D7"/>
    <mergeCell ref="E7:F7"/>
    <mergeCell ref="G7:H7"/>
    <mergeCell ref="J7:K7"/>
    <mergeCell ref="M7:N7"/>
    <mergeCell ref="C4:D4"/>
    <mergeCell ref="E4:F4"/>
    <mergeCell ref="J4:K4"/>
    <mergeCell ref="M4:N4"/>
    <mergeCell ref="C5:D5"/>
    <mergeCell ref="E5:F5"/>
    <mergeCell ref="G5:H5"/>
    <mergeCell ref="J5:K5"/>
    <mergeCell ref="M5:N5"/>
    <mergeCell ref="B101:C101"/>
    <mergeCell ref="D101:G101"/>
    <mergeCell ref="H101:N101"/>
    <mergeCell ref="B99:C99"/>
    <mergeCell ref="D99:G99"/>
    <mergeCell ref="H99:N99"/>
    <mergeCell ref="B100:C100"/>
    <mergeCell ref="D100:G100"/>
    <mergeCell ref="H100:N100"/>
    <mergeCell ref="B103:F103"/>
    <mergeCell ref="B104:F104"/>
    <mergeCell ref="G104:H104"/>
    <mergeCell ref="G105:H105"/>
    <mergeCell ref="G106:H106"/>
    <mergeCell ref="G4:H4"/>
    <mergeCell ref="J10:K10"/>
    <mergeCell ref="J16:K16"/>
    <mergeCell ref="J17:K17"/>
    <mergeCell ref="A18:B18"/>
    <mergeCell ref="J18:K18"/>
    <mergeCell ref="G11:G12"/>
    <mergeCell ref="H11:H12"/>
    <mergeCell ref="I11:I12"/>
    <mergeCell ref="J11:K12"/>
    <mergeCell ref="B22:D22"/>
    <mergeCell ref="E22:H22"/>
    <mergeCell ref="I22:N22"/>
    <mergeCell ref="N11:N12"/>
    <mergeCell ref="A11:A12"/>
    <mergeCell ref="B11:B12"/>
    <mergeCell ref="C11:C12"/>
    <mergeCell ref="D11:D12"/>
    <mergeCell ref="E11:E12"/>
    <mergeCell ref="N48:N49"/>
    <mergeCell ref="G41:H41"/>
    <mergeCell ref="J45:K45"/>
    <mergeCell ref="M45:N45"/>
    <mergeCell ref="L47:M47"/>
    <mergeCell ref="C46:D46"/>
    <mergeCell ref="E46:F46"/>
    <mergeCell ref="G46:H46"/>
    <mergeCell ref="J46:K46"/>
    <mergeCell ref="M46:N46"/>
    <mergeCell ref="J44:K44"/>
    <mergeCell ref="M44:N44"/>
    <mergeCell ref="C45:D45"/>
    <mergeCell ref="E45:F45"/>
    <mergeCell ref="G45:H45"/>
    <mergeCell ref="A48:A49"/>
    <mergeCell ref="B48:B49"/>
    <mergeCell ref="C48:C49"/>
    <mergeCell ref="D48:D49"/>
    <mergeCell ref="E48:E49"/>
    <mergeCell ref="F48:F49"/>
    <mergeCell ref="L48:M48"/>
    <mergeCell ref="J47:K47"/>
    <mergeCell ref="G48:G49"/>
    <mergeCell ref="H48:H49"/>
    <mergeCell ref="I48:I49"/>
    <mergeCell ref="J48:K49"/>
    <mergeCell ref="J55:K55"/>
    <mergeCell ref="J56:K56"/>
    <mergeCell ref="J57:K57"/>
    <mergeCell ref="J58:K58"/>
    <mergeCell ref="J59:K59"/>
    <mergeCell ref="J60:K60"/>
    <mergeCell ref="J62:K62"/>
    <mergeCell ref="J63:K63"/>
    <mergeCell ref="B50:N50"/>
    <mergeCell ref="J51:K51"/>
    <mergeCell ref="J52:K52"/>
    <mergeCell ref="J53:K53"/>
    <mergeCell ref="J54:K54"/>
    <mergeCell ref="J70:K70"/>
    <mergeCell ref="J76:K76"/>
    <mergeCell ref="J72:K72"/>
    <mergeCell ref="J75:K75"/>
    <mergeCell ref="J74:K74"/>
    <mergeCell ref="J73:K73"/>
    <mergeCell ref="J61:K61"/>
    <mergeCell ref="A64:B64"/>
    <mergeCell ref="J64:K64"/>
    <mergeCell ref="B65:N65"/>
    <mergeCell ref="J66:K66"/>
    <mergeCell ref="J67:K67"/>
    <mergeCell ref="J68:K68"/>
    <mergeCell ref="J69:K69"/>
    <mergeCell ref="J71:K71"/>
    <mergeCell ref="J104:L104"/>
    <mergeCell ref="J105:L105"/>
    <mergeCell ref="J106:L106"/>
    <mergeCell ref="M104:N104"/>
    <mergeCell ref="M105:N105"/>
    <mergeCell ref="M106:N106"/>
    <mergeCell ref="J81:K82"/>
    <mergeCell ref="N81:N82"/>
    <mergeCell ref="B83:N83"/>
    <mergeCell ref="J84:K84"/>
    <mergeCell ref="A97:B97"/>
    <mergeCell ref="J97:K97"/>
    <mergeCell ref="B98:C98"/>
    <mergeCell ref="D98:G98"/>
    <mergeCell ref="H98:N98"/>
    <mergeCell ref="J85:K85"/>
    <mergeCell ref="J87:K87"/>
    <mergeCell ref="J90:K90"/>
    <mergeCell ref="J95:K95"/>
    <mergeCell ref="J92:K92"/>
    <mergeCell ref="J93:K93"/>
    <mergeCell ref="J86:K86"/>
    <mergeCell ref="J88:K88"/>
    <mergeCell ref="J89:K89"/>
    <mergeCell ref="A77:B77"/>
    <mergeCell ref="J77:K77"/>
    <mergeCell ref="A96:B96"/>
    <mergeCell ref="J96:K96"/>
    <mergeCell ref="L80:M80"/>
    <mergeCell ref="L81:M81"/>
    <mergeCell ref="J80:K80"/>
    <mergeCell ref="J91:K91"/>
    <mergeCell ref="J94:K94"/>
    <mergeCell ref="A81:A82"/>
    <mergeCell ref="B81:B82"/>
    <mergeCell ref="C81:C82"/>
    <mergeCell ref="D81:D82"/>
    <mergeCell ref="E81:E82"/>
    <mergeCell ref="F81:F82"/>
    <mergeCell ref="G81:G82"/>
    <mergeCell ref="H81:H82"/>
    <mergeCell ref="I81:I82"/>
  </mergeCells>
  <printOptions horizontalCentered="1"/>
  <pageMargins left="0.23622047244094491" right="0.23622047244094491" top="1.1811023622047245" bottom="0.74803149606299213" header="0.31496062992125984" footer="0.31496062992125984"/>
  <pageSetup scale="68" orientation="landscape" r:id="rId1"/>
  <headerFooter>
    <oddHeader>&amp;L&amp;G&amp;C
PROCESO PROTECCIÓN
FORMATO DE SEGUIMIENTO FINANCIERO
MODALIDADES DE PROTECCIÓN&amp;RF5.G19.P
Versión 2
Página &amp;P de &amp;N
03/03/2020
Clasificación de la Información
Clasificada</oddHeader>
    <oddFooter xml:space="preserve">&amp;C&amp;G&amp;R
</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N110"/>
  <sheetViews>
    <sheetView topLeftCell="B1" zoomScaleNormal="100" workbookViewId="0"/>
  </sheetViews>
  <sheetFormatPr baseColWidth="10" defaultColWidth="11.42578125" defaultRowHeight="18" customHeight="1"/>
  <cols>
    <col min="1" max="1" width="8.7109375" style="26" customWidth="1"/>
    <col min="2" max="2" width="44.7109375" style="26" customWidth="1"/>
    <col min="3" max="9" width="14.28515625" style="26" customWidth="1"/>
    <col min="10" max="11" width="6.28515625" style="26" customWidth="1"/>
    <col min="12" max="13" width="9" style="88" customWidth="1"/>
    <col min="14" max="14" width="13.42578125" style="26" customWidth="1"/>
    <col min="15" max="16384" width="11.42578125" style="26"/>
  </cols>
  <sheetData>
    <row r="1" spans="1:14" s="88" customFormat="1" ht="28.15" customHeight="1"/>
    <row r="2" spans="1:14" s="88" customFormat="1" ht="28.15" customHeight="1"/>
    <row r="3" spans="1:14" s="88" customFormat="1" ht="28.15" customHeight="1"/>
    <row r="4" spans="1:14" ht="32.25" customHeight="1">
      <c r="A4" s="206"/>
      <c r="B4" s="96" t="s">
        <v>87</v>
      </c>
      <c r="C4" s="342">
        <f>PRESUPUESTO!$B$5</f>
        <v>0</v>
      </c>
      <c r="D4" s="342"/>
      <c r="E4" s="342" t="s">
        <v>211</v>
      </c>
      <c r="F4" s="342"/>
      <c r="G4" s="312" t="s">
        <v>222</v>
      </c>
      <c r="H4" s="313"/>
      <c r="I4" s="127" t="s">
        <v>223</v>
      </c>
      <c r="J4" s="343" t="s">
        <v>224</v>
      </c>
      <c r="K4" s="344"/>
      <c r="L4" s="132" t="s">
        <v>208</v>
      </c>
      <c r="M4" s="345" t="s">
        <v>212</v>
      </c>
      <c r="N4" s="313"/>
    </row>
    <row r="5" spans="1:14" ht="18" customHeight="1">
      <c r="A5" s="206"/>
      <c r="B5" s="96" t="s">
        <v>16</v>
      </c>
      <c r="C5" s="342">
        <f>PRESUPUESTO!$B$6</f>
        <v>0</v>
      </c>
      <c r="D5" s="342"/>
      <c r="E5" s="342"/>
      <c r="F5" s="342"/>
      <c r="G5" s="346">
        <f>PRESUPUESTO!$A$9</f>
        <v>0</v>
      </c>
      <c r="H5" s="347"/>
      <c r="I5" s="133">
        <f>PRESUPUESTO!$C$9</f>
        <v>0</v>
      </c>
      <c r="J5" s="321">
        <f>PRESUPUESTO!$D$9</f>
        <v>0</v>
      </c>
      <c r="K5" s="329"/>
      <c r="L5" s="134">
        <f>PRESUPUESTO!$E$9</f>
        <v>0</v>
      </c>
      <c r="M5" s="348"/>
      <c r="N5" s="349"/>
    </row>
    <row r="6" spans="1:14" ht="18" customHeight="1">
      <c r="A6" s="206"/>
      <c r="B6" s="135" t="s">
        <v>43</v>
      </c>
      <c r="C6" s="342">
        <f>PRESUPUESTO!$B$7</f>
        <v>0</v>
      </c>
      <c r="D6" s="342"/>
      <c r="E6" s="342" t="s">
        <v>213</v>
      </c>
      <c r="F6" s="342"/>
      <c r="G6" s="346">
        <f>PRESUPUESTO!$A$10</f>
        <v>0</v>
      </c>
      <c r="H6" s="347"/>
      <c r="I6" s="133">
        <f>PRESUPUESTO!$C$10</f>
        <v>0</v>
      </c>
      <c r="J6" s="321">
        <f>PRESUPUESTO!$D$10</f>
        <v>0</v>
      </c>
      <c r="K6" s="329"/>
      <c r="L6" s="134">
        <f>PRESUPUESTO!$E$10</f>
        <v>0</v>
      </c>
      <c r="M6" s="348"/>
      <c r="N6" s="349"/>
    </row>
    <row r="7" spans="1:14" ht="18" customHeight="1">
      <c r="A7" s="206"/>
      <c r="B7" s="136" t="s">
        <v>1</v>
      </c>
      <c r="C7" s="319">
        <f>PRESUPUESTO!$E$5</f>
        <v>0</v>
      </c>
      <c r="D7" s="320"/>
      <c r="E7" s="350"/>
      <c r="F7" s="350"/>
      <c r="G7" s="346">
        <f>PRESUPUESTO!$A$11</f>
        <v>0</v>
      </c>
      <c r="H7" s="347"/>
      <c r="I7" s="133">
        <f>PRESUPUESTO!$C$11</f>
        <v>0</v>
      </c>
      <c r="J7" s="321">
        <f>PRESUPUESTO!$D$11</f>
        <v>0</v>
      </c>
      <c r="K7" s="329"/>
      <c r="L7" s="134">
        <f>PRESUPUESTO!$E$11</f>
        <v>0</v>
      </c>
      <c r="M7" s="330"/>
      <c r="N7" s="316"/>
    </row>
    <row r="8" spans="1:14" s="88" customFormat="1" ht="18" customHeight="1">
      <c r="A8" s="206"/>
      <c r="B8" s="137" t="s">
        <v>42</v>
      </c>
      <c r="C8" s="319">
        <f>PRESUPUESTO!$E$6</f>
        <v>0</v>
      </c>
      <c r="D8" s="320"/>
      <c r="E8" s="321" t="s">
        <v>214</v>
      </c>
      <c r="F8" s="322"/>
      <c r="G8" s="331"/>
      <c r="H8" s="332"/>
      <c r="I8" s="140"/>
      <c r="J8" s="314"/>
      <c r="K8" s="314"/>
      <c r="L8" s="141"/>
      <c r="M8" s="315"/>
      <c r="N8" s="316"/>
    </row>
    <row r="9" spans="1:14" s="88" customFormat="1" ht="18" customHeight="1">
      <c r="A9" s="206"/>
      <c r="B9" s="137" t="s">
        <v>3</v>
      </c>
      <c r="C9" s="319">
        <f>PRESUPUESTO!$E$7</f>
        <v>0</v>
      </c>
      <c r="D9" s="320"/>
      <c r="E9" s="321"/>
      <c r="F9" s="322"/>
      <c r="G9" s="323"/>
      <c r="H9" s="324"/>
      <c r="I9" s="142"/>
      <c r="J9" s="325"/>
      <c r="K9" s="326"/>
      <c r="L9" s="142"/>
      <c r="M9" s="327"/>
      <c r="N9" s="328"/>
    </row>
    <row r="10" spans="1:14" ht="18" customHeight="1">
      <c r="A10" s="28" t="s">
        <v>59</v>
      </c>
      <c r="B10" s="119" t="s">
        <v>4</v>
      </c>
      <c r="C10" s="38">
        <v>1</v>
      </c>
      <c r="D10" s="38">
        <v>2</v>
      </c>
      <c r="E10" s="38">
        <v>3</v>
      </c>
      <c r="F10" s="38" t="s">
        <v>5</v>
      </c>
      <c r="G10" s="139">
        <v>5</v>
      </c>
      <c r="H10" s="139">
        <v>-6</v>
      </c>
      <c r="I10" s="139" t="s">
        <v>6</v>
      </c>
      <c r="J10" s="310" t="s">
        <v>7</v>
      </c>
      <c r="K10" s="311"/>
      <c r="L10" s="317">
        <v>9</v>
      </c>
      <c r="M10" s="318"/>
      <c r="N10" s="122" t="s">
        <v>45</v>
      </c>
    </row>
    <row r="11" spans="1:14" s="39" customFormat="1" ht="27" customHeight="1">
      <c r="A11" s="337">
        <v>1000</v>
      </c>
      <c r="B11" s="294" t="s">
        <v>9</v>
      </c>
      <c r="C11" s="296" t="s">
        <v>121</v>
      </c>
      <c r="D11" s="294" t="s">
        <v>10</v>
      </c>
      <c r="E11" s="294" t="s">
        <v>11</v>
      </c>
      <c r="F11" s="296" t="s">
        <v>122</v>
      </c>
      <c r="G11" s="296" t="s">
        <v>188</v>
      </c>
      <c r="H11" s="296" t="s">
        <v>146</v>
      </c>
      <c r="I11" s="296" t="s">
        <v>12</v>
      </c>
      <c r="J11" s="335" t="s">
        <v>78</v>
      </c>
      <c r="K11" s="305"/>
      <c r="L11" s="290" t="s">
        <v>193</v>
      </c>
      <c r="M11" s="291"/>
      <c r="N11" s="296" t="s">
        <v>123</v>
      </c>
    </row>
    <row r="12" spans="1:14" s="39" customFormat="1" ht="27" customHeight="1">
      <c r="A12" s="338"/>
      <c r="B12" s="295"/>
      <c r="C12" s="297"/>
      <c r="D12" s="295"/>
      <c r="E12" s="295"/>
      <c r="F12" s="298"/>
      <c r="G12" s="297"/>
      <c r="H12" s="297"/>
      <c r="I12" s="297"/>
      <c r="J12" s="336"/>
      <c r="K12" s="307"/>
      <c r="L12" s="98" t="s">
        <v>194</v>
      </c>
      <c r="M12" s="98" t="s">
        <v>195</v>
      </c>
      <c r="N12" s="297"/>
    </row>
    <row r="13" spans="1:14" ht="18" customHeight="1">
      <c r="A13" s="55">
        <v>1100</v>
      </c>
      <c r="B13" s="65" t="s">
        <v>104</v>
      </c>
      <c r="C13" s="29">
        <f>'MES 1'!F13</f>
        <v>0</v>
      </c>
      <c r="D13" s="29">
        <v>0</v>
      </c>
      <c r="E13" s="29">
        <v>0</v>
      </c>
      <c r="F13" s="29">
        <f>C13+D13-E13</f>
        <v>0</v>
      </c>
      <c r="G13" s="29">
        <f>'MES 1'!I13</f>
        <v>0</v>
      </c>
      <c r="H13" s="29">
        <v>0</v>
      </c>
      <c r="I13" s="29">
        <f>G13+H13</f>
        <v>0</v>
      </c>
      <c r="J13" s="292" t="e">
        <f t="shared" ref="J13:J18" si="0">(I13/F13)</f>
        <v>#DIV/0!</v>
      </c>
      <c r="K13" s="293"/>
      <c r="L13" s="99">
        <v>0</v>
      </c>
      <c r="M13" s="99">
        <v>0</v>
      </c>
      <c r="N13" s="31">
        <f>F13-I13</f>
        <v>0</v>
      </c>
    </row>
    <row r="14" spans="1:14" ht="18" customHeight="1">
      <c r="A14" s="55">
        <v>1200</v>
      </c>
      <c r="B14" s="65" t="s">
        <v>105</v>
      </c>
      <c r="C14" s="29">
        <f>'MES 1'!F14</f>
        <v>0</v>
      </c>
      <c r="D14" s="29">
        <v>0</v>
      </c>
      <c r="E14" s="29">
        <v>0</v>
      </c>
      <c r="F14" s="29">
        <f>C14+D14-E14</f>
        <v>0</v>
      </c>
      <c r="G14" s="29">
        <f>'MES 1'!I14</f>
        <v>0</v>
      </c>
      <c r="H14" s="29">
        <v>0</v>
      </c>
      <c r="I14" s="29">
        <f>G14+H14</f>
        <v>0</v>
      </c>
      <c r="J14" s="292" t="e">
        <f t="shared" si="0"/>
        <v>#DIV/0!</v>
      </c>
      <c r="K14" s="293"/>
      <c r="L14" s="99">
        <v>0</v>
      </c>
      <c r="M14" s="99">
        <v>0</v>
      </c>
      <c r="N14" s="31">
        <f>F14-I14</f>
        <v>0</v>
      </c>
    </row>
    <row r="15" spans="1:14" ht="18" customHeight="1">
      <c r="A15" s="55">
        <v>1300</v>
      </c>
      <c r="B15" s="64" t="s">
        <v>190</v>
      </c>
      <c r="C15" s="29">
        <f>'MES 1'!F15</f>
        <v>0</v>
      </c>
      <c r="D15" s="29">
        <v>0</v>
      </c>
      <c r="E15" s="29">
        <v>0</v>
      </c>
      <c r="F15" s="29">
        <f>C15+D15-E15</f>
        <v>0</v>
      </c>
      <c r="G15" s="29">
        <f>'MES 1'!I15</f>
        <v>0</v>
      </c>
      <c r="H15" s="29">
        <v>0</v>
      </c>
      <c r="I15" s="29">
        <f>G15+H15</f>
        <v>0</v>
      </c>
      <c r="J15" s="292" t="e">
        <f t="shared" si="0"/>
        <v>#DIV/0!</v>
      </c>
      <c r="K15" s="293"/>
      <c r="L15" s="99">
        <v>0</v>
      </c>
      <c r="M15" s="99">
        <v>0</v>
      </c>
      <c r="N15" s="31">
        <f>F15-I15</f>
        <v>0</v>
      </c>
    </row>
    <row r="16" spans="1:14" ht="18" customHeight="1">
      <c r="A16" s="55">
        <v>1400</v>
      </c>
      <c r="B16" s="64" t="s">
        <v>220</v>
      </c>
      <c r="C16" s="29">
        <f>'MES 1'!F16</f>
        <v>0</v>
      </c>
      <c r="D16" s="29">
        <v>0</v>
      </c>
      <c r="E16" s="29">
        <v>0</v>
      </c>
      <c r="F16" s="29">
        <f>C16+D16-E16</f>
        <v>0</v>
      </c>
      <c r="G16" s="29">
        <f>'MES 1'!I16</f>
        <v>0</v>
      </c>
      <c r="H16" s="29">
        <v>0</v>
      </c>
      <c r="I16" s="29">
        <f>G16+H16</f>
        <v>0</v>
      </c>
      <c r="J16" s="292" t="e">
        <f t="shared" si="0"/>
        <v>#DIV/0!</v>
      </c>
      <c r="K16" s="293"/>
      <c r="L16" s="99">
        <v>0</v>
      </c>
      <c r="M16" s="99">
        <v>0</v>
      </c>
      <c r="N16" s="31">
        <f>F16-I16</f>
        <v>0</v>
      </c>
    </row>
    <row r="17" spans="1:14" ht="18" customHeight="1">
      <c r="A17" s="55">
        <v>1500</v>
      </c>
      <c r="B17" s="64" t="s">
        <v>221</v>
      </c>
      <c r="C17" s="29">
        <f>'MES 1'!F17</f>
        <v>0</v>
      </c>
      <c r="D17" s="29">
        <v>0</v>
      </c>
      <c r="E17" s="29">
        <v>0</v>
      </c>
      <c r="F17" s="29">
        <f>C17+D17-E17</f>
        <v>0</v>
      </c>
      <c r="G17" s="29">
        <f>'MES 1'!I17</f>
        <v>0</v>
      </c>
      <c r="H17" s="29">
        <v>0</v>
      </c>
      <c r="I17" s="29">
        <f>G17+H17</f>
        <v>0</v>
      </c>
      <c r="J17" s="292" t="e">
        <f t="shared" si="0"/>
        <v>#DIV/0!</v>
      </c>
      <c r="K17" s="293"/>
      <c r="L17" s="99">
        <v>0</v>
      </c>
      <c r="M17" s="99">
        <v>0</v>
      </c>
      <c r="N17" s="31">
        <f>F17-I17</f>
        <v>0</v>
      </c>
    </row>
    <row r="18" spans="1:14" s="40" customFormat="1" ht="18" customHeight="1">
      <c r="A18" s="284" t="s">
        <v>0</v>
      </c>
      <c r="B18" s="285"/>
      <c r="C18" s="37">
        <f>SUM(C13:C17)</f>
        <v>0</v>
      </c>
      <c r="D18" s="37">
        <f t="shared" ref="D18:I18" si="1">SUM(D13:D17)</f>
        <v>0</v>
      </c>
      <c r="E18" s="37">
        <f t="shared" si="1"/>
        <v>0</v>
      </c>
      <c r="F18" s="37">
        <f t="shared" si="1"/>
        <v>0</v>
      </c>
      <c r="G18" s="37">
        <f t="shared" si="1"/>
        <v>0</v>
      </c>
      <c r="H18" s="37">
        <f t="shared" si="1"/>
        <v>0</v>
      </c>
      <c r="I18" s="37">
        <f t="shared" si="1"/>
        <v>0</v>
      </c>
      <c r="J18" s="286" t="e">
        <f t="shared" si="0"/>
        <v>#DIV/0!</v>
      </c>
      <c r="K18" s="287"/>
      <c r="L18" s="100">
        <f t="shared" ref="L18:M18" si="2">SUM(L13:L17)</f>
        <v>0</v>
      </c>
      <c r="M18" s="100">
        <f t="shared" si="2"/>
        <v>0</v>
      </c>
      <c r="N18" s="36">
        <f>SUM(N13:N17)</f>
        <v>0</v>
      </c>
    </row>
    <row r="20" spans="1:14" ht="18" customHeight="1">
      <c r="B20" s="206" t="s">
        <v>14</v>
      </c>
      <c r="C20" s="206"/>
      <c r="D20" s="206"/>
      <c r="E20" s="206" t="s">
        <v>46</v>
      </c>
      <c r="F20" s="206"/>
      <c r="G20" s="206"/>
      <c r="H20" s="206"/>
      <c r="I20" s="206" t="s">
        <v>47</v>
      </c>
      <c r="J20" s="206"/>
      <c r="K20" s="206"/>
      <c r="L20" s="206"/>
      <c r="M20" s="206"/>
      <c r="N20" s="206"/>
    </row>
    <row r="21" spans="1:14" ht="18" customHeight="1">
      <c r="B21" s="206"/>
      <c r="C21" s="206"/>
      <c r="D21" s="206"/>
      <c r="E21" s="206"/>
      <c r="F21" s="206"/>
      <c r="G21" s="206"/>
      <c r="H21" s="206"/>
      <c r="I21" s="206"/>
      <c r="J21" s="206"/>
      <c r="K21" s="206"/>
      <c r="L21" s="206"/>
      <c r="M21" s="206"/>
      <c r="N21" s="206"/>
    </row>
    <row r="22" spans="1:14" ht="40.5" customHeight="1">
      <c r="B22" s="206"/>
      <c r="C22" s="206"/>
      <c r="D22" s="206"/>
      <c r="E22" s="206"/>
      <c r="F22" s="206"/>
      <c r="G22" s="206"/>
      <c r="H22" s="206"/>
      <c r="I22" s="206"/>
      <c r="J22" s="206"/>
      <c r="K22" s="206"/>
      <c r="L22" s="206"/>
      <c r="M22" s="206"/>
      <c r="N22" s="206"/>
    </row>
    <row r="23" spans="1:14" ht="11.25">
      <c r="B23" s="206" t="s">
        <v>15</v>
      </c>
      <c r="C23" s="206"/>
      <c r="D23" s="206"/>
      <c r="E23" s="206" t="s">
        <v>15</v>
      </c>
      <c r="F23" s="206"/>
      <c r="G23" s="206"/>
      <c r="H23" s="206"/>
      <c r="I23" s="206" t="s">
        <v>15</v>
      </c>
      <c r="J23" s="206"/>
      <c r="K23" s="206"/>
      <c r="L23" s="206"/>
      <c r="M23" s="206"/>
      <c r="N23" s="206"/>
    </row>
    <row r="24" spans="1:14" ht="11.25"/>
    <row r="25" spans="1:14" ht="11.25">
      <c r="B25" s="49" t="s">
        <v>114</v>
      </c>
    </row>
    <row r="26" spans="1:14" ht="11.25">
      <c r="B26" s="4" t="s">
        <v>115</v>
      </c>
    </row>
    <row r="40" spans="1:14" ht="78.599999999999994" customHeight="1"/>
    <row r="41" spans="1:14" ht="27" customHeight="1">
      <c r="A41" s="206"/>
      <c r="B41" s="96" t="s">
        <v>87</v>
      </c>
      <c r="C41" s="342">
        <f>PRESUPUESTO!$B$5</f>
        <v>0</v>
      </c>
      <c r="D41" s="342"/>
      <c r="E41" s="342" t="s">
        <v>211</v>
      </c>
      <c r="F41" s="342"/>
      <c r="G41" s="312" t="s">
        <v>222</v>
      </c>
      <c r="H41" s="313"/>
      <c r="I41" s="127" t="s">
        <v>223</v>
      </c>
      <c r="J41" s="343" t="s">
        <v>224</v>
      </c>
      <c r="K41" s="344"/>
      <c r="L41" s="132" t="s">
        <v>208</v>
      </c>
      <c r="M41" s="345" t="s">
        <v>212</v>
      </c>
      <c r="N41" s="313"/>
    </row>
    <row r="42" spans="1:14" ht="18" customHeight="1">
      <c r="A42" s="206"/>
      <c r="B42" s="96" t="s">
        <v>16</v>
      </c>
      <c r="C42" s="342">
        <f>PRESUPUESTO!$B$6</f>
        <v>0</v>
      </c>
      <c r="D42" s="342"/>
      <c r="E42" s="342"/>
      <c r="F42" s="342"/>
      <c r="G42" s="346">
        <f>PRESUPUESTO!$A$9</f>
        <v>0</v>
      </c>
      <c r="H42" s="347"/>
      <c r="I42" s="133">
        <f>PRESUPUESTO!$C$9</f>
        <v>0</v>
      </c>
      <c r="J42" s="321">
        <f>PRESUPUESTO!$D$9</f>
        <v>0</v>
      </c>
      <c r="K42" s="329"/>
      <c r="L42" s="134">
        <f>PRESUPUESTO!$E$9</f>
        <v>0</v>
      </c>
      <c r="M42" s="348"/>
      <c r="N42" s="349"/>
    </row>
    <row r="43" spans="1:14" ht="18" customHeight="1">
      <c r="A43" s="206"/>
      <c r="B43" s="135" t="s">
        <v>43</v>
      </c>
      <c r="C43" s="342">
        <f>PRESUPUESTO!$B$7</f>
        <v>0</v>
      </c>
      <c r="D43" s="342"/>
      <c r="E43" s="342" t="s">
        <v>213</v>
      </c>
      <c r="F43" s="342"/>
      <c r="G43" s="346">
        <f>PRESUPUESTO!$A$10</f>
        <v>0</v>
      </c>
      <c r="H43" s="347"/>
      <c r="I43" s="133">
        <f>PRESUPUESTO!$C$10</f>
        <v>0</v>
      </c>
      <c r="J43" s="321">
        <f>PRESUPUESTO!$D$10</f>
        <v>0</v>
      </c>
      <c r="K43" s="329"/>
      <c r="L43" s="134">
        <f>PRESUPUESTO!$E$10</f>
        <v>0</v>
      </c>
      <c r="M43" s="348"/>
      <c r="N43" s="349"/>
    </row>
    <row r="44" spans="1:14" ht="18" customHeight="1">
      <c r="A44" s="206"/>
      <c r="B44" s="136" t="s">
        <v>1</v>
      </c>
      <c r="C44" s="319">
        <f>PRESUPUESTO!$E$5</f>
        <v>0</v>
      </c>
      <c r="D44" s="320"/>
      <c r="E44" s="350"/>
      <c r="F44" s="350"/>
      <c r="G44" s="346">
        <f>PRESUPUESTO!$A$11</f>
        <v>0</v>
      </c>
      <c r="H44" s="347"/>
      <c r="I44" s="133">
        <f>PRESUPUESTO!$C$11</f>
        <v>0</v>
      </c>
      <c r="J44" s="321">
        <f>PRESUPUESTO!$D$11</f>
        <v>0</v>
      </c>
      <c r="K44" s="329"/>
      <c r="L44" s="134">
        <f>PRESUPUESTO!$E$11</f>
        <v>0</v>
      </c>
      <c r="M44" s="330"/>
      <c r="N44" s="316"/>
    </row>
    <row r="45" spans="1:14" s="88" customFormat="1" ht="18" customHeight="1">
      <c r="A45" s="206"/>
      <c r="B45" s="137" t="s">
        <v>42</v>
      </c>
      <c r="C45" s="319">
        <f>PRESUPUESTO!$E$6</f>
        <v>0</v>
      </c>
      <c r="D45" s="320"/>
      <c r="E45" s="321" t="s">
        <v>214</v>
      </c>
      <c r="F45" s="322"/>
      <c r="G45" s="331"/>
      <c r="H45" s="332"/>
      <c r="I45" s="140"/>
      <c r="J45" s="314"/>
      <c r="K45" s="314"/>
      <c r="L45" s="141"/>
      <c r="M45" s="315"/>
      <c r="N45" s="316"/>
    </row>
    <row r="46" spans="1:14" s="88" customFormat="1" ht="18" customHeight="1">
      <c r="A46" s="206"/>
      <c r="B46" s="137" t="s">
        <v>3</v>
      </c>
      <c r="C46" s="319">
        <f>PRESUPUESTO!$E$7</f>
        <v>0</v>
      </c>
      <c r="D46" s="320"/>
      <c r="E46" s="321"/>
      <c r="F46" s="322"/>
      <c r="G46" s="323"/>
      <c r="H46" s="324"/>
      <c r="I46" s="142"/>
      <c r="J46" s="325"/>
      <c r="K46" s="326"/>
      <c r="L46" s="142"/>
      <c r="M46" s="327"/>
      <c r="N46" s="328"/>
    </row>
    <row r="47" spans="1:14" ht="18" customHeight="1">
      <c r="A47" s="28" t="s">
        <v>59</v>
      </c>
      <c r="B47" s="119" t="s">
        <v>4</v>
      </c>
      <c r="C47" s="38">
        <v>1</v>
      </c>
      <c r="D47" s="38">
        <v>2</v>
      </c>
      <c r="E47" s="38">
        <v>3</v>
      </c>
      <c r="F47" s="38" t="s">
        <v>5</v>
      </c>
      <c r="G47" s="139">
        <v>5</v>
      </c>
      <c r="H47" s="139">
        <v>-6</v>
      </c>
      <c r="I47" s="139" t="s">
        <v>6</v>
      </c>
      <c r="J47" s="310" t="s">
        <v>7</v>
      </c>
      <c r="K47" s="311"/>
      <c r="L47" s="317">
        <v>9</v>
      </c>
      <c r="M47" s="318"/>
      <c r="N47" s="122" t="s">
        <v>45</v>
      </c>
    </row>
    <row r="48" spans="1:14" s="40" customFormat="1" ht="23.1" customHeight="1">
      <c r="A48" s="294">
        <v>2000</v>
      </c>
      <c r="B48" s="294" t="s">
        <v>19</v>
      </c>
      <c r="C48" s="296" t="s">
        <v>125</v>
      </c>
      <c r="D48" s="294" t="s">
        <v>10</v>
      </c>
      <c r="E48" s="294" t="s">
        <v>11</v>
      </c>
      <c r="F48" s="296" t="s">
        <v>122</v>
      </c>
      <c r="G48" s="296" t="s">
        <v>186</v>
      </c>
      <c r="H48" s="296" t="s">
        <v>147</v>
      </c>
      <c r="I48" s="296" t="s">
        <v>126</v>
      </c>
      <c r="J48" s="304" t="s">
        <v>79</v>
      </c>
      <c r="K48" s="305"/>
      <c r="L48" s="290" t="s">
        <v>193</v>
      </c>
      <c r="M48" s="291"/>
      <c r="N48" s="296" t="s">
        <v>124</v>
      </c>
    </row>
    <row r="49" spans="1:14" s="40" customFormat="1" ht="23.1" customHeight="1">
      <c r="A49" s="295"/>
      <c r="B49" s="295"/>
      <c r="C49" s="297"/>
      <c r="D49" s="295"/>
      <c r="E49" s="295"/>
      <c r="F49" s="298"/>
      <c r="G49" s="298"/>
      <c r="H49" s="297"/>
      <c r="I49" s="297"/>
      <c r="J49" s="306"/>
      <c r="K49" s="307"/>
      <c r="L49" s="101" t="s">
        <v>196</v>
      </c>
      <c r="M49" s="101" t="s">
        <v>197</v>
      </c>
      <c r="N49" s="297"/>
    </row>
    <row r="50" spans="1:14" s="40" customFormat="1" ht="18" customHeight="1">
      <c r="A50" s="80">
        <v>2100</v>
      </c>
      <c r="B50" s="309" t="s">
        <v>103</v>
      </c>
      <c r="C50" s="309"/>
      <c r="D50" s="309"/>
      <c r="E50" s="309"/>
      <c r="F50" s="309"/>
      <c r="G50" s="309"/>
      <c r="H50" s="309"/>
      <c r="I50" s="309"/>
      <c r="J50" s="309"/>
      <c r="K50" s="309"/>
      <c r="L50" s="309"/>
      <c r="M50" s="309"/>
      <c r="N50" s="309"/>
    </row>
    <row r="51" spans="1:14" ht="18" customHeight="1">
      <c r="A51" s="79">
        <v>2101</v>
      </c>
      <c r="B51" s="64" t="s">
        <v>83</v>
      </c>
      <c r="C51" s="29">
        <f>'MES 1'!F51</f>
        <v>0</v>
      </c>
      <c r="D51" s="29">
        <v>0</v>
      </c>
      <c r="E51" s="29">
        <v>0</v>
      </c>
      <c r="F51" s="29">
        <f>C51+D51-E51</f>
        <v>0</v>
      </c>
      <c r="G51" s="29">
        <f>'MES 1'!I51</f>
        <v>0</v>
      </c>
      <c r="H51" s="29">
        <v>0</v>
      </c>
      <c r="I51" s="29">
        <f>G51+H51</f>
        <v>0</v>
      </c>
      <c r="J51" s="292" t="e">
        <f>(I51/F51)</f>
        <v>#DIV/0!</v>
      </c>
      <c r="K51" s="293"/>
      <c r="L51" s="99">
        <v>0</v>
      </c>
      <c r="M51" s="99">
        <v>0</v>
      </c>
      <c r="N51" s="82">
        <f>(F51-I51)</f>
        <v>0</v>
      </c>
    </row>
    <row r="52" spans="1:14" ht="18" customHeight="1">
      <c r="A52" s="79">
        <v>2102</v>
      </c>
      <c r="B52" s="64" t="s">
        <v>21</v>
      </c>
      <c r="C52" s="29">
        <f>'MES 1'!F52</f>
        <v>0</v>
      </c>
      <c r="D52" s="29">
        <v>0</v>
      </c>
      <c r="E52" s="29">
        <v>0</v>
      </c>
      <c r="F52" s="29">
        <f t="shared" ref="F52:F60" si="3">C52+D52-E52</f>
        <v>0</v>
      </c>
      <c r="G52" s="29">
        <f>'MES 1'!I52</f>
        <v>0</v>
      </c>
      <c r="H52" s="29">
        <v>0</v>
      </c>
      <c r="I52" s="29">
        <f t="shared" ref="I52:I60" si="4">G52+H52</f>
        <v>0</v>
      </c>
      <c r="J52" s="292" t="e">
        <f t="shared" ref="J52:J63" si="5">(I52/F52)</f>
        <v>#DIV/0!</v>
      </c>
      <c r="K52" s="293"/>
      <c r="L52" s="99">
        <v>0</v>
      </c>
      <c r="M52" s="99">
        <v>0</v>
      </c>
      <c r="N52" s="82">
        <f t="shared" ref="N52:N63" si="6">(F52-I52)</f>
        <v>0</v>
      </c>
    </row>
    <row r="53" spans="1:14" ht="18" customHeight="1">
      <c r="A53" s="79">
        <v>2103</v>
      </c>
      <c r="B53" s="64" t="s">
        <v>22</v>
      </c>
      <c r="C53" s="29">
        <f>'MES 1'!F53</f>
        <v>0</v>
      </c>
      <c r="D53" s="29">
        <v>0</v>
      </c>
      <c r="E53" s="29">
        <v>0</v>
      </c>
      <c r="F53" s="29">
        <f t="shared" si="3"/>
        <v>0</v>
      </c>
      <c r="G53" s="29">
        <f>'MES 1'!I53</f>
        <v>0</v>
      </c>
      <c r="H53" s="29">
        <v>0</v>
      </c>
      <c r="I53" s="29">
        <f t="shared" si="4"/>
        <v>0</v>
      </c>
      <c r="J53" s="292" t="e">
        <f t="shared" si="5"/>
        <v>#DIV/0!</v>
      </c>
      <c r="K53" s="293"/>
      <c r="L53" s="99">
        <v>0</v>
      </c>
      <c r="M53" s="99">
        <v>0</v>
      </c>
      <c r="N53" s="82">
        <f t="shared" si="6"/>
        <v>0</v>
      </c>
    </row>
    <row r="54" spans="1:14" ht="18" customHeight="1">
      <c r="A54" s="79">
        <v>2104</v>
      </c>
      <c r="B54" s="64" t="s">
        <v>23</v>
      </c>
      <c r="C54" s="29">
        <f>'MES 1'!F54</f>
        <v>0</v>
      </c>
      <c r="D54" s="29">
        <v>0</v>
      </c>
      <c r="E54" s="29">
        <v>0</v>
      </c>
      <c r="F54" s="29">
        <f t="shared" si="3"/>
        <v>0</v>
      </c>
      <c r="G54" s="29">
        <f>'MES 1'!I54</f>
        <v>0</v>
      </c>
      <c r="H54" s="29">
        <v>0</v>
      </c>
      <c r="I54" s="29">
        <f t="shared" si="4"/>
        <v>0</v>
      </c>
      <c r="J54" s="292" t="e">
        <f t="shared" si="5"/>
        <v>#DIV/0!</v>
      </c>
      <c r="K54" s="293"/>
      <c r="L54" s="99">
        <v>0</v>
      </c>
      <c r="M54" s="99">
        <v>0</v>
      </c>
      <c r="N54" s="82">
        <f t="shared" si="6"/>
        <v>0</v>
      </c>
    </row>
    <row r="55" spans="1:14" ht="18" customHeight="1">
      <c r="A55" s="79">
        <v>2105</v>
      </c>
      <c r="B55" s="64" t="s">
        <v>24</v>
      </c>
      <c r="C55" s="29">
        <f>'MES 1'!F55</f>
        <v>0</v>
      </c>
      <c r="D55" s="29">
        <v>0</v>
      </c>
      <c r="E55" s="29">
        <v>0</v>
      </c>
      <c r="F55" s="29">
        <f t="shared" si="3"/>
        <v>0</v>
      </c>
      <c r="G55" s="29">
        <f>'MES 1'!I55</f>
        <v>0</v>
      </c>
      <c r="H55" s="29">
        <v>0</v>
      </c>
      <c r="I55" s="29">
        <f t="shared" si="4"/>
        <v>0</v>
      </c>
      <c r="J55" s="292" t="e">
        <f t="shared" si="5"/>
        <v>#DIV/0!</v>
      </c>
      <c r="K55" s="293"/>
      <c r="L55" s="99">
        <v>0</v>
      </c>
      <c r="M55" s="99">
        <v>0</v>
      </c>
      <c r="N55" s="82">
        <f t="shared" si="6"/>
        <v>0</v>
      </c>
    </row>
    <row r="56" spans="1:14" ht="18" customHeight="1">
      <c r="A56" s="79">
        <v>2106</v>
      </c>
      <c r="B56" s="64" t="s">
        <v>25</v>
      </c>
      <c r="C56" s="29">
        <f>'MES 1'!F56</f>
        <v>0</v>
      </c>
      <c r="D56" s="29">
        <v>0</v>
      </c>
      <c r="E56" s="29">
        <v>0</v>
      </c>
      <c r="F56" s="29">
        <f t="shared" si="3"/>
        <v>0</v>
      </c>
      <c r="G56" s="29">
        <f>'MES 1'!I56</f>
        <v>0</v>
      </c>
      <c r="H56" s="29">
        <v>0</v>
      </c>
      <c r="I56" s="29">
        <f t="shared" si="4"/>
        <v>0</v>
      </c>
      <c r="J56" s="292" t="e">
        <f t="shared" si="5"/>
        <v>#DIV/0!</v>
      </c>
      <c r="K56" s="293"/>
      <c r="L56" s="99">
        <v>0</v>
      </c>
      <c r="M56" s="99">
        <v>0</v>
      </c>
      <c r="N56" s="82">
        <f t="shared" si="6"/>
        <v>0</v>
      </c>
    </row>
    <row r="57" spans="1:14" ht="18" customHeight="1">
      <c r="A57" s="79">
        <v>2107</v>
      </c>
      <c r="B57" s="64" t="s">
        <v>26</v>
      </c>
      <c r="C57" s="29">
        <f>'MES 1'!F57</f>
        <v>0</v>
      </c>
      <c r="D57" s="29">
        <v>0</v>
      </c>
      <c r="E57" s="29">
        <v>0</v>
      </c>
      <c r="F57" s="29">
        <f t="shared" si="3"/>
        <v>0</v>
      </c>
      <c r="G57" s="29">
        <f>'MES 1'!I57</f>
        <v>0</v>
      </c>
      <c r="H57" s="29">
        <v>0</v>
      </c>
      <c r="I57" s="29">
        <f t="shared" si="4"/>
        <v>0</v>
      </c>
      <c r="J57" s="292" t="e">
        <f t="shared" si="5"/>
        <v>#DIV/0!</v>
      </c>
      <c r="K57" s="293"/>
      <c r="L57" s="99">
        <v>0</v>
      </c>
      <c r="M57" s="99">
        <v>0</v>
      </c>
      <c r="N57" s="82">
        <f t="shared" si="6"/>
        <v>0</v>
      </c>
    </row>
    <row r="58" spans="1:14" ht="18" customHeight="1">
      <c r="A58" s="79">
        <v>2108</v>
      </c>
      <c r="B58" s="73" t="s">
        <v>90</v>
      </c>
      <c r="C58" s="29">
        <f>'MES 1'!F58</f>
        <v>0</v>
      </c>
      <c r="D58" s="29">
        <v>0</v>
      </c>
      <c r="E58" s="29">
        <v>0</v>
      </c>
      <c r="F58" s="29">
        <f t="shared" si="3"/>
        <v>0</v>
      </c>
      <c r="G58" s="29">
        <f>'MES 1'!I58</f>
        <v>0</v>
      </c>
      <c r="H58" s="29">
        <v>0</v>
      </c>
      <c r="I58" s="29">
        <f t="shared" si="4"/>
        <v>0</v>
      </c>
      <c r="J58" s="292" t="e">
        <f t="shared" si="5"/>
        <v>#DIV/0!</v>
      </c>
      <c r="K58" s="293"/>
      <c r="L58" s="99">
        <v>0</v>
      </c>
      <c r="M58" s="99">
        <v>0</v>
      </c>
      <c r="N58" s="82">
        <f t="shared" si="6"/>
        <v>0</v>
      </c>
    </row>
    <row r="59" spans="1:14" ht="18" customHeight="1">
      <c r="A59" s="79">
        <v>2109</v>
      </c>
      <c r="B59" s="64" t="s">
        <v>140</v>
      </c>
      <c r="C59" s="29">
        <f>'MES 1'!F59</f>
        <v>0</v>
      </c>
      <c r="D59" s="29">
        <v>0</v>
      </c>
      <c r="E59" s="29">
        <v>0</v>
      </c>
      <c r="F59" s="29">
        <f t="shared" si="3"/>
        <v>0</v>
      </c>
      <c r="G59" s="29">
        <f>'MES 1'!I59</f>
        <v>0</v>
      </c>
      <c r="H59" s="29">
        <v>0</v>
      </c>
      <c r="I59" s="29">
        <f t="shared" si="4"/>
        <v>0</v>
      </c>
      <c r="J59" s="292" t="e">
        <f t="shared" si="5"/>
        <v>#DIV/0!</v>
      </c>
      <c r="K59" s="293"/>
      <c r="L59" s="99">
        <v>0</v>
      </c>
      <c r="M59" s="99">
        <v>0</v>
      </c>
      <c r="N59" s="82">
        <f t="shared" si="6"/>
        <v>0</v>
      </c>
    </row>
    <row r="60" spans="1:14" ht="18" customHeight="1">
      <c r="A60" s="91">
        <v>2110</v>
      </c>
      <c r="B60" s="64" t="s">
        <v>28</v>
      </c>
      <c r="C60" s="29">
        <f>'MES 1'!F60</f>
        <v>0</v>
      </c>
      <c r="D60" s="29">
        <v>0</v>
      </c>
      <c r="E60" s="29">
        <v>0</v>
      </c>
      <c r="F60" s="29">
        <f t="shared" si="3"/>
        <v>0</v>
      </c>
      <c r="G60" s="29">
        <f>'MES 1'!I60</f>
        <v>0</v>
      </c>
      <c r="H60" s="29">
        <v>0</v>
      </c>
      <c r="I60" s="29">
        <f t="shared" si="4"/>
        <v>0</v>
      </c>
      <c r="J60" s="292" t="e">
        <f t="shared" si="5"/>
        <v>#DIV/0!</v>
      </c>
      <c r="K60" s="293"/>
      <c r="L60" s="99">
        <v>0</v>
      </c>
      <c r="M60" s="99">
        <v>0</v>
      </c>
      <c r="N60" s="82">
        <f t="shared" si="6"/>
        <v>0</v>
      </c>
    </row>
    <row r="61" spans="1:14" s="88" customFormat="1" ht="18" customHeight="1">
      <c r="A61" s="91">
        <v>2111</v>
      </c>
      <c r="B61" s="64" t="s">
        <v>29</v>
      </c>
      <c r="C61" s="29">
        <f>'MES 1'!F61</f>
        <v>0</v>
      </c>
      <c r="D61" s="29">
        <v>0</v>
      </c>
      <c r="E61" s="29">
        <v>0</v>
      </c>
      <c r="F61" s="29">
        <f t="shared" ref="F61" si="7">C61+D61-E61</f>
        <v>0</v>
      </c>
      <c r="G61" s="29">
        <f>'MES 1'!I61</f>
        <v>0</v>
      </c>
      <c r="H61" s="29">
        <v>0</v>
      </c>
      <c r="I61" s="29">
        <f t="shared" ref="I61" si="8">G61+H61</f>
        <v>0</v>
      </c>
      <c r="J61" s="292" t="e">
        <f t="shared" ref="J61" si="9">(I61/F61)</f>
        <v>#DIV/0!</v>
      </c>
      <c r="K61" s="293"/>
      <c r="L61" s="99">
        <v>0</v>
      </c>
      <c r="M61" s="99">
        <v>0</v>
      </c>
      <c r="N61" s="82">
        <f t="shared" ref="N61" si="10">(F61-I61)</f>
        <v>0</v>
      </c>
    </row>
    <row r="62" spans="1:14" s="88" customFormat="1" ht="18" customHeight="1">
      <c r="A62" s="91">
        <v>2112</v>
      </c>
      <c r="B62" s="64" t="s">
        <v>210</v>
      </c>
      <c r="C62" s="29">
        <f>'MES 1'!F62</f>
        <v>0</v>
      </c>
      <c r="D62" s="29">
        <v>0</v>
      </c>
      <c r="E62" s="29">
        <v>0</v>
      </c>
      <c r="F62" s="29">
        <f t="shared" ref="F62" si="11">C62+D62-E62</f>
        <v>0</v>
      </c>
      <c r="G62" s="29">
        <f>'MES 1'!I62</f>
        <v>0</v>
      </c>
      <c r="H62" s="29">
        <v>0</v>
      </c>
      <c r="I62" s="29">
        <f t="shared" ref="I62" si="12">G62+H62</f>
        <v>0</v>
      </c>
      <c r="J62" s="292" t="e">
        <f t="shared" ref="J62" si="13">(I62/F62)</f>
        <v>#DIV/0!</v>
      </c>
      <c r="K62" s="293"/>
      <c r="L62" s="99">
        <v>0</v>
      </c>
      <c r="M62" s="99">
        <v>0</v>
      </c>
      <c r="N62" s="82">
        <f t="shared" ref="N62" si="14">(F62-I62)</f>
        <v>0</v>
      </c>
    </row>
    <row r="63" spans="1:14" ht="18" customHeight="1">
      <c r="A63" s="91">
        <v>2113</v>
      </c>
      <c r="B63" s="64" t="s">
        <v>142</v>
      </c>
      <c r="C63" s="29">
        <f>'MES 1'!F63</f>
        <v>0</v>
      </c>
      <c r="D63" s="29">
        <v>0</v>
      </c>
      <c r="E63" s="29">
        <v>0</v>
      </c>
      <c r="F63" s="29">
        <f t="shared" ref="F63" si="15">C63+D63-E63</f>
        <v>0</v>
      </c>
      <c r="G63" s="29">
        <f>'MES 1'!I63</f>
        <v>0</v>
      </c>
      <c r="H63" s="29">
        <v>0</v>
      </c>
      <c r="I63" s="29">
        <f t="shared" ref="I63" si="16">G63+H63</f>
        <v>0</v>
      </c>
      <c r="J63" s="292" t="e">
        <f t="shared" si="5"/>
        <v>#DIV/0!</v>
      </c>
      <c r="K63" s="293"/>
      <c r="L63" s="99">
        <v>0</v>
      </c>
      <c r="M63" s="99">
        <v>0</v>
      </c>
      <c r="N63" s="82">
        <f t="shared" si="6"/>
        <v>0</v>
      </c>
    </row>
    <row r="64" spans="1:14" s="40" customFormat="1" ht="18" customHeight="1">
      <c r="A64" s="284" t="s">
        <v>30</v>
      </c>
      <c r="B64" s="285"/>
      <c r="C64" s="34">
        <f t="shared" ref="C64:I64" si="17">SUM(C51:C63)</f>
        <v>0</v>
      </c>
      <c r="D64" s="34">
        <f t="shared" si="17"/>
        <v>0</v>
      </c>
      <c r="E64" s="34">
        <f t="shared" si="17"/>
        <v>0</v>
      </c>
      <c r="F64" s="34">
        <f t="shared" si="17"/>
        <v>0</v>
      </c>
      <c r="G64" s="34">
        <f t="shared" si="17"/>
        <v>0</v>
      </c>
      <c r="H64" s="34">
        <f t="shared" si="17"/>
        <v>0</v>
      </c>
      <c r="I64" s="34">
        <f t="shared" si="17"/>
        <v>0</v>
      </c>
      <c r="J64" s="286" t="e">
        <f>(I64/F64)</f>
        <v>#DIV/0!</v>
      </c>
      <c r="K64" s="287"/>
      <c r="L64" s="102">
        <f>SUM(L51:L63)</f>
        <v>0</v>
      </c>
      <c r="M64" s="102">
        <f>SUM(M51:M63)</f>
        <v>0</v>
      </c>
      <c r="N64" s="81">
        <f>SUM(N51:N63)</f>
        <v>0</v>
      </c>
    </row>
    <row r="65" spans="1:14" s="40" customFormat="1" ht="18" customHeight="1">
      <c r="A65" s="80">
        <v>2200</v>
      </c>
      <c r="B65" s="309" t="s">
        <v>107</v>
      </c>
      <c r="C65" s="309"/>
      <c r="D65" s="309"/>
      <c r="E65" s="309"/>
      <c r="F65" s="309"/>
      <c r="G65" s="309"/>
      <c r="H65" s="309"/>
      <c r="I65" s="309"/>
      <c r="J65" s="309"/>
      <c r="K65" s="309"/>
      <c r="L65" s="309"/>
      <c r="M65" s="309"/>
      <c r="N65" s="309"/>
    </row>
    <row r="66" spans="1:14" ht="18" customHeight="1">
      <c r="A66" s="79">
        <v>2201</v>
      </c>
      <c r="B66" s="84" t="s">
        <v>98</v>
      </c>
      <c r="C66" s="29">
        <f>'MES 1'!F66</f>
        <v>0</v>
      </c>
      <c r="D66" s="82">
        <v>0</v>
      </c>
      <c r="E66" s="82">
        <v>0</v>
      </c>
      <c r="F66" s="82">
        <f>C66+D66-E66</f>
        <v>0</v>
      </c>
      <c r="G66" s="82">
        <f>'MES 1'!I66</f>
        <v>0</v>
      </c>
      <c r="H66" s="29">
        <v>0</v>
      </c>
      <c r="I66" s="82">
        <f>(G66+H66)</f>
        <v>0</v>
      </c>
      <c r="J66" s="292" t="e">
        <f>(I66/F66)</f>
        <v>#DIV/0!</v>
      </c>
      <c r="K66" s="293"/>
      <c r="L66" s="99">
        <v>0</v>
      </c>
      <c r="M66" s="99">
        <v>0</v>
      </c>
      <c r="N66" s="82">
        <f t="shared" ref="N66:N71" si="18">(F66-I66)</f>
        <v>0</v>
      </c>
    </row>
    <row r="67" spans="1:14" ht="18" customHeight="1">
      <c r="A67" s="79">
        <v>2202</v>
      </c>
      <c r="B67" s="84" t="s">
        <v>99</v>
      </c>
      <c r="C67" s="29">
        <f>'MES 1'!F67</f>
        <v>0</v>
      </c>
      <c r="D67" s="82">
        <v>0</v>
      </c>
      <c r="E67" s="82">
        <v>0</v>
      </c>
      <c r="F67" s="82">
        <f t="shared" ref="F67:F71" si="19">C67+D67-E67</f>
        <v>0</v>
      </c>
      <c r="G67" s="82">
        <f>'MES 1'!I67</f>
        <v>0</v>
      </c>
      <c r="H67" s="29">
        <v>0</v>
      </c>
      <c r="I67" s="82">
        <f t="shared" ref="I67:I71" si="20">(G67+H67)</f>
        <v>0</v>
      </c>
      <c r="J67" s="292" t="e">
        <f t="shared" ref="J67:J77" si="21">(I67/F67)</f>
        <v>#DIV/0!</v>
      </c>
      <c r="K67" s="293"/>
      <c r="L67" s="99">
        <v>0</v>
      </c>
      <c r="M67" s="99">
        <v>0</v>
      </c>
      <c r="N67" s="82">
        <f t="shared" si="18"/>
        <v>0</v>
      </c>
    </row>
    <row r="68" spans="1:14" ht="18" customHeight="1">
      <c r="A68" s="79">
        <v>2203</v>
      </c>
      <c r="B68" s="84" t="s">
        <v>198</v>
      </c>
      <c r="C68" s="29">
        <f>'MES 1'!F68</f>
        <v>0</v>
      </c>
      <c r="D68" s="82">
        <v>0</v>
      </c>
      <c r="E68" s="82">
        <v>0</v>
      </c>
      <c r="F68" s="82">
        <f t="shared" si="19"/>
        <v>0</v>
      </c>
      <c r="G68" s="82">
        <f>'MES 1'!I68</f>
        <v>0</v>
      </c>
      <c r="H68" s="29">
        <v>0</v>
      </c>
      <c r="I68" s="82">
        <f t="shared" si="20"/>
        <v>0</v>
      </c>
      <c r="J68" s="292" t="e">
        <f t="shared" si="21"/>
        <v>#DIV/0!</v>
      </c>
      <c r="K68" s="293"/>
      <c r="L68" s="99">
        <v>0</v>
      </c>
      <c r="M68" s="99">
        <v>0</v>
      </c>
      <c r="N68" s="82">
        <f t="shared" si="18"/>
        <v>0</v>
      </c>
    </row>
    <row r="69" spans="1:14" ht="18" customHeight="1">
      <c r="A69" s="79">
        <v>2204</v>
      </c>
      <c r="B69" s="84" t="s">
        <v>100</v>
      </c>
      <c r="C69" s="29">
        <f>'MES 1'!F69</f>
        <v>0</v>
      </c>
      <c r="D69" s="82">
        <v>0</v>
      </c>
      <c r="E69" s="82">
        <v>0</v>
      </c>
      <c r="F69" s="82">
        <f t="shared" si="19"/>
        <v>0</v>
      </c>
      <c r="G69" s="82">
        <f>'MES 1'!I69</f>
        <v>0</v>
      </c>
      <c r="H69" s="29">
        <v>0</v>
      </c>
      <c r="I69" s="82">
        <f t="shared" si="20"/>
        <v>0</v>
      </c>
      <c r="J69" s="292" t="e">
        <f t="shared" si="21"/>
        <v>#DIV/0!</v>
      </c>
      <c r="K69" s="293"/>
      <c r="L69" s="99">
        <v>0</v>
      </c>
      <c r="M69" s="99">
        <v>0</v>
      </c>
      <c r="N69" s="82">
        <f t="shared" si="18"/>
        <v>0</v>
      </c>
    </row>
    <row r="70" spans="1:14" ht="18" customHeight="1">
      <c r="A70" s="79">
        <v>2205</v>
      </c>
      <c r="B70" s="84" t="s">
        <v>101</v>
      </c>
      <c r="C70" s="29">
        <f>'MES 1'!F70</f>
        <v>0</v>
      </c>
      <c r="D70" s="82">
        <v>0</v>
      </c>
      <c r="E70" s="82">
        <v>0</v>
      </c>
      <c r="F70" s="82">
        <f t="shared" si="19"/>
        <v>0</v>
      </c>
      <c r="G70" s="82">
        <f>'MES 1'!I70</f>
        <v>0</v>
      </c>
      <c r="H70" s="29">
        <v>0</v>
      </c>
      <c r="I70" s="82">
        <f t="shared" si="20"/>
        <v>0</v>
      </c>
      <c r="J70" s="292" t="e">
        <f t="shared" si="21"/>
        <v>#DIV/0!</v>
      </c>
      <c r="K70" s="293"/>
      <c r="L70" s="99">
        <v>0</v>
      </c>
      <c r="M70" s="99">
        <v>0</v>
      </c>
      <c r="N70" s="82">
        <f t="shared" si="18"/>
        <v>0</v>
      </c>
    </row>
    <row r="71" spans="1:14" ht="18" customHeight="1">
      <c r="A71" s="79">
        <v>2206</v>
      </c>
      <c r="B71" s="84" t="s">
        <v>102</v>
      </c>
      <c r="C71" s="29">
        <f>'MES 1'!F71</f>
        <v>0</v>
      </c>
      <c r="D71" s="82">
        <v>0</v>
      </c>
      <c r="E71" s="82">
        <v>0</v>
      </c>
      <c r="F71" s="82">
        <f t="shared" si="19"/>
        <v>0</v>
      </c>
      <c r="G71" s="82">
        <f>'MES 1'!I71</f>
        <v>0</v>
      </c>
      <c r="H71" s="29">
        <v>0</v>
      </c>
      <c r="I71" s="82">
        <f t="shared" si="20"/>
        <v>0</v>
      </c>
      <c r="J71" s="292" t="e">
        <f t="shared" si="21"/>
        <v>#DIV/0!</v>
      </c>
      <c r="K71" s="293"/>
      <c r="L71" s="99">
        <v>0</v>
      </c>
      <c r="M71" s="99">
        <v>0</v>
      </c>
      <c r="N71" s="82">
        <f t="shared" si="18"/>
        <v>0</v>
      </c>
    </row>
    <row r="72" spans="1:14" s="88" customFormat="1" ht="18" customHeight="1">
      <c r="A72" s="91">
        <v>2207</v>
      </c>
      <c r="B72" s="84" t="s">
        <v>139</v>
      </c>
      <c r="C72" s="29">
        <f>'MES 1'!F72</f>
        <v>0</v>
      </c>
      <c r="D72" s="82">
        <v>0</v>
      </c>
      <c r="E72" s="82">
        <v>0</v>
      </c>
      <c r="F72" s="82">
        <f t="shared" ref="F72" si="22">C72+D72-E72</f>
        <v>0</v>
      </c>
      <c r="G72" s="82">
        <f>'MES 1'!I72</f>
        <v>0</v>
      </c>
      <c r="H72" s="29">
        <v>0</v>
      </c>
      <c r="I72" s="82">
        <f t="shared" ref="I72" si="23">(G72+H72)</f>
        <v>0</v>
      </c>
      <c r="J72" s="292" t="e">
        <f t="shared" ref="J72" si="24">(I72/F72)</f>
        <v>#DIV/0!</v>
      </c>
      <c r="K72" s="293"/>
      <c r="L72" s="99">
        <v>0</v>
      </c>
      <c r="M72" s="99">
        <v>0</v>
      </c>
      <c r="N72" s="82">
        <f t="shared" ref="N72" si="25">(F72-I72)</f>
        <v>0</v>
      </c>
    </row>
    <row r="73" spans="1:14" s="88" customFormat="1" ht="22.9" customHeight="1">
      <c r="A73" s="91">
        <v>2208</v>
      </c>
      <c r="B73" s="97" t="s">
        <v>191</v>
      </c>
      <c r="C73" s="29">
        <f>'MES 1'!F73</f>
        <v>0</v>
      </c>
      <c r="D73" s="82">
        <v>0</v>
      </c>
      <c r="E73" s="82">
        <v>0</v>
      </c>
      <c r="F73" s="82">
        <f t="shared" ref="F73:F76" si="26">C73+D73-E73</f>
        <v>0</v>
      </c>
      <c r="G73" s="82">
        <f>'MES 1'!I73</f>
        <v>0</v>
      </c>
      <c r="H73" s="29">
        <v>0</v>
      </c>
      <c r="I73" s="82">
        <f t="shared" ref="I73:I76" si="27">(G73+H73)</f>
        <v>0</v>
      </c>
      <c r="J73" s="292" t="e">
        <f t="shared" ref="J73:J76" si="28">(I73/F73)</f>
        <v>#DIV/0!</v>
      </c>
      <c r="K73" s="293"/>
      <c r="L73" s="99">
        <v>0</v>
      </c>
      <c r="M73" s="99">
        <v>0</v>
      </c>
      <c r="N73" s="82">
        <f t="shared" ref="N73:N76" si="29">(F73-I73)</f>
        <v>0</v>
      </c>
    </row>
    <row r="74" spans="1:14" s="88" customFormat="1" ht="22.5">
      <c r="A74" s="91">
        <v>2209</v>
      </c>
      <c r="B74" s="97" t="s">
        <v>225</v>
      </c>
      <c r="C74" s="29">
        <f>'MES 1'!F74</f>
        <v>0</v>
      </c>
      <c r="D74" s="82">
        <v>0</v>
      </c>
      <c r="E74" s="82">
        <v>0</v>
      </c>
      <c r="F74" s="82">
        <f t="shared" si="26"/>
        <v>0</v>
      </c>
      <c r="G74" s="82">
        <f>'MES 1'!I74</f>
        <v>0</v>
      </c>
      <c r="H74" s="29">
        <v>0</v>
      </c>
      <c r="I74" s="82">
        <f t="shared" si="27"/>
        <v>0</v>
      </c>
      <c r="J74" s="292" t="e">
        <f t="shared" si="28"/>
        <v>#DIV/0!</v>
      </c>
      <c r="K74" s="293"/>
      <c r="L74" s="99">
        <v>0</v>
      </c>
      <c r="M74" s="99">
        <v>0</v>
      </c>
      <c r="N74" s="82">
        <f t="shared" si="29"/>
        <v>0</v>
      </c>
    </row>
    <row r="75" spans="1:14" s="88" customFormat="1" ht="18" customHeight="1">
      <c r="A75" s="91">
        <v>2210</v>
      </c>
      <c r="B75" s="84" t="s">
        <v>143</v>
      </c>
      <c r="C75" s="29">
        <f>'MES 1'!F75</f>
        <v>0</v>
      </c>
      <c r="D75" s="82">
        <v>0</v>
      </c>
      <c r="E75" s="82">
        <v>0</v>
      </c>
      <c r="F75" s="82">
        <f t="shared" si="26"/>
        <v>0</v>
      </c>
      <c r="G75" s="82">
        <f>'MES 1'!I75</f>
        <v>0</v>
      </c>
      <c r="H75" s="29">
        <v>0</v>
      </c>
      <c r="I75" s="82">
        <f t="shared" si="27"/>
        <v>0</v>
      </c>
      <c r="J75" s="292" t="e">
        <f t="shared" si="28"/>
        <v>#DIV/0!</v>
      </c>
      <c r="K75" s="293"/>
      <c r="L75" s="99">
        <v>0</v>
      </c>
      <c r="M75" s="99">
        <v>0</v>
      </c>
      <c r="N75" s="82">
        <f t="shared" si="29"/>
        <v>0</v>
      </c>
    </row>
    <row r="76" spans="1:14" s="88" customFormat="1" ht="18" customHeight="1">
      <c r="A76" s="91">
        <v>2211</v>
      </c>
      <c r="B76" s="84" t="s">
        <v>142</v>
      </c>
      <c r="C76" s="29">
        <f>'MES 1'!F76</f>
        <v>0</v>
      </c>
      <c r="D76" s="82">
        <v>0</v>
      </c>
      <c r="E76" s="82">
        <v>0</v>
      </c>
      <c r="F76" s="82">
        <f t="shared" si="26"/>
        <v>0</v>
      </c>
      <c r="G76" s="82">
        <f>'MES 1'!I76</f>
        <v>0</v>
      </c>
      <c r="H76" s="29">
        <v>0</v>
      </c>
      <c r="I76" s="82">
        <f t="shared" si="27"/>
        <v>0</v>
      </c>
      <c r="J76" s="292" t="e">
        <f t="shared" si="28"/>
        <v>#DIV/0!</v>
      </c>
      <c r="K76" s="293"/>
      <c r="L76" s="99">
        <v>0</v>
      </c>
      <c r="M76" s="99">
        <v>0</v>
      </c>
      <c r="N76" s="82">
        <f t="shared" si="29"/>
        <v>0</v>
      </c>
    </row>
    <row r="77" spans="1:14" s="40" customFormat="1" ht="18" customHeight="1">
      <c r="A77" s="284" t="s">
        <v>30</v>
      </c>
      <c r="B77" s="285"/>
      <c r="C77" s="33">
        <f t="shared" ref="C77:I77" si="30">SUM(C66:C76)</f>
        <v>0</v>
      </c>
      <c r="D77" s="33">
        <f t="shared" si="30"/>
        <v>0</v>
      </c>
      <c r="E77" s="33">
        <f t="shared" si="30"/>
        <v>0</v>
      </c>
      <c r="F77" s="33">
        <f t="shared" si="30"/>
        <v>0</v>
      </c>
      <c r="G77" s="33">
        <f t="shared" si="30"/>
        <v>0</v>
      </c>
      <c r="H77" s="33">
        <f t="shared" si="30"/>
        <v>0</v>
      </c>
      <c r="I77" s="33">
        <f t="shared" si="30"/>
        <v>0</v>
      </c>
      <c r="J77" s="286" t="e">
        <f t="shared" si="21"/>
        <v>#DIV/0!</v>
      </c>
      <c r="K77" s="287"/>
      <c r="L77" s="102">
        <f>SUM(L66:L76)</f>
        <v>0</v>
      </c>
      <c r="M77" s="102">
        <f>SUM(M66:M76)</f>
        <v>0</v>
      </c>
      <c r="N77" s="81">
        <f>SUM(N66:N76)</f>
        <v>0</v>
      </c>
    </row>
    <row r="78" spans="1:14" s="27" customFormat="1" ht="18" customHeight="1">
      <c r="A78" s="51"/>
      <c r="B78" s="41"/>
      <c r="C78" s="42"/>
      <c r="D78" s="42"/>
      <c r="E78" s="42"/>
      <c r="F78" s="42"/>
      <c r="G78" s="42"/>
      <c r="H78" s="42"/>
      <c r="I78" s="42"/>
      <c r="J78" s="43"/>
      <c r="K78" s="43"/>
      <c r="L78" s="43"/>
      <c r="M78" s="43"/>
      <c r="N78" s="44"/>
    </row>
    <row r="79" spans="1:14" s="27" customFormat="1" ht="45" customHeight="1">
      <c r="B79" s="45"/>
      <c r="C79" s="46"/>
      <c r="D79" s="46"/>
      <c r="E79" s="46"/>
      <c r="F79" s="46"/>
      <c r="G79" s="46"/>
      <c r="H79" s="46"/>
      <c r="I79" s="46"/>
      <c r="J79" s="47"/>
      <c r="K79" s="47"/>
      <c r="L79" s="47"/>
      <c r="M79" s="47"/>
      <c r="N79" s="48"/>
    </row>
    <row r="80" spans="1:14" s="40" customFormat="1" ht="18" customHeight="1">
      <c r="A80" s="28" t="s">
        <v>59</v>
      </c>
      <c r="B80" s="57" t="s">
        <v>17</v>
      </c>
      <c r="C80" s="57">
        <v>1</v>
      </c>
      <c r="D80" s="57">
        <v>2</v>
      </c>
      <c r="E80" s="57">
        <v>3</v>
      </c>
      <c r="F80" s="57" t="s">
        <v>5</v>
      </c>
      <c r="G80" s="57">
        <v>5</v>
      </c>
      <c r="H80" s="57">
        <v>6</v>
      </c>
      <c r="I80" s="57" t="s">
        <v>18</v>
      </c>
      <c r="J80" s="284" t="s">
        <v>127</v>
      </c>
      <c r="K80" s="285"/>
      <c r="L80" s="288">
        <v>9</v>
      </c>
      <c r="M80" s="289"/>
      <c r="N80" s="57" t="s">
        <v>8</v>
      </c>
    </row>
    <row r="81" spans="1:14" s="40" customFormat="1" ht="27" customHeight="1">
      <c r="A81" s="294">
        <v>2000</v>
      </c>
      <c r="B81" s="294" t="s">
        <v>19</v>
      </c>
      <c r="C81" s="296" t="str">
        <f>C48</f>
        <v>Presupuesto inicial del periodo a ejecutar</v>
      </c>
      <c r="D81" s="294" t="s">
        <v>10</v>
      </c>
      <c r="E81" s="294" t="s">
        <v>11</v>
      </c>
      <c r="F81" s="296" t="str">
        <f>F48</f>
        <v>Presupuesto al final del  periodo ejecutado</v>
      </c>
      <c r="G81" s="296" t="str">
        <f>G48</f>
        <v>Gastos acumulados al mes 2</v>
      </c>
      <c r="H81" s="296" t="str">
        <f>H48</f>
        <v>Gastos - mes 2</v>
      </c>
      <c r="I81" s="296" t="str">
        <f>I48</f>
        <v xml:space="preserve">Valor total ejecutado al final de periodo </v>
      </c>
      <c r="J81" s="304" t="s">
        <v>79</v>
      </c>
      <c r="K81" s="305"/>
      <c r="L81" s="290" t="s">
        <v>193</v>
      </c>
      <c r="M81" s="291"/>
      <c r="N81" s="296" t="str">
        <f>N48</f>
        <v>Total saldo por ejecutar</v>
      </c>
    </row>
    <row r="82" spans="1:14" s="40" customFormat="1" ht="27" customHeight="1">
      <c r="A82" s="295"/>
      <c r="B82" s="295"/>
      <c r="C82" s="297"/>
      <c r="D82" s="295"/>
      <c r="E82" s="295"/>
      <c r="F82" s="298"/>
      <c r="G82" s="298"/>
      <c r="H82" s="297"/>
      <c r="I82" s="297"/>
      <c r="J82" s="306"/>
      <c r="K82" s="307"/>
      <c r="L82" s="101" t="s">
        <v>196</v>
      </c>
      <c r="M82" s="101" t="s">
        <v>197</v>
      </c>
      <c r="N82" s="297"/>
    </row>
    <row r="83" spans="1:14" s="40" customFormat="1" ht="18" customHeight="1">
      <c r="A83" s="57">
        <v>2300</v>
      </c>
      <c r="B83" s="284" t="s">
        <v>109</v>
      </c>
      <c r="C83" s="308"/>
      <c r="D83" s="308"/>
      <c r="E83" s="308"/>
      <c r="F83" s="308"/>
      <c r="G83" s="308"/>
      <c r="H83" s="308"/>
      <c r="I83" s="308"/>
      <c r="J83" s="308"/>
      <c r="K83" s="308"/>
      <c r="L83" s="308"/>
      <c r="M83" s="308"/>
      <c r="N83" s="285"/>
    </row>
    <row r="84" spans="1:14" ht="18" customHeight="1">
      <c r="A84" s="79">
        <v>2301</v>
      </c>
      <c r="B84" s="65" t="s">
        <v>31</v>
      </c>
      <c r="C84" s="29">
        <f>'MES 1'!F84</f>
        <v>0</v>
      </c>
      <c r="D84" s="29">
        <v>0</v>
      </c>
      <c r="E84" s="29">
        <v>0</v>
      </c>
      <c r="F84" s="29">
        <f t="shared" ref="F84:F92" si="31">C84+D84-E84</f>
        <v>0</v>
      </c>
      <c r="G84" s="29">
        <f>'MES 1'!I84</f>
        <v>0</v>
      </c>
      <c r="H84" s="29">
        <v>0</v>
      </c>
      <c r="I84" s="32">
        <f t="shared" ref="I84:I92" si="32">(G84+H84)</f>
        <v>0</v>
      </c>
      <c r="J84" s="292" t="e">
        <f t="shared" ref="J84:J97" si="33">(I84/F84)</f>
        <v>#DIV/0!</v>
      </c>
      <c r="K84" s="293"/>
      <c r="L84" s="99">
        <v>0</v>
      </c>
      <c r="M84" s="99">
        <v>0</v>
      </c>
      <c r="N84" s="32">
        <f t="shared" ref="N84:N95" si="34">(F84-I84)</f>
        <v>0</v>
      </c>
    </row>
    <row r="85" spans="1:14" ht="18" customHeight="1">
      <c r="A85" s="79">
        <v>2302</v>
      </c>
      <c r="B85" s="65" t="s">
        <v>199</v>
      </c>
      <c r="C85" s="29">
        <f>'MES 1'!F85</f>
        <v>0</v>
      </c>
      <c r="D85" s="29">
        <v>0</v>
      </c>
      <c r="E85" s="29">
        <v>0</v>
      </c>
      <c r="F85" s="29">
        <f t="shared" si="31"/>
        <v>0</v>
      </c>
      <c r="G85" s="29">
        <f>'MES 1'!I85</f>
        <v>0</v>
      </c>
      <c r="H85" s="29">
        <v>0</v>
      </c>
      <c r="I85" s="32">
        <f t="shared" si="32"/>
        <v>0</v>
      </c>
      <c r="J85" s="292" t="e">
        <f t="shared" si="33"/>
        <v>#DIV/0!</v>
      </c>
      <c r="K85" s="293"/>
      <c r="L85" s="99">
        <v>0</v>
      </c>
      <c r="M85" s="99">
        <v>0</v>
      </c>
      <c r="N85" s="32">
        <f t="shared" si="34"/>
        <v>0</v>
      </c>
    </row>
    <row r="86" spans="1:14" s="88" customFormat="1" ht="18" customHeight="1">
      <c r="A86" s="116">
        <v>2303</v>
      </c>
      <c r="B86" s="65" t="s">
        <v>200</v>
      </c>
      <c r="C86" s="29">
        <f>'MES 1'!F86</f>
        <v>0</v>
      </c>
      <c r="D86" s="29">
        <v>0</v>
      </c>
      <c r="E86" s="29">
        <v>0</v>
      </c>
      <c r="F86" s="29">
        <f t="shared" ref="F86" si="35">C86+D86-E86</f>
        <v>0</v>
      </c>
      <c r="G86" s="29">
        <f>'MES 1'!I86</f>
        <v>0</v>
      </c>
      <c r="H86" s="29">
        <v>0</v>
      </c>
      <c r="I86" s="82">
        <f t="shared" ref="I86" si="36">(G86+H86)</f>
        <v>0</v>
      </c>
      <c r="J86" s="292" t="e">
        <f t="shared" ref="J86" si="37">(I86/F86)</f>
        <v>#DIV/0!</v>
      </c>
      <c r="K86" s="293"/>
      <c r="L86" s="99">
        <v>0</v>
      </c>
      <c r="M86" s="99">
        <v>0</v>
      </c>
      <c r="N86" s="82">
        <f t="shared" ref="N86" si="38">(F86-I86)</f>
        <v>0</v>
      </c>
    </row>
    <row r="87" spans="1:14" ht="18" customHeight="1">
      <c r="A87" s="116">
        <v>2304</v>
      </c>
      <c r="B87" s="65" t="s">
        <v>91</v>
      </c>
      <c r="C87" s="29">
        <f>'MES 1'!F87</f>
        <v>0</v>
      </c>
      <c r="D87" s="29">
        <v>0</v>
      </c>
      <c r="E87" s="29">
        <v>0</v>
      </c>
      <c r="F87" s="29">
        <f t="shared" si="31"/>
        <v>0</v>
      </c>
      <c r="G87" s="29">
        <f>'MES 1'!I87</f>
        <v>0</v>
      </c>
      <c r="H87" s="29">
        <v>0</v>
      </c>
      <c r="I87" s="32">
        <f t="shared" si="32"/>
        <v>0</v>
      </c>
      <c r="J87" s="292" t="e">
        <f t="shared" si="33"/>
        <v>#DIV/0!</v>
      </c>
      <c r="K87" s="293"/>
      <c r="L87" s="99">
        <v>0</v>
      </c>
      <c r="M87" s="99">
        <v>0</v>
      </c>
      <c r="N87" s="32">
        <f t="shared" si="34"/>
        <v>0</v>
      </c>
    </row>
    <row r="88" spans="1:14" s="88" customFormat="1" ht="18" customHeight="1">
      <c r="A88" s="116">
        <v>2305</v>
      </c>
      <c r="B88" s="117" t="s">
        <v>202</v>
      </c>
      <c r="C88" s="29">
        <f>'MES 1'!F88</f>
        <v>0</v>
      </c>
      <c r="D88" s="29">
        <v>0</v>
      </c>
      <c r="E88" s="29">
        <v>0</v>
      </c>
      <c r="F88" s="29">
        <f t="shared" ref="F88" si="39">C88+D88-E88</f>
        <v>0</v>
      </c>
      <c r="G88" s="29">
        <f>'MES 1'!I88</f>
        <v>0</v>
      </c>
      <c r="H88" s="29">
        <v>0</v>
      </c>
      <c r="I88" s="82">
        <f t="shared" ref="I88" si="40">(G88+H88)</f>
        <v>0</v>
      </c>
      <c r="J88" s="292" t="e">
        <f t="shared" ref="J88" si="41">(I88/F88)</f>
        <v>#DIV/0!</v>
      </c>
      <c r="K88" s="293"/>
      <c r="L88" s="99">
        <v>0</v>
      </c>
      <c r="M88" s="99">
        <v>0</v>
      </c>
      <c r="N88" s="82">
        <f t="shared" ref="N88" si="42">(F88-I88)</f>
        <v>0</v>
      </c>
    </row>
    <row r="89" spans="1:14" s="88" customFormat="1" ht="18" customHeight="1">
      <c r="A89" s="116">
        <v>2306</v>
      </c>
      <c r="B89" s="117" t="s">
        <v>201</v>
      </c>
      <c r="C89" s="29">
        <f>'MES 1'!F89</f>
        <v>0</v>
      </c>
      <c r="D89" s="29">
        <v>0</v>
      </c>
      <c r="E89" s="29">
        <v>0</v>
      </c>
      <c r="F89" s="29">
        <f t="shared" ref="F89" si="43">C89+D89-E89</f>
        <v>0</v>
      </c>
      <c r="G89" s="29">
        <f>'MES 1'!I89</f>
        <v>0</v>
      </c>
      <c r="H89" s="29">
        <v>0</v>
      </c>
      <c r="I89" s="82">
        <f t="shared" ref="I89" si="44">(G89+H89)</f>
        <v>0</v>
      </c>
      <c r="J89" s="292" t="e">
        <f t="shared" ref="J89" si="45">(I89/F89)</f>
        <v>#DIV/0!</v>
      </c>
      <c r="K89" s="293"/>
      <c r="L89" s="99">
        <v>0</v>
      </c>
      <c r="M89" s="99">
        <v>0</v>
      </c>
      <c r="N89" s="82">
        <f t="shared" ref="N89" si="46">(F89-I89)</f>
        <v>0</v>
      </c>
    </row>
    <row r="90" spans="1:14" ht="24" customHeight="1">
      <c r="A90" s="116">
        <v>2307</v>
      </c>
      <c r="B90" s="74" t="s">
        <v>84</v>
      </c>
      <c r="C90" s="29">
        <f>'MES 1'!F90</f>
        <v>0</v>
      </c>
      <c r="D90" s="29">
        <v>0</v>
      </c>
      <c r="E90" s="29">
        <v>0</v>
      </c>
      <c r="F90" s="29">
        <f t="shared" si="31"/>
        <v>0</v>
      </c>
      <c r="G90" s="29">
        <f>'MES 1'!I90</f>
        <v>0</v>
      </c>
      <c r="H90" s="29">
        <v>0</v>
      </c>
      <c r="I90" s="32">
        <f t="shared" si="32"/>
        <v>0</v>
      </c>
      <c r="J90" s="292" t="e">
        <f t="shared" si="33"/>
        <v>#DIV/0!</v>
      </c>
      <c r="K90" s="293"/>
      <c r="L90" s="99">
        <v>0</v>
      </c>
      <c r="M90" s="99">
        <v>0</v>
      </c>
      <c r="N90" s="32">
        <f t="shared" si="34"/>
        <v>0</v>
      </c>
    </row>
    <row r="91" spans="1:14" s="88" customFormat="1" ht="21" customHeight="1">
      <c r="A91" s="116">
        <v>2308</v>
      </c>
      <c r="B91" s="118" t="s">
        <v>203</v>
      </c>
      <c r="C91" s="29">
        <f>'MES 1'!F91</f>
        <v>0</v>
      </c>
      <c r="D91" s="29">
        <v>0</v>
      </c>
      <c r="E91" s="29">
        <v>0</v>
      </c>
      <c r="F91" s="29">
        <f t="shared" si="31"/>
        <v>0</v>
      </c>
      <c r="G91" s="29">
        <f>'MES 1'!I92</f>
        <v>0</v>
      </c>
      <c r="H91" s="29">
        <v>0</v>
      </c>
      <c r="I91" s="82">
        <f t="shared" si="32"/>
        <v>0</v>
      </c>
      <c r="J91" s="292" t="e">
        <f>(I91/F91)</f>
        <v>#DIV/0!</v>
      </c>
      <c r="K91" s="293"/>
      <c r="L91" s="99">
        <v>0</v>
      </c>
      <c r="M91" s="99">
        <v>0</v>
      </c>
      <c r="N91" s="82">
        <f t="shared" si="34"/>
        <v>0</v>
      </c>
    </row>
    <row r="92" spans="1:14" s="88" customFormat="1" ht="21" customHeight="1">
      <c r="A92" s="116">
        <v>2309</v>
      </c>
      <c r="B92" s="89" t="s">
        <v>215</v>
      </c>
      <c r="C92" s="29">
        <f>'MES 1'!F92</f>
        <v>0</v>
      </c>
      <c r="D92" s="29">
        <v>0</v>
      </c>
      <c r="E92" s="29">
        <v>0</v>
      </c>
      <c r="F92" s="29">
        <f t="shared" si="31"/>
        <v>0</v>
      </c>
      <c r="G92" s="29">
        <f>'MES 1'!I92</f>
        <v>0</v>
      </c>
      <c r="H92" s="29">
        <v>0</v>
      </c>
      <c r="I92" s="82">
        <f t="shared" si="32"/>
        <v>0</v>
      </c>
      <c r="J92" s="292" t="e">
        <f t="shared" ref="J92" si="47">(I92/F92)</f>
        <v>#DIV/0!</v>
      </c>
      <c r="K92" s="293"/>
      <c r="L92" s="99">
        <v>0</v>
      </c>
      <c r="M92" s="99">
        <v>0</v>
      </c>
      <c r="N92" s="82">
        <f t="shared" si="34"/>
        <v>0</v>
      </c>
    </row>
    <row r="93" spans="1:14" s="88" customFormat="1" ht="21" customHeight="1">
      <c r="A93" s="116">
        <v>2310</v>
      </c>
      <c r="B93" s="65" t="s">
        <v>86</v>
      </c>
      <c r="C93" s="29">
        <f>'MES 1'!F93</f>
        <v>0</v>
      </c>
      <c r="D93" s="29">
        <v>0</v>
      </c>
      <c r="E93" s="29">
        <v>0</v>
      </c>
      <c r="F93" s="29">
        <f t="shared" ref="F93:F95" si="48">C93+D93-E93</f>
        <v>0</v>
      </c>
      <c r="G93" s="29">
        <f>'MES 1'!I93</f>
        <v>0</v>
      </c>
      <c r="H93" s="29">
        <v>0</v>
      </c>
      <c r="I93" s="82">
        <f t="shared" ref="I93:I95" si="49">(G93+H93)</f>
        <v>0</v>
      </c>
      <c r="J93" s="292" t="e">
        <f>(I93/F93)</f>
        <v>#DIV/0!</v>
      </c>
      <c r="K93" s="293"/>
      <c r="L93" s="99">
        <v>0</v>
      </c>
      <c r="M93" s="99">
        <v>0</v>
      </c>
      <c r="N93" s="82">
        <f t="shared" ref="N93:N94" si="50">(F93-I93)</f>
        <v>0</v>
      </c>
    </row>
    <row r="94" spans="1:14" s="88" customFormat="1" ht="21" customHeight="1">
      <c r="A94" s="116">
        <v>2311</v>
      </c>
      <c r="B94" s="65" t="s">
        <v>204</v>
      </c>
      <c r="C94" s="29">
        <f>'MES 1'!F94</f>
        <v>0</v>
      </c>
      <c r="D94" s="29">
        <v>0</v>
      </c>
      <c r="E94" s="29">
        <v>0</v>
      </c>
      <c r="F94" s="29">
        <f t="shared" si="48"/>
        <v>0</v>
      </c>
      <c r="G94" s="29">
        <f>'MES 1'!I94</f>
        <v>0</v>
      </c>
      <c r="H94" s="29">
        <v>0</v>
      </c>
      <c r="I94" s="82">
        <f t="shared" si="49"/>
        <v>0</v>
      </c>
      <c r="J94" s="292" t="e">
        <f t="shared" ref="J94" si="51">(I94/F94)</f>
        <v>#DIV/0!</v>
      </c>
      <c r="K94" s="293"/>
      <c r="L94" s="99">
        <v>0</v>
      </c>
      <c r="M94" s="99">
        <v>0</v>
      </c>
      <c r="N94" s="82">
        <f t="shared" si="50"/>
        <v>0</v>
      </c>
    </row>
    <row r="95" spans="1:14" s="71" customFormat="1" ht="18" customHeight="1">
      <c r="A95" s="116">
        <v>2312</v>
      </c>
      <c r="B95" s="84" t="s">
        <v>142</v>
      </c>
      <c r="C95" s="29">
        <f>'MES 1'!F95</f>
        <v>0</v>
      </c>
      <c r="D95" s="29">
        <v>0</v>
      </c>
      <c r="E95" s="29">
        <v>0</v>
      </c>
      <c r="F95" s="29">
        <f t="shared" si="48"/>
        <v>0</v>
      </c>
      <c r="G95" s="29">
        <f>'MES 1'!I95</f>
        <v>0</v>
      </c>
      <c r="H95" s="29">
        <v>0</v>
      </c>
      <c r="I95" s="82">
        <f t="shared" si="49"/>
        <v>0</v>
      </c>
      <c r="J95" s="292" t="e">
        <f t="shared" si="33"/>
        <v>#DIV/0!</v>
      </c>
      <c r="K95" s="293"/>
      <c r="L95" s="99">
        <v>0</v>
      </c>
      <c r="M95" s="99">
        <v>0</v>
      </c>
      <c r="N95" s="72">
        <f t="shared" si="34"/>
        <v>0</v>
      </c>
    </row>
    <row r="96" spans="1:14" ht="18" customHeight="1">
      <c r="A96" s="284" t="s">
        <v>32</v>
      </c>
      <c r="B96" s="285"/>
      <c r="C96" s="33">
        <f t="shared" ref="C96:I96" si="52">SUM(C84:C95)</f>
        <v>0</v>
      </c>
      <c r="D96" s="33">
        <f t="shared" si="52"/>
        <v>0</v>
      </c>
      <c r="E96" s="33">
        <f t="shared" si="52"/>
        <v>0</v>
      </c>
      <c r="F96" s="33">
        <f t="shared" si="52"/>
        <v>0</v>
      </c>
      <c r="G96" s="33">
        <f t="shared" si="52"/>
        <v>0</v>
      </c>
      <c r="H96" s="33">
        <f t="shared" si="52"/>
        <v>0</v>
      </c>
      <c r="I96" s="33">
        <f t="shared" si="52"/>
        <v>0</v>
      </c>
      <c r="J96" s="286" t="e">
        <f t="shared" si="33"/>
        <v>#DIV/0!</v>
      </c>
      <c r="K96" s="287"/>
      <c r="L96" s="102">
        <f>SUM(L84:L95)</f>
        <v>0</v>
      </c>
      <c r="M96" s="102">
        <f>SUM(M84:M95)</f>
        <v>0</v>
      </c>
      <c r="N96" s="35">
        <f>SUM(N84:N95)</f>
        <v>0</v>
      </c>
    </row>
    <row r="97" spans="1:14" s="40" customFormat="1" ht="18" customHeight="1">
      <c r="A97" s="284" t="s">
        <v>108</v>
      </c>
      <c r="B97" s="285"/>
      <c r="C97" s="33">
        <f t="shared" ref="C97:I97" si="53">C96+C77+C64</f>
        <v>0</v>
      </c>
      <c r="D97" s="33">
        <f t="shared" si="53"/>
        <v>0</v>
      </c>
      <c r="E97" s="33">
        <f t="shared" si="53"/>
        <v>0</v>
      </c>
      <c r="F97" s="33">
        <f t="shared" si="53"/>
        <v>0</v>
      </c>
      <c r="G97" s="33">
        <f t="shared" si="53"/>
        <v>0</v>
      </c>
      <c r="H97" s="33">
        <f t="shared" si="53"/>
        <v>0</v>
      </c>
      <c r="I97" s="33">
        <f t="shared" si="53"/>
        <v>0</v>
      </c>
      <c r="J97" s="286" t="e">
        <f t="shared" si="33"/>
        <v>#DIV/0!</v>
      </c>
      <c r="K97" s="287"/>
      <c r="L97" s="103">
        <f>L96+L77+L64</f>
        <v>0</v>
      </c>
      <c r="M97" s="103">
        <f>M96+M77+M64</f>
        <v>0</v>
      </c>
      <c r="N97" s="33">
        <f>N96+N77+N64</f>
        <v>0</v>
      </c>
    </row>
    <row r="98" spans="1:14" ht="18" customHeight="1">
      <c r="B98" s="214" t="s">
        <v>14</v>
      </c>
      <c r="C98" s="215"/>
      <c r="D98" s="206" t="s">
        <v>48</v>
      </c>
      <c r="E98" s="206"/>
      <c r="F98" s="206"/>
      <c r="G98" s="206"/>
      <c r="H98" s="206" t="s">
        <v>192</v>
      </c>
      <c r="I98" s="206"/>
      <c r="J98" s="206"/>
      <c r="K98" s="206"/>
      <c r="L98" s="206"/>
      <c r="M98" s="206"/>
      <c r="N98" s="206"/>
    </row>
    <row r="99" spans="1:14" ht="18" customHeight="1">
      <c r="B99" s="206"/>
      <c r="C99" s="206"/>
      <c r="D99" s="206"/>
      <c r="E99" s="206"/>
      <c r="F99" s="206"/>
      <c r="G99" s="206"/>
      <c r="H99" s="206"/>
      <c r="I99" s="206"/>
      <c r="J99" s="206"/>
      <c r="K99" s="206"/>
      <c r="L99" s="206"/>
      <c r="M99" s="206"/>
      <c r="N99" s="206"/>
    </row>
    <row r="100" spans="1:14" ht="40.5" customHeight="1">
      <c r="B100" s="339"/>
      <c r="C100" s="340"/>
      <c r="D100" s="341"/>
      <c r="E100" s="341"/>
      <c r="F100" s="341"/>
      <c r="G100" s="341"/>
      <c r="H100" s="206"/>
      <c r="I100" s="206"/>
      <c r="J100" s="206"/>
      <c r="K100" s="206"/>
      <c r="L100" s="206"/>
      <c r="M100" s="206"/>
      <c r="N100" s="206"/>
    </row>
    <row r="101" spans="1:14" ht="11.25">
      <c r="B101" s="214" t="s">
        <v>15</v>
      </c>
      <c r="C101" s="215"/>
      <c r="D101" s="206" t="s">
        <v>15</v>
      </c>
      <c r="E101" s="206"/>
      <c r="F101" s="206"/>
      <c r="G101" s="206"/>
      <c r="H101" s="206" t="s">
        <v>15</v>
      </c>
      <c r="I101" s="206"/>
      <c r="J101" s="206"/>
      <c r="K101" s="206"/>
      <c r="L101" s="206"/>
      <c r="M101" s="206"/>
      <c r="N101" s="206"/>
    </row>
    <row r="102" spans="1:14" ht="11.25"/>
    <row r="103" spans="1:14" s="71" customFormat="1" ht="11.25">
      <c r="B103" s="333"/>
      <c r="C103" s="333"/>
      <c r="D103" s="333"/>
      <c r="E103" s="333"/>
      <c r="F103" s="333"/>
      <c r="L103" s="88"/>
      <c r="M103" s="88"/>
    </row>
    <row r="104" spans="1:14" s="71" customFormat="1" ht="13.15" customHeight="1">
      <c r="B104" s="333" t="s">
        <v>116</v>
      </c>
      <c r="C104" s="333"/>
      <c r="D104" s="333"/>
      <c r="E104" s="333"/>
      <c r="F104" s="333"/>
      <c r="G104" s="334" t="s">
        <v>92</v>
      </c>
      <c r="H104" s="334"/>
      <c r="I104" s="87">
        <f>H18</f>
        <v>0</v>
      </c>
      <c r="J104" s="299" t="s">
        <v>93</v>
      </c>
      <c r="K104" s="300"/>
      <c r="L104" s="301"/>
      <c r="M104" s="302">
        <f>I18</f>
        <v>0</v>
      </c>
      <c r="N104" s="303"/>
    </row>
    <row r="105" spans="1:14" s="71" customFormat="1" ht="13.15" customHeight="1">
      <c r="B105" s="4" t="s">
        <v>117</v>
      </c>
      <c r="C105" s="85"/>
      <c r="D105" s="85"/>
      <c r="E105" s="85"/>
      <c r="F105" s="85"/>
      <c r="G105" s="334" t="s">
        <v>94</v>
      </c>
      <c r="H105" s="334"/>
      <c r="I105" s="87">
        <f>H97</f>
        <v>0</v>
      </c>
      <c r="J105" s="299" t="s">
        <v>106</v>
      </c>
      <c r="K105" s="300"/>
      <c r="L105" s="301"/>
      <c r="M105" s="302">
        <f>I97</f>
        <v>0</v>
      </c>
      <c r="N105" s="303"/>
    </row>
    <row r="106" spans="1:14" s="71" customFormat="1" ht="13.15" customHeight="1">
      <c r="B106" s="86"/>
      <c r="C106" s="86"/>
      <c r="D106" s="86"/>
      <c r="E106" s="86"/>
      <c r="F106" s="86"/>
      <c r="G106" s="334" t="s">
        <v>95</v>
      </c>
      <c r="H106" s="334"/>
      <c r="I106" s="87">
        <f>I104-I105</f>
        <v>0</v>
      </c>
      <c r="J106" s="299" t="s">
        <v>95</v>
      </c>
      <c r="K106" s="300"/>
      <c r="L106" s="301"/>
      <c r="M106" s="302">
        <f>M104-M105</f>
        <v>0</v>
      </c>
      <c r="N106" s="303"/>
    </row>
    <row r="107" spans="1:14" s="71" customFormat="1" ht="11.25">
      <c r="B107" s="86"/>
      <c r="C107" s="86"/>
      <c r="D107" s="86"/>
      <c r="E107" s="86"/>
      <c r="F107" s="86"/>
      <c r="G107" s="85"/>
      <c r="H107" s="85"/>
      <c r="I107" s="85"/>
      <c r="J107" s="85"/>
      <c r="K107" s="85"/>
      <c r="L107" s="88"/>
      <c r="M107" s="88"/>
      <c r="N107" s="85"/>
    </row>
    <row r="108" spans="1:14" s="71" customFormat="1" ht="11.25">
      <c r="B108" s="333"/>
      <c r="C108" s="333"/>
      <c r="D108" s="333"/>
      <c r="E108" s="333"/>
      <c r="F108" s="333"/>
      <c r="G108" s="333"/>
      <c r="H108" s="333"/>
      <c r="I108" s="333"/>
      <c r="J108" s="333"/>
      <c r="K108" s="333"/>
      <c r="L108" s="333"/>
      <c r="M108" s="333"/>
      <c r="N108" s="333"/>
    </row>
    <row r="109" spans="1:14" s="71" customFormat="1" ht="11.25">
      <c r="B109" s="333"/>
      <c r="C109" s="333"/>
      <c r="D109" s="333"/>
      <c r="E109" s="333"/>
      <c r="F109" s="333"/>
      <c r="L109" s="88"/>
      <c r="M109" s="88"/>
    </row>
    <row r="110" spans="1:14" s="71" customFormat="1" ht="11.25">
      <c r="B110" s="333"/>
      <c r="C110" s="333"/>
      <c r="D110" s="333"/>
      <c r="E110" s="333"/>
      <c r="F110" s="333"/>
      <c r="G110" s="333"/>
      <c r="H110" s="333"/>
      <c r="L110" s="88"/>
      <c r="M110" s="88"/>
    </row>
  </sheetData>
  <mergeCells count="196">
    <mergeCell ref="J44:K44"/>
    <mergeCell ref="M46:N46"/>
    <mergeCell ref="E21:H21"/>
    <mergeCell ref="I21:N21"/>
    <mergeCell ref="C11:C12"/>
    <mergeCell ref="D11:D12"/>
    <mergeCell ref="E11:E12"/>
    <mergeCell ref="F11:F12"/>
    <mergeCell ref="L11:M11"/>
    <mergeCell ref="B20:D20"/>
    <mergeCell ref="E20:H20"/>
    <mergeCell ref="I20:N20"/>
    <mergeCell ref="B21:D21"/>
    <mergeCell ref="J16:K16"/>
    <mergeCell ref="J17:K17"/>
    <mergeCell ref="A18:B18"/>
    <mergeCell ref="J18:K18"/>
    <mergeCell ref="G11:G12"/>
    <mergeCell ref="J13:K13"/>
    <mergeCell ref="J14:K14"/>
    <mergeCell ref="J15:K15"/>
    <mergeCell ref="A11:A12"/>
    <mergeCell ref="B11:B12"/>
    <mergeCell ref="G45:H45"/>
    <mergeCell ref="B98:C98"/>
    <mergeCell ref="D98:G98"/>
    <mergeCell ref="H98:N98"/>
    <mergeCell ref="A41:A46"/>
    <mergeCell ref="C41:D41"/>
    <mergeCell ref="E41:F41"/>
    <mergeCell ref="J41:K41"/>
    <mergeCell ref="M41:N41"/>
    <mergeCell ref="C42:D42"/>
    <mergeCell ref="E42:F42"/>
    <mergeCell ref="G42:H42"/>
    <mergeCell ref="J42:K42"/>
    <mergeCell ref="M42:N42"/>
    <mergeCell ref="C43:D43"/>
    <mergeCell ref="E43:F43"/>
    <mergeCell ref="G43:H43"/>
    <mergeCell ref="J43:K43"/>
    <mergeCell ref="M43:N43"/>
    <mergeCell ref="C44:D44"/>
    <mergeCell ref="E44:F44"/>
    <mergeCell ref="G44:H44"/>
    <mergeCell ref="C45:D45"/>
    <mergeCell ref="E45:F45"/>
    <mergeCell ref="M45:N45"/>
    <mergeCell ref="A4:A9"/>
    <mergeCell ref="C4:D4"/>
    <mergeCell ref="E4:F4"/>
    <mergeCell ref="B108:N108"/>
    <mergeCell ref="B110:H110"/>
    <mergeCell ref="J95:K95"/>
    <mergeCell ref="B103:F103"/>
    <mergeCell ref="B104:F104"/>
    <mergeCell ref="G104:H104"/>
    <mergeCell ref="G105:H105"/>
    <mergeCell ref="G106:H106"/>
    <mergeCell ref="B101:C101"/>
    <mergeCell ref="D101:G101"/>
    <mergeCell ref="H101:N101"/>
    <mergeCell ref="B109:F109"/>
    <mergeCell ref="B99:C99"/>
    <mergeCell ref="D99:G99"/>
    <mergeCell ref="H99:N99"/>
    <mergeCell ref="B100:C100"/>
    <mergeCell ref="D100:G100"/>
    <mergeCell ref="H100:N100"/>
    <mergeCell ref="A96:B96"/>
    <mergeCell ref="J96:K96"/>
    <mergeCell ref="A97:B97"/>
    <mergeCell ref="B23:D23"/>
    <mergeCell ref="E23:H23"/>
    <mergeCell ref="I23:N23"/>
    <mergeCell ref="M8:N8"/>
    <mergeCell ref="H11:H12"/>
    <mergeCell ref="I11:I12"/>
    <mergeCell ref="J11:K12"/>
    <mergeCell ref="J4:K4"/>
    <mergeCell ref="M4:N4"/>
    <mergeCell ref="C5:D5"/>
    <mergeCell ref="E5:F5"/>
    <mergeCell ref="G5:H5"/>
    <mergeCell ref="J5:K5"/>
    <mergeCell ref="M5:N5"/>
    <mergeCell ref="C6:D6"/>
    <mergeCell ref="E6:F6"/>
    <mergeCell ref="G6:H6"/>
    <mergeCell ref="J6:K6"/>
    <mergeCell ref="N11:N12"/>
    <mergeCell ref="L10:M10"/>
    <mergeCell ref="E9:F9"/>
    <mergeCell ref="G9:H9"/>
    <mergeCell ref="J9:K9"/>
    <mergeCell ref="M9:N9"/>
    <mergeCell ref="G4:H4"/>
    <mergeCell ref="J10:K10"/>
    <mergeCell ref="B22:D22"/>
    <mergeCell ref="E22:H22"/>
    <mergeCell ref="I22:N22"/>
    <mergeCell ref="M6:N6"/>
    <mergeCell ref="C7:D7"/>
    <mergeCell ref="E7:F7"/>
    <mergeCell ref="G7:H7"/>
    <mergeCell ref="J7:K7"/>
    <mergeCell ref="M7:N7"/>
    <mergeCell ref="C8:D8"/>
    <mergeCell ref="E8:F8"/>
    <mergeCell ref="G8:H8"/>
    <mergeCell ref="J8:K8"/>
    <mergeCell ref="C9:D9"/>
    <mergeCell ref="G48:G49"/>
    <mergeCell ref="H48:H49"/>
    <mergeCell ref="I48:I49"/>
    <mergeCell ref="J48:K49"/>
    <mergeCell ref="B50:N50"/>
    <mergeCell ref="L48:M48"/>
    <mergeCell ref="N48:N49"/>
    <mergeCell ref="J45:K45"/>
    <mergeCell ref="C46:D46"/>
    <mergeCell ref="E46:F46"/>
    <mergeCell ref="G46:H46"/>
    <mergeCell ref="J46:K46"/>
    <mergeCell ref="J47:K47"/>
    <mergeCell ref="G41:H41"/>
    <mergeCell ref="L47:M47"/>
    <mergeCell ref="M44:N44"/>
    <mergeCell ref="J63:K63"/>
    <mergeCell ref="A64:B64"/>
    <mergeCell ref="J64:K64"/>
    <mergeCell ref="J55:K55"/>
    <mergeCell ref="J56:K56"/>
    <mergeCell ref="J57:K57"/>
    <mergeCell ref="J58:K58"/>
    <mergeCell ref="J59:K59"/>
    <mergeCell ref="J60:K60"/>
    <mergeCell ref="J61:K61"/>
    <mergeCell ref="J62:K62"/>
    <mergeCell ref="J51:K51"/>
    <mergeCell ref="J52:K52"/>
    <mergeCell ref="J53:K53"/>
    <mergeCell ref="J54:K54"/>
    <mergeCell ref="A48:A49"/>
    <mergeCell ref="B48:B49"/>
    <mergeCell ref="C48:C49"/>
    <mergeCell ref="D48:D49"/>
    <mergeCell ref="E48:E49"/>
    <mergeCell ref="F48:F49"/>
    <mergeCell ref="B65:N65"/>
    <mergeCell ref="J66:K66"/>
    <mergeCell ref="J67:K67"/>
    <mergeCell ref="J68:K68"/>
    <mergeCell ref="A77:B77"/>
    <mergeCell ref="J77:K77"/>
    <mergeCell ref="J69:K69"/>
    <mergeCell ref="J70:K70"/>
    <mergeCell ref="J71:K71"/>
    <mergeCell ref="J76:K76"/>
    <mergeCell ref="J72:K72"/>
    <mergeCell ref="J73:K73"/>
    <mergeCell ref="J74:K74"/>
    <mergeCell ref="J75:K75"/>
    <mergeCell ref="A81:A82"/>
    <mergeCell ref="B81:B82"/>
    <mergeCell ref="C81:C82"/>
    <mergeCell ref="D81:D82"/>
    <mergeCell ref="E81:E82"/>
    <mergeCell ref="F81:F82"/>
    <mergeCell ref="G81:G82"/>
    <mergeCell ref="H81:H82"/>
    <mergeCell ref="I81:I82"/>
    <mergeCell ref="L80:M80"/>
    <mergeCell ref="L81:M81"/>
    <mergeCell ref="J104:L104"/>
    <mergeCell ref="J105:L105"/>
    <mergeCell ref="J106:L106"/>
    <mergeCell ref="M104:N104"/>
    <mergeCell ref="M105:N105"/>
    <mergeCell ref="M106:N106"/>
    <mergeCell ref="J97:K97"/>
    <mergeCell ref="J80:K80"/>
    <mergeCell ref="J85:K85"/>
    <mergeCell ref="J87:K87"/>
    <mergeCell ref="J90:K90"/>
    <mergeCell ref="J81:K82"/>
    <mergeCell ref="N81:N82"/>
    <mergeCell ref="B83:N83"/>
    <mergeCell ref="J84:K84"/>
    <mergeCell ref="J91:K91"/>
    <mergeCell ref="J93:K93"/>
    <mergeCell ref="J86:K86"/>
    <mergeCell ref="J88:K88"/>
    <mergeCell ref="J89:K89"/>
    <mergeCell ref="J92:K92"/>
    <mergeCell ref="J94:K94"/>
  </mergeCells>
  <printOptions horizontalCentered="1"/>
  <pageMargins left="0.23622047244094491" right="0.23622047244094491" top="1.1811023622047245" bottom="0.74803149606299213" header="0.31496062992125984" footer="0.31496062992125984"/>
  <pageSetup scale="68" orientation="landscape" r:id="rId1"/>
  <headerFooter>
    <oddHeader>&amp;L&amp;G&amp;C
PROCESO PROTECCIÓN
FORMATO DE SEGUIMIENTO FINANCIERO
MODALIDADES DE PROTECCIÓN&amp;RF5.G19.P
Versión 2
Página &amp;P de &amp;N
03/03/2020
Clasificación de la Información
Clasificada</oddHeader>
    <oddFooter xml:space="preserve">&amp;C&amp;G&amp;R
</oddFooter>
  </headerFooter>
  <ignoredErrors>
    <ignoredError sqref="J15:K17" evalError="1"/>
  </ignoredErrors>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N110"/>
  <sheetViews>
    <sheetView topLeftCell="B1" zoomScaleNormal="100" workbookViewId="0"/>
  </sheetViews>
  <sheetFormatPr baseColWidth="10" defaultColWidth="11.42578125" defaultRowHeight="18" customHeight="1"/>
  <cols>
    <col min="1" max="1" width="8.7109375" style="26" customWidth="1"/>
    <col min="2" max="2" width="44.7109375" style="26" customWidth="1"/>
    <col min="3" max="9" width="14.5703125" style="26" customWidth="1"/>
    <col min="10" max="11" width="5.7109375" style="26" customWidth="1"/>
    <col min="12" max="13" width="9" style="88" customWidth="1"/>
    <col min="14" max="14" width="13.7109375" style="26" customWidth="1"/>
    <col min="15" max="16384" width="11.42578125" style="26"/>
  </cols>
  <sheetData>
    <row r="1" spans="1:14" s="88" customFormat="1" ht="31.15" customHeight="1"/>
    <row r="2" spans="1:14" s="88" customFormat="1" ht="31.15" customHeight="1"/>
    <row r="3" spans="1:14" s="88" customFormat="1" ht="31.15" customHeight="1"/>
    <row r="4" spans="1:14" ht="32.25" customHeight="1">
      <c r="A4" s="206"/>
      <c r="B4" s="96" t="s">
        <v>87</v>
      </c>
      <c r="C4" s="342">
        <f>PRESUPUESTO!$B$5</f>
        <v>0</v>
      </c>
      <c r="D4" s="342"/>
      <c r="E4" s="342" t="s">
        <v>211</v>
      </c>
      <c r="F4" s="342"/>
      <c r="G4" s="312" t="s">
        <v>222</v>
      </c>
      <c r="H4" s="313"/>
      <c r="I4" s="127" t="s">
        <v>223</v>
      </c>
      <c r="J4" s="343" t="s">
        <v>224</v>
      </c>
      <c r="K4" s="344"/>
      <c r="L4" s="132" t="s">
        <v>208</v>
      </c>
      <c r="M4" s="345" t="s">
        <v>212</v>
      </c>
      <c r="N4" s="313"/>
    </row>
    <row r="5" spans="1:14" ht="18" customHeight="1">
      <c r="A5" s="206"/>
      <c r="B5" s="96" t="s">
        <v>16</v>
      </c>
      <c r="C5" s="342">
        <f>PRESUPUESTO!$B$6</f>
        <v>0</v>
      </c>
      <c r="D5" s="342"/>
      <c r="E5" s="342"/>
      <c r="F5" s="342"/>
      <c r="G5" s="346">
        <f>PRESUPUESTO!$A$9</f>
        <v>0</v>
      </c>
      <c r="H5" s="347"/>
      <c r="I5" s="133">
        <f>PRESUPUESTO!$C$9</f>
        <v>0</v>
      </c>
      <c r="J5" s="321">
        <f>PRESUPUESTO!$D$9</f>
        <v>0</v>
      </c>
      <c r="K5" s="329"/>
      <c r="L5" s="134">
        <f>PRESUPUESTO!$E$9</f>
        <v>0</v>
      </c>
      <c r="M5" s="348"/>
      <c r="N5" s="349"/>
    </row>
    <row r="6" spans="1:14" ht="18" customHeight="1">
      <c r="A6" s="206"/>
      <c r="B6" s="135" t="s">
        <v>43</v>
      </c>
      <c r="C6" s="342">
        <f>PRESUPUESTO!$B$7</f>
        <v>0</v>
      </c>
      <c r="D6" s="342"/>
      <c r="E6" s="342" t="s">
        <v>213</v>
      </c>
      <c r="F6" s="342"/>
      <c r="G6" s="346">
        <f>PRESUPUESTO!$A$10</f>
        <v>0</v>
      </c>
      <c r="H6" s="347"/>
      <c r="I6" s="133">
        <f>PRESUPUESTO!$C$10</f>
        <v>0</v>
      </c>
      <c r="J6" s="321">
        <f>PRESUPUESTO!$D$10</f>
        <v>0</v>
      </c>
      <c r="K6" s="329"/>
      <c r="L6" s="134">
        <f>PRESUPUESTO!$E$10</f>
        <v>0</v>
      </c>
      <c r="M6" s="348"/>
      <c r="N6" s="349"/>
    </row>
    <row r="7" spans="1:14" ht="18" customHeight="1">
      <c r="A7" s="206"/>
      <c r="B7" s="136" t="s">
        <v>1</v>
      </c>
      <c r="C7" s="319">
        <f>PRESUPUESTO!$E$5</f>
        <v>0</v>
      </c>
      <c r="D7" s="320"/>
      <c r="E7" s="350"/>
      <c r="F7" s="350"/>
      <c r="G7" s="346">
        <f>PRESUPUESTO!$A$11</f>
        <v>0</v>
      </c>
      <c r="H7" s="347"/>
      <c r="I7" s="133">
        <f>PRESUPUESTO!$C$11</f>
        <v>0</v>
      </c>
      <c r="J7" s="321">
        <f>PRESUPUESTO!$D$11</f>
        <v>0</v>
      </c>
      <c r="K7" s="329"/>
      <c r="L7" s="134">
        <f>PRESUPUESTO!$E$11</f>
        <v>0</v>
      </c>
      <c r="M7" s="330"/>
      <c r="N7" s="316"/>
    </row>
    <row r="8" spans="1:14" s="88" customFormat="1" ht="18" customHeight="1">
      <c r="A8" s="206"/>
      <c r="B8" s="137" t="s">
        <v>42</v>
      </c>
      <c r="C8" s="319">
        <f>PRESUPUESTO!$E$6</f>
        <v>0</v>
      </c>
      <c r="D8" s="320"/>
      <c r="E8" s="321" t="s">
        <v>214</v>
      </c>
      <c r="F8" s="322"/>
      <c r="G8" s="331"/>
      <c r="H8" s="332"/>
      <c r="I8" s="140"/>
      <c r="J8" s="314"/>
      <c r="K8" s="314"/>
      <c r="L8" s="141"/>
      <c r="M8" s="315"/>
      <c r="N8" s="316"/>
    </row>
    <row r="9" spans="1:14" s="88" customFormat="1" ht="18" customHeight="1">
      <c r="A9" s="206"/>
      <c r="B9" s="137" t="s">
        <v>3</v>
      </c>
      <c r="C9" s="319">
        <f>PRESUPUESTO!$E$7</f>
        <v>0</v>
      </c>
      <c r="D9" s="320"/>
      <c r="E9" s="321"/>
      <c r="F9" s="322"/>
      <c r="G9" s="323"/>
      <c r="H9" s="324"/>
      <c r="I9" s="142"/>
      <c r="J9" s="325"/>
      <c r="K9" s="326"/>
      <c r="L9" s="142"/>
      <c r="M9" s="327"/>
      <c r="N9" s="328"/>
    </row>
    <row r="10" spans="1:14" ht="18" customHeight="1">
      <c r="A10" s="28" t="s">
        <v>59</v>
      </c>
      <c r="B10" s="119" t="s">
        <v>4</v>
      </c>
      <c r="C10" s="38">
        <v>1</v>
      </c>
      <c r="D10" s="38">
        <v>2</v>
      </c>
      <c r="E10" s="38">
        <v>3</v>
      </c>
      <c r="F10" s="38" t="s">
        <v>5</v>
      </c>
      <c r="G10" s="139">
        <v>5</v>
      </c>
      <c r="H10" s="139">
        <v>-6</v>
      </c>
      <c r="I10" s="139" t="s">
        <v>6</v>
      </c>
      <c r="J10" s="310" t="s">
        <v>7</v>
      </c>
      <c r="K10" s="311"/>
      <c r="L10" s="317">
        <v>9</v>
      </c>
      <c r="M10" s="318"/>
      <c r="N10" s="122" t="s">
        <v>45</v>
      </c>
    </row>
    <row r="11" spans="1:14" s="39" customFormat="1" ht="27" customHeight="1">
      <c r="A11" s="337">
        <v>1000</v>
      </c>
      <c r="B11" s="294" t="s">
        <v>9</v>
      </c>
      <c r="C11" s="296" t="s">
        <v>121</v>
      </c>
      <c r="D11" s="294" t="s">
        <v>10</v>
      </c>
      <c r="E11" s="294" t="s">
        <v>11</v>
      </c>
      <c r="F11" s="296" t="s">
        <v>122</v>
      </c>
      <c r="G11" s="296" t="s">
        <v>187</v>
      </c>
      <c r="H11" s="296" t="s">
        <v>148</v>
      </c>
      <c r="I11" s="296" t="s">
        <v>12</v>
      </c>
      <c r="J11" s="335" t="s">
        <v>78</v>
      </c>
      <c r="K11" s="305"/>
      <c r="L11" s="290" t="s">
        <v>193</v>
      </c>
      <c r="M11" s="291"/>
      <c r="N11" s="296" t="s">
        <v>123</v>
      </c>
    </row>
    <row r="12" spans="1:14" s="39" customFormat="1" ht="27" customHeight="1">
      <c r="A12" s="338"/>
      <c r="B12" s="295"/>
      <c r="C12" s="297"/>
      <c r="D12" s="295"/>
      <c r="E12" s="295"/>
      <c r="F12" s="298"/>
      <c r="G12" s="297"/>
      <c r="H12" s="297"/>
      <c r="I12" s="297"/>
      <c r="J12" s="336"/>
      <c r="K12" s="307"/>
      <c r="L12" s="98" t="s">
        <v>194</v>
      </c>
      <c r="M12" s="98" t="s">
        <v>195</v>
      </c>
      <c r="N12" s="297"/>
    </row>
    <row r="13" spans="1:14" ht="18" customHeight="1">
      <c r="A13" s="55">
        <v>1100</v>
      </c>
      <c r="B13" s="65" t="s">
        <v>104</v>
      </c>
      <c r="C13" s="29">
        <f>'MES 2'!F13</f>
        <v>0</v>
      </c>
      <c r="D13" s="29">
        <v>0</v>
      </c>
      <c r="E13" s="29">
        <v>0</v>
      </c>
      <c r="F13" s="29">
        <f>C13+D13-E13</f>
        <v>0</v>
      </c>
      <c r="G13" s="29">
        <f>'MES 2'!I13</f>
        <v>0</v>
      </c>
      <c r="H13" s="29">
        <v>0</v>
      </c>
      <c r="I13" s="29">
        <f>G13+H13</f>
        <v>0</v>
      </c>
      <c r="J13" s="292" t="e">
        <f t="shared" ref="J13:J18" si="0">(I13/F13)</f>
        <v>#DIV/0!</v>
      </c>
      <c r="K13" s="293"/>
      <c r="L13" s="99">
        <v>0</v>
      </c>
      <c r="M13" s="99">
        <v>0</v>
      </c>
      <c r="N13" s="31">
        <f>F13-I13</f>
        <v>0</v>
      </c>
    </row>
    <row r="14" spans="1:14" ht="18" customHeight="1">
      <c r="A14" s="55">
        <v>1200</v>
      </c>
      <c r="B14" s="65" t="s">
        <v>105</v>
      </c>
      <c r="C14" s="29">
        <f>'MES 2'!F14</f>
        <v>0</v>
      </c>
      <c r="D14" s="29">
        <v>0</v>
      </c>
      <c r="E14" s="29">
        <v>0</v>
      </c>
      <c r="F14" s="29">
        <f>C14+D14-E14</f>
        <v>0</v>
      </c>
      <c r="G14" s="29">
        <f>'MES 2'!I14</f>
        <v>0</v>
      </c>
      <c r="H14" s="29">
        <v>0</v>
      </c>
      <c r="I14" s="29">
        <f>G14+H14</f>
        <v>0</v>
      </c>
      <c r="J14" s="292" t="e">
        <f t="shared" si="0"/>
        <v>#DIV/0!</v>
      </c>
      <c r="K14" s="293"/>
      <c r="L14" s="99">
        <v>0</v>
      </c>
      <c r="M14" s="99">
        <v>0</v>
      </c>
      <c r="N14" s="31">
        <f>F14-I14</f>
        <v>0</v>
      </c>
    </row>
    <row r="15" spans="1:14" ht="18" customHeight="1">
      <c r="A15" s="55">
        <v>1300</v>
      </c>
      <c r="B15" s="64" t="s">
        <v>190</v>
      </c>
      <c r="C15" s="29">
        <f>'MES 2'!F15</f>
        <v>0</v>
      </c>
      <c r="D15" s="29">
        <v>0</v>
      </c>
      <c r="E15" s="29">
        <v>0</v>
      </c>
      <c r="F15" s="29">
        <f>C15+D15-E15</f>
        <v>0</v>
      </c>
      <c r="G15" s="29">
        <f>'MES 2'!I15</f>
        <v>0</v>
      </c>
      <c r="H15" s="29">
        <v>0</v>
      </c>
      <c r="I15" s="29">
        <f>G15+H15</f>
        <v>0</v>
      </c>
      <c r="J15" s="292" t="e">
        <f t="shared" si="0"/>
        <v>#DIV/0!</v>
      </c>
      <c r="K15" s="293"/>
      <c r="L15" s="99">
        <v>0</v>
      </c>
      <c r="M15" s="99">
        <v>0</v>
      </c>
      <c r="N15" s="31">
        <f>F15-I15</f>
        <v>0</v>
      </c>
    </row>
    <row r="16" spans="1:14" ht="18" customHeight="1">
      <c r="A16" s="55">
        <v>1400</v>
      </c>
      <c r="B16" s="64" t="s">
        <v>220</v>
      </c>
      <c r="C16" s="29">
        <f>'MES 2'!F16</f>
        <v>0</v>
      </c>
      <c r="D16" s="29">
        <v>0</v>
      </c>
      <c r="E16" s="29">
        <v>0</v>
      </c>
      <c r="F16" s="29">
        <f>C16+D16-E16</f>
        <v>0</v>
      </c>
      <c r="G16" s="29">
        <f>'MES 2'!I16</f>
        <v>0</v>
      </c>
      <c r="H16" s="29">
        <v>0</v>
      </c>
      <c r="I16" s="29">
        <f>G16+H16</f>
        <v>0</v>
      </c>
      <c r="J16" s="292" t="e">
        <f t="shared" si="0"/>
        <v>#DIV/0!</v>
      </c>
      <c r="K16" s="293"/>
      <c r="L16" s="99">
        <v>0</v>
      </c>
      <c r="M16" s="99">
        <v>0</v>
      </c>
      <c r="N16" s="31">
        <f>F16-I16</f>
        <v>0</v>
      </c>
    </row>
    <row r="17" spans="1:14" ht="18" customHeight="1">
      <c r="A17" s="55">
        <v>1500</v>
      </c>
      <c r="B17" s="64" t="s">
        <v>221</v>
      </c>
      <c r="C17" s="29">
        <f>'MES 2'!F17</f>
        <v>0</v>
      </c>
      <c r="D17" s="29">
        <v>0</v>
      </c>
      <c r="E17" s="29">
        <v>0</v>
      </c>
      <c r="F17" s="29">
        <f>C17+D17-E17</f>
        <v>0</v>
      </c>
      <c r="G17" s="29">
        <f>'MES 2'!I17</f>
        <v>0</v>
      </c>
      <c r="H17" s="29">
        <v>0</v>
      </c>
      <c r="I17" s="29">
        <f>G17+H17</f>
        <v>0</v>
      </c>
      <c r="J17" s="292" t="e">
        <f t="shared" si="0"/>
        <v>#DIV/0!</v>
      </c>
      <c r="K17" s="293"/>
      <c r="L17" s="99">
        <v>0</v>
      </c>
      <c r="M17" s="99">
        <v>0</v>
      </c>
      <c r="N17" s="31">
        <f>F17-I17</f>
        <v>0</v>
      </c>
    </row>
    <row r="18" spans="1:14" s="40" customFormat="1" ht="18" customHeight="1">
      <c r="A18" s="284" t="s">
        <v>0</v>
      </c>
      <c r="B18" s="285"/>
      <c r="C18" s="37">
        <f>SUM(C13:C17)</f>
        <v>0</v>
      </c>
      <c r="D18" s="83">
        <f t="shared" ref="D18:I18" si="1">SUM(D13:D17)</f>
        <v>0</v>
      </c>
      <c r="E18" s="83">
        <f t="shared" si="1"/>
        <v>0</v>
      </c>
      <c r="F18" s="83">
        <f t="shared" si="1"/>
        <v>0</v>
      </c>
      <c r="G18" s="83">
        <f t="shared" si="1"/>
        <v>0</v>
      </c>
      <c r="H18" s="83">
        <f t="shared" si="1"/>
        <v>0</v>
      </c>
      <c r="I18" s="83">
        <f t="shared" si="1"/>
        <v>0</v>
      </c>
      <c r="J18" s="286" t="e">
        <f t="shared" si="0"/>
        <v>#DIV/0!</v>
      </c>
      <c r="K18" s="287"/>
      <c r="L18" s="100">
        <f t="shared" ref="L18:M18" si="2">SUM(L13:L17)</f>
        <v>0</v>
      </c>
      <c r="M18" s="100">
        <f t="shared" si="2"/>
        <v>0</v>
      </c>
      <c r="N18" s="36">
        <f>SUM(N13:N17)</f>
        <v>0</v>
      </c>
    </row>
    <row r="20" spans="1:14" ht="18" customHeight="1">
      <c r="B20" s="206" t="s">
        <v>14</v>
      </c>
      <c r="C20" s="206"/>
      <c r="D20" s="206"/>
      <c r="E20" s="206" t="s">
        <v>46</v>
      </c>
      <c r="F20" s="206"/>
      <c r="G20" s="206"/>
      <c r="H20" s="206"/>
      <c r="I20" s="206" t="s">
        <v>47</v>
      </c>
      <c r="J20" s="206"/>
      <c r="K20" s="206"/>
      <c r="L20" s="206"/>
      <c r="M20" s="206"/>
      <c r="N20" s="206"/>
    </row>
    <row r="21" spans="1:14" ht="18" customHeight="1">
      <c r="B21" s="206"/>
      <c r="C21" s="206"/>
      <c r="D21" s="206"/>
      <c r="E21" s="206"/>
      <c r="F21" s="206"/>
      <c r="G21" s="206"/>
      <c r="H21" s="206"/>
      <c r="I21" s="206"/>
      <c r="J21" s="206"/>
      <c r="K21" s="206"/>
      <c r="L21" s="206"/>
      <c r="M21" s="206"/>
      <c r="N21" s="206"/>
    </row>
    <row r="22" spans="1:14" ht="40.5" customHeight="1">
      <c r="B22" s="206"/>
      <c r="C22" s="206"/>
      <c r="D22" s="206"/>
      <c r="E22" s="206"/>
      <c r="F22" s="206"/>
      <c r="G22" s="206"/>
      <c r="H22" s="206"/>
      <c r="I22" s="206"/>
      <c r="J22" s="206"/>
      <c r="K22" s="206"/>
      <c r="L22" s="206"/>
      <c r="M22" s="206"/>
      <c r="N22" s="206"/>
    </row>
    <row r="23" spans="1:14" ht="11.25">
      <c r="B23" s="206" t="s">
        <v>15</v>
      </c>
      <c r="C23" s="206"/>
      <c r="D23" s="206"/>
      <c r="E23" s="206" t="s">
        <v>15</v>
      </c>
      <c r="F23" s="206"/>
      <c r="G23" s="206"/>
      <c r="H23" s="206"/>
      <c r="I23" s="206" t="s">
        <v>15</v>
      </c>
      <c r="J23" s="206"/>
      <c r="K23" s="206"/>
      <c r="L23" s="206"/>
      <c r="M23" s="206"/>
      <c r="N23" s="206"/>
    </row>
    <row r="24" spans="1:14" ht="11.25"/>
    <row r="25" spans="1:14" ht="11.25">
      <c r="B25" s="49" t="s">
        <v>114</v>
      </c>
    </row>
    <row r="26" spans="1:14" ht="11.25">
      <c r="B26" s="4" t="s">
        <v>115</v>
      </c>
    </row>
    <row r="36" spans="1:14" s="78" customFormat="1" ht="18" customHeight="1">
      <c r="L36" s="88"/>
      <c r="M36" s="88"/>
    </row>
    <row r="40" spans="1:14" ht="79.900000000000006" customHeight="1"/>
    <row r="41" spans="1:14" ht="22.5" customHeight="1">
      <c r="A41" s="206"/>
      <c r="B41" s="96" t="s">
        <v>87</v>
      </c>
      <c r="C41" s="342">
        <f>PRESUPUESTO!$B$5</f>
        <v>0</v>
      </c>
      <c r="D41" s="342"/>
      <c r="E41" s="342" t="s">
        <v>211</v>
      </c>
      <c r="F41" s="342"/>
      <c r="G41" s="312" t="s">
        <v>222</v>
      </c>
      <c r="H41" s="313"/>
      <c r="I41" s="127" t="s">
        <v>223</v>
      </c>
      <c r="J41" s="343" t="s">
        <v>224</v>
      </c>
      <c r="K41" s="344"/>
      <c r="L41" s="132" t="s">
        <v>208</v>
      </c>
      <c r="M41" s="345" t="s">
        <v>212</v>
      </c>
      <c r="N41" s="313"/>
    </row>
    <row r="42" spans="1:14" ht="18" customHeight="1">
      <c r="A42" s="206"/>
      <c r="B42" s="96" t="s">
        <v>16</v>
      </c>
      <c r="C42" s="342">
        <f>PRESUPUESTO!$B$6</f>
        <v>0</v>
      </c>
      <c r="D42" s="342"/>
      <c r="E42" s="342"/>
      <c r="F42" s="342"/>
      <c r="G42" s="346">
        <f>PRESUPUESTO!$A$9</f>
        <v>0</v>
      </c>
      <c r="H42" s="347"/>
      <c r="I42" s="133">
        <f>PRESUPUESTO!$C$9</f>
        <v>0</v>
      </c>
      <c r="J42" s="321">
        <f>PRESUPUESTO!$D$9</f>
        <v>0</v>
      </c>
      <c r="K42" s="329"/>
      <c r="L42" s="134">
        <f>PRESUPUESTO!$E$9</f>
        <v>0</v>
      </c>
      <c r="M42" s="348"/>
      <c r="N42" s="349"/>
    </row>
    <row r="43" spans="1:14" ht="18" customHeight="1">
      <c r="A43" s="206"/>
      <c r="B43" s="135" t="s">
        <v>43</v>
      </c>
      <c r="C43" s="342">
        <f>PRESUPUESTO!$B$7</f>
        <v>0</v>
      </c>
      <c r="D43" s="342"/>
      <c r="E43" s="342" t="s">
        <v>213</v>
      </c>
      <c r="F43" s="342"/>
      <c r="G43" s="346">
        <f>PRESUPUESTO!$A$10</f>
        <v>0</v>
      </c>
      <c r="H43" s="347"/>
      <c r="I43" s="133">
        <f>PRESUPUESTO!$C$10</f>
        <v>0</v>
      </c>
      <c r="J43" s="321">
        <f>PRESUPUESTO!$D$10</f>
        <v>0</v>
      </c>
      <c r="K43" s="329"/>
      <c r="L43" s="134">
        <f>PRESUPUESTO!$E$10</f>
        <v>0</v>
      </c>
      <c r="M43" s="348"/>
      <c r="N43" s="349"/>
    </row>
    <row r="44" spans="1:14" ht="18" customHeight="1">
      <c r="A44" s="206"/>
      <c r="B44" s="136" t="s">
        <v>1</v>
      </c>
      <c r="C44" s="319">
        <f>PRESUPUESTO!$E$5</f>
        <v>0</v>
      </c>
      <c r="D44" s="320"/>
      <c r="E44" s="350"/>
      <c r="F44" s="350"/>
      <c r="G44" s="346">
        <f>PRESUPUESTO!$A$11</f>
        <v>0</v>
      </c>
      <c r="H44" s="347"/>
      <c r="I44" s="133">
        <f>PRESUPUESTO!$C$11</f>
        <v>0</v>
      </c>
      <c r="J44" s="321">
        <f>PRESUPUESTO!$D$11</f>
        <v>0</v>
      </c>
      <c r="K44" s="329"/>
      <c r="L44" s="134">
        <f>PRESUPUESTO!$E$11</f>
        <v>0</v>
      </c>
      <c r="M44" s="330"/>
      <c r="N44" s="316"/>
    </row>
    <row r="45" spans="1:14" s="88" customFormat="1" ht="18" customHeight="1">
      <c r="A45" s="206"/>
      <c r="B45" s="137" t="s">
        <v>42</v>
      </c>
      <c r="C45" s="319">
        <f>PRESUPUESTO!$E$6</f>
        <v>0</v>
      </c>
      <c r="D45" s="320"/>
      <c r="E45" s="321" t="s">
        <v>214</v>
      </c>
      <c r="F45" s="322"/>
      <c r="G45" s="331"/>
      <c r="H45" s="332"/>
      <c r="I45" s="140"/>
      <c r="J45" s="314"/>
      <c r="K45" s="314"/>
      <c r="L45" s="141"/>
      <c r="M45" s="315"/>
      <c r="N45" s="316"/>
    </row>
    <row r="46" spans="1:14" s="88" customFormat="1" ht="18" customHeight="1">
      <c r="A46" s="206"/>
      <c r="B46" s="137" t="s">
        <v>3</v>
      </c>
      <c r="C46" s="319">
        <f>PRESUPUESTO!$E$7</f>
        <v>0</v>
      </c>
      <c r="D46" s="320"/>
      <c r="E46" s="321"/>
      <c r="F46" s="322"/>
      <c r="G46" s="323"/>
      <c r="H46" s="324"/>
      <c r="I46" s="142"/>
      <c r="J46" s="325"/>
      <c r="K46" s="326"/>
      <c r="L46" s="142"/>
      <c r="M46" s="327"/>
      <c r="N46" s="328"/>
    </row>
    <row r="47" spans="1:14" ht="18" customHeight="1">
      <c r="A47" s="28" t="s">
        <v>59</v>
      </c>
      <c r="B47" s="119" t="s">
        <v>4</v>
      </c>
      <c r="C47" s="38">
        <v>1</v>
      </c>
      <c r="D47" s="38">
        <v>2</v>
      </c>
      <c r="E47" s="38">
        <v>3</v>
      </c>
      <c r="F47" s="38" t="s">
        <v>5</v>
      </c>
      <c r="G47" s="139">
        <v>5</v>
      </c>
      <c r="H47" s="139">
        <v>-6</v>
      </c>
      <c r="I47" s="139" t="s">
        <v>6</v>
      </c>
      <c r="J47" s="310" t="s">
        <v>7</v>
      </c>
      <c r="K47" s="311"/>
      <c r="L47" s="317">
        <v>9</v>
      </c>
      <c r="M47" s="318"/>
      <c r="N47" s="122" t="s">
        <v>45</v>
      </c>
    </row>
    <row r="48" spans="1:14" s="40" customFormat="1" ht="23.1" customHeight="1">
      <c r="A48" s="294">
        <v>2000</v>
      </c>
      <c r="B48" s="294" t="s">
        <v>19</v>
      </c>
      <c r="C48" s="296" t="s">
        <v>125</v>
      </c>
      <c r="D48" s="294" t="s">
        <v>10</v>
      </c>
      <c r="E48" s="294" t="s">
        <v>11</v>
      </c>
      <c r="F48" s="296" t="s">
        <v>122</v>
      </c>
      <c r="G48" s="296" t="s">
        <v>186</v>
      </c>
      <c r="H48" s="296" t="s">
        <v>149</v>
      </c>
      <c r="I48" s="296" t="s">
        <v>126</v>
      </c>
      <c r="J48" s="304" t="s">
        <v>79</v>
      </c>
      <c r="K48" s="305"/>
      <c r="L48" s="290" t="s">
        <v>193</v>
      </c>
      <c r="M48" s="291"/>
      <c r="N48" s="296" t="s">
        <v>124</v>
      </c>
    </row>
    <row r="49" spans="1:14" s="40" customFormat="1" ht="23.1" customHeight="1">
      <c r="A49" s="295"/>
      <c r="B49" s="295"/>
      <c r="C49" s="297"/>
      <c r="D49" s="295"/>
      <c r="E49" s="295"/>
      <c r="F49" s="298"/>
      <c r="G49" s="298"/>
      <c r="H49" s="297"/>
      <c r="I49" s="297"/>
      <c r="J49" s="306"/>
      <c r="K49" s="307"/>
      <c r="L49" s="101" t="s">
        <v>196</v>
      </c>
      <c r="M49" s="101" t="s">
        <v>197</v>
      </c>
      <c r="N49" s="297"/>
    </row>
    <row r="50" spans="1:14" s="40" customFormat="1" ht="18" customHeight="1">
      <c r="A50" s="80">
        <v>2100</v>
      </c>
      <c r="B50" s="309" t="s">
        <v>103</v>
      </c>
      <c r="C50" s="309"/>
      <c r="D50" s="309"/>
      <c r="E50" s="309"/>
      <c r="F50" s="309"/>
      <c r="G50" s="309"/>
      <c r="H50" s="309"/>
      <c r="I50" s="309"/>
      <c r="J50" s="309"/>
      <c r="K50" s="309"/>
      <c r="L50" s="309"/>
      <c r="M50" s="309"/>
      <c r="N50" s="309"/>
    </row>
    <row r="51" spans="1:14" ht="18" customHeight="1">
      <c r="A51" s="79">
        <v>2101</v>
      </c>
      <c r="B51" s="64" t="s">
        <v>83</v>
      </c>
      <c r="C51" s="29">
        <f>'MES 2'!F51</f>
        <v>0</v>
      </c>
      <c r="D51" s="29">
        <v>0</v>
      </c>
      <c r="E51" s="29">
        <v>0</v>
      </c>
      <c r="F51" s="29">
        <f>C51+D51-E51</f>
        <v>0</v>
      </c>
      <c r="G51" s="29">
        <f>'MES 2'!I51</f>
        <v>0</v>
      </c>
      <c r="H51" s="29">
        <v>0</v>
      </c>
      <c r="I51" s="82">
        <f>(G51+H51)</f>
        <v>0</v>
      </c>
      <c r="J51" s="292" t="e">
        <f>(I51/F51)</f>
        <v>#DIV/0!</v>
      </c>
      <c r="K51" s="293"/>
      <c r="L51" s="99">
        <v>0</v>
      </c>
      <c r="M51" s="99">
        <v>0</v>
      </c>
      <c r="N51" s="82">
        <f>(F51-I51)</f>
        <v>0</v>
      </c>
    </row>
    <row r="52" spans="1:14" ht="18" customHeight="1">
      <c r="A52" s="79">
        <v>2102</v>
      </c>
      <c r="B52" s="64" t="s">
        <v>21</v>
      </c>
      <c r="C52" s="29">
        <f>'MES 2'!F52</f>
        <v>0</v>
      </c>
      <c r="D52" s="29">
        <v>0</v>
      </c>
      <c r="E52" s="29">
        <v>0</v>
      </c>
      <c r="F52" s="29">
        <f t="shared" ref="F52:F60" si="3">C52+D52-E52</f>
        <v>0</v>
      </c>
      <c r="G52" s="29">
        <f>'MES 2'!I52</f>
        <v>0</v>
      </c>
      <c r="H52" s="29">
        <v>0</v>
      </c>
      <c r="I52" s="82">
        <f t="shared" ref="I52:I60" si="4">(G52+H52)</f>
        <v>0</v>
      </c>
      <c r="J52" s="292" t="e">
        <f t="shared" ref="J52:J63" si="5">(I52/F52)</f>
        <v>#DIV/0!</v>
      </c>
      <c r="K52" s="293"/>
      <c r="L52" s="99">
        <v>0</v>
      </c>
      <c r="M52" s="99">
        <v>0</v>
      </c>
      <c r="N52" s="82">
        <f t="shared" ref="N52:N63" si="6">(F52-I52)</f>
        <v>0</v>
      </c>
    </row>
    <row r="53" spans="1:14" ht="18" customHeight="1">
      <c r="A53" s="79">
        <v>2103</v>
      </c>
      <c r="B53" s="64" t="s">
        <v>22</v>
      </c>
      <c r="C53" s="29">
        <f>'MES 2'!F53</f>
        <v>0</v>
      </c>
      <c r="D53" s="29">
        <v>0</v>
      </c>
      <c r="E53" s="29">
        <v>0</v>
      </c>
      <c r="F53" s="29">
        <f t="shared" si="3"/>
        <v>0</v>
      </c>
      <c r="G53" s="29">
        <f>'MES 2'!I53</f>
        <v>0</v>
      </c>
      <c r="H53" s="29">
        <v>0</v>
      </c>
      <c r="I53" s="82">
        <f t="shared" si="4"/>
        <v>0</v>
      </c>
      <c r="J53" s="292" t="e">
        <f t="shared" si="5"/>
        <v>#DIV/0!</v>
      </c>
      <c r="K53" s="293"/>
      <c r="L53" s="99">
        <v>0</v>
      </c>
      <c r="M53" s="99">
        <v>0</v>
      </c>
      <c r="N53" s="82">
        <f t="shared" si="6"/>
        <v>0</v>
      </c>
    </row>
    <row r="54" spans="1:14" ht="18" customHeight="1">
      <c r="A54" s="79">
        <v>2104</v>
      </c>
      <c r="B54" s="64" t="s">
        <v>23</v>
      </c>
      <c r="C54" s="29">
        <f>'MES 2'!F54</f>
        <v>0</v>
      </c>
      <c r="D54" s="29">
        <v>0</v>
      </c>
      <c r="E54" s="29">
        <v>0</v>
      </c>
      <c r="F54" s="29">
        <f t="shared" si="3"/>
        <v>0</v>
      </c>
      <c r="G54" s="29">
        <f>'MES 2'!I54</f>
        <v>0</v>
      </c>
      <c r="H54" s="29">
        <v>0</v>
      </c>
      <c r="I54" s="82">
        <f t="shared" si="4"/>
        <v>0</v>
      </c>
      <c r="J54" s="292" t="e">
        <f t="shared" si="5"/>
        <v>#DIV/0!</v>
      </c>
      <c r="K54" s="293"/>
      <c r="L54" s="99">
        <v>0</v>
      </c>
      <c r="M54" s="99">
        <v>0</v>
      </c>
      <c r="N54" s="82">
        <f t="shared" si="6"/>
        <v>0</v>
      </c>
    </row>
    <row r="55" spans="1:14" ht="18" customHeight="1">
      <c r="A55" s="79">
        <v>2105</v>
      </c>
      <c r="B55" s="64" t="s">
        <v>24</v>
      </c>
      <c r="C55" s="29">
        <f>'MES 2'!F55</f>
        <v>0</v>
      </c>
      <c r="D55" s="29">
        <v>0</v>
      </c>
      <c r="E55" s="29">
        <v>0</v>
      </c>
      <c r="F55" s="29">
        <f t="shared" si="3"/>
        <v>0</v>
      </c>
      <c r="G55" s="29">
        <f>'MES 2'!I55</f>
        <v>0</v>
      </c>
      <c r="H55" s="29">
        <v>0</v>
      </c>
      <c r="I55" s="82">
        <f t="shared" si="4"/>
        <v>0</v>
      </c>
      <c r="J55" s="292" t="e">
        <f t="shared" si="5"/>
        <v>#DIV/0!</v>
      </c>
      <c r="K55" s="293"/>
      <c r="L55" s="99">
        <v>0</v>
      </c>
      <c r="M55" s="99">
        <v>0</v>
      </c>
      <c r="N55" s="82">
        <f t="shared" si="6"/>
        <v>0</v>
      </c>
    </row>
    <row r="56" spans="1:14" ht="18" customHeight="1">
      <c r="A56" s="79">
        <v>2106</v>
      </c>
      <c r="B56" s="64" t="s">
        <v>25</v>
      </c>
      <c r="C56" s="29">
        <f>'MES 2'!F56</f>
        <v>0</v>
      </c>
      <c r="D56" s="29">
        <v>0</v>
      </c>
      <c r="E56" s="29">
        <v>0</v>
      </c>
      <c r="F56" s="29">
        <f t="shared" si="3"/>
        <v>0</v>
      </c>
      <c r="G56" s="29">
        <f>'MES 2'!I56</f>
        <v>0</v>
      </c>
      <c r="H56" s="29">
        <v>0</v>
      </c>
      <c r="I56" s="82">
        <f t="shared" si="4"/>
        <v>0</v>
      </c>
      <c r="J56" s="292" t="e">
        <f t="shared" si="5"/>
        <v>#DIV/0!</v>
      </c>
      <c r="K56" s="293"/>
      <c r="L56" s="99">
        <v>0</v>
      </c>
      <c r="M56" s="99">
        <v>0</v>
      </c>
      <c r="N56" s="82">
        <f t="shared" si="6"/>
        <v>0</v>
      </c>
    </row>
    <row r="57" spans="1:14" ht="18" customHeight="1">
      <c r="A57" s="79">
        <v>2107</v>
      </c>
      <c r="B57" s="64" t="s">
        <v>26</v>
      </c>
      <c r="C57" s="29">
        <f>'MES 2'!F57</f>
        <v>0</v>
      </c>
      <c r="D57" s="29">
        <v>0</v>
      </c>
      <c r="E57" s="29">
        <v>0</v>
      </c>
      <c r="F57" s="29">
        <f t="shared" si="3"/>
        <v>0</v>
      </c>
      <c r="G57" s="29">
        <f>'MES 2'!I57</f>
        <v>0</v>
      </c>
      <c r="H57" s="29">
        <v>0</v>
      </c>
      <c r="I57" s="82">
        <f t="shared" si="4"/>
        <v>0</v>
      </c>
      <c r="J57" s="292" t="e">
        <f t="shared" si="5"/>
        <v>#DIV/0!</v>
      </c>
      <c r="K57" s="293"/>
      <c r="L57" s="99">
        <v>0</v>
      </c>
      <c r="M57" s="99">
        <v>0</v>
      </c>
      <c r="N57" s="82">
        <f t="shared" si="6"/>
        <v>0</v>
      </c>
    </row>
    <row r="58" spans="1:14" ht="18" customHeight="1">
      <c r="A58" s="79">
        <v>2108</v>
      </c>
      <c r="B58" s="73" t="s">
        <v>90</v>
      </c>
      <c r="C58" s="29">
        <f>'MES 2'!F58</f>
        <v>0</v>
      </c>
      <c r="D58" s="29">
        <v>0</v>
      </c>
      <c r="E58" s="29">
        <v>0</v>
      </c>
      <c r="F58" s="29">
        <f t="shared" si="3"/>
        <v>0</v>
      </c>
      <c r="G58" s="29">
        <f>'MES 2'!I58</f>
        <v>0</v>
      </c>
      <c r="H58" s="29">
        <v>0</v>
      </c>
      <c r="I58" s="82">
        <f t="shared" si="4"/>
        <v>0</v>
      </c>
      <c r="J58" s="292" t="e">
        <f t="shared" si="5"/>
        <v>#DIV/0!</v>
      </c>
      <c r="K58" s="293"/>
      <c r="L58" s="99">
        <v>0</v>
      </c>
      <c r="M58" s="99">
        <v>0</v>
      </c>
      <c r="N58" s="82">
        <f t="shared" si="6"/>
        <v>0</v>
      </c>
    </row>
    <row r="59" spans="1:14" ht="18" customHeight="1">
      <c r="A59" s="79">
        <v>2109</v>
      </c>
      <c r="B59" s="64" t="s">
        <v>140</v>
      </c>
      <c r="C59" s="29">
        <f>'MES 2'!F59</f>
        <v>0</v>
      </c>
      <c r="D59" s="29">
        <v>0</v>
      </c>
      <c r="E59" s="29">
        <v>0</v>
      </c>
      <c r="F59" s="29">
        <f t="shared" si="3"/>
        <v>0</v>
      </c>
      <c r="G59" s="29">
        <f>'MES 2'!I59</f>
        <v>0</v>
      </c>
      <c r="H59" s="29">
        <v>0</v>
      </c>
      <c r="I59" s="82">
        <f t="shared" si="4"/>
        <v>0</v>
      </c>
      <c r="J59" s="292" t="e">
        <f t="shared" si="5"/>
        <v>#DIV/0!</v>
      </c>
      <c r="K59" s="293"/>
      <c r="L59" s="99">
        <v>0</v>
      </c>
      <c r="M59" s="99">
        <v>0</v>
      </c>
      <c r="N59" s="82">
        <f t="shared" si="6"/>
        <v>0</v>
      </c>
    </row>
    <row r="60" spans="1:14" ht="18" customHeight="1">
      <c r="A60" s="91">
        <v>2110</v>
      </c>
      <c r="B60" s="64" t="s">
        <v>28</v>
      </c>
      <c r="C60" s="29">
        <f>'MES 2'!F60</f>
        <v>0</v>
      </c>
      <c r="D60" s="29">
        <v>0</v>
      </c>
      <c r="E60" s="29">
        <v>0</v>
      </c>
      <c r="F60" s="29">
        <f t="shared" si="3"/>
        <v>0</v>
      </c>
      <c r="G60" s="29">
        <f>'MES 2'!I60</f>
        <v>0</v>
      </c>
      <c r="H60" s="29">
        <v>0</v>
      </c>
      <c r="I60" s="82">
        <f t="shared" si="4"/>
        <v>0</v>
      </c>
      <c r="J60" s="292" t="e">
        <f t="shared" si="5"/>
        <v>#DIV/0!</v>
      </c>
      <c r="K60" s="293"/>
      <c r="L60" s="99">
        <v>0</v>
      </c>
      <c r="M60" s="99">
        <v>0</v>
      </c>
      <c r="N60" s="82">
        <f t="shared" si="6"/>
        <v>0</v>
      </c>
    </row>
    <row r="61" spans="1:14" s="88" customFormat="1" ht="18" customHeight="1">
      <c r="A61" s="91">
        <v>2111</v>
      </c>
      <c r="B61" s="64" t="s">
        <v>29</v>
      </c>
      <c r="C61" s="29">
        <f>'MES 2'!F61</f>
        <v>0</v>
      </c>
      <c r="D61" s="29">
        <v>0</v>
      </c>
      <c r="E61" s="29">
        <v>0</v>
      </c>
      <c r="F61" s="29">
        <f t="shared" ref="F61" si="7">C61+D61-E61</f>
        <v>0</v>
      </c>
      <c r="G61" s="29">
        <f>'MES 2'!I61</f>
        <v>0</v>
      </c>
      <c r="H61" s="29">
        <v>0</v>
      </c>
      <c r="I61" s="82">
        <f t="shared" ref="I61" si="8">(G61+H61)</f>
        <v>0</v>
      </c>
      <c r="J61" s="292" t="e">
        <f t="shared" ref="J61" si="9">(I61/F61)</f>
        <v>#DIV/0!</v>
      </c>
      <c r="K61" s="293"/>
      <c r="L61" s="99">
        <v>0</v>
      </c>
      <c r="M61" s="99">
        <v>0</v>
      </c>
      <c r="N61" s="82">
        <f t="shared" ref="N61" si="10">(F61-I61)</f>
        <v>0</v>
      </c>
    </row>
    <row r="62" spans="1:14" s="88" customFormat="1" ht="18" customHeight="1">
      <c r="A62" s="91">
        <v>2112</v>
      </c>
      <c r="B62" s="64" t="s">
        <v>210</v>
      </c>
      <c r="C62" s="29">
        <f>'MES 2'!F62</f>
        <v>0</v>
      </c>
      <c r="D62" s="29">
        <v>0</v>
      </c>
      <c r="E62" s="29">
        <v>0</v>
      </c>
      <c r="F62" s="29">
        <f t="shared" ref="F62" si="11">C62+D62-E62</f>
        <v>0</v>
      </c>
      <c r="G62" s="29">
        <f>'MES 2'!I62</f>
        <v>0</v>
      </c>
      <c r="H62" s="29">
        <v>0</v>
      </c>
      <c r="I62" s="82">
        <f t="shared" ref="I62" si="12">(G62+H62)</f>
        <v>0</v>
      </c>
      <c r="J62" s="292" t="e">
        <f t="shared" ref="J62" si="13">(I62/F62)</f>
        <v>#DIV/0!</v>
      </c>
      <c r="K62" s="293"/>
      <c r="L62" s="99">
        <v>0</v>
      </c>
      <c r="M62" s="99">
        <v>0</v>
      </c>
      <c r="N62" s="82">
        <f t="shared" ref="N62" si="14">(F62-I62)</f>
        <v>0</v>
      </c>
    </row>
    <row r="63" spans="1:14" ht="18" customHeight="1">
      <c r="A63" s="91">
        <v>2113</v>
      </c>
      <c r="B63" s="64" t="s">
        <v>142</v>
      </c>
      <c r="C63" s="29">
        <f>'MES 2'!F63</f>
        <v>0</v>
      </c>
      <c r="D63" s="29">
        <v>0</v>
      </c>
      <c r="E63" s="29">
        <v>0</v>
      </c>
      <c r="F63" s="29">
        <f t="shared" ref="F63" si="15">C63+D63-E63</f>
        <v>0</v>
      </c>
      <c r="G63" s="29">
        <f>'MES 2'!I63</f>
        <v>0</v>
      </c>
      <c r="H63" s="29">
        <v>0</v>
      </c>
      <c r="I63" s="82">
        <f t="shared" ref="I63" si="16">(G63+H63)</f>
        <v>0</v>
      </c>
      <c r="J63" s="292" t="e">
        <f t="shared" si="5"/>
        <v>#DIV/0!</v>
      </c>
      <c r="K63" s="293"/>
      <c r="L63" s="99">
        <v>0</v>
      </c>
      <c r="M63" s="99">
        <v>0</v>
      </c>
      <c r="N63" s="82">
        <f t="shared" si="6"/>
        <v>0</v>
      </c>
    </row>
    <row r="64" spans="1:14" s="40" customFormat="1" ht="18" customHeight="1">
      <c r="A64" s="284" t="s">
        <v>30</v>
      </c>
      <c r="B64" s="285"/>
      <c r="C64" s="34">
        <f t="shared" ref="C64:I64" si="17">SUM(C51:C63)</f>
        <v>0</v>
      </c>
      <c r="D64" s="34">
        <f t="shared" si="17"/>
        <v>0</v>
      </c>
      <c r="E64" s="34">
        <f t="shared" si="17"/>
        <v>0</v>
      </c>
      <c r="F64" s="34">
        <f t="shared" si="17"/>
        <v>0</v>
      </c>
      <c r="G64" s="34">
        <f>SUM(G51:G63)</f>
        <v>0</v>
      </c>
      <c r="H64" s="34">
        <f t="shared" si="17"/>
        <v>0</v>
      </c>
      <c r="I64" s="34">
        <f t="shared" si="17"/>
        <v>0</v>
      </c>
      <c r="J64" s="286" t="e">
        <f>(I64/F64)</f>
        <v>#DIV/0!</v>
      </c>
      <c r="K64" s="287"/>
      <c r="L64" s="102">
        <f>SUM(L51:L63)</f>
        <v>0</v>
      </c>
      <c r="M64" s="102">
        <f>SUM(M51:M63)</f>
        <v>0</v>
      </c>
      <c r="N64" s="81">
        <f>SUM(N51:N63)</f>
        <v>0</v>
      </c>
    </row>
    <row r="65" spans="1:14" s="40" customFormat="1" ht="18" customHeight="1">
      <c r="A65" s="80">
        <v>2200</v>
      </c>
      <c r="B65" s="309" t="s">
        <v>107</v>
      </c>
      <c r="C65" s="309"/>
      <c r="D65" s="309"/>
      <c r="E65" s="309"/>
      <c r="F65" s="309"/>
      <c r="G65" s="309"/>
      <c r="H65" s="309"/>
      <c r="I65" s="309"/>
      <c r="J65" s="309"/>
      <c r="K65" s="309"/>
      <c r="L65" s="309"/>
      <c r="M65" s="309"/>
      <c r="N65" s="309"/>
    </row>
    <row r="66" spans="1:14" ht="18" customHeight="1">
      <c r="A66" s="79">
        <v>2201</v>
      </c>
      <c r="B66" s="84" t="s">
        <v>98</v>
      </c>
      <c r="C66" s="82">
        <f>'MES 2'!F66</f>
        <v>0</v>
      </c>
      <c r="D66" s="82">
        <v>0</v>
      </c>
      <c r="E66" s="82">
        <v>0</v>
      </c>
      <c r="F66" s="82">
        <f>C66+D66-E66</f>
        <v>0</v>
      </c>
      <c r="G66" s="29">
        <f>'MES 2'!I66</f>
        <v>0</v>
      </c>
      <c r="H66" s="29">
        <v>0</v>
      </c>
      <c r="I66" s="82">
        <f>(G66+H66)</f>
        <v>0</v>
      </c>
      <c r="J66" s="292" t="e">
        <f>(I66/F66)</f>
        <v>#DIV/0!</v>
      </c>
      <c r="K66" s="293"/>
      <c r="L66" s="99">
        <v>0</v>
      </c>
      <c r="M66" s="99">
        <v>0</v>
      </c>
      <c r="N66" s="82">
        <f t="shared" ref="N66:N71" si="18">(F66-I66)</f>
        <v>0</v>
      </c>
    </row>
    <row r="67" spans="1:14" ht="18" customHeight="1">
      <c r="A67" s="79">
        <v>2202</v>
      </c>
      <c r="B67" s="84" t="s">
        <v>99</v>
      </c>
      <c r="C67" s="82">
        <f>'MES 2'!F67</f>
        <v>0</v>
      </c>
      <c r="D67" s="82">
        <v>0</v>
      </c>
      <c r="E67" s="82">
        <v>0</v>
      </c>
      <c r="F67" s="82">
        <f t="shared" ref="F67:F71" si="19">C67+D67-E67</f>
        <v>0</v>
      </c>
      <c r="G67" s="29">
        <f>'MES 2'!I67</f>
        <v>0</v>
      </c>
      <c r="H67" s="29">
        <v>0</v>
      </c>
      <c r="I67" s="82">
        <f t="shared" ref="I67:I71" si="20">(G67+H67)</f>
        <v>0</v>
      </c>
      <c r="J67" s="292" t="e">
        <f t="shared" ref="J67:J77" si="21">(I67/F67)</f>
        <v>#DIV/0!</v>
      </c>
      <c r="K67" s="293"/>
      <c r="L67" s="99">
        <v>0</v>
      </c>
      <c r="M67" s="99">
        <v>0</v>
      </c>
      <c r="N67" s="82">
        <f t="shared" si="18"/>
        <v>0</v>
      </c>
    </row>
    <row r="68" spans="1:14" ht="18" customHeight="1">
      <c r="A68" s="79">
        <v>2203</v>
      </c>
      <c r="B68" s="84" t="s">
        <v>198</v>
      </c>
      <c r="C68" s="82">
        <f>'MES 2'!F68</f>
        <v>0</v>
      </c>
      <c r="D68" s="82">
        <v>0</v>
      </c>
      <c r="E68" s="82">
        <v>0</v>
      </c>
      <c r="F68" s="82">
        <f t="shared" si="19"/>
        <v>0</v>
      </c>
      <c r="G68" s="29">
        <f>'MES 2'!I68</f>
        <v>0</v>
      </c>
      <c r="H68" s="29">
        <v>0</v>
      </c>
      <c r="I68" s="82">
        <f t="shared" si="20"/>
        <v>0</v>
      </c>
      <c r="J68" s="292" t="e">
        <f t="shared" si="21"/>
        <v>#DIV/0!</v>
      </c>
      <c r="K68" s="293"/>
      <c r="L68" s="99">
        <v>0</v>
      </c>
      <c r="M68" s="99">
        <v>0</v>
      </c>
      <c r="N68" s="82">
        <f t="shared" si="18"/>
        <v>0</v>
      </c>
    </row>
    <row r="69" spans="1:14" ht="18.75" customHeight="1">
      <c r="A69" s="79">
        <v>2204</v>
      </c>
      <c r="B69" s="84" t="s">
        <v>100</v>
      </c>
      <c r="C69" s="82">
        <f>'MES 2'!F69</f>
        <v>0</v>
      </c>
      <c r="D69" s="82">
        <v>0</v>
      </c>
      <c r="E69" s="82">
        <v>0</v>
      </c>
      <c r="F69" s="82">
        <f t="shared" si="19"/>
        <v>0</v>
      </c>
      <c r="G69" s="29">
        <f>'MES 2'!I69</f>
        <v>0</v>
      </c>
      <c r="H69" s="29">
        <v>0</v>
      </c>
      <c r="I69" s="82">
        <f t="shared" si="20"/>
        <v>0</v>
      </c>
      <c r="J69" s="292" t="e">
        <f t="shared" si="21"/>
        <v>#DIV/0!</v>
      </c>
      <c r="K69" s="293"/>
      <c r="L69" s="99">
        <v>0</v>
      </c>
      <c r="M69" s="99">
        <v>0</v>
      </c>
      <c r="N69" s="82">
        <f t="shared" si="18"/>
        <v>0</v>
      </c>
    </row>
    <row r="70" spans="1:14" ht="18" customHeight="1">
      <c r="A70" s="79">
        <v>2205</v>
      </c>
      <c r="B70" s="84" t="s">
        <v>101</v>
      </c>
      <c r="C70" s="82">
        <f>'MES 2'!F70</f>
        <v>0</v>
      </c>
      <c r="D70" s="82">
        <v>0</v>
      </c>
      <c r="E70" s="82">
        <v>0</v>
      </c>
      <c r="F70" s="82">
        <f t="shared" si="19"/>
        <v>0</v>
      </c>
      <c r="G70" s="29">
        <f>'MES 2'!I70</f>
        <v>0</v>
      </c>
      <c r="H70" s="29">
        <v>0</v>
      </c>
      <c r="I70" s="82">
        <f t="shared" si="20"/>
        <v>0</v>
      </c>
      <c r="J70" s="292" t="e">
        <f t="shared" si="21"/>
        <v>#DIV/0!</v>
      </c>
      <c r="K70" s="293"/>
      <c r="L70" s="99">
        <v>0</v>
      </c>
      <c r="M70" s="99">
        <v>0</v>
      </c>
      <c r="N70" s="82">
        <f t="shared" si="18"/>
        <v>0</v>
      </c>
    </row>
    <row r="71" spans="1:14" ht="18" customHeight="1">
      <c r="A71" s="91">
        <v>2206</v>
      </c>
      <c r="B71" s="84" t="s">
        <v>102</v>
      </c>
      <c r="C71" s="82">
        <f>'MES 2'!F71</f>
        <v>0</v>
      </c>
      <c r="D71" s="82">
        <v>0</v>
      </c>
      <c r="E71" s="82">
        <v>0</v>
      </c>
      <c r="F71" s="82">
        <f t="shared" si="19"/>
        <v>0</v>
      </c>
      <c r="G71" s="29">
        <f>'MES 2'!I71</f>
        <v>0</v>
      </c>
      <c r="H71" s="29">
        <v>0</v>
      </c>
      <c r="I71" s="82">
        <f t="shared" si="20"/>
        <v>0</v>
      </c>
      <c r="J71" s="292" t="e">
        <f t="shared" si="21"/>
        <v>#DIV/0!</v>
      </c>
      <c r="K71" s="293"/>
      <c r="L71" s="99">
        <v>0</v>
      </c>
      <c r="M71" s="99">
        <v>0</v>
      </c>
      <c r="N71" s="82">
        <f t="shared" si="18"/>
        <v>0</v>
      </c>
    </row>
    <row r="72" spans="1:14" s="88" customFormat="1" ht="18" customHeight="1">
      <c r="A72" s="91">
        <v>2207</v>
      </c>
      <c r="B72" s="84" t="s">
        <v>139</v>
      </c>
      <c r="C72" s="82">
        <f>'MES 2'!F72</f>
        <v>0</v>
      </c>
      <c r="D72" s="82">
        <v>0</v>
      </c>
      <c r="E72" s="82">
        <v>0</v>
      </c>
      <c r="F72" s="82">
        <f t="shared" ref="F72" si="22">C72+D72-E72</f>
        <v>0</v>
      </c>
      <c r="G72" s="29">
        <f>'MES 2'!I72</f>
        <v>0</v>
      </c>
      <c r="H72" s="29">
        <v>0</v>
      </c>
      <c r="I72" s="82">
        <f t="shared" ref="I72" si="23">(G72+H72)</f>
        <v>0</v>
      </c>
      <c r="J72" s="292" t="e">
        <f t="shared" ref="J72" si="24">(I72/F72)</f>
        <v>#DIV/0!</v>
      </c>
      <c r="K72" s="293"/>
      <c r="L72" s="99">
        <v>0</v>
      </c>
      <c r="M72" s="99">
        <v>0</v>
      </c>
      <c r="N72" s="82">
        <f t="shared" ref="N72" si="25">(F72-I72)</f>
        <v>0</v>
      </c>
    </row>
    <row r="73" spans="1:14" s="88" customFormat="1" ht="23.45" customHeight="1">
      <c r="A73" s="91">
        <v>2208</v>
      </c>
      <c r="B73" s="97" t="s">
        <v>191</v>
      </c>
      <c r="C73" s="82">
        <f>'MES 2'!F73</f>
        <v>0</v>
      </c>
      <c r="D73" s="82">
        <v>0</v>
      </c>
      <c r="E73" s="82">
        <v>0</v>
      </c>
      <c r="F73" s="82">
        <f t="shared" ref="F73:F76" si="26">C73+D73-E73</f>
        <v>0</v>
      </c>
      <c r="G73" s="29">
        <f>'MES 2'!I73</f>
        <v>0</v>
      </c>
      <c r="H73" s="29">
        <v>0</v>
      </c>
      <c r="I73" s="82">
        <f t="shared" ref="I73:I76" si="27">(G73+H73)</f>
        <v>0</v>
      </c>
      <c r="J73" s="292" t="e">
        <f t="shared" ref="J73:J76" si="28">(I73/F73)</f>
        <v>#DIV/0!</v>
      </c>
      <c r="K73" s="293"/>
      <c r="L73" s="99">
        <v>0</v>
      </c>
      <c r="M73" s="99">
        <v>0</v>
      </c>
      <c r="N73" s="82">
        <f t="shared" ref="N73:N76" si="29">(F73-I73)</f>
        <v>0</v>
      </c>
    </row>
    <row r="74" spans="1:14" s="88" customFormat="1" ht="23.45" customHeight="1">
      <c r="A74" s="91">
        <v>2209</v>
      </c>
      <c r="B74" s="97" t="s">
        <v>225</v>
      </c>
      <c r="C74" s="82">
        <f>'MES 2'!F74</f>
        <v>0</v>
      </c>
      <c r="D74" s="82">
        <v>0</v>
      </c>
      <c r="E74" s="82">
        <v>0</v>
      </c>
      <c r="F74" s="82">
        <f t="shared" si="26"/>
        <v>0</v>
      </c>
      <c r="G74" s="29">
        <f>'MES 2'!I74</f>
        <v>0</v>
      </c>
      <c r="H74" s="29">
        <v>0</v>
      </c>
      <c r="I74" s="82">
        <f t="shared" si="27"/>
        <v>0</v>
      </c>
      <c r="J74" s="292" t="e">
        <f t="shared" si="28"/>
        <v>#DIV/0!</v>
      </c>
      <c r="K74" s="293"/>
      <c r="L74" s="99">
        <v>0</v>
      </c>
      <c r="M74" s="99">
        <v>0</v>
      </c>
      <c r="N74" s="82">
        <f t="shared" si="29"/>
        <v>0</v>
      </c>
    </row>
    <row r="75" spans="1:14" s="88" customFormat="1" ht="18" customHeight="1">
      <c r="A75" s="91">
        <v>2210</v>
      </c>
      <c r="B75" s="84" t="s">
        <v>143</v>
      </c>
      <c r="C75" s="82">
        <f>'MES 2'!F75</f>
        <v>0</v>
      </c>
      <c r="D75" s="82">
        <v>0</v>
      </c>
      <c r="E75" s="82">
        <v>0</v>
      </c>
      <c r="F75" s="82">
        <f t="shared" si="26"/>
        <v>0</v>
      </c>
      <c r="G75" s="29">
        <f>'MES 2'!I75</f>
        <v>0</v>
      </c>
      <c r="H75" s="29">
        <v>0</v>
      </c>
      <c r="I75" s="82">
        <f t="shared" si="27"/>
        <v>0</v>
      </c>
      <c r="J75" s="292" t="e">
        <f t="shared" si="28"/>
        <v>#DIV/0!</v>
      </c>
      <c r="K75" s="293"/>
      <c r="L75" s="99">
        <v>0</v>
      </c>
      <c r="M75" s="99">
        <v>0</v>
      </c>
      <c r="N75" s="82">
        <f t="shared" si="29"/>
        <v>0</v>
      </c>
    </row>
    <row r="76" spans="1:14" s="88" customFormat="1" ht="18" customHeight="1">
      <c r="A76" s="91">
        <v>2211</v>
      </c>
      <c r="B76" s="84" t="s">
        <v>142</v>
      </c>
      <c r="C76" s="82">
        <f>'MES 2'!F76</f>
        <v>0</v>
      </c>
      <c r="D76" s="82">
        <v>0</v>
      </c>
      <c r="E76" s="82">
        <v>0</v>
      </c>
      <c r="F76" s="82">
        <f t="shared" si="26"/>
        <v>0</v>
      </c>
      <c r="G76" s="29">
        <f>'MES 2'!I76</f>
        <v>0</v>
      </c>
      <c r="H76" s="29">
        <v>0</v>
      </c>
      <c r="I76" s="82">
        <f t="shared" si="27"/>
        <v>0</v>
      </c>
      <c r="J76" s="292" t="e">
        <f t="shared" si="28"/>
        <v>#DIV/0!</v>
      </c>
      <c r="K76" s="293"/>
      <c r="L76" s="99">
        <v>0</v>
      </c>
      <c r="M76" s="99">
        <v>0</v>
      </c>
      <c r="N76" s="82">
        <f t="shared" si="29"/>
        <v>0</v>
      </c>
    </row>
    <row r="77" spans="1:14" s="40" customFormat="1" ht="18" customHeight="1">
      <c r="A77" s="284" t="s">
        <v>30</v>
      </c>
      <c r="B77" s="285"/>
      <c r="C77" s="33">
        <f t="shared" ref="C77:I77" si="30">SUM(C66:C76)</f>
        <v>0</v>
      </c>
      <c r="D77" s="33">
        <f t="shared" si="30"/>
        <v>0</v>
      </c>
      <c r="E77" s="33">
        <f t="shared" si="30"/>
        <v>0</v>
      </c>
      <c r="F77" s="33">
        <f t="shared" si="30"/>
        <v>0</v>
      </c>
      <c r="G77" s="33">
        <f t="shared" si="30"/>
        <v>0</v>
      </c>
      <c r="H77" s="33">
        <f t="shared" si="30"/>
        <v>0</v>
      </c>
      <c r="I77" s="33">
        <f t="shared" si="30"/>
        <v>0</v>
      </c>
      <c r="J77" s="286" t="e">
        <f t="shared" si="21"/>
        <v>#DIV/0!</v>
      </c>
      <c r="K77" s="287"/>
      <c r="L77" s="102">
        <f>SUM(L66:L76)</f>
        <v>0</v>
      </c>
      <c r="M77" s="102">
        <f>SUM(M66:M76)</f>
        <v>0</v>
      </c>
      <c r="N77" s="81">
        <f>SUM(N66:N76)</f>
        <v>0</v>
      </c>
    </row>
    <row r="78" spans="1:14" s="45" customFormat="1" ht="18" customHeight="1">
      <c r="A78" s="61"/>
      <c r="B78" s="61"/>
      <c r="C78" s="42"/>
      <c r="D78" s="42"/>
      <c r="E78" s="42"/>
      <c r="F78" s="42"/>
      <c r="G78" s="42"/>
      <c r="H78" s="42"/>
      <c r="I78" s="42"/>
      <c r="J78" s="66"/>
      <c r="K78" s="66"/>
      <c r="L78" s="43"/>
      <c r="M78" s="43"/>
      <c r="N78" s="50"/>
    </row>
    <row r="79" spans="1:14" s="45" customFormat="1" ht="48" customHeight="1">
      <c r="A79" s="68"/>
      <c r="B79" s="68"/>
      <c r="C79" s="46"/>
      <c r="D79" s="46"/>
      <c r="E79" s="46"/>
      <c r="F79" s="46"/>
      <c r="G79" s="46"/>
      <c r="H79" s="46"/>
      <c r="I79" s="46"/>
      <c r="J79" s="67"/>
      <c r="K79" s="67"/>
      <c r="L79" s="47"/>
      <c r="M79" s="47"/>
      <c r="N79" s="69"/>
    </row>
    <row r="80" spans="1:14" s="40" customFormat="1" ht="18" customHeight="1">
      <c r="A80" s="28" t="s">
        <v>59</v>
      </c>
      <c r="B80" s="57" t="s">
        <v>17</v>
      </c>
      <c r="C80" s="57">
        <v>1</v>
      </c>
      <c r="D80" s="57">
        <v>2</v>
      </c>
      <c r="E80" s="57">
        <v>3</v>
      </c>
      <c r="F80" s="57" t="s">
        <v>5</v>
      </c>
      <c r="G80" s="57">
        <v>5</v>
      </c>
      <c r="H80" s="57">
        <v>6</v>
      </c>
      <c r="I80" s="57" t="s">
        <v>18</v>
      </c>
      <c r="J80" s="284" t="s">
        <v>127</v>
      </c>
      <c r="K80" s="285"/>
      <c r="L80" s="288">
        <v>9</v>
      </c>
      <c r="M80" s="289"/>
      <c r="N80" s="57" t="s">
        <v>8</v>
      </c>
    </row>
    <row r="81" spans="1:14" s="40" customFormat="1" ht="27" customHeight="1">
      <c r="A81" s="294">
        <v>2000</v>
      </c>
      <c r="B81" s="294" t="s">
        <v>19</v>
      </c>
      <c r="C81" s="296" t="str">
        <f>C48</f>
        <v>Presupuesto inicial del periodo a ejecutar</v>
      </c>
      <c r="D81" s="294" t="s">
        <v>10</v>
      </c>
      <c r="E81" s="294" t="s">
        <v>11</v>
      </c>
      <c r="F81" s="296" t="str">
        <f>F48</f>
        <v>Presupuesto al final del  periodo ejecutado</v>
      </c>
      <c r="G81" s="296" t="str">
        <f>G48</f>
        <v>Gastos acumulados al mes 2</v>
      </c>
      <c r="H81" s="296" t="str">
        <f>H48</f>
        <v>Gastos - mes 3</v>
      </c>
      <c r="I81" s="296" t="str">
        <f>I48</f>
        <v xml:space="preserve">Valor total ejecutado al final de periodo </v>
      </c>
      <c r="J81" s="304" t="s">
        <v>79</v>
      </c>
      <c r="K81" s="305"/>
      <c r="L81" s="290" t="s">
        <v>193</v>
      </c>
      <c r="M81" s="291"/>
      <c r="N81" s="296" t="str">
        <f>N48</f>
        <v>Total saldo por ejecutar</v>
      </c>
    </row>
    <row r="82" spans="1:14" s="40" customFormat="1" ht="27" customHeight="1">
      <c r="A82" s="295"/>
      <c r="B82" s="295"/>
      <c r="C82" s="297"/>
      <c r="D82" s="295"/>
      <c r="E82" s="295"/>
      <c r="F82" s="298"/>
      <c r="G82" s="298"/>
      <c r="H82" s="297"/>
      <c r="I82" s="297"/>
      <c r="J82" s="306"/>
      <c r="K82" s="307"/>
      <c r="L82" s="101" t="s">
        <v>196</v>
      </c>
      <c r="M82" s="101" t="s">
        <v>197</v>
      </c>
      <c r="N82" s="297"/>
    </row>
    <row r="83" spans="1:14" s="40" customFormat="1" ht="18.75" customHeight="1">
      <c r="A83" s="57">
        <v>2300</v>
      </c>
      <c r="B83" s="284" t="s">
        <v>109</v>
      </c>
      <c r="C83" s="308"/>
      <c r="D83" s="308"/>
      <c r="E83" s="308"/>
      <c r="F83" s="308"/>
      <c r="G83" s="308"/>
      <c r="H83" s="308"/>
      <c r="I83" s="308"/>
      <c r="J83" s="308"/>
      <c r="K83" s="308"/>
      <c r="L83" s="308"/>
      <c r="M83" s="308"/>
      <c r="N83" s="285"/>
    </row>
    <row r="84" spans="1:14" ht="18" customHeight="1">
      <c r="A84" s="79">
        <v>2301</v>
      </c>
      <c r="B84" s="65" t="s">
        <v>31</v>
      </c>
      <c r="C84" s="29">
        <f>'MES 2'!F84</f>
        <v>0</v>
      </c>
      <c r="D84" s="29">
        <v>0</v>
      </c>
      <c r="E84" s="29">
        <v>0</v>
      </c>
      <c r="F84" s="29">
        <f t="shared" ref="F84:F95" si="31">C84+D84-E84</f>
        <v>0</v>
      </c>
      <c r="G84" s="29">
        <f>'MES 2'!I84</f>
        <v>0</v>
      </c>
      <c r="H84" s="29">
        <v>0</v>
      </c>
      <c r="I84" s="32">
        <f t="shared" ref="I84:I95" si="32">(G84+H84)</f>
        <v>0</v>
      </c>
      <c r="J84" s="292" t="e">
        <f t="shared" ref="J84:J97" si="33">(I84/F84)</f>
        <v>#DIV/0!</v>
      </c>
      <c r="K84" s="293"/>
      <c r="L84" s="99">
        <v>0</v>
      </c>
      <c r="M84" s="99">
        <v>0</v>
      </c>
      <c r="N84" s="32">
        <f t="shared" ref="N84:N95" si="34">(F84-I84)</f>
        <v>0</v>
      </c>
    </row>
    <row r="85" spans="1:14" ht="18" customHeight="1">
      <c r="A85" s="79">
        <v>2302</v>
      </c>
      <c r="B85" s="65" t="s">
        <v>199</v>
      </c>
      <c r="C85" s="29">
        <f>'MES 2'!F85</f>
        <v>0</v>
      </c>
      <c r="D85" s="29">
        <v>0</v>
      </c>
      <c r="E85" s="29">
        <v>0</v>
      </c>
      <c r="F85" s="29">
        <f t="shared" si="31"/>
        <v>0</v>
      </c>
      <c r="G85" s="29">
        <f>'MES 2'!I85</f>
        <v>0</v>
      </c>
      <c r="H85" s="29">
        <v>0</v>
      </c>
      <c r="I85" s="32">
        <f t="shared" si="32"/>
        <v>0</v>
      </c>
      <c r="J85" s="292" t="e">
        <f t="shared" si="33"/>
        <v>#DIV/0!</v>
      </c>
      <c r="K85" s="293"/>
      <c r="L85" s="99">
        <v>0</v>
      </c>
      <c r="M85" s="99">
        <v>0</v>
      </c>
      <c r="N85" s="32">
        <f t="shared" si="34"/>
        <v>0</v>
      </c>
    </row>
    <row r="86" spans="1:14" s="88" customFormat="1" ht="18" customHeight="1">
      <c r="A86" s="116">
        <v>2303</v>
      </c>
      <c r="B86" s="65" t="s">
        <v>200</v>
      </c>
      <c r="C86" s="29">
        <f>'MES 2'!F86</f>
        <v>0</v>
      </c>
      <c r="D86" s="29">
        <v>0</v>
      </c>
      <c r="E86" s="29">
        <v>0</v>
      </c>
      <c r="F86" s="29">
        <f t="shared" ref="F86" si="35">C86+D86-E86</f>
        <v>0</v>
      </c>
      <c r="G86" s="29">
        <f>'MES 2'!I86</f>
        <v>0</v>
      </c>
      <c r="H86" s="29">
        <v>0</v>
      </c>
      <c r="I86" s="82">
        <f t="shared" ref="I86" si="36">(G86+H86)</f>
        <v>0</v>
      </c>
      <c r="J86" s="292" t="e">
        <f t="shared" ref="J86" si="37">(I86/F86)</f>
        <v>#DIV/0!</v>
      </c>
      <c r="K86" s="293"/>
      <c r="L86" s="99">
        <v>0</v>
      </c>
      <c r="M86" s="99">
        <v>0</v>
      </c>
      <c r="N86" s="82">
        <f t="shared" ref="N86" si="38">(F86-I86)</f>
        <v>0</v>
      </c>
    </row>
    <row r="87" spans="1:14" ht="18" customHeight="1">
      <c r="A87" s="116">
        <v>2304</v>
      </c>
      <c r="B87" s="65" t="s">
        <v>91</v>
      </c>
      <c r="C87" s="29">
        <f>'MES 2'!F87</f>
        <v>0</v>
      </c>
      <c r="D87" s="29">
        <v>0</v>
      </c>
      <c r="E87" s="29">
        <v>0</v>
      </c>
      <c r="F87" s="29">
        <f t="shared" si="31"/>
        <v>0</v>
      </c>
      <c r="G87" s="29">
        <f>'MES 2'!I87</f>
        <v>0</v>
      </c>
      <c r="H87" s="29">
        <v>0</v>
      </c>
      <c r="I87" s="32">
        <f t="shared" si="32"/>
        <v>0</v>
      </c>
      <c r="J87" s="292" t="e">
        <f t="shared" si="33"/>
        <v>#DIV/0!</v>
      </c>
      <c r="K87" s="293"/>
      <c r="L87" s="99">
        <v>0</v>
      </c>
      <c r="M87" s="99">
        <v>0</v>
      </c>
      <c r="N87" s="32">
        <f t="shared" si="34"/>
        <v>0</v>
      </c>
    </row>
    <row r="88" spans="1:14" s="88" customFormat="1" ht="18" customHeight="1">
      <c r="A88" s="116">
        <v>2305</v>
      </c>
      <c r="B88" s="117" t="s">
        <v>202</v>
      </c>
      <c r="C88" s="29">
        <f>'MES 2'!F88</f>
        <v>0</v>
      </c>
      <c r="D88" s="29">
        <v>0</v>
      </c>
      <c r="E88" s="29">
        <v>0</v>
      </c>
      <c r="F88" s="29">
        <f t="shared" ref="F88:F89" si="39">C88+D88-E88</f>
        <v>0</v>
      </c>
      <c r="G88" s="29">
        <f>'MES 2'!I88</f>
        <v>0</v>
      </c>
      <c r="H88" s="29">
        <v>0</v>
      </c>
      <c r="I88" s="82">
        <f t="shared" ref="I88:I89" si="40">(G88+H88)</f>
        <v>0</v>
      </c>
      <c r="J88" s="292" t="e">
        <f t="shared" ref="J88:J89" si="41">(I88/F88)</f>
        <v>#DIV/0!</v>
      </c>
      <c r="K88" s="293"/>
      <c r="L88" s="99">
        <v>0</v>
      </c>
      <c r="M88" s="99">
        <v>0</v>
      </c>
      <c r="N88" s="82">
        <f t="shared" ref="N88:N89" si="42">(F88-I88)</f>
        <v>0</v>
      </c>
    </row>
    <row r="89" spans="1:14" s="88" customFormat="1" ht="18" customHeight="1">
      <c r="A89" s="116">
        <v>2306</v>
      </c>
      <c r="B89" s="117" t="s">
        <v>201</v>
      </c>
      <c r="C89" s="29">
        <f>'MES 2'!F89</f>
        <v>0</v>
      </c>
      <c r="D89" s="29">
        <v>0</v>
      </c>
      <c r="E89" s="29">
        <v>0</v>
      </c>
      <c r="F89" s="29">
        <f t="shared" si="39"/>
        <v>0</v>
      </c>
      <c r="G89" s="29">
        <f>'MES 2'!I89</f>
        <v>0</v>
      </c>
      <c r="H89" s="29">
        <v>0</v>
      </c>
      <c r="I89" s="82">
        <f t="shared" si="40"/>
        <v>0</v>
      </c>
      <c r="J89" s="292" t="e">
        <f t="shared" si="41"/>
        <v>#DIV/0!</v>
      </c>
      <c r="K89" s="293"/>
      <c r="L89" s="99">
        <v>0</v>
      </c>
      <c r="M89" s="99">
        <v>0</v>
      </c>
      <c r="N89" s="82">
        <f t="shared" si="42"/>
        <v>0</v>
      </c>
    </row>
    <row r="90" spans="1:14" ht="24.75" customHeight="1">
      <c r="A90" s="116">
        <v>2307</v>
      </c>
      <c r="B90" s="74" t="s">
        <v>84</v>
      </c>
      <c r="C90" s="29">
        <f>'MES 2'!F90</f>
        <v>0</v>
      </c>
      <c r="D90" s="29">
        <v>0</v>
      </c>
      <c r="E90" s="29">
        <v>0</v>
      </c>
      <c r="F90" s="29">
        <f t="shared" si="31"/>
        <v>0</v>
      </c>
      <c r="G90" s="29">
        <f>'MES 2'!I90</f>
        <v>0</v>
      </c>
      <c r="H90" s="29">
        <v>0</v>
      </c>
      <c r="I90" s="32">
        <f t="shared" si="32"/>
        <v>0</v>
      </c>
      <c r="J90" s="292" t="e">
        <f t="shared" si="33"/>
        <v>#DIV/0!</v>
      </c>
      <c r="K90" s="293"/>
      <c r="L90" s="99">
        <v>0</v>
      </c>
      <c r="M90" s="99">
        <v>0</v>
      </c>
      <c r="N90" s="32">
        <f t="shared" si="34"/>
        <v>0</v>
      </c>
    </row>
    <row r="91" spans="1:14" s="88" customFormat="1" ht="21" customHeight="1">
      <c r="A91" s="116">
        <v>2308</v>
      </c>
      <c r="B91" s="118" t="s">
        <v>203</v>
      </c>
      <c r="C91" s="29">
        <f>'MES 2'!F91</f>
        <v>0</v>
      </c>
      <c r="D91" s="29">
        <v>0</v>
      </c>
      <c r="E91" s="29">
        <v>0</v>
      </c>
      <c r="F91" s="29">
        <f t="shared" si="31"/>
        <v>0</v>
      </c>
      <c r="G91" s="29">
        <f>'MES 2'!I91</f>
        <v>0</v>
      </c>
      <c r="H91" s="29">
        <v>0</v>
      </c>
      <c r="I91" s="82">
        <f t="shared" si="32"/>
        <v>0</v>
      </c>
      <c r="J91" s="292" t="e">
        <f>(I91/F91)</f>
        <v>#DIV/0!</v>
      </c>
      <c r="K91" s="293"/>
      <c r="L91" s="99">
        <v>0</v>
      </c>
      <c r="M91" s="99">
        <v>0</v>
      </c>
      <c r="N91" s="82">
        <f t="shared" si="34"/>
        <v>0</v>
      </c>
    </row>
    <row r="92" spans="1:14" s="88" customFormat="1" ht="21" customHeight="1">
      <c r="A92" s="116">
        <v>2309</v>
      </c>
      <c r="B92" s="89" t="s">
        <v>215</v>
      </c>
      <c r="C92" s="29">
        <f>'MES 2'!F92</f>
        <v>0</v>
      </c>
      <c r="D92" s="29">
        <v>0</v>
      </c>
      <c r="E92" s="29">
        <v>0</v>
      </c>
      <c r="F92" s="29">
        <f t="shared" ref="F92" si="43">C92+D92-E92</f>
        <v>0</v>
      </c>
      <c r="G92" s="29">
        <f>'MES 2'!I92</f>
        <v>0</v>
      </c>
      <c r="H92" s="29">
        <v>0</v>
      </c>
      <c r="I92" s="82">
        <f t="shared" ref="I92" si="44">(G92+H92)</f>
        <v>0</v>
      </c>
      <c r="J92" s="292" t="e">
        <f t="shared" ref="J92" si="45">(I92/F92)</f>
        <v>#DIV/0!</v>
      </c>
      <c r="K92" s="293"/>
      <c r="L92" s="99">
        <v>0</v>
      </c>
      <c r="M92" s="99">
        <v>0</v>
      </c>
      <c r="N92" s="82">
        <f t="shared" ref="N92" si="46">(F92-I92)</f>
        <v>0</v>
      </c>
    </row>
    <row r="93" spans="1:14" s="88" customFormat="1" ht="21" customHeight="1">
      <c r="A93" s="116">
        <v>2310</v>
      </c>
      <c r="B93" s="65" t="s">
        <v>86</v>
      </c>
      <c r="C93" s="29">
        <f>'MES 2'!F93</f>
        <v>0</v>
      </c>
      <c r="D93" s="29">
        <v>0</v>
      </c>
      <c r="E93" s="29">
        <v>0</v>
      </c>
      <c r="F93" s="29">
        <f t="shared" ref="F93:F94" si="47">C93+D93-E93</f>
        <v>0</v>
      </c>
      <c r="G93" s="29">
        <f>'MES 2'!I93</f>
        <v>0</v>
      </c>
      <c r="H93" s="29">
        <v>0</v>
      </c>
      <c r="I93" s="82">
        <f t="shared" ref="I93:I94" si="48">(G93+H93)</f>
        <v>0</v>
      </c>
      <c r="J93" s="292" t="e">
        <f>(I93/F93)</f>
        <v>#DIV/0!</v>
      </c>
      <c r="K93" s="293"/>
      <c r="L93" s="99">
        <v>0</v>
      </c>
      <c r="M93" s="99">
        <v>0</v>
      </c>
      <c r="N93" s="82">
        <f t="shared" ref="N93:N94" si="49">(F93-I93)</f>
        <v>0</v>
      </c>
    </row>
    <row r="94" spans="1:14" s="88" customFormat="1" ht="21" customHeight="1">
      <c r="A94" s="116">
        <v>2311</v>
      </c>
      <c r="B94" s="65" t="s">
        <v>204</v>
      </c>
      <c r="C94" s="29">
        <f>'MES 2'!F94</f>
        <v>0</v>
      </c>
      <c r="D94" s="29">
        <v>0</v>
      </c>
      <c r="E94" s="29">
        <v>0</v>
      </c>
      <c r="F94" s="29">
        <f t="shared" si="47"/>
        <v>0</v>
      </c>
      <c r="G94" s="29">
        <f>'MES 2'!I94</f>
        <v>0</v>
      </c>
      <c r="H94" s="29">
        <v>0</v>
      </c>
      <c r="I94" s="82">
        <f t="shared" si="48"/>
        <v>0</v>
      </c>
      <c r="J94" s="292" t="e">
        <f t="shared" ref="J94" si="50">(I94/F94)</f>
        <v>#DIV/0!</v>
      </c>
      <c r="K94" s="293"/>
      <c r="L94" s="99">
        <v>0</v>
      </c>
      <c r="M94" s="99">
        <v>0</v>
      </c>
      <c r="N94" s="82">
        <f t="shared" si="49"/>
        <v>0</v>
      </c>
    </row>
    <row r="95" spans="1:14" s="71" customFormat="1" ht="18" customHeight="1">
      <c r="A95" s="116">
        <v>2312</v>
      </c>
      <c r="B95" s="84" t="s">
        <v>142</v>
      </c>
      <c r="C95" s="29">
        <f>'MES 2'!F95</f>
        <v>0</v>
      </c>
      <c r="D95" s="29">
        <v>0</v>
      </c>
      <c r="E95" s="29">
        <v>0</v>
      </c>
      <c r="F95" s="29">
        <f t="shared" si="31"/>
        <v>0</v>
      </c>
      <c r="G95" s="29">
        <f>'MES 2'!I95</f>
        <v>0</v>
      </c>
      <c r="H95" s="29">
        <v>0</v>
      </c>
      <c r="I95" s="72">
        <f t="shared" si="32"/>
        <v>0</v>
      </c>
      <c r="J95" s="292" t="e">
        <f t="shared" si="33"/>
        <v>#DIV/0!</v>
      </c>
      <c r="K95" s="293"/>
      <c r="L95" s="99">
        <v>0</v>
      </c>
      <c r="M95" s="99">
        <v>0</v>
      </c>
      <c r="N95" s="72">
        <f t="shared" si="34"/>
        <v>0</v>
      </c>
    </row>
    <row r="96" spans="1:14" ht="18" customHeight="1">
      <c r="A96" s="284" t="s">
        <v>32</v>
      </c>
      <c r="B96" s="285"/>
      <c r="C96" s="33">
        <f>SUM(C84:C95)</f>
        <v>0</v>
      </c>
      <c r="D96" s="33">
        <f t="shared" ref="D96:I96" si="51">SUM(D84:D95)</f>
        <v>0</v>
      </c>
      <c r="E96" s="33">
        <f t="shared" si="51"/>
        <v>0</v>
      </c>
      <c r="F96" s="33">
        <f t="shared" si="51"/>
        <v>0</v>
      </c>
      <c r="G96" s="33">
        <f t="shared" si="51"/>
        <v>0</v>
      </c>
      <c r="H96" s="33">
        <f t="shared" si="51"/>
        <v>0</v>
      </c>
      <c r="I96" s="33">
        <f t="shared" si="51"/>
        <v>0</v>
      </c>
      <c r="J96" s="286" t="e">
        <f t="shared" si="33"/>
        <v>#DIV/0!</v>
      </c>
      <c r="K96" s="287"/>
      <c r="L96" s="102">
        <f>SUM(L84:L95)</f>
        <v>0</v>
      </c>
      <c r="M96" s="102">
        <f>SUM(M84:M95)</f>
        <v>0</v>
      </c>
      <c r="N96" s="35">
        <f>SUM(N84:N95)</f>
        <v>0</v>
      </c>
    </row>
    <row r="97" spans="1:14" s="40" customFormat="1" ht="18" customHeight="1">
      <c r="A97" s="284" t="s">
        <v>108</v>
      </c>
      <c r="B97" s="285"/>
      <c r="C97" s="33">
        <f t="shared" ref="C97:I97" si="52">C96+C77+C64</f>
        <v>0</v>
      </c>
      <c r="D97" s="33">
        <f t="shared" si="52"/>
        <v>0</v>
      </c>
      <c r="E97" s="33">
        <f t="shared" si="52"/>
        <v>0</v>
      </c>
      <c r="F97" s="33">
        <f t="shared" si="52"/>
        <v>0</v>
      </c>
      <c r="G97" s="33">
        <f t="shared" si="52"/>
        <v>0</v>
      </c>
      <c r="H97" s="33">
        <f t="shared" si="52"/>
        <v>0</v>
      </c>
      <c r="I97" s="33">
        <f t="shared" si="52"/>
        <v>0</v>
      </c>
      <c r="J97" s="286" t="e">
        <f t="shared" si="33"/>
        <v>#DIV/0!</v>
      </c>
      <c r="K97" s="287"/>
      <c r="L97" s="103">
        <f>L96+L77+L64</f>
        <v>0</v>
      </c>
      <c r="M97" s="103">
        <f>M96+M77+M64</f>
        <v>0</v>
      </c>
      <c r="N97" s="33">
        <f>N96+N77+N64</f>
        <v>0</v>
      </c>
    </row>
    <row r="98" spans="1:14" ht="18" customHeight="1">
      <c r="B98" s="214" t="s">
        <v>14</v>
      </c>
      <c r="C98" s="215"/>
      <c r="D98" s="206" t="s">
        <v>48</v>
      </c>
      <c r="E98" s="206"/>
      <c r="F98" s="206"/>
      <c r="G98" s="206"/>
      <c r="H98" s="206" t="s">
        <v>192</v>
      </c>
      <c r="I98" s="206"/>
      <c r="J98" s="206"/>
      <c r="K98" s="206"/>
      <c r="L98" s="206"/>
      <c r="M98" s="206"/>
      <c r="N98" s="206"/>
    </row>
    <row r="99" spans="1:14" ht="18" customHeight="1">
      <c r="B99" s="206"/>
      <c r="C99" s="206"/>
      <c r="D99" s="206"/>
      <c r="E99" s="206"/>
      <c r="F99" s="206"/>
      <c r="G99" s="206"/>
      <c r="H99" s="206"/>
      <c r="I99" s="206"/>
      <c r="J99" s="206"/>
      <c r="K99" s="206"/>
      <c r="L99" s="206"/>
      <c r="M99" s="206"/>
      <c r="N99" s="206"/>
    </row>
    <row r="100" spans="1:14" ht="40.5" customHeight="1">
      <c r="B100" s="339"/>
      <c r="C100" s="340"/>
      <c r="D100" s="341"/>
      <c r="E100" s="341"/>
      <c r="F100" s="341"/>
      <c r="G100" s="341"/>
      <c r="H100" s="206"/>
      <c r="I100" s="206"/>
      <c r="J100" s="206"/>
      <c r="K100" s="206"/>
      <c r="L100" s="206"/>
      <c r="M100" s="206"/>
      <c r="N100" s="206"/>
    </row>
    <row r="101" spans="1:14" ht="11.25">
      <c r="B101" s="214" t="s">
        <v>15</v>
      </c>
      <c r="C101" s="215"/>
      <c r="D101" s="206" t="s">
        <v>15</v>
      </c>
      <c r="E101" s="206"/>
      <c r="F101" s="206"/>
      <c r="G101" s="206"/>
      <c r="H101" s="206" t="s">
        <v>15</v>
      </c>
      <c r="I101" s="206"/>
      <c r="J101" s="206"/>
      <c r="K101" s="206"/>
      <c r="L101" s="206"/>
      <c r="M101" s="206"/>
      <c r="N101" s="206"/>
    </row>
    <row r="102" spans="1:14" ht="11.25"/>
    <row r="103" spans="1:14" s="71" customFormat="1" ht="11.25">
      <c r="B103" s="333"/>
      <c r="C103" s="333"/>
      <c r="D103" s="333"/>
      <c r="E103" s="333"/>
      <c r="F103" s="333"/>
      <c r="L103" s="88"/>
      <c r="M103" s="88"/>
    </row>
    <row r="104" spans="1:14" s="71" customFormat="1" ht="13.15" customHeight="1">
      <c r="B104" s="333" t="s">
        <v>116</v>
      </c>
      <c r="C104" s="333"/>
      <c r="D104" s="333"/>
      <c r="E104" s="333"/>
      <c r="F104" s="333"/>
      <c r="G104" s="334" t="s">
        <v>92</v>
      </c>
      <c r="H104" s="334"/>
      <c r="I104" s="87">
        <f>H18</f>
        <v>0</v>
      </c>
      <c r="J104" s="299" t="s">
        <v>93</v>
      </c>
      <c r="K104" s="300"/>
      <c r="L104" s="301"/>
      <c r="M104" s="302">
        <f>I18</f>
        <v>0</v>
      </c>
      <c r="N104" s="303"/>
    </row>
    <row r="105" spans="1:14" s="71" customFormat="1" ht="13.15" customHeight="1">
      <c r="B105" s="4" t="s">
        <v>117</v>
      </c>
      <c r="C105" s="85"/>
      <c r="D105" s="85"/>
      <c r="E105" s="85"/>
      <c r="F105" s="85"/>
      <c r="G105" s="334" t="s">
        <v>94</v>
      </c>
      <c r="H105" s="334"/>
      <c r="I105" s="87">
        <f>H97</f>
        <v>0</v>
      </c>
      <c r="J105" s="299" t="s">
        <v>106</v>
      </c>
      <c r="K105" s="300"/>
      <c r="L105" s="301"/>
      <c r="M105" s="302">
        <f>I97</f>
        <v>0</v>
      </c>
      <c r="N105" s="303"/>
    </row>
    <row r="106" spans="1:14" s="71" customFormat="1" ht="13.15" customHeight="1">
      <c r="B106" s="86"/>
      <c r="C106" s="86"/>
      <c r="D106" s="86"/>
      <c r="E106" s="86"/>
      <c r="F106" s="86"/>
      <c r="G106" s="334" t="s">
        <v>95</v>
      </c>
      <c r="H106" s="334"/>
      <c r="I106" s="87">
        <f>I104-I105</f>
        <v>0</v>
      </c>
      <c r="J106" s="299" t="s">
        <v>95</v>
      </c>
      <c r="K106" s="300"/>
      <c r="L106" s="301"/>
      <c r="M106" s="302">
        <f>M104-M105</f>
        <v>0</v>
      </c>
      <c r="N106" s="303"/>
    </row>
    <row r="107" spans="1:14" s="71" customFormat="1" ht="11.25">
      <c r="B107" s="86"/>
      <c r="C107" s="86"/>
      <c r="D107" s="86"/>
      <c r="E107" s="86"/>
      <c r="F107" s="86"/>
      <c r="G107" s="85"/>
      <c r="H107" s="85"/>
      <c r="I107" s="85"/>
      <c r="J107" s="85"/>
      <c r="K107" s="85"/>
      <c r="L107" s="88"/>
      <c r="M107" s="88"/>
      <c r="N107" s="85"/>
    </row>
    <row r="108" spans="1:14" s="71" customFormat="1" ht="11.25">
      <c r="B108" s="333"/>
      <c r="C108" s="333"/>
      <c r="D108" s="333"/>
      <c r="E108" s="333"/>
      <c r="F108" s="333"/>
      <c r="G108" s="333"/>
      <c r="H108" s="333"/>
      <c r="I108" s="333"/>
      <c r="J108" s="333"/>
      <c r="K108" s="333"/>
      <c r="L108" s="333"/>
      <c r="M108" s="333"/>
      <c r="N108" s="333"/>
    </row>
    <row r="109" spans="1:14" s="71" customFormat="1" ht="11.25">
      <c r="B109" s="333"/>
      <c r="C109" s="333"/>
      <c r="D109" s="333"/>
      <c r="E109" s="333"/>
      <c r="F109" s="333"/>
      <c r="L109" s="88"/>
      <c r="M109" s="88"/>
    </row>
    <row r="110" spans="1:14" s="71" customFormat="1" ht="11.25">
      <c r="B110" s="333"/>
      <c r="C110" s="333"/>
      <c r="D110" s="333"/>
      <c r="E110" s="333"/>
      <c r="F110" s="333"/>
      <c r="G110" s="333"/>
      <c r="H110" s="333"/>
      <c r="L110" s="88"/>
      <c r="M110" s="88"/>
    </row>
  </sheetData>
  <mergeCells count="196">
    <mergeCell ref="J44:K44"/>
    <mergeCell ref="M46:N46"/>
    <mergeCell ref="E21:H21"/>
    <mergeCell ref="I21:N21"/>
    <mergeCell ref="C11:C12"/>
    <mergeCell ref="D11:D12"/>
    <mergeCell ref="E11:E12"/>
    <mergeCell ref="F11:F12"/>
    <mergeCell ref="L11:M11"/>
    <mergeCell ref="B20:D20"/>
    <mergeCell ref="E20:H20"/>
    <mergeCell ref="I20:N20"/>
    <mergeCell ref="B21:D21"/>
    <mergeCell ref="J16:K16"/>
    <mergeCell ref="J17:K17"/>
    <mergeCell ref="A18:B18"/>
    <mergeCell ref="J18:K18"/>
    <mergeCell ref="G11:G12"/>
    <mergeCell ref="J13:K13"/>
    <mergeCell ref="J14:K14"/>
    <mergeCell ref="J15:K15"/>
    <mergeCell ref="A11:A12"/>
    <mergeCell ref="B11:B12"/>
    <mergeCell ref="G45:H45"/>
    <mergeCell ref="B98:C98"/>
    <mergeCell ref="D98:G98"/>
    <mergeCell ref="H98:N98"/>
    <mergeCell ref="A41:A46"/>
    <mergeCell ref="C41:D41"/>
    <mergeCell ref="E41:F41"/>
    <mergeCell ref="J41:K41"/>
    <mergeCell ref="M41:N41"/>
    <mergeCell ref="C42:D42"/>
    <mergeCell ref="E42:F42"/>
    <mergeCell ref="G42:H42"/>
    <mergeCell ref="J42:K42"/>
    <mergeCell ref="M42:N42"/>
    <mergeCell ref="C43:D43"/>
    <mergeCell ref="E43:F43"/>
    <mergeCell ref="G43:H43"/>
    <mergeCell ref="J43:K43"/>
    <mergeCell ref="M43:N43"/>
    <mergeCell ref="C44:D44"/>
    <mergeCell ref="E44:F44"/>
    <mergeCell ref="G44:H44"/>
    <mergeCell ref="C45:D45"/>
    <mergeCell ref="E45:F45"/>
    <mergeCell ref="M45:N45"/>
    <mergeCell ref="A4:A9"/>
    <mergeCell ref="C4:D4"/>
    <mergeCell ref="E4:F4"/>
    <mergeCell ref="B108:N108"/>
    <mergeCell ref="B110:H110"/>
    <mergeCell ref="J95:K95"/>
    <mergeCell ref="B103:F103"/>
    <mergeCell ref="B104:F104"/>
    <mergeCell ref="G104:H104"/>
    <mergeCell ref="G105:H105"/>
    <mergeCell ref="G106:H106"/>
    <mergeCell ref="B101:C101"/>
    <mergeCell ref="D101:G101"/>
    <mergeCell ref="H101:N101"/>
    <mergeCell ref="B109:F109"/>
    <mergeCell ref="B99:C99"/>
    <mergeCell ref="D99:G99"/>
    <mergeCell ref="H99:N99"/>
    <mergeCell ref="B100:C100"/>
    <mergeCell ref="D100:G100"/>
    <mergeCell ref="H100:N100"/>
    <mergeCell ref="A96:B96"/>
    <mergeCell ref="J96:K96"/>
    <mergeCell ref="A97:B97"/>
    <mergeCell ref="B23:D23"/>
    <mergeCell ref="E23:H23"/>
    <mergeCell ref="I23:N23"/>
    <mergeCell ref="M8:N8"/>
    <mergeCell ref="H11:H12"/>
    <mergeCell ref="I11:I12"/>
    <mergeCell ref="J11:K12"/>
    <mergeCell ref="J4:K4"/>
    <mergeCell ref="M4:N4"/>
    <mergeCell ref="C5:D5"/>
    <mergeCell ref="E5:F5"/>
    <mergeCell ref="G5:H5"/>
    <mergeCell ref="J5:K5"/>
    <mergeCell ref="M5:N5"/>
    <mergeCell ref="C6:D6"/>
    <mergeCell ref="E6:F6"/>
    <mergeCell ref="G6:H6"/>
    <mergeCell ref="J6:K6"/>
    <mergeCell ref="N11:N12"/>
    <mergeCell ref="L10:M10"/>
    <mergeCell ref="E9:F9"/>
    <mergeCell ref="G9:H9"/>
    <mergeCell ref="J9:K9"/>
    <mergeCell ref="M9:N9"/>
    <mergeCell ref="G4:H4"/>
    <mergeCell ref="J10:K10"/>
    <mergeCell ref="B22:D22"/>
    <mergeCell ref="E22:H22"/>
    <mergeCell ref="I22:N22"/>
    <mergeCell ref="M6:N6"/>
    <mergeCell ref="C7:D7"/>
    <mergeCell ref="E7:F7"/>
    <mergeCell ref="G7:H7"/>
    <mergeCell ref="J7:K7"/>
    <mergeCell ref="M7:N7"/>
    <mergeCell ref="C8:D8"/>
    <mergeCell ref="E8:F8"/>
    <mergeCell ref="G8:H8"/>
    <mergeCell ref="J8:K8"/>
    <mergeCell ref="C9:D9"/>
    <mergeCell ref="G48:G49"/>
    <mergeCell ref="H48:H49"/>
    <mergeCell ref="I48:I49"/>
    <mergeCell ref="J48:K49"/>
    <mergeCell ref="B50:N50"/>
    <mergeCell ref="L48:M48"/>
    <mergeCell ref="N48:N49"/>
    <mergeCell ref="J45:K45"/>
    <mergeCell ref="C46:D46"/>
    <mergeCell ref="E46:F46"/>
    <mergeCell ref="G46:H46"/>
    <mergeCell ref="J46:K46"/>
    <mergeCell ref="J47:K47"/>
    <mergeCell ref="G41:H41"/>
    <mergeCell ref="L47:M47"/>
    <mergeCell ref="M44:N44"/>
    <mergeCell ref="J63:K63"/>
    <mergeCell ref="A64:B64"/>
    <mergeCell ref="J64:K64"/>
    <mergeCell ref="J55:K55"/>
    <mergeCell ref="J56:K56"/>
    <mergeCell ref="J57:K57"/>
    <mergeCell ref="J58:K58"/>
    <mergeCell ref="J59:K59"/>
    <mergeCell ref="J60:K60"/>
    <mergeCell ref="J61:K61"/>
    <mergeCell ref="J62:K62"/>
    <mergeCell ref="J51:K51"/>
    <mergeCell ref="J52:K52"/>
    <mergeCell ref="J53:K53"/>
    <mergeCell ref="J54:K54"/>
    <mergeCell ref="A48:A49"/>
    <mergeCell ref="B48:B49"/>
    <mergeCell ref="C48:C49"/>
    <mergeCell ref="D48:D49"/>
    <mergeCell ref="E48:E49"/>
    <mergeCell ref="F48:F49"/>
    <mergeCell ref="B65:N65"/>
    <mergeCell ref="J66:K66"/>
    <mergeCell ref="J67:K67"/>
    <mergeCell ref="J68:K68"/>
    <mergeCell ref="A77:B77"/>
    <mergeCell ref="J77:K77"/>
    <mergeCell ref="J69:K69"/>
    <mergeCell ref="J70:K70"/>
    <mergeCell ref="J71:K71"/>
    <mergeCell ref="J76:K76"/>
    <mergeCell ref="J72:K72"/>
    <mergeCell ref="J73:K73"/>
    <mergeCell ref="J74:K74"/>
    <mergeCell ref="J75:K75"/>
    <mergeCell ref="A81:A82"/>
    <mergeCell ref="B81:B82"/>
    <mergeCell ref="C81:C82"/>
    <mergeCell ref="D81:D82"/>
    <mergeCell ref="E81:E82"/>
    <mergeCell ref="F81:F82"/>
    <mergeCell ref="G81:G82"/>
    <mergeCell ref="H81:H82"/>
    <mergeCell ref="I81:I82"/>
    <mergeCell ref="L80:M80"/>
    <mergeCell ref="L81:M81"/>
    <mergeCell ref="J104:L104"/>
    <mergeCell ref="J105:L105"/>
    <mergeCell ref="J106:L106"/>
    <mergeCell ref="M104:N104"/>
    <mergeCell ref="M105:N105"/>
    <mergeCell ref="M106:N106"/>
    <mergeCell ref="J97:K97"/>
    <mergeCell ref="J80:K80"/>
    <mergeCell ref="J85:K85"/>
    <mergeCell ref="J87:K87"/>
    <mergeCell ref="J90:K90"/>
    <mergeCell ref="J81:K82"/>
    <mergeCell ref="N81:N82"/>
    <mergeCell ref="B83:N83"/>
    <mergeCell ref="J84:K84"/>
    <mergeCell ref="J91:K91"/>
    <mergeCell ref="J93:K93"/>
    <mergeCell ref="J86:K86"/>
    <mergeCell ref="J88:K88"/>
    <mergeCell ref="J89:K89"/>
    <mergeCell ref="J92:K92"/>
    <mergeCell ref="J94:K94"/>
  </mergeCells>
  <printOptions horizontalCentered="1"/>
  <pageMargins left="0.23622047244094491" right="0.23622047244094491" top="1.1811023622047245" bottom="0.74803149606299213" header="0.31496062992125984" footer="0.31496062992125984"/>
  <pageSetup scale="68" orientation="landscape" r:id="rId1"/>
  <headerFooter>
    <oddHeader>&amp;L&amp;G&amp;C
PROCESO PROTECCIÓN
FORMATO DE SEGUIMIENTO FINANCIERO
MODALIDADES DE PROTECCIÓN&amp;RF5.G19.P
Versión 2
Página &amp;P de &amp;N
03/03/2020
Clasificación de la Información
Clasificada</oddHeader>
    <oddFooter xml:space="preserve">&amp;C&amp;G&amp;R
</oddFoot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N110"/>
  <sheetViews>
    <sheetView topLeftCell="B1" zoomScaleNormal="100" workbookViewId="0"/>
  </sheetViews>
  <sheetFormatPr baseColWidth="10" defaultColWidth="11.42578125" defaultRowHeight="18" customHeight="1"/>
  <cols>
    <col min="1" max="1" width="8.7109375" style="26" customWidth="1"/>
    <col min="2" max="2" width="44.5703125" style="26" customWidth="1"/>
    <col min="3" max="9" width="14.5703125" style="26" customWidth="1"/>
    <col min="10" max="11" width="6" style="26" customWidth="1"/>
    <col min="12" max="13" width="9" style="88" customWidth="1"/>
    <col min="14" max="14" width="13.7109375" style="26" customWidth="1"/>
    <col min="15" max="16384" width="11.42578125" style="26"/>
  </cols>
  <sheetData>
    <row r="1" spans="1:14" s="88" customFormat="1" ht="33" customHeight="1"/>
    <row r="2" spans="1:14" s="88" customFormat="1" ht="33" customHeight="1"/>
    <row r="3" spans="1:14" s="88" customFormat="1" ht="33" customHeight="1"/>
    <row r="4" spans="1:14" ht="32.25" customHeight="1">
      <c r="A4" s="206"/>
      <c r="B4" s="96" t="s">
        <v>87</v>
      </c>
      <c r="C4" s="342">
        <f>PRESUPUESTO!$B$5</f>
        <v>0</v>
      </c>
      <c r="D4" s="342"/>
      <c r="E4" s="342" t="s">
        <v>211</v>
      </c>
      <c r="F4" s="342"/>
      <c r="G4" s="312" t="s">
        <v>222</v>
      </c>
      <c r="H4" s="313"/>
      <c r="I4" s="127" t="s">
        <v>223</v>
      </c>
      <c r="J4" s="343" t="s">
        <v>224</v>
      </c>
      <c r="K4" s="344"/>
      <c r="L4" s="132" t="s">
        <v>208</v>
      </c>
      <c r="M4" s="345" t="s">
        <v>212</v>
      </c>
      <c r="N4" s="313"/>
    </row>
    <row r="5" spans="1:14" ht="18" customHeight="1">
      <c r="A5" s="206"/>
      <c r="B5" s="96" t="s">
        <v>16</v>
      </c>
      <c r="C5" s="342">
        <f>PRESUPUESTO!$B$6</f>
        <v>0</v>
      </c>
      <c r="D5" s="342"/>
      <c r="E5" s="342"/>
      <c r="F5" s="342"/>
      <c r="G5" s="346">
        <f>PRESUPUESTO!$A$9</f>
        <v>0</v>
      </c>
      <c r="H5" s="347"/>
      <c r="I5" s="133">
        <f>PRESUPUESTO!$C$9</f>
        <v>0</v>
      </c>
      <c r="J5" s="321">
        <f>PRESUPUESTO!$D$9</f>
        <v>0</v>
      </c>
      <c r="K5" s="329"/>
      <c r="L5" s="134">
        <f>PRESUPUESTO!$E$9</f>
        <v>0</v>
      </c>
      <c r="M5" s="348"/>
      <c r="N5" s="349"/>
    </row>
    <row r="6" spans="1:14" ht="18" customHeight="1">
      <c r="A6" s="206"/>
      <c r="B6" s="135" t="s">
        <v>43</v>
      </c>
      <c r="C6" s="342">
        <f>PRESUPUESTO!$B$7</f>
        <v>0</v>
      </c>
      <c r="D6" s="342"/>
      <c r="E6" s="342" t="s">
        <v>213</v>
      </c>
      <c r="F6" s="342"/>
      <c r="G6" s="346">
        <f>PRESUPUESTO!$A$10</f>
        <v>0</v>
      </c>
      <c r="H6" s="347"/>
      <c r="I6" s="133">
        <f>PRESUPUESTO!$C$10</f>
        <v>0</v>
      </c>
      <c r="J6" s="321">
        <f>PRESUPUESTO!$D$10</f>
        <v>0</v>
      </c>
      <c r="K6" s="329"/>
      <c r="L6" s="134">
        <f>PRESUPUESTO!$E$10</f>
        <v>0</v>
      </c>
      <c r="M6" s="348"/>
      <c r="N6" s="349"/>
    </row>
    <row r="7" spans="1:14" ht="18" customHeight="1">
      <c r="A7" s="206"/>
      <c r="B7" s="136" t="s">
        <v>1</v>
      </c>
      <c r="C7" s="319">
        <f>PRESUPUESTO!$E$5</f>
        <v>0</v>
      </c>
      <c r="D7" s="320"/>
      <c r="E7" s="350"/>
      <c r="F7" s="350"/>
      <c r="G7" s="346">
        <f>PRESUPUESTO!$A$11</f>
        <v>0</v>
      </c>
      <c r="H7" s="347"/>
      <c r="I7" s="133">
        <f>PRESUPUESTO!$C$11</f>
        <v>0</v>
      </c>
      <c r="J7" s="321">
        <f>PRESUPUESTO!$D$11</f>
        <v>0</v>
      </c>
      <c r="K7" s="329"/>
      <c r="L7" s="134">
        <f>PRESUPUESTO!$E$11</f>
        <v>0</v>
      </c>
      <c r="M7" s="330"/>
      <c r="N7" s="316"/>
    </row>
    <row r="8" spans="1:14" s="88" customFormat="1" ht="18" customHeight="1">
      <c r="A8" s="206"/>
      <c r="B8" s="137" t="s">
        <v>42</v>
      </c>
      <c r="C8" s="319">
        <f>PRESUPUESTO!$E$6</f>
        <v>0</v>
      </c>
      <c r="D8" s="320"/>
      <c r="E8" s="321" t="s">
        <v>214</v>
      </c>
      <c r="F8" s="322"/>
      <c r="G8" s="331"/>
      <c r="H8" s="332"/>
      <c r="I8" s="140"/>
      <c r="J8" s="314"/>
      <c r="K8" s="314"/>
      <c r="L8" s="141"/>
      <c r="M8" s="315"/>
      <c r="N8" s="316"/>
    </row>
    <row r="9" spans="1:14" s="88" customFormat="1" ht="18" customHeight="1">
      <c r="A9" s="206"/>
      <c r="B9" s="137" t="s">
        <v>3</v>
      </c>
      <c r="C9" s="319">
        <f>PRESUPUESTO!$E$7</f>
        <v>0</v>
      </c>
      <c r="D9" s="320"/>
      <c r="E9" s="321"/>
      <c r="F9" s="322"/>
      <c r="G9" s="323"/>
      <c r="H9" s="324"/>
      <c r="I9" s="142"/>
      <c r="J9" s="325"/>
      <c r="K9" s="326"/>
      <c r="L9" s="142"/>
      <c r="M9" s="327"/>
      <c r="N9" s="328"/>
    </row>
    <row r="10" spans="1:14" ht="18" customHeight="1">
      <c r="A10" s="28" t="s">
        <v>59</v>
      </c>
      <c r="B10" s="119" t="s">
        <v>4</v>
      </c>
      <c r="C10" s="38">
        <v>1</v>
      </c>
      <c r="D10" s="38">
        <v>2</v>
      </c>
      <c r="E10" s="38">
        <v>3</v>
      </c>
      <c r="F10" s="38" t="s">
        <v>5</v>
      </c>
      <c r="G10" s="139">
        <v>5</v>
      </c>
      <c r="H10" s="139">
        <v>-6</v>
      </c>
      <c r="I10" s="139" t="s">
        <v>6</v>
      </c>
      <c r="J10" s="310" t="s">
        <v>7</v>
      </c>
      <c r="K10" s="311"/>
      <c r="L10" s="317">
        <v>9</v>
      </c>
      <c r="M10" s="318"/>
      <c r="N10" s="122" t="s">
        <v>45</v>
      </c>
    </row>
    <row r="11" spans="1:14" s="39" customFormat="1" ht="27" customHeight="1">
      <c r="A11" s="337">
        <v>1000</v>
      </c>
      <c r="B11" s="294" t="s">
        <v>9</v>
      </c>
      <c r="C11" s="296" t="s">
        <v>121</v>
      </c>
      <c r="D11" s="294" t="s">
        <v>10</v>
      </c>
      <c r="E11" s="294" t="s">
        <v>11</v>
      </c>
      <c r="F11" s="296" t="s">
        <v>122</v>
      </c>
      <c r="G11" s="296" t="s">
        <v>185</v>
      </c>
      <c r="H11" s="296" t="s">
        <v>150</v>
      </c>
      <c r="I11" s="296" t="s">
        <v>12</v>
      </c>
      <c r="J11" s="335" t="s">
        <v>78</v>
      </c>
      <c r="K11" s="305"/>
      <c r="L11" s="290" t="s">
        <v>193</v>
      </c>
      <c r="M11" s="291"/>
      <c r="N11" s="296" t="s">
        <v>123</v>
      </c>
    </row>
    <row r="12" spans="1:14" s="39" customFormat="1" ht="27" customHeight="1">
      <c r="A12" s="338"/>
      <c r="B12" s="295"/>
      <c r="C12" s="297"/>
      <c r="D12" s="295"/>
      <c r="E12" s="295"/>
      <c r="F12" s="298"/>
      <c r="G12" s="297"/>
      <c r="H12" s="297"/>
      <c r="I12" s="297"/>
      <c r="J12" s="336"/>
      <c r="K12" s="307"/>
      <c r="L12" s="98" t="s">
        <v>194</v>
      </c>
      <c r="M12" s="98" t="s">
        <v>195</v>
      </c>
      <c r="N12" s="297"/>
    </row>
    <row r="13" spans="1:14" ht="18" customHeight="1">
      <c r="A13" s="55">
        <v>1100</v>
      </c>
      <c r="B13" s="65" t="s">
        <v>104</v>
      </c>
      <c r="C13" s="29">
        <f>'MES 3'!F13</f>
        <v>0</v>
      </c>
      <c r="D13" s="29">
        <v>0</v>
      </c>
      <c r="E13" s="29">
        <v>0</v>
      </c>
      <c r="F13" s="29">
        <f>C13+D13-E13</f>
        <v>0</v>
      </c>
      <c r="G13" s="29">
        <f>'MES 3'!I13</f>
        <v>0</v>
      </c>
      <c r="H13" s="29">
        <v>0</v>
      </c>
      <c r="I13" s="29">
        <f>G13+H13</f>
        <v>0</v>
      </c>
      <c r="J13" s="292" t="e">
        <f t="shared" ref="J13:J18" si="0">(I13/F13)</f>
        <v>#DIV/0!</v>
      </c>
      <c r="K13" s="293"/>
      <c r="L13" s="99">
        <v>0</v>
      </c>
      <c r="M13" s="99">
        <v>0</v>
      </c>
      <c r="N13" s="31">
        <f>F13-I13</f>
        <v>0</v>
      </c>
    </row>
    <row r="14" spans="1:14" ht="18" customHeight="1">
      <c r="A14" s="55">
        <v>1200</v>
      </c>
      <c r="B14" s="65" t="s">
        <v>105</v>
      </c>
      <c r="C14" s="29">
        <f>'MES 3'!F14</f>
        <v>0</v>
      </c>
      <c r="D14" s="29">
        <v>0</v>
      </c>
      <c r="E14" s="29">
        <v>0</v>
      </c>
      <c r="F14" s="29">
        <f>C14+D14-E14</f>
        <v>0</v>
      </c>
      <c r="G14" s="29">
        <f>'MES 3'!I14</f>
        <v>0</v>
      </c>
      <c r="H14" s="29">
        <v>0</v>
      </c>
      <c r="I14" s="29">
        <f>G14+H14</f>
        <v>0</v>
      </c>
      <c r="J14" s="292" t="e">
        <f t="shared" si="0"/>
        <v>#DIV/0!</v>
      </c>
      <c r="K14" s="293"/>
      <c r="L14" s="99">
        <v>0</v>
      </c>
      <c r="M14" s="99">
        <v>0</v>
      </c>
      <c r="N14" s="31">
        <f>F14-I14</f>
        <v>0</v>
      </c>
    </row>
    <row r="15" spans="1:14" ht="18" customHeight="1">
      <c r="A15" s="55">
        <v>1300</v>
      </c>
      <c r="B15" s="64" t="s">
        <v>190</v>
      </c>
      <c r="C15" s="29">
        <f>'MES 3'!F15</f>
        <v>0</v>
      </c>
      <c r="D15" s="29">
        <v>0</v>
      </c>
      <c r="E15" s="29">
        <v>0</v>
      </c>
      <c r="F15" s="29">
        <f>C15+D15-E15</f>
        <v>0</v>
      </c>
      <c r="G15" s="29">
        <f>'MES 3'!I15</f>
        <v>0</v>
      </c>
      <c r="H15" s="29">
        <v>0</v>
      </c>
      <c r="I15" s="29">
        <f>G15+H15</f>
        <v>0</v>
      </c>
      <c r="J15" s="292" t="e">
        <f t="shared" si="0"/>
        <v>#DIV/0!</v>
      </c>
      <c r="K15" s="293"/>
      <c r="L15" s="99">
        <v>0</v>
      </c>
      <c r="M15" s="99">
        <v>0</v>
      </c>
      <c r="N15" s="31">
        <f>F15-I15</f>
        <v>0</v>
      </c>
    </row>
    <row r="16" spans="1:14" ht="18" customHeight="1">
      <c r="A16" s="55">
        <v>1400</v>
      </c>
      <c r="B16" s="64" t="s">
        <v>220</v>
      </c>
      <c r="C16" s="29">
        <f>'MES 3'!F16</f>
        <v>0</v>
      </c>
      <c r="D16" s="29">
        <v>0</v>
      </c>
      <c r="E16" s="29">
        <v>0</v>
      </c>
      <c r="F16" s="29">
        <f>C16+D16-E16</f>
        <v>0</v>
      </c>
      <c r="G16" s="29">
        <f>'MES 3'!I16</f>
        <v>0</v>
      </c>
      <c r="H16" s="29">
        <v>0</v>
      </c>
      <c r="I16" s="29">
        <f>G16+H16</f>
        <v>0</v>
      </c>
      <c r="J16" s="292" t="e">
        <f t="shared" si="0"/>
        <v>#DIV/0!</v>
      </c>
      <c r="K16" s="293"/>
      <c r="L16" s="99">
        <v>0</v>
      </c>
      <c r="M16" s="99">
        <v>0</v>
      </c>
      <c r="N16" s="31">
        <f>F16-I16</f>
        <v>0</v>
      </c>
    </row>
    <row r="17" spans="1:14" ht="18" customHeight="1">
      <c r="A17" s="55">
        <v>1500</v>
      </c>
      <c r="B17" s="64" t="s">
        <v>221</v>
      </c>
      <c r="C17" s="29">
        <f>'MES 3'!F17</f>
        <v>0</v>
      </c>
      <c r="D17" s="29">
        <v>0</v>
      </c>
      <c r="E17" s="29">
        <v>0</v>
      </c>
      <c r="F17" s="29">
        <f>C17+D17-E17</f>
        <v>0</v>
      </c>
      <c r="G17" s="29">
        <f>'MES 3'!I17</f>
        <v>0</v>
      </c>
      <c r="H17" s="29">
        <v>0</v>
      </c>
      <c r="I17" s="29">
        <f>G17+H17</f>
        <v>0</v>
      </c>
      <c r="J17" s="292" t="e">
        <f t="shared" si="0"/>
        <v>#DIV/0!</v>
      </c>
      <c r="K17" s="293"/>
      <c r="L17" s="99">
        <v>0</v>
      </c>
      <c r="M17" s="99">
        <v>0</v>
      </c>
      <c r="N17" s="31">
        <f>F17-I17</f>
        <v>0</v>
      </c>
    </row>
    <row r="18" spans="1:14" s="40" customFormat="1" ht="18" customHeight="1">
      <c r="A18" s="284" t="s">
        <v>0</v>
      </c>
      <c r="B18" s="285"/>
      <c r="C18" s="37">
        <f>SUM(C13:C17)</f>
        <v>0</v>
      </c>
      <c r="D18" s="83">
        <f t="shared" ref="D18:I18" si="1">SUM(D13:D17)</f>
        <v>0</v>
      </c>
      <c r="E18" s="83">
        <f t="shared" si="1"/>
        <v>0</v>
      </c>
      <c r="F18" s="83">
        <f t="shared" si="1"/>
        <v>0</v>
      </c>
      <c r="G18" s="83">
        <f t="shared" si="1"/>
        <v>0</v>
      </c>
      <c r="H18" s="83">
        <f t="shared" si="1"/>
        <v>0</v>
      </c>
      <c r="I18" s="83">
        <f t="shared" si="1"/>
        <v>0</v>
      </c>
      <c r="J18" s="286" t="e">
        <f t="shared" si="0"/>
        <v>#DIV/0!</v>
      </c>
      <c r="K18" s="287"/>
      <c r="L18" s="100">
        <f t="shared" ref="L18:M18" si="2">SUM(L13:L17)</f>
        <v>0</v>
      </c>
      <c r="M18" s="100">
        <f t="shared" si="2"/>
        <v>0</v>
      </c>
      <c r="N18" s="36">
        <f>SUM(N13:N17)</f>
        <v>0</v>
      </c>
    </row>
    <row r="20" spans="1:14" ht="18" customHeight="1">
      <c r="B20" s="206" t="s">
        <v>14</v>
      </c>
      <c r="C20" s="206"/>
      <c r="D20" s="206"/>
      <c r="E20" s="206" t="s">
        <v>46</v>
      </c>
      <c r="F20" s="206"/>
      <c r="G20" s="206"/>
      <c r="H20" s="206"/>
      <c r="I20" s="206" t="s">
        <v>47</v>
      </c>
      <c r="J20" s="206"/>
      <c r="K20" s="206"/>
      <c r="L20" s="206"/>
      <c r="M20" s="206"/>
      <c r="N20" s="206"/>
    </row>
    <row r="21" spans="1:14" ht="18" customHeight="1">
      <c r="B21" s="206"/>
      <c r="C21" s="206"/>
      <c r="D21" s="206"/>
      <c r="E21" s="206"/>
      <c r="F21" s="206"/>
      <c r="G21" s="206"/>
      <c r="H21" s="206"/>
      <c r="I21" s="206"/>
      <c r="J21" s="206"/>
      <c r="K21" s="206"/>
      <c r="L21" s="206"/>
      <c r="M21" s="206"/>
      <c r="N21" s="206"/>
    </row>
    <row r="22" spans="1:14" ht="40.5" customHeight="1">
      <c r="B22" s="206"/>
      <c r="C22" s="206"/>
      <c r="D22" s="206"/>
      <c r="E22" s="206"/>
      <c r="F22" s="206"/>
      <c r="G22" s="206"/>
      <c r="H22" s="206"/>
      <c r="I22" s="206"/>
      <c r="J22" s="206"/>
      <c r="K22" s="206"/>
      <c r="L22" s="206"/>
      <c r="M22" s="206"/>
      <c r="N22" s="206"/>
    </row>
    <row r="23" spans="1:14" ht="11.25">
      <c r="B23" s="206" t="s">
        <v>15</v>
      </c>
      <c r="C23" s="206"/>
      <c r="D23" s="206"/>
      <c r="E23" s="206" t="s">
        <v>15</v>
      </c>
      <c r="F23" s="206"/>
      <c r="G23" s="206"/>
      <c r="H23" s="206"/>
      <c r="I23" s="206" t="s">
        <v>15</v>
      </c>
      <c r="J23" s="206"/>
      <c r="K23" s="206"/>
      <c r="L23" s="206"/>
      <c r="M23" s="206"/>
      <c r="N23" s="206"/>
    </row>
    <row r="24" spans="1:14" ht="14.45" customHeight="1"/>
    <row r="25" spans="1:14" ht="11.25">
      <c r="B25" s="49" t="s">
        <v>114</v>
      </c>
    </row>
    <row r="26" spans="1:14" ht="11.25">
      <c r="B26" s="4" t="s">
        <v>115</v>
      </c>
    </row>
    <row r="27" spans="1:14" ht="17.649999999999999" customHeight="1"/>
    <row r="28" spans="1:14" ht="17.649999999999999" customHeight="1"/>
    <row r="29" spans="1:14" ht="17.649999999999999" customHeight="1"/>
    <row r="30" spans="1:14" ht="17.649999999999999" customHeight="1"/>
    <row r="31" spans="1:14" ht="17.649999999999999" customHeight="1"/>
    <row r="32" spans="1:14" ht="17.649999999999999" customHeight="1"/>
    <row r="33" spans="1:14" ht="17.649999999999999" customHeight="1"/>
    <row r="34" spans="1:14" ht="17.649999999999999" customHeight="1"/>
    <row r="35" spans="1:14" ht="17.649999999999999" customHeight="1"/>
    <row r="36" spans="1:14" ht="17.649999999999999" customHeight="1"/>
    <row r="37" spans="1:14" s="78" customFormat="1" ht="17.649999999999999" customHeight="1">
      <c r="L37" s="88"/>
      <c r="M37" s="88"/>
    </row>
    <row r="38" spans="1:14" ht="17.649999999999999" customHeight="1"/>
    <row r="39" spans="1:14" ht="17.649999999999999" customHeight="1"/>
    <row r="40" spans="1:14" ht="66" customHeight="1"/>
    <row r="41" spans="1:14" ht="29.25" customHeight="1">
      <c r="A41" s="206"/>
      <c r="B41" s="96" t="s">
        <v>87</v>
      </c>
      <c r="C41" s="342">
        <f>PRESUPUESTO!$B$5</f>
        <v>0</v>
      </c>
      <c r="D41" s="342"/>
      <c r="E41" s="342" t="s">
        <v>211</v>
      </c>
      <c r="F41" s="342"/>
      <c r="G41" s="312" t="s">
        <v>222</v>
      </c>
      <c r="H41" s="313"/>
      <c r="I41" s="127" t="s">
        <v>223</v>
      </c>
      <c r="J41" s="343" t="s">
        <v>224</v>
      </c>
      <c r="K41" s="344"/>
      <c r="L41" s="132" t="s">
        <v>208</v>
      </c>
      <c r="M41" s="345" t="s">
        <v>212</v>
      </c>
      <c r="N41" s="313"/>
    </row>
    <row r="42" spans="1:14" ht="18" customHeight="1">
      <c r="A42" s="206"/>
      <c r="B42" s="96" t="s">
        <v>16</v>
      </c>
      <c r="C42" s="342">
        <f>PRESUPUESTO!$B$6</f>
        <v>0</v>
      </c>
      <c r="D42" s="342"/>
      <c r="E42" s="342"/>
      <c r="F42" s="342"/>
      <c r="G42" s="346">
        <f>PRESUPUESTO!$A$9</f>
        <v>0</v>
      </c>
      <c r="H42" s="347"/>
      <c r="I42" s="133">
        <f>PRESUPUESTO!$C$9</f>
        <v>0</v>
      </c>
      <c r="J42" s="321">
        <f>PRESUPUESTO!$D$9</f>
        <v>0</v>
      </c>
      <c r="K42" s="329"/>
      <c r="L42" s="134">
        <f>PRESUPUESTO!$E$9</f>
        <v>0</v>
      </c>
      <c r="M42" s="348"/>
      <c r="N42" s="349"/>
    </row>
    <row r="43" spans="1:14" ht="18" customHeight="1">
      <c r="A43" s="206"/>
      <c r="B43" s="135" t="s">
        <v>43</v>
      </c>
      <c r="C43" s="342">
        <f>PRESUPUESTO!$B$7</f>
        <v>0</v>
      </c>
      <c r="D43" s="342"/>
      <c r="E43" s="342" t="s">
        <v>213</v>
      </c>
      <c r="F43" s="342"/>
      <c r="G43" s="346">
        <f>PRESUPUESTO!$A$10</f>
        <v>0</v>
      </c>
      <c r="H43" s="347"/>
      <c r="I43" s="133">
        <f>PRESUPUESTO!$C$10</f>
        <v>0</v>
      </c>
      <c r="J43" s="321">
        <f>PRESUPUESTO!$D$10</f>
        <v>0</v>
      </c>
      <c r="K43" s="329"/>
      <c r="L43" s="134">
        <f>PRESUPUESTO!$E$10</f>
        <v>0</v>
      </c>
      <c r="M43" s="348"/>
      <c r="N43" s="349"/>
    </row>
    <row r="44" spans="1:14" ht="18" customHeight="1">
      <c r="A44" s="206"/>
      <c r="B44" s="136" t="s">
        <v>1</v>
      </c>
      <c r="C44" s="319">
        <f>PRESUPUESTO!$E$5</f>
        <v>0</v>
      </c>
      <c r="D44" s="320"/>
      <c r="E44" s="350"/>
      <c r="F44" s="350"/>
      <c r="G44" s="346">
        <f>PRESUPUESTO!$A$11</f>
        <v>0</v>
      </c>
      <c r="H44" s="347"/>
      <c r="I44" s="133">
        <f>PRESUPUESTO!$C$11</f>
        <v>0</v>
      </c>
      <c r="J44" s="321">
        <f>PRESUPUESTO!$D$11</f>
        <v>0</v>
      </c>
      <c r="K44" s="329"/>
      <c r="L44" s="134">
        <f>PRESUPUESTO!$E$11</f>
        <v>0</v>
      </c>
      <c r="M44" s="330"/>
      <c r="N44" s="316"/>
    </row>
    <row r="45" spans="1:14" s="88" customFormat="1" ht="18" customHeight="1">
      <c r="A45" s="206"/>
      <c r="B45" s="137" t="s">
        <v>42</v>
      </c>
      <c r="C45" s="319">
        <f>PRESUPUESTO!$E$6</f>
        <v>0</v>
      </c>
      <c r="D45" s="320"/>
      <c r="E45" s="321" t="s">
        <v>214</v>
      </c>
      <c r="F45" s="322"/>
      <c r="G45" s="331"/>
      <c r="H45" s="332"/>
      <c r="I45" s="140"/>
      <c r="J45" s="314"/>
      <c r="K45" s="314"/>
      <c r="L45" s="141"/>
      <c r="M45" s="315"/>
      <c r="N45" s="316"/>
    </row>
    <row r="46" spans="1:14" s="88" customFormat="1" ht="18" customHeight="1">
      <c r="A46" s="206"/>
      <c r="B46" s="137" t="s">
        <v>3</v>
      </c>
      <c r="C46" s="319">
        <f>PRESUPUESTO!$E$7</f>
        <v>0</v>
      </c>
      <c r="D46" s="320"/>
      <c r="E46" s="321"/>
      <c r="F46" s="322"/>
      <c r="G46" s="323"/>
      <c r="H46" s="324"/>
      <c r="I46" s="142"/>
      <c r="J46" s="325"/>
      <c r="K46" s="326"/>
      <c r="L46" s="142"/>
      <c r="M46" s="327"/>
      <c r="N46" s="328"/>
    </row>
    <row r="47" spans="1:14" ht="18" customHeight="1">
      <c r="A47" s="28" t="s">
        <v>59</v>
      </c>
      <c r="B47" s="119" t="s">
        <v>4</v>
      </c>
      <c r="C47" s="38">
        <v>1</v>
      </c>
      <c r="D47" s="38">
        <v>2</v>
      </c>
      <c r="E47" s="38">
        <v>3</v>
      </c>
      <c r="F47" s="38" t="s">
        <v>5</v>
      </c>
      <c r="G47" s="139">
        <v>5</v>
      </c>
      <c r="H47" s="139">
        <v>-6</v>
      </c>
      <c r="I47" s="139" t="s">
        <v>6</v>
      </c>
      <c r="J47" s="310" t="s">
        <v>7</v>
      </c>
      <c r="K47" s="311"/>
      <c r="L47" s="317">
        <v>9</v>
      </c>
      <c r="M47" s="318"/>
      <c r="N47" s="122" t="s">
        <v>45</v>
      </c>
    </row>
    <row r="48" spans="1:14" s="40" customFormat="1" ht="23.1" customHeight="1">
      <c r="A48" s="294">
        <v>2000</v>
      </c>
      <c r="B48" s="294" t="s">
        <v>19</v>
      </c>
      <c r="C48" s="296" t="s">
        <v>125</v>
      </c>
      <c r="D48" s="294" t="s">
        <v>10</v>
      </c>
      <c r="E48" s="294" t="s">
        <v>11</v>
      </c>
      <c r="F48" s="296" t="s">
        <v>122</v>
      </c>
      <c r="G48" s="296" t="s">
        <v>184</v>
      </c>
      <c r="H48" s="296" t="s">
        <v>151</v>
      </c>
      <c r="I48" s="296" t="s">
        <v>126</v>
      </c>
      <c r="J48" s="304" t="s">
        <v>79</v>
      </c>
      <c r="K48" s="305"/>
      <c r="L48" s="290" t="s">
        <v>193</v>
      </c>
      <c r="M48" s="291"/>
      <c r="N48" s="296" t="s">
        <v>124</v>
      </c>
    </row>
    <row r="49" spans="1:14" s="40" customFormat="1" ht="23.1" customHeight="1">
      <c r="A49" s="295"/>
      <c r="B49" s="295"/>
      <c r="C49" s="297"/>
      <c r="D49" s="295"/>
      <c r="E49" s="295"/>
      <c r="F49" s="298"/>
      <c r="G49" s="298"/>
      <c r="H49" s="297"/>
      <c r="I49" s="297"/>
      <c r="J49" s="306"/>
      <c r="K49" s="307"/>
      <c r="L49" s="101" t="s">
        <v>196</v>
      </c>
      <c r="M49" s="101" t="s">
        <v>197</v>
      </c>
      <c r="N49" s="297"/>
    </row>
    <row r="50" spans="1:14" s="40" customFormat="1" ht="18" customHeight="1">
      <c r="A50" s="80">
        <v>2100</v>
      </c>
      <c r="B50" s="309" t="s">
        <v>103</v>
      </c>
      <c r="C50" s="309"/>
      <c r="D50" s="309"/>
      <c r="E50" s="309"/>
      <c r="F50" s="309"/>
      <c r="G50" s="309"/>
      <c r="H50" s="309"/>
      <c r="I50" s="309"/>
      <c r="J50" s="309"/>
      <c r="K50" s="309"/>
      <c r="L50" s="309"/>
      <c r="M50" s="309"/>
      <c r="N50" s="309"/>
    </row>
    <row r="51" spans="1:14" ht="18" customHeight="1">
      <c r="A51" s="79">
        <v>2101</v>
      </c>
      <c r="B51" s="64" t="s">
        <v>83</v>
      </c>
      <c r="C51" s="29">
        <f>'MES 3'!F51</f>
        <v>0</v>
      </c>
      <c r="D51" s="29">
        <v>0</v>
      </c>
      <c r="E51" s="29">
        <v>0</v>
      </c>
      <c r="F51" s="29">
        <f t="shared" ref="F51:F60" si="3">C51+D51-E51</f>
        <v>0</v>
      </c>
      <c r="G51" s="29">
        <f>'MES 3'!I51</f>
        <v>0</v>
      </c>
      <c r="H51" s="29">
        <v>0</v>
      </c>
      <c r="I51" s="29">
        <f t="shared" ref="I51:I60" si="4">(G51+H51)</f>
        <v>0</v>
      </c>
      <c r="J51" s="292" t="e">
        <f>(I51/F51)</f>
        <v>#DIV/0!</v>
      </c>
      <c r="K51" s="293"/>
      <c r="L51" s="99">
        <v>0</v>
      </c>
      <c r="M51" s="99">
        <v>0</v>
      </c>
      <c r="N51" s="82">
        <f>(F51-I51)</f>
        <v>0</v>
      </c>
    </row>
    <row r="52" spans="1:14" ht="18" customHeight="1">
      <c r="A52" s="79">
        <v>2102</v>
      </c>
      <c r="B52" s="64" t="s">
        <v>21</v>
      </c>
      <c r="C52" s="29">
        <f>'MES 3'!F52</f>
        <v>0</v>
      </c>
      <c r="D52" s="29">
        <v>0</v>
      </c>
      <c r="E52" s="29">
        <v>0</v>
      </c>
      <c r="F52" s="29">
        <f t="shared" si="3"/>
        <v>0</v>
      </c>
      <c r="G52" s="29">
        <f>'MES 3'!I52</f>
        <v>0</v>
      </c>
      <c r="H52" s="29">
        <v>0</v>
      </c>
      <c r="I52" s="29">
        <f t="shared" si="4"/>
        <v>0</v>
      </c>
      <c r="J52" s="292" t="e">
        <f t="shared" ref="J52:J63" si="5">(I52/F52)</f>
        <v>#DIV/0!</v>
      </c>
      <c r="K52" s="293"/>
      <c r="L52" s="99">
        <v>0</v>
      </c>
      <c r="M52" s="99">
        <v>0</v>
      </c>
      <c r="N52" s="82">
        <f t="shared" ref="N52:N63" si="6">(F52-I52)</f>
        <v>0</v>
      </c>
    </row>
    <row r="53" spans="1:14" ht="18" customHeight="1">
      <c r="A53" s="79">
        <v>2103</v>
      </c>
      <c r="B53" s="64" t="s">
        <v>22</v>
      </c>
      <c r="C53" s="29">
        <f>'MES 3'!F53</f>
        <v>0</v>
      </c>
      <c r="D53" s="29">
        <v>0</v>
      </c>
      <c r="E53" s="29">
        <v>0</v>
      </c>
      <c r="F53" s="29">
        <f t="shared" si="3"/>
        <v>0</v>
      </c>
      <c r="G53" s="29">
        <f>'MES 3'!I53</f>
        <v>0</v>
      </c>
      <c r="H53" s="29">
        <v>0</v>
      </c>
      <c r="I53" s="29">
        <f t="shared" si="4"/>
        <v>0</v>
      </c>
      <c r="J53" s="292" t="e">
        <f t="shared" si="5"/>
        <v>#DIV/0!</v>
      </c>
      <c r="K53" s="293"/>
      <c r="L53" s="99">
        <v>0</v>
      </c>
      <c r="M53" s="99">
        <v>0</v>
      </c>
      <c r="N53" s="82">
        <f t="shared" si="6"/>
        <v>0</v>
      </c>
    </row>
    <row r="54" spans="1:14" ht="18" customHeight="1">
      <c r="A54" s="79">
        <v>2104</v>
      </c>
      <c r="B54" s="64" t="s">
        <v>23</v>
      </c>
      <c r="C54" s="29">
        <f>'MES 3'!F54</f>
        <v>0</v>
      </c>
      <c r="D54" s="29">
        <v>0</v>
      </c>
      <c r="E54" s="29">
        <v>0</v>
      </c>
      <c r="F54" s="29">
        <f t="shared" si="3"/>
        <v>0</v>
      </c>
      <c r="G54" s="29">
        <f>'MES 3'!I54</f>
        <v>0</v>
      </c>
      <c r="H54" s="29">
        <v>0</v>
      </c>
      <c r="I54" s="29">
        <f t="shared" si="4"/>
        <v>0</v>
      </c>
      <c r="J54" s="292" t="e">
        <f t="shared" si="5"/>
        <v>#DIV/0!</v>
      </c>
      <c r="K54" s="293"/>
      <c r="L54" s="99">
        <v>0</v>
      </c>
      <c r="M54" s="99">
        <v>0</v>
      </c>
      <c r="N54" s="82">
        <f t="shared" si="6"/>
        <v>0</v>
      </c>
    </row>
    <row r="55" spans="1:14" ht="18" customHeight="1">
      <c r="A55" s="79">
        <v>2105</v>
      </c>
      <c r="B55" s="64" t="s">
        <v>24</v>
      </c>
      <c r="C55" s="29">
        <f>'MES 3'!F55</f>
        <v>0</v>
      </c>
      <c r="D55" s="29">
        <v>0</v>
      </c>
      <c r="E55" s="29">
        <v>0</v>
      </c>
      <c r="F55" s="29">
        <f t="shared" si="3"/>
        <v>0</v>
      </c>
      <c r="G55" s="29">
        <f>'MES 3'!I55</f>
        <v>0</v>
      </c>
      <c r="H55" s="29">
        <v>0</v>
      </c>
      <c r="I55" s="29">
        <f t="shared" si="4"/>
        <v>0</v>
      </c>
      <c r="J55" s="292" t="e">
        <f t="shared" si="5"/>
        <v>#DIV/0!</v>
      </c>
      <c r="K55" s="293"/>
      <c r="L55" s="99">
        <v>0</v>
      </c>
      <c r="M55" s="99">
        <v>0</v>
      </c>
      <c r="N55" s="82">
        <f t="shared" si="6"/>
        <v>0</v>
      </c>
    </row>
    <row r="56" spans="1:14" ht="18" customHeight="1">
      <c r="A56" s="79">
        <v>2106</v>
      </c>
      <c r="B56" s="64" t="s">
        <v>25</v>
      </c>
      <c r="C56" s="29">
        <f>'MES 3'!F56</f>
        <v>0</v>
      </c>
      <c r="D56" s="29">
        <v>0</v>
      </c>
      <c r="E56" s="29">
        <v>0</v>
      </c>
      <c r="F56" s="29">
        <f t="shared" si="3"/>
        <v>0</v>
      </c>
      <c r="G56" s="29">
        <f>'MES 3'!I56</f>
        <v>0</v>
      </c>
      <c r="H56" s="29">
        <v>0</v>
      </c>
      <c r="I56" s="29">
        <f t="shared" si="4"/>
        <v>0</v>
      </c>
      <c r="J56" s="292" t="e">
        <f t="shared" si="5"/>
        <v>#DIV/0!</v>
      </c>
      <c r="K56" s="293"/>
      <c r="L56" s="99">
        <v>0</v>
      </c>
      <c r="M56" s="99">
        <v>0</v>
      </c>
      <c r="N56" s="82">
        <f t="shared" si="6"/>
        <v>0</v>
      </c>
    </row>
    <row r="57" spans="1:14" ht="18" customHeight="1">
      <c r="A57" s="79">
        <v>2107</v>
      </c>
      <c r="B57" s="64" t="s">
        <v>26</v>
      </c>
      <c r="C57" s="29">
        <f>'MES 3'!F57</f>
        <v>0</v>
      </c>
      <c r="D57" s="29">
        <v>0</v>
      </c>
      <c r="E57" s="29">
        <v>0</v>
      </c>
      <c r="F57" s="29">
        <f t="shared" si="3"/>
        <v>0</v>
      </c>
      <c r="G57" s="29">
        <f>'MES 3'!I57</f>
        <v>0</v>
      </c>
      <c r="H57" s="29">
        <v>0</v>
      </c>
      <c r="I57" s="29">
        <f t="shared" si="4"/>
        <v>0</v>
      </c>
      <c r="J57" s="292" t="e">
        <f t="shared" si="5"/>
        <v>#DIV/0!</v>
      </c>
      <c r="K57" s="293"/>
      <c r="L57" s="99">
        <v>0</v>
      </c>
      <c r="M57" s="99">
        <v>0</v>
      </c>
      <c r="N57" s="82">
        <f t="shared" si="6"/>
        <v>0</v>
      </c>
    </row>
    <row r="58" spans="1:14" ht="18" customHeight="1">
      <c r="A58" s="79">
        <v>2108</v>
      </c>
      <c r="B58" s="73" t="s">
        <v>90</v>
      </c>
      <c r="C58" s="29">
        <f>'MES 3'!F58</f>
        <v>0</v>
      </c>
      <c r="D58" s="29">
        <v>0</v>
      </c>
      <c r="E58" s="29">
        <v>0</v>
      </c>
      <c r="F58" s="29">
        <f t="shared" si="3"/>
        <v>0</v>
      </c>
      <c r="G58" s="29">
        <f>'MES 3'!I58</f>
        <v>0</v>
      </c>
      <c r="H58" s="29">
        <v>0</v>
      </c>
      <c r="I58" s="29">
        <f t="shared" si="4"/>
        <v>0</v>
      </c>
      <c r="J58" s="292" t="e">
        <f t="shared" si="5"/>
        <v>#DIV/0!</v>
      </c>
      <c r="K58" s="293"/>
      <c r="L58" s="99">
        <v>0</v>
      </c>
      <c r="M58" s="99">
        <v>0</v>
      </c>
      <c r="N58" s="82">
        <f t="shared" si="6"/>
        <v>0</v>
      </c>
    </row>
    <row r="59" spans="1:14" ht="18" customHeight="1">
      <c r="A59" s="79">
        <v>2109</v>
      </c>
      <c r="B59" s="64" t="s">
        <v>140</v>
      </c>
      <c r="C59" s="29">
        <f>'MES 3'!F59</f>
        <v>0</v>
      </c>
      <c r="D59" s="29">
        <v>0</v>
      </c>
      <c r="E59" s="29">
        <v>0</v>
      </c>
      <c r="F59" s="29">
        <f t="shared" si="3"/>
        <v>0</v>
      </c>
      <c r="G59" s="29">
        <f>'MES 3'!I59</f>
        <v>0</v>
      </c>
      <c r="H59" s="29">
        <v>0</v>
      </c>
      <c r="I59" s="29">
        <f t="shared" si="4"/>
        <v>0</v>
      </c>
      <c r="J59" s="292" t="e">
        <f t="shared" si="5"/>
        <v>#DIV/0!</v>
      </c>
      <c r="K59" s="293"/>
      <c r="L59" s="99">
        <v>0</v>
      </c>
      <c r="M59" s="99">
        <v>0</v>
      </c>
      <c r="N59" s="82">
        <f t="shared" si="6"/>
        <v>0</v>
      </c>
    </row>
    <row r="60" spans="1:14" ht="18" customHeight="1">
      <c r="A60" s="79">
        <f>+A59+1</f>
        <v>2110</v>
      </c>
      <c r="B60" s="64" t="s">
        <v>28</v>
      </c>
      <c r="C60" s="29">
        <f>'MES 3'!F60</f>
        <v>0</v>
      </c>
      <c r="D60" s="29">
        <v>0</v>
      </c>
      <c r="E60" s="29">
        <v>0</v>
      </c>
      <c r="F60" s="29">
        <f t="shared" si="3"/>
        <v>0</v>
      </c>
      <c r="G60" s="29">
        <f>'MES 3'!I60</f>
        <v>0</v>
      </c>
      <c r="H60" s="29">
        <v>0</v>
      </c>
      <c r="I60" s="29">
        <f t="shared" si="4"/>
        <v>0</v>
      </c>
      <c r="J60" s="292" t="e">
        <f t="shared" si="5"/>
        <v>#DIV/0!</v>
      </c>
      <c r="K60" s="293"/>
      <c r="L60" s="99">
        <v>0</v>
      </c>
      <c r="M60" s="99">
        <v>0</v>
      </c>
      <c r="N60" s="82">
        <f t="shared" si="6"/>
        <v>0</v>
      </c>
    </row>
    <row r="61" spans="1:14" s="88" customFormat="1" ht="18" customHeight="1">
      <c r="A61" s="91">
        <f>+A60+1</f>
        <v>2111</v>
      </c>
      <c r="B61" s="64" t="s">
        <v>29</v>
      </c>
      <c r="C61" s="29">
        <f>'MES 3'!F61</f>
        <v>0</v>
      </c>
      <c r="D61" s="29">
        <v>0</v>
      </c>
      <c r="E61" s="29">
        <v>0</v>
      </c>
      <c r="F61" s="29">
        <f t="shared" ref="F61" si="7">C61+D61-E61</f>
        <v>0</v>
      </c>
      <c r="G61" s="29">
        <f>'MES 3'!I61</f>
        <v>0</v>
      </c>
      <c r="H61" s="29">
        <v>0</v>
      </c>
      <c r="I61" s="29">
        <f t="shared" ref="I61" si="8">(G61+H61)</f>
        <v>0</v>
      </c>
      <c r="J61" s="292" t="e">
        <f t="shared" ref="J61" si="9">(I61/F61)</f>
        <v>#DIV/0!</v>
      </c>
      <c r="K61" s="293"/>
      <c r="L61" s="99">
        <v>0</v>
      </c>
      <c r="M61" s="99">
        <v>0</v>
      </c>
      <c r="N61" s="82">
        <f t="shared" ref="N61" si="10">(F61-I61)</f>
        <v>0</v>
      </c>
    </row>
    <row r="62" spans="1:14" s="88" customFormat="1" ht="18" customHeight="1">
      <c r="A62" s="91">
        <f>+A61+1</f>
        <v>2112</v>
      </c>
      <c r="B62" s="64" t="s">
        <v>210</v>
      </c>
      <c r="C62" s="29">
        <f>'MES 3'!F62</f>
        <v>0</v>
      </c>
      <c r="D62" s="29">
        <v>0</v>
      </c>
      <c r="E62" s="29">
        <v>0</v>
      </c>
      <c r="F62" s="29">
        <f t="shared" ref="F62:F63" si="11">C62+D62-E62</f>
        <v>0</v>
      </c>
      <c r="G62" s="29">
        <f>'MES 3'!I62</f>
        <v>0</v>
      </c>
      <c r="H62" s="29">
        <v>0</v>
      </c>
      <c r="I62" s="29">
        <f t="shared" ref="I62:I63" si="12">(G62+H62)</f>
        <v>0</v>
      </c>
      <c r="J62" s="292" t="e">
        <f t="shared" ref="J62" si="13">(I62/F62)</f>
        <v>#DIV/0!</v>
      </c>
      <c r="K62" s="293"/>
      <c r="L62" s="99">
        <v>0</v>
      </c>
      <c r="M62" s="99">
        <v>0</v>
      </c>
      <c r="N62" s="82">
        <f t="shared" ref="N62" si="14">(F62-I62)</f>
        <v>0</v>
      </c>
    </row>
    <row r="63" spans="1:14" ht="18" customHeight="1">
      <c r="A63" s="79">
        <v>2113</v>
      </c>
      <c r="B63" s="84" t="s">
        <v>142</v>
      </c>
      <c r="C63" s="29">
        <f>'MES 3'!F63</f>
        <v>0</v>
      </c>
      <c r="D63" s="29">
        <v>0</v>
      </c>
      <c r="E63" s="29">
        <v>0</v>
      </c>
      <c r="F63" s="29">
        <f t="shared" si="11"/>
        <v>0</v>
      </c>
      <c r="G63" s="29">
        <f>'MES 3'!I63</f>
        <v>0</v>
      </c>
      <c r="H63" s="29">
        <v>0</v>
      </c>
      <c r="I63" s="29">
        <f t="shared" si="12"/>
        <v>0</v>
      </c>
      <c r="J63" s="292" t="e">
        <f t="shared" si="5"/>
        <v>#DIV/0!</v>
      </c>
      <c r="K63" s="293"/>
      <c r="L63" s="99">
        <v>0</v>
      </c>
      <c r="M63" s="99">
        <v>0</v>
      </c>
      <c r="N63" s="82">
        <f t="shared" si="6"/>
        <v>0</v>
      </c>
    </row>
    <row r="64" spans="1:14" s="40" customFormat="1" ht="18" customHeight="1">
      <c r="A64" s="284" t="s">
        <v>30</v>
      </c>
      <c r="B64" s="285"/>
      <c r="C64" s="34">
        <f t="shared" ref="C64:I64" si="15">SUM(C51:C63)</f>
        <v>0</v>
      </c>
      <c r="D64" s="34">
        <f t="shared" si="15"/>
        <v>0</v>
      </c>
      <c r="E64" s="34">
        <f t="shared" si="15"/>
        <v>0</v>
      </c>
      <c r="F64" s="34">
        <f t="shared" si="15"/>
        <v>0</v>
      </c>
      <c r="G64" s="34">
        <f t="shared" si="15"/>
        <v>0</v>
      </c>
      <c r="H64" s="34">
        <f t="shared" si="15"/>
        <v>0</v>
      </c>
      <c r="I64" s="34">
        <f t="shared" si="15"/>
        <v>0</v>
      </c>
      <c r="J64" s="286" t="e">
        <f>(I64/F64)</f>
        <v>#DIV/0!</v>
      </c>
      <c r="K64" s="287"/>
      <c r="L64" s="102">
        <f>SUM(L51:L63)</f>
        <v>0</v>
      </c>
      <c r="M64" s="102">
        <f>SUM(M51:M63)</f>
        <v>0</v>
      </c>
      <c r="N64" s="81">
        <f>SUM(N51:N63)</f>
        <v>0</v>
      </c>
    </row>
    <row r="65" spans="1:14" s="40" customFormat="1" ht="18" customHeight="1">
      <c r="A65" s="80">
        <v>2200</v>
      </c>
      <c r="B65" s="309" t="s">
        <v>107</v>
      </c>
      <c r="C65" s="309"/>
      <c r="D65" s="309"/>
      <c r="E65" s="309"/>
      <c r="F65" s="309"/>
      <c r="G65" s="309"/>
      <c r="H65" s="309"/>
      <c r="I65" s="309"/>
      <c r="J65" s="309"/>
      <c r="K65" s="309"/>
      <c r="L65" s="309"/>
      <c r="M65" s="309"/>
      <c r="N65" s="309"/>
    </row>
    <row r="66" spans="1:14" ht="18" customHeight="1">
      <c r="A66" s="79">
        <v>2201</v>
      </c>
      <c r="B66" s="84" t="s">
        <v>98</v>
      </c>
      <c r="C66" s="29">
        <f>'MES 3'!F66</f>
        <v>0</v>
      </c>
      <c r="D66" s="29">
        <v>0</v>
      </c>
      <c r="E66" s="29">
        <v>0</v>
      </c>
      <c r="F66" s="29">
        <f t="shared" ref="F66:F71" si="16">C66+D66-E66</f>
        <v>0</v>
      </c>
      <c r="G66" s="29">
        <f>'MES 3'!I66</f>
        <v>0</v>
      </c>
      <c r="H66" s="29">
        <v>0</v>
      </c>
      <c r="I66" s="29">
        <f t="shared" ref="I66:I71" si="17">(G66+H66)</f>
        <v>0</v>
      </c>
      <c r="J66" s="292" t="e">
        <f>(I66/F66)</f>
        <v>#DIV/0!</v>
      </c>
      <c r="K66" s="293"/>
      <c r="L66" s="99">
        <v>0</v>
      </c>
      <c r="M66" s="99">
        <v>0</v>
      </c>
      <c r="N66" s="82">
        <f t="shared" ref="N66:N71" si="18">(F66-I66)</f>
        <v>0</v>
      </c>
    </row>
    <row r="67" spans="1:14" ht="18" customHeight="1">
      <c r="A67" s="79">
        <v>2202</v>
      </c>
      <c r="B67" s="84" t="s">
        <v>99</v>
      </c>
      <c r="C67" s="29">
        <f>'MES 3'!F67</f>
        <v>0</v>
      </c>
      <c r="D67" s="29">
        <v>0</v>
      </c>
      <c r="E67" s="29">
        <v>0</v>
      </c>
      <c r="F67" s="29">
        <f t="shared" si="16"/>
        <v>0</v>
      </c>
      <c r="G67" s="29">
        <f>'MES 3'!I67</f>
        <v>0</v>
      </c>
      <c r="H67" s="29">
        <v>0</v>
      </c>
      <c r="I67" s="29">
        <f t="shared" si="17"/>
        <v>0</v>
      </c>
      <c r="J67" s="292" t="e">
        <f t="shared" ref="J67:J77" si="19">(I67/F67)</f>
        <v>#DIV/0!</v>
      </c>
      <c r="K67" s="293"/>
      <c r="L67" s="99">
        <v>0</v>
      </c>
      <c r="M67" s="99">
        <v>0</v>
      </c>
      <c r="N67" s="82">
        <f t="shared" si="18"/>
        <v>0</v>
      </c>
    </row>
    <row r="68" spans="1:14" ht="18" customHeight="1">
      <c r="A68" s="79">
        <v>2203</v>
      </c>
      <c r="B68" s="84" t="s">
        <v>198</v>
      </c>
      <c r="C68" s="29">
        <f>'MES 3'!F68</f>
        <v>0</v>
      </c>
      <c r="D68" s="29">
        <v>0</v>
      </c>
      <c r="E68" s="29">
        <v>0</v>
      </c>
      <c r="F68" s="29">
        <f t="shared" si="16"/>
        <v>0</v>
      </c>
      <c r="G68" s="29">
        <f>'MES 3'!I68</f>
        <v>0</v>
      </c>
      <c r="H68" s="29">
        <v>0</v>
      </c>
      <c r="I68" s="29">
        <f t="shared" si="17"/>
        <v>0</v>
      </c>
      <c r="J68" s="292" t="e">
        <f t="shared" si="19"/>
        <v>#DIV/0!</v>
      </c>
      <c r="K68" s="293"/>
      <c r="L68" s="99">
        <v>0</v>
      </c>
      <c r="M68" s="99">
        <v>0</v>
      </c>
      <c r="N68" s="82">
        <f t="shared" si="18"/>
        <v>0</v>
      </c>
    </row>
    <row r="69" spans="1:14" ht="18" customHeight="1">
      <c r="A69" s="79">
        <v>2204</v>
      </c>
      <c r="B69" s="84" t="s">
        <v>100</v>
      </c>
      <c r="C69" s="29">
        <f>'MES 3'!F69</f>
        <v>0</v>
      </c>
      <c r="D69" s="29">
        <v>0</v>
      </c>
      <c r="E69" s="29">
        <v>0</v>
      </c>
      <c r="F69" s="29">
        <f t="shared" si="16"/>
        <v>0</v>
      </c>
      <c r="G69" s="29">
        <f>'MES 3'!I69</f>
        <v>0</v>
      </c>
      <c r="H69" s="29">
        <v>0</v>
      </c>
      <c r="I69" s="29">
        <f t="shared" si="17"/>
        <v>0</v>
      </c>
      <c r="J69" s="292" t="e">
        <f t="shared" si="19"/>
        <v>#DIV/0!</v>
      </c>
      <c r="K69" s="293"/>
      <c r="L69" s="99">
        <v>0</v>
      </c>
      <c r="M69" s="99">
        <v>0</v>
      </c>
      <c r="N69" s="82">
        <f t="shared" si="18"/>
        <v>0</v>
      </c>
    </row>
    <row r="70" spans="1:14" ht="18" customHeight="1">
      <c r="A70" s="79">
        <v>2205</v>
      </c>
      <c r="B70" s="84" t="s">
        <v>101</v>
      </c>
      <c r="C70" s="29">
        <f>'MES 3'!F70</f>
        <v>0</v>
      </c>
      <c r="D70" s="29">
        <v>0</v>
      </c>
      <c r="E70" s="29">
        <v>0</v>
      </c>
      <c r="F70" s="29">
        <f t="shared" si="16"/>
        <v>0</v>
      </c>
      <c r="G70" s="29">
        <f>'MES 3'!I70</f>
        <v>0</v>
      </c>
      <c r="H70" s="29">
        <v>0</v>
      </c>
      <c r="I70" s="29">
        <f t="shared" si="17"/>
        <v>0</v>
      </c>
      <c r="J70" s="292" t="e">
        <f t="shared" si="19"/>
        <v>#DIV/0!</v>
      </c>
      <c r="K70" s="293"/>
      <c r="L70" s="99">
        <v>0</v>
      </c>
      <c r="M70" s="99">
        <v>0</v>
      </c>
      <c r="N70" s="82">
        <f t="shared" si="18"/>
        <v>0</v>
      </c>
    </row>
    <row r="71" spans="1:14" ht="18" customHeight="1">
      <c r="A71" s="79">
        <v>2206</v>
      </c>
      <c r="B71" s="84" t="s">
        <v>102</v>
      </c>
      <c r="C71" s="29">
        <f>'MES 3'!F71</f>
        <v>0</v>
      </c>
      <c r="D71" s="29">
        <v>0</v>
      </c>
      <c r="E71" s="29">
        <v>0</v>
      </c>
      <c r="F71" s="29">
        <f t="shared" si="16"/>
        <v>0</v>
      </c>
      <c r="G71" s="29">
        <f>'MES 3'!I71</f>
        <v>0</v>
      </c>
      <c r="H71" s="29">
        <v>0</v>
      </c>
      <c r="I71" s="29">
        <f t="shared" si="17"/>
        <v>0</v>
      </c>
      <c r="J71" s="292" t="e">
        <f t="shared" si="19"/>
        <v>#DIV/0!</v>
      </c>
      <c r="K71" s="293"/>
      <c r="L71" s="99">
        <v>0</v>
      </c>
      <c r="M71" s="99">
        <v>0</v>
      </c>
      <c r="N71" s="82">
        <f t="shared" si="18"/>
        <v>0</v>
      </c>
    </row>
    <row r="72" spans="1:14" s="88" customFormat="1" ht="18" customHeight="1">
      <c r="A72" s="91">
        <v>2207</v>
      </c>
      <c r="B72" s="84" t="s">
        <v>139</v>
      </c>
      <c r="C72" s="29">
        <f>'MES 3'!F72</f>
        <v>0</v>
      </c>
      <c r="D72" s="29">
        <v>0</v>
      </c>
      <c r="E72" s="29">
        <v>0</v>
      </c>
      <c r="F72" s="29">
        <f t="shared" ref="F72" si="20">C72+D72-E72</f>
        <v>0</v>
      </c>
      <c r="G72" s="29">
        <f>'MES 3'!I72</f>
        <v>0</v>
      </c>
      <c r="H72" s="29">
        <v>0</v>
      </c>
      <c r="I72" s="29">
        <f t="shared" ref="I72" si="21">(G72+H72)</f>
        <v>0</v>
      </c>
      <c r="J72" s="292" t="e">
        <f t="shared" ref="J72" si="22">(I72/F72)</f>
        <v>#DIV/0!</v>
      </c>
      <c r="K72" s="293"/>
      <c r="L72" s="99">
        <v>0</v>
      </c>
      <c r="M72" s="99">
        <v>0</v>
      </c>
      <c r="N72" s="82">
        <f t="shared" ref="N72" si="23">(F72-I72)</f>
        <v>0</v>
      </c>
    </row>
    <row r="73" spans="1:14" s="88" customFormat="1" ht="23.45" customHeight="1">
      <c r="A73" s="91">
        <v>2208</v>
      </c>
      <c r="B73" s="97" t="s">
        <v>191</v>
      </c>
      <c r="C73" s="29">
        <f>'MES 3'!F73</f>
        <v>0</v>
      </c>
      <c r="D73" s="29">
        <v>0</v>
      </c>
      <c r="E73" s="29">
        <v>0</v>
      </c>
      <c r="F73" s="29">
        <f t="shared" ref="F73:F76" si="24">C73+D73-E73</f>
        <v>0</v>
      </c>
      <c r="G73" s="29">
        <f>'MES 3'!I73</f>
        <v>0</v>
      </c>
      <c r="H73" s="29">
        <v>0</v>
      </c>
      <c r="I73" s="29">
        <f t="shared" ref="I73:I76" si="25">(G73+H73)</f>
        <v>0</v>
      </c>
      <c r="J73" s="292" t="e">
        <f t="shared" ref="J73:J75" si="26">(I73/F73)</f>
        <v>#DIV/0!</v>
      </c>
      <c r="K73" s="293"/>
      <c r="L73" s="99">
        <v>0</v>
      </c>
      <c r="M73" s="99">
        <v>0</v>
      </c>
      <c r="N73" s="82">
        <f t="shared" ref="N73:N75" si="27">(F73-I73)</f>
        <v>0</v>
      </c>
    </row>
    <row r="74" spans="1:14" s="88" customFormat="1" ht="23.45" customHeight="1">
      <c r="A74" s="91">
        <v>2209</v>
      </c>
      <c r="B74" s="97" t="s">
        <v>225</v>
      </c>
      <c r="C74" s="29">
        <f>'MES 3'!F74</f>
        <v>0</v>
      </c>
      <c r="D74" s="29">
        <v>0</v>
      </c>
      <c r="E74" s="29">
        <v>0</v>
      </c>
      <c r="F74" s="29">
        <f t="shared" si="24"/>
        <v>0</v>
      </c>
      <c r="G74" s="29">
        <f>'MES 3'!I74</f>
        <v>0</v>
      </c>
      <c r="H74" s="29">
        <v>0</v>
      </c>
      <c r="I74" s="29">
        <f t="shared" si="25"/>
        <v>0</v>
      </c>
      <c r="J74" s="292" t="e">
        <f t="shared" si="26"/>
        <v>#DIV/0!</v>
      </c>
      <c r="K74" s="293"/>
      <c r="L74" s="99">
        <v>0</v>
      </c>
      <c r="M74" s="99">
        <v>0</v>
      </c>
      <c r="N74" s="82">
        <f t="shared" si="27"/>
        <v>0</v>
      </c>
    </row>
    <row r="75" spans="1:14" s="88" customFormat="1" ht="14.25" customHeight="1">
      <c r="A75" s="91">
        <v>2210</v>
      </c>
      <c r="B75" s="84" t="s">
        <v>143</v>
      </c>
      <c r="C75" s="29">
        <f>'MES 3'!F75</f>
        <v>0</v>
      </c>
      <c r="D75" s="29">
        <v>0</v>
      </c>
      <c r="E75" s="29">
        <v>0</v>
      </c>
      <c r="F75" s="29">
        <f t="shared" si="24"/>
        <v>0</v>
      </c>
      <c r="G75" s="29">
        <f>'MES 3'!I75</f>
        <v>0</v>
      </c>
      <c r="H75" s="29">
        <v>0</v>
      </c>
      <c r="I75" s="29">
        <f t="shared" si="25"/>
        <v>0</v>
      </c>
      <c r="J75" s="292" t="e">
        <f t="shared" si="26"/>
        <v>#DIV/0!</v>
      </c>
      <c r="K75" s="293"/>
      <c r="L75" s="99">
        <v>0</v>
      </c>
      <c r="M75" s="99">
        <v>0</v>
      </c>
      <c r="N75" s="82">
        <f t="shared" si="27"/>
        <v>0</v>
      </c>
    </row>
    <row r="76" spans="1:14" s="88" customFormat="1" ht="17.25" customHeight="1">
      <c r="A76" s="91">
        <v>2211</v>
      </c>
      <c r="B76" s="84" t="s">
        <v>142</v>
      </c>
      <c r="C76" s="29">
        <f>'MES 3'!F76</f>
        <v>0</v>
      </c>
      <c r="D76" s="29">
        <v>0</v>
      </c>
      <c r="E76" s="29">
        <v>0</v>
      </c>
      <c r="F76" s="29">
        <f t="shared" si="24"/>
        <v>0</v>
      </c>
      <c r="G76" s="29">
        <f>'MES 3'!I76</f>
        <v>0</v>
      </c>
      <c r="H76" s="29">
        <v>0</v>
      </c>
      <c r="I76" s="29">
        <f t="shared" si="25"/>
        <v>0</v>
      </c>
      <c r="J76" s="292" t="e">
        <f t="shared" ref="J76" si="28">(I76/F76)</f>
        <v>#DIV/0!</v>
      </c>
      <c r="K76" s="293"/>
      <c r="L76" s="99">
        <v>0</v>
      </c>
      <c r="M76" s="99">
        <v>0</v>
      </c>
      <c r="N76" s="82">
        <f t="shared" ref="N76" si="29">(F76-I76)</f>
        <v>0</v>
      </c>
    </row>
    <row r="77" spans="1:14" s="40" customFormat="1" ht="18" customHeight="1">
      <c r="A77" s="284" t="s">
        <v>30</v>
      </c>
      <c r="B77" s="285"/>
      <c r="C77" s="33">
        <f t="shared" ref="C77:I77" si="30">SUM(C66:C76)</f>
        <v>0</v>
      </c>
      <c r="D77" s="33">
        <f t="shared" si="30"/>
        <v>0</v>
      </c>
      <c r="E77" s="33">
        <f t="shared" si="30"/>
        <v>0</v>
      </c>
      <c r="F77" s="33">
        <f t="shared" si="30"/>
        <v>0</v>
      </c>
      <c r="G77" s="33">
        <f t="shared" si="30"/>
        <v>0</v>
      </c>
      <c r="H77" s="33">
        <f t="shared" si="30"/>
        <v>0</v>
      </c>
      <c r="I77" s="33">
        <f t="shared" si="30"/>
        <v>0</v>
      </c>
      <c r="J77" s="286" t="e">
        <f t="shared" si="19"/>
        <v>#DIV/0!</v>
      </c>
      <c r="K77" s="287"/>
      <c r="L77" s="102">
        <f>SUM(L66:L76)</f>
        <v>0</v>
      </c>
      <c r="M77" s="102">
        <f>SUM(M66:M76)</f>
        <v>0</v>
      </c>
      <c r="N77" s="81">
        <f>SUM(N66:N76)</f>
        <v>0</v>
      </c>
    </row>
    <row r="78" spans="1:14" s="27" customFormat="1" ht="18" customHeight="1">
      <c r="A78" s="51"/>
      <c r="B78" s="41"/>
      <c r="C78" s="42"/>
      <c r="D78" s="42"/>
      <c r="E78" s="42"/>
      <c r="F78" s="42"/>
      <c r="G78" s="42"/>
      <c r="H78" s="42"/>
      <c r="I78" s="42"/>
      <c r="J78" s="43"/>
      <c r="K78" s="43"/>
      <c r="L78" s="43"/>
      <c r="M78" s="43"/>
      <c r="N78" s="44"/>
    </row>
    <row r="79" spans="1:14" s="27" customFormat="1" ht="54" customHeight="1">
      <c r="B79" s="45"/>
      <c r="C79" s="46"/>
      <c r="D79" s="46"/>
      <c r="E79" s="46"/>
      <c r="F79" s="46"/>
      <c r="G79" s="46"/>
      <c r="H79" s="46"/>
      <c r="I79" s="46"/>
      <c r="J79" s="47"/>
      <c r="K79" s="47"/>
      <c r="L79" s="47"/>
      <c r="M79" s="47"/>
      <c r="N79" s="48"/>
    </row>
    <row r="80" spans="1:14" s="40" customFormat="1" ht="18" customHeight="1">
      <c r="A80" s="28" t="s">
        <v>59</v>
      </c>
      <c r="B80" s="57" t="s">
        <v>17</v>
      </c>
      <c r="C80" s="57">
        <v>1</v>
      </c>
      <c r="D80" s="57">
        <v>2</v>
      </c>
      <c r="E80" s="57">
        <v>3</v>
      </c>
      <c r="F80" s="57" t="s">
        <v>5</v>
      </c>
      <c r="G80" s="57">
        <v>5</v>
      </c>
      <c r="H80" s="57">
        <v>6</v>
      </c>
      <c r="I80" s="57" t="s">
        <v>18</v>
      </c>
      <c r="J80" s="284" t="s">
        <v>127</v>
      </c>
      <c r="K80" s="285"/>
      <c r="L80" s="288">
        <v>9</v>
      </c>
      <c r="M80" s="289"/>
      <c r="N80" s="57" t="s">
        <v>8</v>
      </c>
    </row>
    <row r="81" spans="1:14" s="40" customFormat="1" ht="27" customHeight="1">
      <c r="A81" s="294">
        <v>2000</v>
      </c>
      <c r="B81" s="294" t="s">
        <v>19</v>
      </c>
      <c r="C81" s="296" t="str">
        <f>C48</f>
        <v>Presupuesto inicial del periodo a ejecutar</v>
      </c>
      <c r="D81" s="294" t="s">
        <v>10</v>
      </c>
      <c r="E81" s="294" t="s">
        <v>11</v>
      </c>
      <c r="F81" s="296" t="str">
        <f>F48</f>
        <v>Presupuesto al final del  periodo ejecutado</v>
      </c>
      <c r="G81" s="296" t="str">
        <f>G48</f>
        <v>Gastos acumulados al mes 3</v>
      </c>
      <c r="H81" s="296" t="str">
        <f>H48</f>
        <v>Gastos - mes 4</v>
      </c>
      <c r="I81" s="296" t="str">
        <f>I48</f>
        <v xml:space="preserve">Valor total ejecutado al final de periodo </v>
      </c>
      <c r="J81" s="304" t="s">
        <v>79</v>
      </c>
      <c r="K81" s="305"/>
      <c r="L81" s="290" t="s">
        <v>193</v>
      </c>
      <c r="M81" s="291"/>
      <c r="N81" s="296" t="str">
        <f>N48</f>
        <v>Total saldo por ejecutar</v>
      </c>
    </row>
    <row r="82" spans="1:14" s="40" customFormat="1" ht="27" customHeight="1">
      <c r="A82" s="295"/>
      <c r="B82" s="295"/>
      <c r="C82" s="297"/>
      <c r="D82" s="295"/>
      <c r="E82" s="295"/>
      <c r="F82" s="298"/>
      <c r="G82" s="298"/>
      <c r="H82" s="297"/>
      <c r="I82" s="297"/>
      <c r="J82" s="306"/>
      <c r="K82" s="307"/>
      <c r="L82" s="101" t="s">
        <v>196</v>
      </c>
      <c r="M82" s="101" t="s">
        <v>197</v>
      </c>
      <c r="N82" s="297"/>
    </row>
    <row r="83" spans="1:14" s="40" customFormat="1" ht="18" customHeight="1">
      <c r="A83" s="57">
        <v>2300</v>
      </c>
      <c r="B83" s="284" t="s">
        <v>109</v>
      </c>
      <c r="C83" s="308"/>
      <c r="D83" s="308"/>
      <c r="E83" s="308"/>
      <c r="F83" s="308"/>
      <c r="G83" s="308"/>
      <c r="H83" s="308"/>
      <c r="I83" s="308"/>
      <c r="J83" s="308"/>
      <c r="K83" s="308"/>
      <c r="L83" s="308"/>
      <c r="M83" s="308"/>
      <c r="N83" s="285"/>
    </row>
    <row r="84" spans="1:14" ht="18" customHeight="1">
      <c r="A84" s="79">
        <v>2301</v>
      </c>
      <c r="B84" s="65" t="s">
        <v>31</v>
      </c>
      <c r="C84" s="29">
        <f>'MES 3'!F84</f>
        <v>0</v>
      </c>
      <c r="D84" s="29">
        <v>0</v>
      </c>
      <c r="E84" s="29">
        <v>0</v>
      </c>
      <c r="F84" s="29">
        <f t="shared" ref="F84:F95" si="31">C84+D84-E84</f>
        <v>0</v>
      </c>
      <c r="G84" s="29">
        <f>'MES 3'!I84</f>
        <v>0</v>
      </c>
      <c r="H84" s="29">
        <v>0</v>
      </c>
      <c r="I84" s="32">
        <f t="shared" ref="I84:I95" si="32">(G84+H84)</f>
        <v>0</v>
      </c>
      <c r="J84" s="292" t="e">
        <f t="shared" ref="J84:J97" si="33">(I84/F84)</f>
        <v>#DIV/0!</v>
      </c>
      <c r="K84" s="293"/>
      <c r="L84" s="99">
        <v>0</v>
      </c>
      <c r="M84" s="99">
        <v>0</v>
      </c>
      <c r="N84" s="32">
        <f t="shared" ref="N84:N95" si="34">(F84-I84)</f>
        <v>0</v>
      </c>
    </row>
    <row r="85" spans="1:14" ht="18" customHeight="1">
      <c r="A85" s="79">
        <v>2302</v>
      </c>
      <c r="B85" s="65" t="s">
        <v>199</v>
      </c>
      <c r="C85" s="29">
        <f>'MES 3'!F85</f>
        <v>0</v>
      </c>
      <c r="D85" s="29">
        <v>0</v>
      </c>
      <c r="E85" s="29">
        <v>0</v>
      </c>
      <c r="F85" s="29">
        <f t="shared" si="31"/>
        <v>0</v>
      </c>
      <c r="G85" s="29">
        <f>'MES 3'!I85</f>
        <v>0</v>
      </c>
      <c r="H85" s="29">
        <v>0</v>
      </c>
      <c r="I85" s="32">
        <f t="shared" si="32"/>
        <v>0</v>
      </c>
      <c r="J85" s="292" t="e">
        <f t="shared" si="33"/>
        <v>#DIV/0!</v>
      </c>
      <c r="K85" s="293"/>
      <c r="L85" s="99">
        <v>0</v>
      </c>
      <c r="M85" s="99">
        <v>0</v>
      </c>
      <c r="N85" s="32">
        <f t="shared" si="34"/>
        <v>0</v>
      </c>
    </row>
    <row r="86" spans="1:14" s="88" customFormat="1" ht="18" customHeight="1">
      <c r="A86" s="116">
        <v>2303</v>
      </c>
      <c r="B86" s="65" t="s">
        <v>200</v>
      </c>
      <c r="C86" s="29">
        <f>'MES 3'!F86</f>
        <v>0</v>
      </c>
      <c r="D86" s="29">
        <v>0</v>
      </c>
      <c r="E86" s="29">
        <v>0</v>
      </c>
      <c r="F86" s="29">
        <f t="shared" ref="F86" si="35">C86+D86-E86</f>
        <v>0</v>
      </c>
      <c r="G86" s="29">
        <f>'MES 3'!I86</f>
        <v>0</v>
      </c>
      <c r="H86" s="29">
        <v>0</v>
      </c>
      <c r="I86" s="82">
        <f t="shared" ref="I86" si="36">(G86+H86)</f>
        <v>0</v>
      </c>
      <c r="J86" s="292" t="e">
        <f t="shared" ref="J86" si="37">(I86/F86)</f>
        <v>#DIV/0!</v>
      </c>
      <c r="K86" s="293"/>
      <c r="L86" s="99">
        <v>0</v>
      </c>
      <c r="M86" s="99">
        <v>0</v>
      </c>
      <c r="N86" s="82">
        <f t="shared" ref="N86" si="38">(F86-I86)</f>
        <v>0</v>
      </c>
    </row>
    <row r="87" spans="1:14" ht="18" customHeight="1">
      <c r="A87" s="116">
        <v>2304</v>
      </c>
      <c r="B87" s="65" t="s">
        <v>91</v>
      </c>
      <c r="C87" s="29">
        <f>'MES 3'!F87</f>
        <v>0</v>
      </c>
      <c r="D87" s="29">
        <v>0</v>
      </c>
      <c r="E87" s="29">
        <v>0</v>
      </c>
      <c r="F87" s="29">
        <f t="shared" si="31"/>
        <v>0</v>
      </c>
      <c r="G87" s="29">
        <f>'MES 3'!I87</f>
        <v>0</v>
      </c>
      <c r="H87" s="29">
        <v>0</v>
      </c>
      <c r="I87" s="32">
        <f t="shared" si="32"/>
        <v>0</v>
      </c>
      <c r="J87" s="292" t="e">
        <f t="shared" si="33"/>
        <v>#DIV/0!</v>
      </c>
      <c r="K87" s="293"/>
      <c r="L87" s="99">
        <v>0</v>
      </c>
      <c r="M87" s="99">
        <v>0</v>
      </c>
      <c r="N87" s="32">
        <f t="shared" si="34"/>
        <v>0</v>
      </c>
    </row>
    <row r="88" spans="1:14" s="88" customFormat="1" ht="18" customHeight="1">
      <c r="A88" s="116">
        <v>2305</v>
      </c>
      <c r="B88" s="117" t="s">
        <v>202</v>
      </c>
      <c r="C88" s="29">
        <f>'MES 3'!F88</f>
        <v>0</v>
      </c>
      <c r="D88" s="29">
        <v>0</v>
      </c>
      <c r="E88" s="29">
        <v>0</v>
      </c>
      <c r="F88" s="29">
        <f t="shared" ref="F88:F89" si="39">C88+D88-E88</f>
        <v>0</v>
      </c>
      <c r="G88" s="29">
        <f>'MES 3'!I88</f>
        <v>0</v>
      </c>
      <c r="H88" s="29">
        <v>0</v>
      </c>
      <c r="I88" s="82">
        <f t="shared" ref="I88:I89" si="40">(G88+H88)</f>
        <v>0</v>
      </c>
      <c r="J88" s="292" t="e">
        <f t="shared" ref="J88:J89" si="41">(I88/F88)</f>
        <v>#DIV/0!</v>
      </c>
      <c r="K88" s="293"/>
      <c r="L88" s="99">
        <v>0</v>
      </c>
      <c r="M88" s="99">
        <v>0</v>
      </c>
      <c r="N88" s="82">
        <f t="shared" ref="N88:N89" si="42">(F88-I88)</f>
        <v>0</v>
      </c>
    </row>
    <row r="89" spans="1:14" s="88" customFormat="1" ht="18" customHeight="1">
      <c r="A89" s="116">
        <v>2306</v>
      </c>
      <c r="B89" s="117" t="s">
        <v>201</v>
      </c>
      <c r="C89" s="29">
        <f>'MES 3'!F89</f>
        <v>0</v>
      </c>
      <c r="D89" s="29">
        <v>0</v>
      </c>
      <c r="E89" s="29">
        <v>0</v>
      </c>
      <c r="F89" s="29">
        <f t="shared" si="39"/>
        <v>0</v>
      </c>
      <c r="G89" s="29">
        <f>'MES 3'!I89</f>
        <v>0</v>
      </c>
      <c r="H89" s="29">
        <v>0</v>
      </c>
      <c r="I89" s="82">
        <f t="shared" si="40"/>
        <v>0</v>
      </c>
      <c r="J89" s="292" t="e">
        <f t="shared" si="41"/>
        <v>#DIV/0!</v>
      </c>
      <c r="K89" s="293"/>
      <c r="L89" s="99">
        <v>0</v>
      </c>
      <c r="M89" s="99">
        <v>0</v>
      </c>
      <c r="N89" s="82">
        <f t="shared" si="42"/>
        <v>0</v>
      </c>
    </row>
    <row r="90" spans="1:14" ht="21.75" customHeight="1">
      <c r="A90" s="116">
        <v>2307</v>
      </c>
      <c r="B90" s="74" t="s">
        <v>84</v>
      </c>
      <c r="C90" s="29">
        <f>'MES 3'!F90</f>
        <v>0</v>
      </c>
      <c r="D90" s="29">
        <v>0</v>
      </c>
      <c r="E90" s="29">
        <v>0</v>
      </c>
      <c r="F90" s="29">
        <f t="shared" si="31"/>
        <v>0</v>
      </c>
      <c r="G90" s="29">
        <f>'MES 3'!I90</f>
        <v>0</v>
      </c>
      <c r="H90" s="29">
        <v>0</v>
      </c>
      <c r="I90" s="32">
        <f t="shared" si="32"/>
        <v>0</v>
      </c>
      <c r="J90" s="292" t="e">
        <f t="shared" si="33"/>
        <v>#DIV/0!</v>
      </c>
      <c r="K90" s="293"/>
      <c r="L90" s="99">
        <v>0</v>
      </c>
      <c r="M90" s="99">
        <v>0</v>
      </c>
      <c r="N90" s="32">
        <f t="shared" si="34"/>
        <v>0</v>
      </c>
    </row>
    <row r="91" spans="1:14" s="88" customFormat="1" ht="21" customHeight="1">
      <c r="A91" s="116">
        <v>2308</v>
      </c>
      <c r="B91" s="118" t="s">
        <v>203</v>
      </c>
      <c r="C91" s="29">
        <f>'MES 3'!F91</f>
        <v>0</v>
      </c>
      <c r="D91" s="29">
        <v>0</v>
      </c>
      <c r="E91" s="29">
        <v>0</v>
      </c>
      <c r="F91" s="29">
        <f t="shared" si="31"/>
        <v>0</v>
      </c>
      <c r="G91" s="29">
        <f>'MES 3'!I91</f>
        <v>0</v>
      </c>
      <c r="H91" s="29">
        <v>0</v>
      </c>
      <c r="I91" s="82">
        <f t="shared" si="32"/>
        <v>0</v>
      </c>
      <c r="J91" s="292" t="e">
        <f>(I91/F91)</f>
        <v>#DIV/0!</v>
      </c>
      <c r="K91" s="293"/>
      <c r="L91" s="99">
        <v>0</v>
      </c>
      <c r="M91" s="99">
        <v>0</v>
      </c>
      <c r="N91" s="82">
        <f t="shared" si="34"/>
        <v>0</v>
      </c>
    </row>
    <row r="92" spans="1:14" s="88" customFormat="1" ht="21" customHeight="1">
      <c r="A92" s="116">
        <v>2309</v>
      </c>
      <c r="B92" s="89" t="s">
        <v>215</v>
      </c>
      <c r="C92" s="29">
        <f>'MES 3'!F92</f>
        <v>0</v>
      </c>
      <c r="D92" s="29">
        <v>0</v>
      </c>
      <c r="E92" s="29">
        <v>0</v>
      </c>
      <c r="F92" s="29">
        <f t="shared" ref="F92" si="43">C92+D92-E92</f>
        <v>0</v>
      </c>
      <c r="G92" s="29">
        <f>'MES 3'!I92</f>
        <v>0</v>
      </c>
      <c r="H92" s="29">
        <v>0</v>
      </c>
      <c r="I92" s="82">
        <f t="shared" ref="I92" si="44">(G92+H92)</f>
        <v>0</v>
      </c>
      <c r="J92" s="292" t="e">
        <f t="shared" ref="J92" si="45">(I92/F92)</f>
        <v>#DIV/0!</v>
      </c>
      <c r="K92" s="293"/>
      <c r="L92" s="99">
        <v>0</v>
      </c>
      <c r="M92" s="99">
        <v>0</v>
      </c>
      <c r="N92" s="82">
        <f t="shared" ref="N92" si="46">(F92-I92)</f>
        <v>0</v>
      </c>
    </row>
    <row r="93" spans="1:14" s="88" customFormat="1" ht="18" customHeight="1">
      <c r="A93" s="116">
        <v>2310</v>
      </c>
      <c r="B93" s="65" t="s">
        <v>86</v>
      </c>
      <c r="C93" s="29">
        <f>'MES 3'!F93</f>
        <v>0</v>
      </c>
      <c r="D93" s="29">
        <v>0</v>
      </c>
      <c r="E93" s="29">
        <v>0</v>
      </c>
      <c r="F93" s="29">
        <f t="shared" ref="F93:F94" si="47">C93+D93-E93</f>
        <v>0</v>
      </c>
      <c r="G93" s="29">
        <f>'MES 3'!I93</f>
        <v>0</v>
      </c>
      <c r="H93" s="82">
        <v>0</v>
      </c>
      <c r="I93" s="82">
        <f t="shared" ref="I93:I94" si="48">(G93+H93)</f>
        <v>0</v>
      </c>
      <c r="J93" s="292" t="e">
        <f t="shared" ref="J93:J94" si="49">(I93/F93)</f>
        <v>#DIV/0!</v>
      </c>
      <c r="K93" s="293"/>
      <c r="L93" s="99">
        <v>0</v>
      </c>
      <c r="M93" s="99">
        <v>0</v>
      </c>
      <c r="N93" s="82">
        <f t="shared" ref="N93:N94" si="50">(F93-I93)</f>
        <v>0</v>
      </c>
    </row>
    <row r="94" spans="1:14" s="88" customFormat="1" ht="20.65" customHeight="1">
      <c r="A94" s="116">
        <v>2311</v>
      </c>
      <c r="B94" s="65" t="s">
        <v>204</v>
      </c>
      <c r="C94" s="29">
        <f>'MES 3'!F94</f>
        <v>0</v>
      </c>
      <c r="D94" s="29">
        <v>0</v>
      </c>
      <c r="E94" s="29">
        <v>0</v>
      </c>
      <c r="F94" s="29">
        <f t="shared" si="47"/>
        <v>0</v>
      </c>
      <c r="G94" s="29">
        <f>'MES 3'!I94</f>
        <v>0</v>
      </c>
      <c r="H94" s="29">
        <v>0</v>
      </c>
      <c r="I94" s="82">
        <f t="shared" si="48"/>
        <v>0</v>
      </c>
      <c r="J94" s="292" t="e">
        <f t="shared" si="49"/>
        <v>#DIV/0!</v>
      </c>
      <c r="K94" s="293"/>
      <c r="L94" s="99">
        <v>0</v>
      </c>
      <c r="M94" s="99">
        <v>0</v>
      </c>
      <c r="N94" s="82">
        <f t="shared" si="50"/>
        <v>0</v>
      </c>
    </row>
    <row r="95" spans="1:14" s="71" customFormat="1" ht="18" customHeight="1">
      <c r="A95" s="116">
        <v>2312</v>
      </c>
      <c r="B95" s="84" t="s">
        <v>142</v>
      </c>
      <c r="C95" s="29">
        <f>'MES 3'!F95</f>
        <v>0</v>
      </c>
      <c r="D95" s="29">
        <v>0</v>
      </c>
      <c r="E95" s="29">
        <v>0</v>
      </c>
      <c r="F95" s="29">
        <f t="shared" si="31"/>
        <v>0</v>
      </c>
      <c r="G95" s="29">
        <f>'MES 3'!I95</f>
        <v>0</v>
      </c>
      <c r="H95" s="72">
        <v>0</v>
      </c>
      <c r="I95" s="72">
        <f t="shared" si="32"/>
        <v>0</v>
      </c>
      <c r="J95" s="292" t="e">
        <f t="shared" si="33"/>
        <v>#DIV/0!</v>
      </c>
      <c r="K95" s="293"/>
      <c r="L95" s="99">
        <v>0</v>
      </c>
      <c r="M95" s="99">
        <v>0</v>
      </c>
      <c r="N95" s="72">
        <f t="shared" si="34"/>
        <v>0</v>
      </c>
    </row>
    <row r="96" spans="1:14" ht="18" customHeight="1">
      <c r="A96" s="284" t="s">
        <v>32</v>
      </c>
      <c r="B96" s="285"/>
      <c r="C96" s="33">
        <f t="shared" ref="C96:I96" si="51">SUM(C84:C95)</f>
        <v>0</v>
      </c>
      <c r="D96" s="33">
        <f t="shared" si="51"/>
        <v>0</v>
      </c>
      <c r="E96" s="33">
        <f t="shared" si="51"/>
        <v>0</v>
      </c>
      <c r="F96" s="33">
        <f t="shared" si="51"/>
        <v>0</v>
      </c>
      <c r="G96" s="33">
        <f t="shared" si="51"/>
        <v>0</v>
      </c>
      <c r="H96" s="33">
        <f t="shared" si="51"/>
        <v>0</v>
      </c>
      <c r="I96" s="33">
        <f t="shared" si="51"/>
        <v>0</v>
      </c>
      <c r="J96" s="286" t="e">
        <f t="shared" si="33"/>
        <v>#DIV/0!</v>
      </c>
      <c r="K96" s="287"/>
      <c r="L96" s="102">
        <f>SUM(L84:L95)</f>
        <v>0</v>
      </c>
      <c r="M96" s="102">
        <f>SUM(M84:M95)</f>
        <v>0</v>
      </c>
      <c r="N96" s="35">
        <f>SUM(N84:N95)</f>
        <v>0</v>
      </c>
    </row>
    <row r="97" spans="1:14" s="40" customFormat="1" ht="18" customHeight="1">
      <c r="A97" s="284" t="s">
        <v>108</v>
      </c>
      <c r="B97" s="285"/>
      <c r="C97" s="33">
        <f t="shared" ref="C97:I97" si="52">C96+C77+C64</f>
        <v>0</v>
      </c>
      <c r="D97" s="33">
        <f t="shared" si="52"/>
        <v>0</v>
      </c>
      <c r="E97" s="33">
        <f t="shared" si="52"/>
        <v>0</v>
      </c>
      <c r="F97" s="33">
        <f t="shared" si="52"/>
        <v>0</v>
      </c>
      <c r="G97" s="33">
        <f t="shared" si="52"/>
        <v>0</v>
      </c>
      <c r="H97" s="33">
        <f t="shared" si="52"/>
        <v>0</v>
      </c>
      <c r="I97" s="33">
        <f t="shared" si="52"/>
        <v>0</v>
      </c>
      <c r="J97" s="286" t="e">
        <f t="shared" si="33"/>
        <v>#DIV/0!</v>
      </c>
      <c r="K97" s="287"/>
      <c r="L97" s="103">
        <f>L96+L77+L64</f>
        <v>0</v>
      </c>
      <c r="M97" s="103">
        <f>M96+M77+M64</f>
        <v>0</v>
      </c>
      <c r="N97" s="33">
        <f>N96+N77+N64</f>
        <v>0</v>
      </c>
    </row>
    <row r="98" spans="1:14" ht="18" customHeight="1">
      <c r="B98" s="214" t="s">
        <v>14</v>
      </c>
      <c r="C98" s="215"/>
      <c r="D98" s="206" t="s">
        <v>48</v>
      </c>
      <c r="E98" s="206"/>
      <c r="F98" s="206"/>
      <c r="G98" s="206"/>
      <c r="H98" s="206" t="s">
        <v>192</v>
      </c>
      <c r="I98" s="206"/>
      <c r="J98" s="206"/>
      <c r="K98" s="206"/>
      <c r="L98" s="206"/>
      <c r="M98" s="206"/>
      <c r="N98" s="206"/>
    </row>
    <row r="99" spans="1:14" ht="18" customHeight="1">
      <c r="B99" s="206"/>
      <c r="C99" s="206"/>
      <c r="D99" s="206"/>
      <c r="E99" s="206"/>
      <c r="F99" s="206"/>
      <c r="G99" s="206"/>
      <c r="H99" s="206"/>
      <c r="I99" s="206"/>
      <c r="J99" s="206"/>
      <c r="K99" s="206"/>
      <c r="L99" s="206"/>
      <c r="M99" s="206"/>
      <c r="N99" s="206"/>
    </row>
    <row r="100" spans="1:14" ht="40.5" customHeight="1">
      <c r="B100" s="339"/>
      <c r="C100" s="340"/>
      <c r="D100" s="341"/>
      <c r="E100" s="341"/>
      <c r="F100" s="341"/>
      <c r="G100" s="341"/>
      <c r="H100" s="206"/>
      <c r="I100" s="206"/>
      <c r="J100" s="206"/>
      <c r="K100" s="206"/>
      <c r="L100" s="206"/>
      <c r="M100" s="206"/>
      <c r="N100" s="206"/>
    </row>
    <row r="101" spans="1:14" ht="11.25">
      <c r="B101" s="214" t="s">
        <v>15</v>
      </c>
      <c r="C101" s="215"/>
      <c r="D101" s="206" t="s">
        <v>15</v>
      </c>
      <c r="E101" s="206"/>
      <c r="F101" s="206"/>
      <c r="G101" s="206"/>
      <c r="H101" s="206" t="s">
        <v>15</v>
      </c>
      <c r="I101" s="206"/>
      <c r="J101" s="206"/>
      <c r="K101" s="206"/>
      <c r="L101" s="206"/>
      <c r="M101" s="206"/>
      <c r="N101" s="206"/>
    </row>
    <row r="102" spans="1:14" ht="11.25"/>
    <row r="103" spans="1:14" s="71" customFormat="1" ht="11.25">
      <c r="B103" s="333"/>
      <c r="C103" s="333"/>
      <c r="D103" s="333"/>
      <c r="E103" s="333"/>
      <c r="F103" s="333"/>
      <c r="L103" s="88"/>
      <c r="M103" s="88"/>
    </row>
    <row r="104" spans="1:14" s="71" customFormat="1" ht="13.15" customHeight="1">
      <c r="B104" s="333" t="s">
        <v>116</v>
      </c>
      <c r="C104" s="333"/>
      <c r="D104" s="333"/>
      <c r="E104" s="333"/>
      <c r="F104" s="333"/>
      <c r="G104" s="334" t="s">
        <v>92</v>
      </c>
      <c r="H104" s="334"/>
      <c r="I104" s="87">
        <f>H18</f>
        <v>0</v>
      </c>
      <c r="J104" s="299" t="s">
        <v>93</v>
      </c>
      <c r="K104" s="300"/>
      <c r="L104" s="301"/>
      <c r="M104" s="302">
        <f>I18</f>
        <v>0</v>
      </c>
      <c r="N104" s="303"/>
    </row>
    <row r="105" spans="1:14" s="71" customFormat="1" ht="13.15" customHeight="1">
      <c r="B105" s="4" t="s">
        <v>117</v>
      </c>
      <c r="C105" s="85"/>
      <c r="D105" s="85"/>
      <c r="E105" s="85"/>
      <c r="F105" s="85"/>
      <c r="G105" s="334" t="s">
        <v>94</v>
      </c>
      <c r="H105" s="334"/>
      <c r="I105" s="87">
        <f>H97</f>
        <v>0</v>
      </c>
      <c r="J105" s="299" t="s">
        <v>106</v>
      </c>
      <c r="K105" s="300"/>
      <c r="L105" s="301"/>
      <c r="M105" s="302">
        <f>I97</f>
        <v>0</v>
      </c>
      <c r="N105" s="303"/>
    </row>
    <row r="106" spans="1:14" s="71" customFormat="1" ht="13.15" customHeight="1">
      <c r="B106" s="86"/>
      <c r="C106" s="86"/>
      <c r="D106" s="86"/>
      <c r="E106" s="86"/>
      <c r="F106" s="86"/>
      <c r="G106" s="334" t="s">
        <v>95</v>
      </c>
      <c r="H106" s="334"/>
      <c r="I106" s="87">
        <f>I104-I105</f>
        <v>0</v>
      </c>
      <c r="J106" s="299" t="s">
        <v>95</v>
      </c>
      <c r="K106" s="300"/>
      <c r="L106" s="301"/>
      <c r="M106" s="302">
        <f>M104-M105</f>
        <v>0</v>
      </c>
      <c r="N106" s="303"/>
    </row>
    <row r="107" spans="1:14" s="71" customFormat="1" ht="11.25">
      <c r="B107" s="86"/>
      <c r="C107" s="86"/>
      <c r="D107" s="86"/>
      <c r="E107" s="86"/>
      <c r="F107" s="86"/>
      <c r="G107" s="85"/>
      <c r="H107" s="85"/>
      <c r="I107" s="85"/>
      <c r="J107" s="85"/>
      <c r="K107" s="85"/>
      <c r="L107" s="88"/>
      <c r="M107" s="88"/>
      <c r="N107" s="85"/>
    </row>
    <row r="108" spans="1:14" s="71" customFormat="1" ht="11.25">
      <c r="B108" s="333"/>
      <c r="C108" s="333"/>
      <c r="D108" s="333"/>
      <c r="E108" s="333"/>
      <c r="F108" s="333"/>
      <c r="G108" s="333"/>
      <c r="H108" s="333"/>
      <c r="I108" s="333"/>
      <c r="J108" s="333"/>
      <c r="K108" s="333"/>
      <c r="L108" s="333"/>
      <c r="M108" s="333"/>
      <c r="N108" s="333"/>
    </row>
    <row r="109" spans="1:14" s="71" customFormat="1" ht="11.25">
      <c r="B109" s="333"/>
      <c r="C109" s="333"/>
      <c r="D109" s="333"/>
      <c r="E109" s="333"/>
      <c r="F109" s="333"/>
      <c r="L109" s="88"/>
      <c r="M109" s="88"/>
    </row>
    <row r="110" spans="1:14" s="71" customFormat="1" ht="11.25">
      <c r="B110" s="333"/>
      <c r="C110" s="333"/>
      <c r="D110" s="333"/>
      <c r="E110" s="333"/>
      <c r="F110" s="333"/>
      <c r="G110" s="333"/>
      <c r="H110" s="333"/>
      <c r="L110" s="88"/>
      <c r="M110" s="88"/>
    </row>
  </sheetData>
  <mergeCells count="196">
    <mergeCell ref="M8:N8"/>
    <mergeCell ref="C9:D9"/>
    <mergeCell ref="E9:F9"/>
    <mergeCell ref="G9:H9"/>
    <mergeCell ref="J9:K9"/>
    <mergeCell ref="M9:N9"/>
    <mergeCell ref="L10:M10"/>
    <mergeCell ref="E22:H22"/>
    <mergeCell ref="I22:N22"/>
    <mergeCell ref="L11:M11"/>
    <mergeCell ref="J16:K16"/>
    <mergeCell ref="J17:K17"/>
    <mergeCell ref="B23:D23"/>
    <mergeCell ref="E23:H23"/>
    <mergeCell ref="I23:N23"/>
    <mergeCell ref="B20:D20"/>
    <mergeCell ref="E20:H20"/>
    <mergeCell ref="I20:N20"/>
    <mergeCell ref="B21:D21"/>
    <mergeCell ref="E21:H21"/>
    <mergeCell ref="I21:N21"/>
    <mergeCell ref="A41:A46"/>
    <mergeCell ref="C41:D41"/>
    <mergeCell ref="E41:F41"/>
    <mergeCell ref="J41:K41"/>
    <mergeCell ref="M41:N41"/>
    <mergeCell ref="C42:D42"/>
    <mergeCell ref="E42:F42"/>
    <mergeCell ref="G42:H42"/>
    <mergeCell ref="J42:K42"/>
    <mergeCell ref="M42:N42"/>
    <mergeCell ref="C43:D43"/>
    <mergeCell ref="E43:F43"/>
    <mergeCell ref="G43:H43"/>
    <mergeCell ref="J43:K43"/>
    <mergeCell ref="M43:N43"/>
    <mergeCell ref="C44:D44"/>
    <mergeCell ref="E44:F44"/>
    <mergeCell ref="G44:H44"/>
    <mergeCell ref="G46:H46"/>
    <mergeCell ref="J46:K46"/>
    <mergeCell ref="M46:N46"/>
    <mergeCell ref="A4:A9"/>
    <mergeCell ref="C4:D4"/>
    <mergeCell ref="E4:F4"/>
    <mergeCell ref="J4:K4"/>
    <mergeCell ref="M4:N4"/>
    <mergeCell ref="C5:D5"/>
    <mergeCell ref="E5:F5"/>
    <mergeCell ref="G5:H5"/>
    <mergeCell ref="J5:K5"/>
    <mergeCell ref="M5:N5"/>
    <mergeCell ref="C6:D6"/>
    <mergeCell ref="E6:F6"/>
    <mergeCell ref="G6:H6"/>
    <mergeCell ref="J6:K6"/>
    <mergeCell ref="M6:N6"/>
    <mergeCell ref="C7:D7"/>
    <mergeCell ref="E7:F7"/>
    <mergeCell ref="G7:H7"/>
    <mergeCell ref="J7:K7"/>
    <mergeCell ref="M7:N7"/>
    <mergeCell ref="C8:D8"/>
    <mergeCell ref="E8:F8"/>
    <mergeCell ref="G8:H8"/>
    <mergeCell ref="J8:K8"/>
    <mergeCell ref="B50:N50"/>
    <mergeCell ref="J51:K51"/>
    <mergeCell ref="J52:K52"/>
    <mergeCell ref="J53:K53"/>
    <mergeCell ref="J54:K54"/>
    <mergeCell ref="J63:K63"/>
    <mergeCell ref="A64:B64"/>
    <mergeCell ref="J64:K64"/>
    <mergeCell ref="J55:K55"/>
    <mergeCell ref="J56:K56"/>
    <mergeCell ref="J57:K57"/>
    <mergeCell ref="J58:K58"/>
    <mergeCell ref="J59:K59"/>
    <mergeCell ref="J60:K60"/>
    <mergeCell ref="J61:K61"/>
    <mergeCell ref="J62:K62"/>
    <mergeCell ref="B108:N108"/>
    <mergeCell ref="B109:F109"/>
    <mergeCell ref="B110:H110"/>
    <mergeCell ref="G4:H4"/>
    <mergeCell ref="N11:N12"/>
    <mergeCell ref="A11:A12"/>
    <mergeCell ref="B11:B12"/>
    <mergeCell ref="C11:C12"/>
    <mergeCell ref="D11:D12"/>
    <mergeCell ref="E11:E12"/>
    <mergeCell ref="F11:F12"/>
    <mergeCell ref="J10:K10"/>
    <mergeCell ref="J13:K13"/>
    <mergeCell ref="J14:K14"/>
    <mergeCell ref="J15:K15"/>
    <mergeCell ref="A18:B18"/>
    <mergeCell ref="J18:K18"/>
    <mergeCell ref="G11:G12"/>
    <mergeCell ref="H11:H12"/>
    <mergeCell ref="I11:I12"/>
    <mergeCell ref="J11:K12"/>
    <mergeCell ref="B22:D22"/>
    <mergeCell ref="L80:M80"/>
    <mergeCell ref="L81:M81"/>
    <mergeCell ref="J47:K47"/>
    <mergeCell ref="G48:G49"/>
    <mergeCell ref="H48:H49"/>
    <mergeCell ref="I48:I49"/>
    <mergeCell ref="J48:K49"/>
    <mergeCell ref="N48:N49"/>
    <mergeCell ref="G41:H41"/>
    <mergeCell ref="A48:A49"/>
    <mergeCell ref="B48:B49"/>
    <mergeCell ref="C48:C49"/>
    <mergeCell ref="D48:D49"/>
    <mergeCell ref="E48:E49"/>
    <mergeCell ref="F48:F49"/>
    <mergeCell ref="J44:K44"/>
    <mergeCell ref="M44:N44"/>
    <mergeCell ref="C45:D45"/>
    <mergeCell ref="E45:F45"/>
    <mergeCell ref="G45:H45"/>
    <mergeCell ref="J45:K45"/>
    <mergeCell ref="M45:N45"/>
    <mergeCell ref="C46:D46"/>
    <mergeCell ref="E46:F46"/>
    <mergeCell ref="L47:M47"/>
    <mergeCell ref="L48:M48"/>
    <mergeCell ref="B65:N65"/>
    <mergeCell ref="J66:K66"/>
    <mergeCell ref="J67:K67"/>
    <mergeCell ref="J68:K68"/>
    <mergeCell ref="A77:B77"/>
    <mergeCell ref="J77:K77"/>
    <mergeCell ref="J69:K69"/>
    <mergeCell ref="J70:K70"/>
    <mergeCell ref="J71:K71"/>
    <mergeCell ref="J76:K76"/>
    <mergeCell ref="J72:K72"/>
    <mergeCell ref="J73:K73"/>
    <mergeCell ref="J74:K74"/>
    <mergeCell ref="J75:K75"/>
    <mergeCell ref="J80:K80"/>
    <mergeCell ref="A81:A82"/>
    <mergeCell ref="B81:B82"/>
    <mergeCell ref="C81:C82"/>
    <mergeCell ref="D81:D82"/>
    <mergeCell ref="E81:E82"/>
    <mergeCell ref="F81:F82"/>
    <mergeCell ref="G81:G82"/>
    <mergeCell ref="H81:H82"/>
    <mergeCell ref="I81:I82"/>
    <mergeCell ref="J81:K82"/>
    <mergeCell ref="N81:N82"/>
    <mergeCell ref="B83:N83"/>
    <mergeCell ref="A96:B96"/>
    <mergeCell ref="J96:K96"/>
    <mergeCell ref="A97:B97"/>
    <mergeCell ref="J97:K97"/>
    <mergeCell ref="B98:C98"/>
    <mergeCell ref="D98:G98"/>
    <mergeCell ref="H98:N98"/>
    <mergeCell ref="J85:K85"/>
    <mergeCell ref="J87:K87"/>
    <mergeCell ref="J90:K90"/>
    <mergeCell ref="J84:K84"/>
    <mergeCell ref="J95:K95"/>
    <mergeCell ref="J91:K91"/>
    <mergeCell ref="J93:K93"/>
    <mergeCell ref="J86:K86"/>
    <mergeCell ref="J88:K88"/>
    <mergeCell ref="J89:K89"/>
    <mergeCell ref="J92:K92"/>
    <mergeCell ref="J94:K94"/>
    <mergeCell ref="B99:C99"/>
    <mergeCell ref="D99:G99"/>
    <mergeCell ref="H99:N99"/>
    <mergeCell ref="B100:C100"/>
    <mergeCell ref="D100:G100"/>
    <mergeCell ref="H100:N100"/>
    <mergeCell ref="G106:H106"/>
    <mergeCell ref="B103:F103"/>
    <mergeCell ref="B104:F104"/>
    <mergeCell ref="G104:H104"/>
    <mergeCell ref="G105:H105"/>
    <mergeCell ref="B101:C101"/>
    <mergeCell ref="D101:G101"/>
    <mergeCell ref="H101:N101"/>
    <mergeCell ref="J104:L104"/>
    <mergeCell ref="J105:L105"/>
    <mergeCell ref="J106:L106"/>
    <mergeCell ref="M104:N104"/>
    <mergeCell ref="M105:N105"/>
    <mergeCell ref="M106:N106"/>
  </mergeCells>
  <printOptions horizontalCentered="1"/>
  <pageMargins left="0.23622047244094491" right="0.23622047244094491" top="1.1811023622047245" bottom="0.74803149606299213" header="0.31496062992125984" footer="0.31496062992125984"/>
  <pageSetup scale="68" orientation="landscape" r:id="rId1"/>
  <headerFooter>
    <oddHeader>&amp;L&amp;G&amp;C
PROCESO PROTECCIÓN
FORMATO DE SEGUIMIENTO FINANCIERO
MODALIDADES DE PROTECCIÓN&amp;RF5.G19.P
Versión 2
Página &amp;P de &amp;N
03/03/2020
Clasificación de la Información
Clasificada</oddHeader>
    <oddFooter xml:space="preserve">&amp;C&amp;G&amp;R
</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42"/>
  <dimension ref="A1:N110"/>
  <sheetViews>
    <sheetView topLeftCell="B1" zoomScaleNormal="100" workbookViewId="0"/>
  </sheetViews>
  <sheetFormatPr baseColWidth="10" defaultColWidth="11.42578125" defaultRowHeight="18" customHeight="1"/>
  <cols>
    <col min="1" max="1" width="8.7109375" style="26" customWidth="1"/>
    <col min="2" max="2" width="44.42578125" style="26" customWidth="1"/>
    <col min="3" max="6" width="14.7109375" style="26" customWidth="1"/>
    <col min="7" max="7" width="14.42578125" style="26" customWidth="1"/>
    <col min="8" max="9" width="14.7109375" style="26" customWidth="1"/>
    <col min="10" max="11" width="6.28515625" style="26" customWidth="1"/>
    <col min="12" max="13" width="9" style="88" customWidth="1"/>
    <col min="14" max="14" width="13.7109375" style="26" customWidth="1"/>
    <col min="15" max="16384" width="11.42578125" style="26"/>
  </cols>
  <sheetData>
    <row r="1" spans="1:14" s="88" customFormat="1" ht="34.15" customHeight="1"/>
    <row r="2" spans="1:14" s="88" customFormat="1" ht="34.15" customHeight="1"/>
    <row r="3" spans="1:14" s="88" customFormat="1" ht="34.15" customHeight="1"/>
    <row r="4" spans="1:14" ht="32.25" customHeight="1">
      <c r="A4" s="206"/>
      <c r="B4" s="96" t="s">
        <v>87</v>
      </c>
      <c r="C4" s="342">
        <f>PRESUPUESTO!$B$5</f>
        <v>0</v>
      </c>
      <c r="D4" s="342"/>
      <c r="E4" s="342" t="s">
        <v>211</v>
      </c>
      <c r="F4" s="342"/>
      <c r="G4" s="312" t="s">
        <v>222</v>
      </c>
      <c r="H4" s="313"/>
      <c r="I4" s="127" t="s">
        <v>223</v>
      </c>
      <c r="J4" s="343" t="s">
        <v>224</v>
      </c>
      <c r="K4" s="344"/>
      <c r="L4" s="132" t="s">
        <v>208</v>
      </c>
      <c r="M4" s="345" t="s">
        <v>212</v>
      </c>
      <c r="N4" s="313"/>
    </row>
    <row r="5" spans="1:14" ht="18" customHeight="1">
      <c r="A5" s="206"/>
      <c r="B5" s="96" t="s">
        <v>16</v>
      </c>
      <c r="C5" s="342">
        <f>PRESUPUESTO!$B$6</f>
        <v>0</v>
      </c>
      <c r="D5" s="342"/>
      <c r="E5" s="342"/>
      <c r="F5" s="342"/>
      <c r="G5" s="346">
        <f>PRESUPUESTO!$A$9</f>
        <v>0</v>
      </c>
      <c r="H5" s="347"/>
      <c r="I5" s="133">
        <f>PRESUPUESTO!$C$9</f>
        <v>0</v>
      </c>
      <c r="J5" s="321">
        <f>PRESUPUESTO!$D$9</f>
        <v>0</v>
      </c>
      <c r="K5" s="329"/>
      <c r="L5" s="134">
        <f>PRESUPUESTO!$E$9</f>
        <v>0</v>
      </c>
      <c r="M5" s="348"/>
      <c r="N5" s="349"/>
    </row>
    <row r="6" spans="1:14" ht="18" customHeight="1">
      <c r="A6" s="206"/>
      <c r="B6" s="135" t="s">
        <v>43</v>
      </c>
      <c r="C6" s="342">
        <f>PRESUPUESTO!$B$7</f>
        <v>0</v>
      </c>
      <c r="D6" s="342"/>
      <c r="E6" s="342" t="s">
        <v>213</v>
      </c>
      <c r="F6" s="342"/>
      <c r="G6" s="346">
        <f>PRESUPUESTO!$A$10</f>
        <v>0</v>
      </c>
      <c r="H6" s="347"/>
      <c r="I6" s="133">
        <f>PRESUPUESTO!$C$10</f>
        <v>0</v>
      </c>
      <c r="J6" s="321">
        <f>PRESUPUESTO!$D$10</f>
        <v>0</v>
      </c>
      <c r="K6" s="329"/>
      <c r="L6" s="134">
        <f>PRESUPUESTO!$E$10</f>
        <v>0</v>
      </c>
      <c r="M6" s="348"/>
      <c r="N6" s="349"/>
    </row>
    <row r="7" spans="1:14" ht="18" customHeight="1">
      <c r="A7" s="206"/>
      <c r="B7" s="136" t="s">
        <v>1</v>
      </c>
      <c r="C7" s="319">
        <f>PRESUPUESTO!$E$5</f>
        <v>0</v>
      </c>
      <c r="D7" s="320"/>
      <c r="E7" s="350"/>
      <c r="F7" s="350"/>
      <c r="G7" s="346">
        <f>PRESUPUESTO!$A$11</f>
        <v>0</v>
      </c>
      <c r="H7" s="347"/>
      <c r="I7" s="133">
        <f>PRESUPUESTO!$C$11</f>
        <v>0</v>
      </c>
      <c r="J7" s="321">
        <f>PRESUPUESTO!$D$11</f>
        <v>0</v>
      </c>
      <c r="K7" s="329"/>
      <c r="L7" s="134">
        <f>PRESUPUESTO!$E$11</f>
        <v>0</v>
      </c>
      <c r="M7" s="330"/>
      <c r="N7" s="316"/>
    </row>
    <row r="8" spans="1:14" s="88" customFormat="1" ht="18" customHeight="1">
      <c r="A8" s="206"/>
      <c r="B8" s="137" t="s">
        <v>42</v>
      </c>
      <c r="C8" s="319">
        <f>PRESUPUESTO!$E$6</f>
        <v>0</v>
      </c>
      <c r="D8" s="320"/>
      <c r="E8" s="321" t="s">
        <v>214</v>
      </c>
      <c r="F8" s="322"/>
      <c r="G8" s="331"/>
      <c r="H8" s="332"/>
      <c r="I8" s="140"/>
      <c r="J8" s="314"/>
      <c r="K8" s="314"/>
      <c r="L8" s="141"/>
      <c r="M8" s="315"/>
      <c r="N8" s="316"/>
    </row>
    <row r="9" spans="1:14" s="88" customFormat="1" ht="18" customHeight="1">
      <c r="A9" s="206"/>
      <c r="B9" s="137" t="s">
        <v>3</v>
      </c>
      <c r="C9" s="319">
        <f>PRESUPUESTO!$E$7</f>
        <v>0</v>
      </c>
      <c r="D9" s="320"/>
      <c r="E9" s="321"/>
      <c r="F9" s="322"/>
      <c r="G9" s="323"/>
      <c r="H9" s="324"/>
      <c r="I9" s="142"/>
      <c r="J9" s="325"/>
      <c r="K9" s="326"/>
      <c r="L9" s="142"/>
      <c r="M9" s="327"/>
      <c r="N9" s="328"/>
    </row>
    <row r="10" spans="1:14" ht="18" customHeight="1">
      <c r="A10" s="28" t="s">
        <v>59</v>
      </c>
      <c r="B10" s="119" t="s">
        <v>4</v>
      </c>
      <c r="C10" s="38">
        <v>1</v>
      </c>
      <c r="D10" s="38">
        <v>2</v>
      </c>
      <c r="E10" s="38">
        <v>3</v>
      </c>
      <c r="F10" s="38" t="s">
        <v>5</v>
      </c>
      <c r="G10" s="139">
        <v>5</v>
      </c>
      <c r="H10" s="139">
        <v>-6</v>
      </c>
      <c r="I10" s="139" t="s">
        <v>6</v>
      </c>
      <c r="J10" s="310" t="s">
        <v>7</v>
      </c>
      <c r="K10" s="311"/>
      <c r="L10" s="317">
        <v>9</v>
      </c>
      <c r="M10" s="318"/>
      <c r="N10" s="122" t="s">
        <v>45</v>
      </c>
    </row>
    <row r="11" spans="1:14" s="39" customFormat="1" ht="27" customHeight="1">
      <c r="A11" s="337">
        <v>1000</v>
      </c>
      <c r="B11" s="294" t="s">
        <v>9</v>
      </c>
      <c r="C11" s="296" t="s">
        <v>121</v>
      </c>
      <c r="D11" s="294" t="s">
        <v>10</v>
      </c>
      <c r="E11" s="294" t="s">
        <v>11</v>
      </c>
      <c r="F11" s="296" t="s">
        <v>122</v>
      </c>
      <c r="G11" s="296" t="s">
        <v>182</v>
      </c>
      <c r="H11" s="296" t="s">
        <v>152</v>
      </c>
      <c r="I11" s="296" t="s">
        <v>12</v>
      </c>
      <c r="J11" s="335" t="s">
        <v>78</v>
      </c>
      <c r="K11" s="305"/>
      <c r="L11" s="290" t="s">
        <v>193</v>
      </c>
      <c r="M11" s="291"/>
      <c r="N11" s="296" t="s">
        <v>123</v>
      </c>
    </row>
    <row r="12" spans="1:14" s="39" customFormat="1" ht="27" customHeight="1">
      <c r="A12" s="338"/>
      <c r="B12" s="295"/>
      <c r="C12" s="297"/>
      <c r="D12" s="295"/>
      <c r="E12" s="295"/>
      <c r="F12" s="298"/>
      <c r="G12" s="297"/>
      <c r="H12" s="297"/>
      <c r="I12" s="297"/>
      <c r="J12" s="336"/>
      <c r="K12" s="307"/>
      <c r="L12" s="98" t="s">
        <v>194</v>
      </c>
      <c r="M12" s="98" t="s">
        <v>195</v>
      </c>
      <c r="N12" s="297"/>
    </row>
    <row r="13" spans="1:14" ht="18" customHeight="1">
      <c r="A13" s="54">
        <v>1100</v>
      </c>
      <c r="B13" s="65" t="s">
        <v>104</v>
      </c>
      <c r="C13" s="29">
        <f>'MES 4'!F13</f>
        <v>0</v>
      </c>
      <c r="D13" s="29">
        <v>0</v>
      </c>
      <c r="E13" s="29">
        <v>0</v>
      </c>
      <c r="F13" s="29">
        <f>C13+D13-E13</f>
        <v>0</v>
      </c>
      <c r="G13" s="29">
        <f>'MES 4'!I13</f>
        <v>0</v>
      </c>
      <c r="H13" s="29">
        <v>0</v>
      </c>
      <c r="I13" s="29">
        <f>G13+H13</f>
        <v>0</v>
      </c>
      <c r="J13" s="292" t="e">
        <f t="shared" ref="J13:J18" si="0">(I13/F13)</f>
        <v>#DIV/0!</v>
      </c>
      <c r="K13" s="293"/>
      <c r="L13" s="99">
        <v>0</v>
      </c>
      <c r="M13" s="99">
        <v>0</v>
      </c>
      <c r="N13" s="31">
        <f>F13-I13</f>
        <v>0</v>
      </c>
    </row>
    <row r="14" spans="1:14" ht="18" customHeight="1">
      <c r="A14" s="54">
        <v>1200</v>
      </c>
      <c r="B14" s="65" t="s">
        <v>105</v>
      </c>
      <c r="C14" s="29">
        <f>'MES 4'!F14</f>
        <v>0</v>
      </c>
      <c r="D14" s="29">
        <v>0</v>
      </c>
      <c r="E14" s="29">
        <v>0</v>
      </c>
      <c r="F14" s="29">
        <f>C14+D14-E14</f>
        <v>0</v>
      </c>
      <c r="G14" s="29">
        <f>'MES 4'!I14</f>
        <v>0</v>
      </c>
      <c r="H14" s="29">
        <v>0</v>
      </c>
      <c r="I14" s="29">
        <f>G14+H14</f>
        <v>0</v>
      </c>
      <c r="J14" s="292" t="e">
        <f t="shared" si="0"/>
        <v>#DIV/0!</v>
      </c>
      <c r="K14" s="293"/>
      <c r="L14" s="99">
        <v>0</v>
      </c>
      <c r="M14" s="99">
        <v>0</v>
      </c>
      <c r="N14" s="31">
        <f>F14-I14</f>
        <v>0</v>
      </c>
    </row>
    <row r="15" spans="1:14" ht="18" customHeight="1">
      <c r="A15" s="54">
        <v>1300</v>
      </c>
      <c r="B15" s="64" t="s">
        <v>190</v>
      </c>
      <c r="C15" s="29">
        <f>'MES 4'!F15</f>
        <v>0</v>
      </c>
      <c r="D15" s="29">
        <v>0</v>
      </c>
      <c r="E15" s="29">
        <v>0</v>
      </c>
      <c r="F15" s="29">
        <f>C15+D15-E15</f>
        <v>0</v>
      </c>
      <c r="G15" s="29">
        <f>'MES 4'!I15</f>
        <v>0</v>
      </c>
      <c r="H15" s="29">
        <v>0</v>
      </c>
      <c r="I15" s="29">
        <f>G15+H15</f>
        <v>0</v>
      </c>
      <c r="J15" s="292" t="e">
        <f t="shared" si="0"/>
        <v>#DIV/0!</v>
      </c>
      <c r="K15" s="293"/>
      <c r="L15" s="99">
        <v>0</v>
      </c>
      <c r="M15" s="99">
        <v>0</v>
      </c>
      <c r="N15" s="31">
        <f>F15-I15</f>
        <v>0</v>
      </c>
    </row>
    <row r="16" spans="1:14" ht="18" customHeight="1">
      <c r="A16" s="54">
        <v>1400</v>
      </c>
      <c r="B16" s="64" t="s">
        <v>220</v>
      </c>
      <c r="C16" s="29">
        <f>'MES 4'!F16</f>
        <v>0</v>
      </c>
      <c r="D16" s="29">
        <v>0</v>
      </c>
      <c r="E16" s="29">
        <v>0</v>
      </c>
      <c r="F16" s="29">
        <f>C16+D16-E16</f>
        <v>0</v>
      </c>
      <c r="G16" s="29">
        <f>'MES 4'!I16</f>
        <v>0</v>
      </c>
      <c r="H16" s="29">
        <v>0</v>
      </c>
      <c r="I16" s="29">
        <f>G16+H16</f>
        <v>0</v>
      </c>
      <c r="J16" s="292" t="e">
        <f t="shared" si="0"/>
        <v>#DIV/0!</v>
      </c>
      <c r="K16" s="293"/>
      <c r="L16" s="99">
        <v>0</v>
      </c>
      <c r="M16" s="99">
        <v>0</v>
      </c>
      <c r="N16" s="31">
        <f>F16-I16</f>
        <v>0</v>
      </c>
    </row>
    <row r="17" spans="1:14" ht="18" customHeight="1">
      <c r="A17" s="54">
        <v>1500</v>
      </c>
      <c r="B17" s="64" t="s">
        <v>221</v>
      </c>
      <c r="C17" s="29">
        <f>'MES 4'!F17</f>
        <v>0</v>
      </c>
      <c r="D17" s="29">
        <v>0</v>
      </c>
      <c r="E17" s="29">
        <v>0</v>
      </c>
      <c r="F17" s="29">
        <f>C17+D17-E17</f>
        <v>0</v>
      </c>
      <c r="G17" s="29">
        <f>'MES 4'!I17</f>
        <v>0</v>
      </c>
      <c r="H17" s="29">
        <v>0</v>
      </c>
      <c r="I17" s="29">
        <f>G17+H17</f>
        <v>0</v>
      </c>
      <c r="J17" s="292" t="e">
        <f t="shared" si="0"/>
        <v>#DIV/0!</v>
      </c>
      <c r="K17" s="293"/>
      <c r="L17" s="99">
        <v>0</v>
      </c>
      <c r="M17" s="99">
        <v>0</v>
      </c>
      <c r="N17" s="31">
        <f>F17-I17</f>
        <v>0</v>
      </c>
    </row>
    <row r="18" spans="1:14" s="40" customFormat="1" ht="18" customHeight="1">
      <c r="A18" s="284" t="s">
        <v>0</v>
      </c>
      <c r="B18" s="285"/>
      <c r="C18" s="37">
        <f>SUM(C13:C17)</f>
        <v>0</v>
      </c>
      <c r="D18" s="83">
        <f t="shared" ref="D18:F18" si="1">SUM(D13:D17)</f>
        <v>0</v>
      </c>
      <c r="E18" s="83">
        <f t="shared" si="1"/>
        <v>0</v>
      </c>
      <c r="F18" s="83">
        <f t="shared" si="1"/>
        <v>0</v>
      </c>
      <c r="G18" s="83">
        <f>SUM(G13:G17)</f>
        <v>0</v>
      </c>
      <c r="H18" s="83">
        <f t="shared" ref="H18" si="2">SUM(H13:H17)</f>
        <v>0</v>
      </c>
      <c r="I18" s="83">
        <f t="shared" ref="I18" si="3">SUM(I13:I17)</f>
        <v>0</v>
      </c>
      <c r="J18" s="286" t="e">
        <f t="shared" si="0"/>
        <v>#DIV/0!</v>
      </c>
      <c r="K18" s="287"/>
      <c r="L18" s="100">
        <f t="shared" ref="L18:M18" si="4">SUM(L13:L17)</f>
        <v>0</v>
      </c>
      <c r="M18" s="100">
        <f t="shared" si="4"/>
        <v>0</v>
      </c>
      <c r="N18" s="36">
        <f>SUM(N13:N17)</f>
        <v>0</v>
      </c>
    </row>
    <row r="20" spans="1:14" ht="18" customHeight="1">
      <c r="B20" s="206" t="s">
        <v>14</v>
      </c>
      <c r="C20" s="206"/>
      <c r="D20" s="206"/>
      <c r="E20" s="206" t="s">
        <v>46</v>
      </c>
      <c r="F20" s="206"/>
      <c r="G20" s="206"/>
      <c r="H20" s="206"/>
      <c r="I20" s="206" t="s">
        <v>47</v>
      </c>
      <c r="J20" s="206"/>
      <c r="K20" s="206"/>
      <c r="L20" s="206"/>
      <c r="M20" s="206"/>
      <c r="N20" s="206"/>
    </row>
    <row r="21" spans="1:14" ht="18" customHeight="1">
      <c r="B21" s="206"/>
      <c r="C21" s="206"/>
      <c r="D21" s="206"/>
      <c r="E21" s="206"/>
      <c r="F21" s="206"/>
      <c r="G21" s="206"/>
      <c r="H21" s="206"/>
      <c r="I21" s="206"/>
      <c r="J21" s="206"/>
      <c r="K21" s="206"/>
      <c r="L21" s="206"/>
      <c r="M21" s="206"/>
      <c r="N21" s="206"/>
    </row>
    <row r="22" spans="1:14" ht="40.5" customHeight="1">
      <c r="B22" s="206"/>
      <c r="C22" s="206"/>
      <c r="D22" s="206"/>
      <c r="E22" s="206"/>
      <c r="F22" s="206"/>
      <c r="G22" s="206"/>
      <c r="H22" s="206"/>
      <c r="I22" s="206"/>
      <c r="J22" s="206"/>
      <c r="K22" s="206"/>
      <c r="L22" s="206"/>
      <c r="M22" s="206"/>
      <c r="N22" s="206"/>
    </row>
    <row r="23" spans="1:14" ht="11.25">
      <c r="B23" s="206" t="s">
        <v>15</v>
      </c>
      <c r="C23" s="206"/>
      <c r="D23" s="206"/>
      <c r="E23" s="206" t="s">
        <v>15</v>
      </c>
      <c r="F23" s="206"/>
      <c r="G23" s="206"/>
      <c r="H23" s="206"/>
      <c r="I23" s="206" t="s">
        <v>15</v>
      </c>
      <c r="J23" s="206"/>
      <c r="K23" s="206"/>
      <c r="L23" s="206"/>
      <c r="M23" s="206"/>
      <c r="N23" s="206"/>
    </row>
    <row r="24" spans="1:14" ht="11.25"/>
    <row r="25" spans="1:14" ht="11.25">
      <c r="B25" s="49" t="s">
        <v>114</v>
      </c>
    </row>
    <row r="26" spans="1:14" ht="11.25">
      <c r="B26" s="4" t="s">
        <v>115</v>
      </c>
    </row>
    <row r="40" spans="1:14" ht="65.45" customHeight="1"/>
    <row r="41" spans="1:14" ht="31.5" customHeight="1">
      <c r="A41" s="206"/>
      <c r="B41" s="96" t="s">
        <v>87</v>
      </c>
      <c r="C41" s="342">
        <f>PRESUPUESTO!$B$5</f>
        <v>0</v>
      </c>
      <c r="D41" s="342"/>
      <c r="E41" s="342" t="s">
        <v>211</v>
      </c>
      <c r="F41" s="342"/>
      <c r="G41" s="312" t="s">
        <v>222</v>
      </c>
      <c r="H41" s="313"/>
      <c r="I41" s="127" t="s">
        <v>223</v>
      </c>
      <c r="J41" s="343" t="s">
        <v>224</v>
      </c>
      <c r="K41" s="344"/>
      <c r="L41" s="132" t="s">
        <v>208</v>
      </c>
      <c r="M41" s="345" t="s">
        <v>212</v>
      </c>
      <c r="N41" s="313"/>
    </row>
    <row r="42" spans="1:14" ht="18" customHeight="1">
      <c r="A42" s="206"/>
      <c r="B42" s="96" t="s">
        <v>16</v>
      </c>
      <c r="C42" s="342">
        <f>PRESUPUESTO!$B$6</f>
        <v>0</v>
      </c>
      <c r="D42" s="342"/>
      <c r="E42" s="342"/>
      <c r="F42" s="342"/>
      <c r="G42" s="346">
        <f>PRESUPUESTO!$A$9</f>
        <v>0</v>
      </c>
      <c r="H42" s="347"/>
      <c r="I42" s="133">
        <f>PRESUPUESTO!$C$9</f>
        <v>0</v>
      </c>
      <c r="J42" s="321">
        <f>PRESUPUESTO!$D$9</f>
        <v>0</v>
      </c>
      <c r="K42" s="329"/>
      <c r="L42" s="134">
        <f>PRESUPUESTO!$E$9</f>
        <v>0</v>
      </c>
      <c r="M42" s="348"/>
      <c r="N42" s="349"/>
    </row>
    <row r="43" spans="1:14" ht="18" customHeight="1">
      <c r="A43" s="206"/>
      <c r="B43" s="135" t="s">
        <v>43</v>
      </c>
      <c r="C43" s="342">
        <f>PRESUPUESTO!$B$7</f>
        <v>0</v>
      </c>
      <c r="D43" s="342"/>
      <c r="E43" s="342" t="s">
        <v>213</v>
      </c>
      <c r="F43" s="342"/>
      <c r="G43" s="346">
        <f>PRESUPUESTO!$A$10</f>
        <v>0</v>
      </c>
      <c r="H43" s="347"/>
      <c r="I43" s="133">
        <f>PRESUPUESTO!$C$10</f>
        <v>0</v>
      </c>
      <c r="J43" s="321">
        <f>PRESUPUESTO!$D$10</f>
        <v>0</v>
      </c>
      <c r="K43" s="329"/>
      <c r="L43" s="134">
        <f>PRESUPUESTO!$E$10</f>
        <v>0</v>
      </c>
      <c r="M43" s="348"/>
      <c r="N43" s="349"/>
    </row>
    <row r="44" spans="1:14" ht="18" customHeight="1">
      <c r="A44" s="206"/>
      <c r="B44" s="136" t="s">
        <v>1</v>
      </c>
      <c r="C44" s="319">
        <f>PRESUPUESTO!$E$5</f>
        <v>0</v>
      </c>
      <c r="D44" s="320"/>
      <c r="E44" s="350"/>
      <c r="F44" s="350"/>
      <c r="G44" s="346">
        <f>PRESUPUESTO!$A$11</f>
        <v>0</v>
      </c>
      <c r="H44" s="347"/>
      <c r="I44" s="133">
        <f>PRESUPUESTO!$C$11</f>
        <v>0</v>
      </c>
      <c r="J44" s="321">
        <f>PRESUPUESTO!$D$11</f>
        <v>0</v>
      </c>
      <c r="K44" s="329"/>
      <c r="L44" s="134">
        <f>PRESUPUESTO!$E$11</f>
        <v>0</v>
      </c>
      <c r="M44" s="330"/>
      <c r="N44" s="316"/>
    </row>
    <row r="45" spans="1:14" s="88" customFormat="1" ht="18" customHeight="1">
      <c r="A45" s="206"/>
      <c r="B45" s="137" t="s">
        <v>42</v>
      </c>
      <c r="C45" s="319">
        <f>PRESUPUESTO!$E$6</f>
        <v>0</v>
      </c>
      <c r="D45" s="320"/>
      <c r="E45" s="321" t="s">
        <v>214</v>
      </c>
      <c r="F45" s="322"/>
      <c r="G45" s="331"/>
      <c r="H45" s="332"/>
      <c r="I45" s="140"/>
      <c r="J45" s="314"/>
      <c r="K45" s="314"/>
      <c r="L45" s="141"/>
      <c r="M45" s="315"/>
      <c r="N45" s="316"/>
    </row>
    <row r="46" spans="1:14" s="88" customFormat="1" ht="18" customHeight="1">
      <c r="A46" s="206"/>
      <c r="B46" s="137" t="s">
        <v>3</v>
      </c>
      <c r="C46" s="319">
        <f>PRESUPUESTO!$E$7</f>
        <v>0</v>
      </c>
      <c r="D46" s="320"/>
      <c r="E46" s="321"/>
      <c r="F46" s="322"/>
      <c r="G46" s="323"/>
      <c r="H46" s="324"/>
      <c r="I46" s="142"/>
      <c r="J46" s="325"/>
      <c r="K46" s="326"/>
      <c r="L46" s="142"/>
      <c r="M46" s="327"/>
      <c r="N46" s="328"/>
    </row>
    <row r="47" spans="1:14" ht="18" customHeight="1">
      <c r="A47" s="28" t="s">
        <v>59</v>
      </c>
      <c r="B47" s="119" t="s">
        <v>4</v>
      </c>
      <c r="C47" s="38">
        <v>1</v>
      </c>
      <c r="D47" s="38">
        <v>2</v>
      </c>
      <c r="E47" s="38">
        <v>3</v>
      </c>
      <c r="F47" s="38" t="s">
        <v>5</v>
      </c>
      <c r="G47" s="139">
        <v>5</v>
      </c>
      <c r="H47" s="139">
        <v>-6</v>
      </c>
      <c r="I47" s="139" t="s">
        <v>6</v>
      </c>
      <c r="J47" s="310" t="s">
        <v>7</v>
      </c>
      <c r="K47" s="311"/>
      <c r="L47" s="317">
        <v>9</v>
      </c>
      <c r="M47" s="318"/>
      <c r="N47" s="122" t="s">
        <v>45</v>
      </c>
    </row>
    <row r="48" spans="1:14" s="40" customFormat="1" ht="19.5" customHeight="1">
      <c r="A48" s="294">
        <v>2000</v>
      </c>
      <c r="B48" s="294" t="s">
        <v>19</v>
      </c>
      <c r="C48" s="296" t="s">
        <v>125</v>
      </c>
      <c r="D48" s="294" t="s">
        <v>10</v>
      </c>
      <c r="E48" s="294" t="s">
        <v>11</v>
      </c>
      <c r="F48" s="296" t="s">
        <v>122</v>
      </c>
      <c r="G48" s="296" t="s">
        <v>183</v>
      </c>
      <c r="H48" s="296" t="s">
        <v>153</v>
      </c>
      <c r="I48" s="296" t="s">
        <v>126</v>
      </c>
      <c r="J48" s="304" t="s">
        <v>79</v>
      </c>
      <c r="K48" s="305"/>
      <c r="L48" s="290" t="s">
        <v>193</v>
      </c>
      <c r="M48" s="291"/>
      <c r="N48" s="296" t="s">
        <v>124</v>
      </c>
    </row>
    <row r="49" spans="1:14" s="40" customFormat="1" ht="23.1" customHeight="1">
      <c r="A49" s="295"/>
      <c r="B49" s="295"/>
      <c r="C49" s="297"/>
      <c r="D49" s="295"/>
      <c r="E49" s="295"/>
      <c r="F49" s="298"/>
      <c r="G49" s="298"/>
      <c r="H49" s="297"/>
      <c r="I49" s="297"/>
      <c r="J49" s="306"/>
      <c r="K49" s="307"/>
      <c r="L49" s="101" t="s">
        <v>196</v>
      </c>
      <c r="M49" s="101" t="s">
        <v>197</v>
      </c>
      <c r="N49" s="297"/>
    </row>
    <row r="50" spans="1:14" s="40" customFormat="1" ht="18" customHeight="1">
      <c r="A50" s="80">
        <v>2100</v>
      </c>
      <c r="B50" s="309" t="s">
        <v>103</v>
      </c>
      <c r="C50" s="309"/>
      <c r="D50" s="309"/>
      <c r="E50" s="309"/>
      <c r="F50" s="309"/>
      <c r="G50" s="309"/>
      <c r="H50" s="309"/>
      <c r="I50" s="309"/>
      <c r="J50" s="309"/>
      <c r="K50" s="309"/>
      <c r="L50" s="309"/>
      <c r="M50" s="309"/>
      <c r="N50" s="309"/>
    </row>
    <row r="51" spans="1:14" ht="18" customHeight="1">
      <c r="A51" s="79">
        <v>2101</v>
      </c>
      <c r="B51" s="64" t="s">
        <v>83</v>
      </c>
      <c r="C51" s="29">
        <f>'MES 4'!F51</f>
        <v>0</v>
      </c>
      <c r="D51" s="29">
        <v>0</v>
      </c>
      <c r="E51" s="29">
        <v>0</v>
      </c>
      <c r="F51" s="29">
        <f t="shared" ref="F51:F63" si="5">C51+D51-E51</f>
        <v>0</v>
      </c>
      <c r="G51" s="29">
        <f>'MES 4'!I51</f>
        <v>0</v>
      </c>
      <c r="H51" s="29">
        <v>0</v>
      </c>
      <c r="I51" s="29">
        <f t="shared" ref="I51:I63" si="6">(G51+H51)</f>
        <v>0</v>
      </c>
      <c r="J51" s="292" t="e">
        <f>(I51/F51)</f>
        <v>#DIV/0!</v>
      </c>
      <c r="K51" s="293"/>
      <c r="L51" s="99">
        <v>0</v>
      </c>
      <c r="M51" s="99">
        <v>0</v>
      </c>
      <c r="N51" s="82">
        <f>(F51-I51)</f>
        <v>0</v>
      </c>
    </row>
    <row r="52" spans="1:14" ht="18" customHeight="1">
      <c r="A52" s="79">
        <v>2102</v>
      </c>
      <c r="B52" s="64" t="s">
        <v>21</v>
      </c>
      <c r="C52" s="29">
        <f>'MES 4'!F52</f>
        <v>0</v>
      </c>
      <c r="D52" s="29">
        <v>0</v>
      </c>
      <c r="E52" s="29">
        <v>0</v>
      </c>
      <c r="F52" s="29">
        <f t="shared" si="5"/>
        <v>0</v>
      </c>
      <c r="G52" s="29">
        <f>'MES 4'!I52</f>
        <v>0</v>
      </c>
      <c r="H52" s="29">
        <v>0</v>
      </c>
      <c r="I52" s="29">
        <f t="shared" si="6"/>
        <v>0</v>
      </c>
      <c r="J52" s="292" t="e">
        <f t="shared" ref="J52:J63" si="7">(I52/F52)</f>
        <v>#DIV/0!</v>
      </c>
      <c r="K52" s="293"/>
      <c r="L52" s="99">
        <v>0</v>
      </c>
      <c r="M52" s="99">
        <v>0</v>
      </c>
      <c r="N52" s="82">
        <f t="shared" ref="N52:N63" si="8">(F52-I52)</f>
        <v>0</v>
      </c>
    </row>
    <row r="53" spans="1:14" ht="18" customHeight="1">
      <c r="A53" s="79">
        <v>2103</v>
      </c>
      <c r="B53" s="64" t="s">
        <v>22</v>
      </c>
      <c r="C53" s="29">
        <f>'MES 4'!F53</f>
        <v>0</v>
      </c>
      <c r="D53" s="29">
        <v>0</v>
      </c>
      <c r="E53" s="29">
        <v>0</v>
      </c>
      <c r="F53" s="29">
        <f t="shared" si="5"/>
        <v>0</v>
      </c>
      <c r="G53" s="29">
        <f>'MES 4'!I53</f>
        <v>0</v>
      </c>
      <c r="H53" s="29">
        <v>0</v>
      </c>
      <c r="I53" s="29">
        <f t="shared" si="6"/>
        <v>0</v>
      </c>
      <c r="J53" s="292" t="e">
        <f t="shared" si="7"/>
        <v>#DIV/0!</v>
      </c>
      <c r="K53" s="293"/>
      <c r="L53" s="99">
        <v>0</v>
      </c>
      <c r="M53" s="99">
        <v>0</v>
      </c>
      <c r="N53" s="82">
        <f t="shared" si="8"/>
        <v>0</v>
      </c>
    </row>
    <row r="54" spans="1:14" ht="18" customHeight="1">
      <c r="A54" s="79">
        <v>2104</v>
      </c>
      <c r="B54" s="64" t="s">
        <v>23</v>
      </c>
      <c r="C54" s="29">
        <f>'MES 4'!F54</f>
        <v>0</v>
      </c>
      <c r="D54" s="29">
        <v>0</v>
      </c>
      <c r="E54" s="29">
        <v>0</v>
      </c>
      <c r="F54" s="29">
        <f t="shared" si="5"/>
        <v>0</v>
      </c>
      <c r="G54" s="29">
        <f>'MES 4'!I54</f>
        <v>0</v>
      </c>
      <c r="H54" s="29">
        <v>0</v>
      </c>
      <c r="I54" s="29">
        <f t="shared" si="6"/>
        <v>0</v>
      </c>
      <c r="J54" s="292" t="e">
        <f t="shared" si="7"/>
        <v>#DIV/0!</v>
      </c>
      <c r="K54" s="293"/>
      <c r="L54" s="99">
        <v>0</v>
      </c>
      <c r="M54" s="99">
        <v>0</v>
      </c>
      <c r="N54" s="82">
        <f t="shared" si="8"/>
        <v>0</v>
      </c>
    </row>
    <row r="55" spans="1:14" ht="18" customHeight="1">
      <c r="A55" s="79">
        <v>2105</v>
      </c>
      <c r="B55" s="64" t="s">
        <v>24</v>
      </c>
      <c r="C55" s="29">
        <f>'MES 4'!F55</f>
        <v>0</v>
      </c>
      <c r="D55" s="29">
        <v>0</v>
      </c>
      <c r="E55" s="29">
        <v>0</v>
      </c>
      <c r="F55" s="29">
        <f t="shared" si="5"/>
        <v>0</v>
      </c>
      <c r="G55" s="29">
        <f>'MES 4'!I55</f>
        <v>0</v>
      </c>
      <c r="H55" s="29">
        <v>0</v>
      </c>
      <c r="I55" s="29">
        <f t="shared" si="6"/>
        <v>0</v>
      </c>
      <c r="J55" s="292" t="e">
        <f t="shared" si="7"/>
        <v>#DIV/0!</v>
      </c>
      <c r="K55" s="293"/>
      <c r="L55" s="99">
        <v>0</v>
      </c>
      <c r="M55" s="99">
        <v>0</v>
      </c>
      <c r="N55" s="82">
        <f t="shared" si="8"/>
        <v>0</v>
      </c>
    </row>
    <row r="56" spans="1:14" ht="18" customHeight="1">
      <c r="A56" s="79">
        <v>2106</v>
      </c>
      <c r="B56" s="64" t="s">
        <v>25</v>
      </c>
      <c r="C56" s="29">
        <f>'MES 4'!F56</f>
        <v>0</v>
      </c>
      <c r="D56" s="29">
        <v>0</v>
      </c>
      <c r="E56" s="29">
        <v>0</v>
      </c>
      <c r="F56" s="29">
        <f t="shared" si="5"/>
        <v>0</v>
      </c>
      <c r="G56" s="29">
        <f>'MES 4'!I56</f>
        <v>0</v>
      </c>
      <c r="H56" s="29">
        <v>0</v>
      </c>
      <c r="I56" s="29">
        <f t="shared" si="6"/>
        <v>0</v>
      </c>
      <c r="J56" s="292" t="e">
        <f t="shared" si="7"/>
        <v>#DIV/0!</v>
      </c>
      <c r="K56" s="293"/>
      <c r="L56" s="99">
        <v>0</v>
      </c>
      <c r="M56" s="99">
        <v>0</v>
      </c>
      <c r="N56" s="82">
        <f t="shared" si="8"/>
        <v>0</v>
      </c>
    </row>
    <row r="57" spans="1:14" ht="18" customHeight="1">
      <c r="A57" s="79">
        <v>2107</v>
      </c>
      <c r="B57" s="64" t="s">
        <v>26</v>
      </c>
      <c r="C57" s="29">
        <f>'MES 4'!F57</f>
        <v>0</v>
      </c>
      <c r="D57" s="29">
        <v>0</v>
      </c>
      <c r="E57" s="29">
        <v>0</v>
      </c>
      <c r="F57" s="29">
        <f t="shared" si="5"/>
        <v>0</v>
      </c>
      <c r="G57" s="29">
        <f>'MES 4'!I57</f>
        <v>0</v>
      </c>
      <c r="H57" s="29">
        <v>0</v>
      </c>
      <c r="I57" s="29">
        <f t="shared" si="6"/>
        <v>0</v>
      </c>
      <c r="J57" s="292" t="e">
        <f t="shared" si="7"/>
        <v>#DIV/0!</v>
      </c>
      <c r="K57" s="293"/>
      <c r="L57" s="99">
        <v>0</v>
      </c>
      <c r="M57" s="99">
        <v>0</v>
      </c>
      <c r="N57" s="82">
        <f t="shared" si="8"/>
        <v>0</v>
      </c>
    </row>
    <row r="58" spans="1:14" ht="23.25" customHeight="1">
      <c r="A58" s="79">
        <v>2108</v>
      </c>
      <c r="B58" s="73" t="s">
        <v>90</v>
      </c>
      <c r="C58" s="29">
        <f>'MES 4'!F58</f>
        <v>0</v>
      </c>
      <c r="D58" s="29">
        <v>0</v>
      </c>
      <c r="E58" s="29">
        <v>0</v>
      </c>
      <c r="F58" s="29">
        <f t="shared" si="5"/>
        <v>0</v>
      </c>
      <c r="G58" s="29">
        <f>'MES 4'!I58</f>
        <v>0</v>
      </c>
      <c r="H58" s="29">
        <v>0</v>
      </c>
      <c r="I58" s="29">
        <f t="shared" si="6"/>
        <v>0</v>
      </c>
      <c r="J58" s="292" t="e">
        <f t="shared" si="7"/>
        <v>#DIV/0!</v>
      </c>
      <c r="K58" s="293"/>
      <c r="L58" s="99">
        <v>0</v>
      </c>
      <c r="M58" s="99">
        <v>0</v>
      </c>
      <c r="N58" s="82">
        <f t="shared" si="8"/>
        <v>0</v>
      </c>
    </row>
    <row r="59" spans="1:14" ht="18" customHeight="1">
      <c r="A59" s="79">
        <v>2109</v>
      </c>
      <c r="B59" s="64" t="s">
        <v>140</v>
      </c>
      <c r="C59" s="29">
        <f>'MES 4'!F59</f>
        <v>0</v>
      </c>
      <c r="D59" s="29">
        <v>0</v>
      </c>
      <c r="E59" s="29">
        <v>0</v>
      </c>
      <c r="F59" s="29">
        <f t="shared" si="5"/>
        <v>0</v>
      </c>
      <c r="G59" s="29">
        <f>'MES 4'!I59</f>
        <v>0</v>
      </c>
      <c r="H59" s="29">
        <v>0</v>
      </c>
      <c r="I59" s="29">
        <f t="shared" si="6"/>
        <v>0</v>
      </c>
      <c r="J59" s="292" t="e">
        <f t="shared" si="7"/>
        <v>#DIV/0!</v>
      </c>
      <c r="K59" s="293"/>
      <c r="L59" s="99">
        <v>0</v>
      </c>
      <c r="M59" s="99">
        <v>0</v>
      </c>
      <c r="N59" s="82">
        <f t="shared" si="8"/>
        <v>0</v>
      </c>
    </row>
    <row r="60" spans="1:14" ht="18" customHeight="1">
      <c r="A60" s="79">
        <f>+A59+1</f>
        <v>2110</v>
      </c>
      <c r="B60" s="64" t="s">
        <v>28</v>
      </c>
      <c r="C60" s="29">
        <f>'MES 4'!F60</f>
        <v>0</v>
      </c>
      <c r="D60" s="29">
        <v>0</v>
      </c>
      <c r="E60" s="29">
        <v>0</v>
      </c>
      <c r="F60" s="29">
        <f t="shared" si="5"/>
        <v>0</v>
      </c>
      <c r="G60" s="29">
        <f>'MES 4'!I60</f>
        <v>0</v>
      </c>
      <c r="H60" s="29">
        <v>0</v>
      </c>
      <c r="I60" s="29">
        <f t="shared" si="6"/>
        <v>0</v>
      </c>
      <c r="J60" s="292" t="e">
        <f t="shared" si="7"/>
        <v>#DIV/0!</v>
      </c>
      <c r="K60" s="293"/>
      <c r="L60" s="99">
        <v>0</v>
      </c>
      <c r="M60" s="99">
        <v>0</v>
      </c>
      <c r="N60" s="82">
        <f t="shared" si="8"/>
        <v>0</v>
      </c>
    </row>
    <row r="61" spans="1:14" s="88" customFormat="1" ht="18" customHeight="1">
      <c r="A61" s="92">
        <f>+A60+1</f>
        <v>2111</v>
      </c>
      <c r="B61" s="64" t="s">
        <v>29</v>
      </c>
      <c r="C61" s="29">
        <f>'MES 4'!F61</f>
        <v>0</v>
      </c>
      <c r="D61" s="29">
        <v>0</v>
      </c>
      <c r="E61" s="29">
        <v>0</v>
      </c>
      <c r="F61" s="29">
        <f t="shared" ref="F61:F62" si="9">C61+D61-E61</f>
        <v>0</v>
      </c>
      <c r="G61" s="29">
        <f>'MES 4'!I61</f>
        <v>0</v>
      </c>
      <c r="H61" s="29">
        <v>0</v>
      </c>
      <c r="I61" s="29">
        <f t="shared" ref="I61:I62" si="10">(G61+H61)</f>
        <v>0</v>
      </c>
      <c r="J61" s="292" t="e">
        <f t="shared" ref="J61:J62" si="11">(I61/F61)</f>
        <v>#DIV/0!</v>
      </c>
      <c r="K61" s="293"/>
      <c r="L61" s="99">
        <v>0</v>
      </c>
      <c r="M61" s="99">
        <v>0</v>
      </c>
      <c r="N61" s="82">
        <f t="shared" ref="N61:N62" si="12">(F61-I61)</f>
        <v>0</v>
      </c>
    </row>
    <row r="62" spans="1:14" s="88" customFormat="1" ht="18" customHeight="1">
      <c r="A62" s="92">
        <f>+A61+1</f>
        <v>2112</v>
      </c>
      <c r="B62" s="64" t="s">
        <v>210</v>
      </c>
      <c r="C62" s="29">
        <f>'MES 4'!F62</f>
        <v>0</v>
      </c>
      <c r="D62" s="29">
        <v>0</v>
      </c>
      <c r="E62" s="29">
        <v>0</v>
      </c>
      <c r="F62" s="29">
        <f t="shared" si="9"/>
        <v>0</v>
      </c>
      <c r="G62" s="29">
        <f>'MES 4'!I62</f>
        <v>0</v>
      </c>
      <c r="H62" s="29">
        <v>0</v>
      </c>
      <c r="I62" s="29">
        <f t="shared" si="10"/>
        <v>0</v>
      </c>
      <c r="J62" s="292" t="e">
        <f t="shared" si="11"/>
        <v>#DIV/0!</v>
      </c>
      <c r="K62" s="293"/>
      <c r="L62" s="99">
        <v>0</v>
      </c>
      <c r="M62" s="99">
        <v>0</v>
      </c>
      <c r="N62" s="82">
        <f t="shared" si="12"/>
        <v>0</v>
      </c>
    </row>
    <row r="63" spans="1:14" ht="18" customHeight="1">
      <c r="A63" s="92">
        <f>+A62+1</f>
        <v>2113</v>
      </c>
      <c r="B63" s="84" t="s">
        <v>142</v>
      </c>
      <c r="C63" s="29">
        <f>'MES 4'!F63</f>
        <v>0</v>
      </c>
      <c r="D63" s="29">
        <v>0</v>
      </c>
      <c r="E63" s="29">
        <v>0</v>
      </c>
      <c r="F63" s="29">
        <f t="shared" si="5"/>
        <v>0</v>
      </c>
      <c r="G63" s="29">
        <f>'MES 4'!I63</f>
        <v>0</v>
      </c>
      <c r="H63" s="29">
        <v>0</v>
      </c>
      <c r="I63" s="29">
        <f t="shared" si="6"/>
        <v>0</v>
      </c>
      <c r="J63" s="292" t="e">
        <f t="shared" si="7"/>
        <v>#DIV/0!</v>
      </c>
      <c r="K63" s="293"/>
      <c r="L63" s="99">
        <v>0</v>
      </c>
      <c r="M63" s="99">
        <v>0</v>
      </c>
      <c r="N63" s="82">
        <f t="shared" si="8"/>
        <v>0</v>
      </c>
    </row>
    <row r="64" spans="1:14" s="40" customFormat="1" ht="18" customHeight="1">
      <c r="A64" s="284" t="s">
        <v>30</v>
      </c>
      <c r="B64" s="285"/>
      <c r="C64" s="34">
        <f t="shared" ref="C64:I64" si="13">SUM(C51:C63)</f>
        <v>0</v>
      </c>
      <c r="D64" s="34">
        <f t="shared" si="13"/>
        <v>0</v>
      </c>
      <c r="E64" s="34">
        <f t="shared" si="13"/>
        <v>0</v>
      </c>
      <c r="F64" s="34">
        <f t="shared" si="13"/>
        <v>0</v>
      </c>
      <c r="G64" s="34">
        <f>SUM(G51:G63)</f>
        <v>0</v>
      </c>
      <c r="H64" s="34">
        <f t="shared" si="13"/>
        <v>0</v>
      </c>
      <c r="I64" s="34">
        <f t="shared" si="13"/>
        <v>0</v>
      </c>
      <c r="J64" s="286" t="e">
        <f>(I64/F64)</f>
        <v>#DIV/0!</v>
      </c>
      <c r="K64" s="287"/>
      <c r="L64" s="102">
        <f>SUM(L51:L63)</f>
        <v>0</v>
      </c>
      <c r="M64" s="102">
        <f>SUM(M51:M63)</f>
        <v>0</v>
      </c>
      <c r="N64" s="81">
        <f>SUM(N51:N63)</f>
        <v>0</v>
      </c>
    </row>
    <row r="65" spans="1:14" s="40" customFormat="1" ht="15.75" customHeight="1">
      <c r="A65" s="80">
        <v>2200</v>
      </c>
      <c r="B65" s="309" t="s">
        <v>107</v>
      </c>
      <c r="C65" s="309"/>
      <c r="D65" s="309"/>
      <c r="E65" s="309"/>
      <c r="F65" s="309"/>
      <c r="G65" s="309"/>
      <c r="H65" s="309"/>
      <c r="I65" s="309"/>
      <c r="J65" s="309"/>
      <c r="K65" s="309"/>
      <c r="L65" s="309"/>
      <c r="M65" s="309"/>
      <c r="N65" s="309"/>
    </row>
    <row r="66" spans="1:14" ht="18" customHeight="1">
      <c r="A66" s="79">
        <v>2201</v>
      </c>
      <c r="B66" s="84" t="s">
        <v>98</v>
      </c>
      <c r="C66" s="82">
        <f>'MES 4'!F66</f>
        <v>0</v>
      </c>
      <c r="D66" s="82">
        <v>0</v>
      </c>
      <c r="E66" s="82">
        <v>0</v>
      </c>
      <c r="F66" s="82">
        <f t="shared" ref="F66:F71" si="14">C66+D66-E66</f>
        <v>0</v>
      </c>
      <c r="G66" s="29">
        <f>'MES 4'!I66</f>
        <v>0</v>
      </c>
      <c r="H66" s="29">
        <v>0</v>
      </c>
      <c r="I66" s="82">
        <f t="shared" ref="I66:I71" si="15">(G66+H66)</f>
        <v>0</v>
      </c>
      <c r="J66" s="292" t="e">
        <f>(I66/F66)</f>
        <v>#DIV/0!</v>
      </c>
      <c r="K66" s="293"/>
      <c r="L66" s="99">
        <v>0</v>
      </c>
      <c r="M66" s="99">
        <v>0</v>
      </c>
      <c r="N66" s="82">
        <f t="shared" ref="N66:N71" si="16">(F66-I66)</f>
        <v>0</v>
      </c>
    </row>
    <row r="67" spans="1:14" ht="18" customHeight="1">
      <c r="A67" s="79">
        <v>2202</v>
      </c>
      <c r="B67" s="84" t="s">
        <v>99</v>
      </c>
      <c r="C67" s="82">
        <f>'MES 4'!F67</f>
        <v>0</v>
      </c>
      <c r="D67" s="82">
        <v>0</v>
      </c>
      <c r="E67" s="82">
        <v>0</v>
      </c>
      <c r="F67" s="82">
        <f t="shared" si="14"/>
        <v>0</v>
      </c>
      <c r="G67" s="29">
        <f>'MES 4'!I67</f>
        <v>0</v>
      </c>
      <c r="H67" s="29">
        <v>0</v>
      </c>
      <c r="I67" s="82">
        <f t="shared" si="15"/>
        <v>0</v>
      </c>
      <c r="J67" s="292" t="e">
        <f t="shared" ref="J67:J77" si="17">(I67/F67)</f>
        <v>#DIV/0!</v>
      </c>
      <c r="K67" s="293"/>
      <c r="L67" s="99">
        <v>0</v>
      </c>
      <c r="M67" s="99">
        <v>0</v>
      </c>
      <c r="N67" s="82">
        <f t="shared" si="16"/>
        <v>0</v>
      </c>
    </row>
    <row r="68" spans="1:14" ht="18" customHeight="1">
      <c r="A68" s="79">
        <v>2203</v>
      </c>
      <c r="B68" s="84" t="s">
        <v>198</v>
      </c>
      <c r="C68" s="82">
        <f>'MES 4'!F68</f>
        <v>0</v>
      </c>
      <c r="D68" s="82">
        <v>0</v>
      </c>
      <c r="E68" s="82">
        <v>0</v>
      </c>
      <c r="F68" s="82">
        <f t="shared" si="14"/>
        <v>0</v>
      </c>
      <c r="G68" s="29">
        <f>'MES 4'!I68</f>
        <v>0</v>
      </c>
      <c r="H68" s="29">
        <v>0</v>
      </c>
      <c r="I68" s="82">
        <f t="shared" si="15"/>
        <v>0</v>
      </c>
      <c r="J68" s="292" t="e">
        <f t="shared" si="17"/>
        <v>#DIV/0!</v>
      </c>
      <c r="K68" s="293"/>
      <c r="L68" s="99">
        <v>0</v>
      </c>
      <c r="M68" s="99">
        <v>0</v>
      </c>
      <c r="N68" s="82">
        <f t="shared" si="16"/>
        <v>0</v>
      </c>
    </row>
    <row r="69" spans="1:14" ht="18" customHeight="1">
      <c r="A69" s="79">
        <v>2204</v>
      </c>
      <c r="B69" s="84" t="s">
        <v>100</v>
      </c>
      <c r="C69" s="82">
        <f>'MES 4'!F69</f>
        <v>0</v>
      </c>
      <c r="D69" s="82">
        <v>0</v>
      </c>
      <c r="E69" s="82">
        <v>0</v>
      </c>
      <c r="F69" s="82">
        <f t="shared" si="14"/>
        <v>0</v>
      </c>
      <c r="G69" s="29">
        <f>'MES 4'!I69</f>
        <v>0</v>
      </c>
      <c r="H69" s="29">
        <v>0</v>
      </c>
      <c r="I69" s="82">
        <f t="shared" si="15"/>
        <v>0</v>
      </c>
      <c r="J69" s="292" t="e">
        <f t="shared" si="17"/>
        <v>#DIV/0!</v>
      </c>
      <c r="K69" s="293"/>
      <c r="L69" s="99">
        <v>0</v>
      </c>
      <c r="M69" s="99">
        <v>0</v>
      </c>
      <c r="N69" s="82">
        <f t="shared" si="16"/>
        <v>0</v>
      </c>
    </row>
    <row r="70" spans="1:14" ht="18" customHeight="1">
      <c r="A70" s="79">
        <v>2205</v>
      </c>
      <c r="B70" s="84" t="s">
        <v>101</v>
      </c>
      <c r="C70" s="82">
        <f>'MES 4'!F70</f>
        <v>0</v>
      </c>
      <c r="D70" s="82">
        <v>0</v>
      </c>
      <c r="E70" s="82">
        <v>0</v>
      </c>
      <c r="F70" s="82">
        <f t="shared" si="14"/>
        <v>0</v>
      </c>
      <c r="G70" s="29">
        <f>'MES 4'!I70</f>
        <v>0</v>
      </c>
      <c r="H70" s="29">
        <v>0</v>
      </c>
      <c r="I70" s="82">
        <f t="shared" si="15"/>
        <v>0</v>
      </c>
      <c r="J70" s="292" t="e">
        <f t="shared" si="17"/>
        <v>#DIV/0!</v>
      </c>
      <c r="K70" s="293"/>
      <c r="L70" s="99">
        <v>0</v>
      </c>
      <c r="M70" s="99">
        <v>0</v>
      </c>
      <c r="N70" s="82">
        <f t="shared" si="16"/>
        <v>0</v>
      </c>
    </row>
    <row r="71" spans="1:14" ht="18" customHeight="1">
      <c r="A71" s="92">
        <v>2206</v>
      </c>
      <c r="B71" s="84" t="s">
        <v>102</v>
      </c>
      <c r="C71" s="82">
        <f>'MES 4'!F71</f>
        <v>0</v>
      </c>
      <c r="D71" s="82">
        <v>0</v>
      </c>
      <c r="E71" s="82">
        <v>0</v>
      </c>
      <c r="F71" s="82">
        <f t="shared" si="14"/>
        <v>0</v>
      </c>
      <c r="G71" s="29">
        <f>'MES 4'!I71</f>
        <v>0</v>
      </c>
      <c r="H71" s="29">
        <v>0</v>
      </c>
      <c r="I71" s="82">
        <f t="shared" si="15"/>
        <v>0</v>
      </c>
      <c r="J71" s="292" t="e">
        <f t="shared" si="17"/>
        <v>#DIV/0!</v>
      </c>
      <c r="K71" s="293"/>
      <c r="L71" s="99">
        <v>0</v>
      </c>
      <c r="M71" s="99">
        <v>0</v>
      </c>
      <c r="N71" s="82">
        <f t="shared" si="16"/>
        <v>0</v>
      </c>
    </row>
    <row r="72" spans="1:14" s="88" customFormat="1" ht="18" customHeight="1">
      <c r="A72" s="92">
        <v>2207</v>
      </c>
      <c r="B72" s="84" t="s">
        <v>139</v>
      </c>
      <c r="C72" s="82">
        <f>'MES 4'!F72</f>
        <v>0</v>
      </c>
      <c r="D72" s="82">
        <v>0</v>
      </c>
      <c r="E72" s="82">
        <v>0</v>
      </c>
      <c r="F72" s="82">
        <f t="shared" ref="F72" si="18">C72+D72-E72</f>
        <v>0</v>
      </c>
      <c r="G72" s="29">
        <f>'MES 4'!I72</f>
        <v>0</v>
      </c>
      <c r="H72" s="29">
        <v>0</v>
      </c>
      <c r="I72" s="82">
        <f t="shared" ref="I72" si="19">(G72+H72)</f>
        <v>0</v>
      </c>
      <c r="J72" s="292" t="e">
        <f t="shared" ref="J72" si="20">(I72/F72)</f>
        <v>#DIV/0!</v>
      </c>
      <c r="K72" s="293"/>
      <c r="L72" s="99">
        <v>0</v>
      </c>
      <c r="M72" s="99">
        <v>0</v>
      </c>
      <c r="N72" s="82">
        <f t="shared" ref="N72" si="21">(F72-I72)</f>
        <v>0</v>
      </c>
    </row>
    <row r="73" spans="1:14" s="88" customFormat="1" ht="33.75">
      <c r="A73" s="92">
        <v>2208</v>
      </c>
      <c r="B73" s="97" t="s">
        <v>191</v>
      </c>
      <c r="C73" s="82">
        <f>'MES 4'!F73</f>
        <v>0</v>
      </c>
      <c r="D73" s="82">
        <v>0</v>
      </c>
      <c r="E73" s="82">
        <v>0</v>
      </c>
      <c r="F73" s="82">
        <f t="shared" ref="F73:F75" si="22">C73+D73-E73</f>
        <v>0</v>
      </c>
      <c r="G73" s="29">
        <f>'MES 4'!I73</f>
        <v>0</v>
      </c>
      <c r="H73" s="29">
        <v>0</v>
      </c>
      <c r="I73" s="82">
        <f t="shared" ref="I73:I75" si="23">(G73+H73)</f>
        <v>0</v>
      </c>
      <c r="J73" s="292" t="e">
        <f t="shared" ref="J73:J75" si="24">(I73/F73)</f>
        <v>#DIV/0!</v>
      </c>
      <c r="K73" s="293"/>
      <c r="L73" s="99">
        <v>0</v>
      </c>
      <c r="M73" s="99">
        <v>0</v>
      </c>
      <c r="N73" s="82">
        <f t="shared" ref="N73:N75" si="25">(F73-I73)</f>
        <v>0</v>
      </c>
    </row>
    <row r="74" spans="1:14" s="88" customFormat="1" ht="22.5">
      <c r="A74" s="92">
        <v>2209</v>
      </c>
      <c r="B74" s="97" t="s">
        <v>225</v>
      </c>
      <c r="C74" s="82">
        <f>'MES 4'!F74</f>
        <v>0</v>
      </c>
      <c r="D74" s="82">
        <v>0</v>
      </c>
      <c r="E74" s="82">
        <v>0</v>
      </c>
      <c r="F74" s="82">
        <f t="shared" si="22"/>
        <v>0</v>
      </c>
      <c r="G74" s="29">
        <f>'MES 4'!I74</f>
        <v>0</v>
      </c>
      <c r="H74" s="29">
        <v>0</v>
      </c>
      <c r="I74" s="82">
        <f t="shared" si="23"/>
        <v>0</v>
      </c>
      <c r="J74" s="292" t="e">
        <f t="shared" si="24"/>
        <v>#DIV/0!</v>
      </c>
      <c r="K74" s="293"/>
      <c r="L74" s="99">
        <v>0</v>
      </c>
      <c r="M74" s="99">
        <v>0</v>
      </c>
      <c r="N74" s="82">
        <f t="shared" si="25"/>
        <v>0</v>
      </c>
    </row>
    <row r="75" spans="1:14" s="88" customFormat="1" ht="18" customHeight="1">
      <c r="A75" s="92">
        <v>2210</v>
      </c>
      <c r="B75" s="84" t="s">
        <v>143</v>
      </c>
      <c r="C75" s="82">
        <f>'MES 4'!F75</f>
        <v>0</v>
      </c>
      <c r="D75" s="82">
        <v>0</v>
      </c>
      <c r="E75" s="82">
        <v>0</v>
      </c>
      <c r="F75" s="82">
        <f t="shared" si="22"/>
        <v>0</v>
      </c>
      <c r="G75" s="29">
        <f>'MES 4'!I75</f>
        <v>0</v>
      </c>
      <c r="H75" s="29">
        <v>0</v>
      </c>
      <c r="I75" s="82">
        <f t="shared" si="23"/>
        <v>0</v>
      </c>
      <c r="J75" s="292" t="e">
        <f t="shared" si="24"/>
        <v>#DIV/0!</v>
      </c>
      <c r="K75" s="293"/>
      <c r="L75" s="99">
        <v>0</v>
      </c>
      <c r="M75" s="99">
        <v>0</v>
      </c>
      <c r="N75" s="82">
        <f t="shared" si="25"/>
        <v>0</v>
      </c>
    </row>
    <row r="76" spans="1:14" s="88" customFormat="1" ht="18" customHeight="1">
      <c r="A76" s="92">
        <v>2211</v>
      </c>
      <c r="B76" s="84" t="s">
        <v>142</v>
      </c>
      <c r="C76" s="82">
        <f>'MES 4'!F76</f>
        <v>0</v>
      </c>
      <c r="D76" s="82">
        <v>0</v>
      </c>
      <c r="E76" s="82">
        <v>0</v>
      </c>
      <c r="F76" s="82">
        <f t="shared" ref="F76" si="26">C76+D76-E76</f>
        <v>0</v>
      </c>
      <c r="G76" s="29">
        <f>'MES 4'!I76</f>
        <v>0</v>
      </c>
      <c r="H76" s="29">
        <v>0</v>
      </c>
      <c r="I76" s="82">
        <f t="shared" ref="I76" si="27">(G76+H76)</f>
        <v>0</v>
      </c>
      <c r="J76" s="292" t="e">
        <f t="shared" ref="J76" si="28">(I76/F76)</f>
        <v>#DIV/0!</v>
      </c>
      <c r="K76" s="293"/>
      <c r="L76" s="99">
        <v>0</v>
      </c>
      <c r="M76" s="99">
        <v>0</v>
      </c>
      <c r="N76" s="82">
        <f t="shared" ref="N76" si="29">(F76-I76)</f>
        <v>0</v>
      </c>
    </row>
    <row r="77" spans="1:14" s="40" customFormat="1" ht="18" customHeight="1">
      <c r="A77" s="284" t="s">
        <v>30</v>
      </c>
      <c r="B77" s="285"/>
      <c r="C77" s="33">
        <f t="shared" ref="C77:I77" si="30">SUM(C66:C76)</f>
        <v>0</v>
      </c>
      <c r="D77" s="33">
        <f t="shared" si="30"/>
        <v>0</v>
      </c>
      <c r="E77" s="33">
        <f t="shared" si="30"/>
        <v>0</v>
      </c>
      <c r="F77" s="33">
        <f t="shared" si="30"/>
        <v>0</v>
      </c>
      <c r="G77" s="33">
        <f t="shared" si="30"/>
        <v>0</v>
      </c>
      <c r="H77" s="33">
        <f t="shared" si="30"/>
        <v>0</v>
      </c>
      <c r="I77" s="33">
        <f t="shared" si="30"/>
        <v>0</v>
      </c>
      <c r="J77" s="286" t="e">
        <f t="shared" si="17"/>
        <v>#DIV/0!</v>
      </c>
      <c r="K77" s="287"/>
      <c r="L77" s="102">
        <f>SUM(L66:L76)</f>
        <v>0</v>
      </c>
      <c r="M77" s="102">
        <f>SUM(M66:M76)</f>
        <v>0</v>
      </c>
      <c r="N77" s="81">
        <f>SUM(N66:N76)</f>
        <v>0</v>
      </c>
    </row>
    <row r="78" spans="1:14" s="27" customFormat="1" ht="18" customHeight="1">
      <c r="A78" s="51"/>
      <c r="B78" s="41"/>
      <c r="C78" s="42"/>
      <c r="D78" s="42"/>
      <c r="E78" s="42"/>
      <c r="F78" s="42"/>
      <c r="G78" s="42"/>
      <c r="H78" s="42"/>
      <c r="I78" s="42"/>
      <c r="J78" s="43"/>
      <c r="K78" s="43"/>
      <c r="L78" s="43"/>
      <c r="M78" s="43"/>
      <c r="N78" s="44"/>
    </row>
    <row r="79" spans="1:14" s="27" customFormat="1" ht="37.15" customHeight="1">
      <c r="B79" s="45"/>
      <c r="C79" s="46"/>
      <c r="D79" s="46"/>
      <c r="E79" s="46"/>
      <c r="F79" s="46"/>
      <c r="G79" s="46"/>
      <c r="H79" s="46"/>
      <c r="I79" s="46"/>
      <c r="J79" s="47"/>
      <c r="K79" s="47"/>
      <c r="L79" s="47"/>
      <c r="M79" s="47"/>
      <c r="N79" s="48"/>
    </row>
    <row r="80" spans="1:14" s="40" customFormat="1" ht="18" customHeight="1">
      <c r="A80" s="28" t="s">
        <v>59</v>
      </c>
      <c r="B80" s="53" t="s">
        <v>17</v>
      </c>
      <c r="C80" s="53">
        <v>1</v>
      </c>
      <c r="D80" s="53">
        <v>2</v>
      </c>
      <c r="E80" s="53">
        <v>3</v>
      </c>
      <c r="F80" s="53" t="s">
        <v>5</v>
      </c>
      <c r="G80" s="53">
        <v>5</v>
      </c>
      <c r="H80" s="53">
        <v>6</v>
      </c>
      <c r="I80" s="53" t="s">
        <v>18</v>
      </c>
      <c r="J80" s="284" t="s">
        <v>127</v>
      </c>
      <c r="K80" s="285"/>
      <c r="L80" s="288">
        <v>9</v>
      </c>
      <c r="M80" s="289"/>
      <c r="N80" s="53" t="s">
        <v>8</v>
      </c>
    </row>
    <row r="81" spans="1:14" s="40" customFormat="1" ht="27" customHeight="1">
      <c r="A81" s="294">
        <v>2000</v>
      </c>
      <c r="B81" s="294" t="s">
        <v>19</v>
      </c>
      <c r="C81" s="296" t="str">
        <f>C48</f>
        <v>Presupuesto inicial del periodo a ejecutar</v>
      </c>
      <c r="D81" s="294" t="s">
        <v>10</v>
      </c>
      <c r="E81" s="294" t="s">
        <v>11</v>
      </c>
      <c r="F81" s="296" t="str">
        <f>F48</f>
        <v>Presupuesto al final del  periodo ejecutado</v>
      </c>
      <c r="G81" s="296" t="str">
        <f>G48</f>
        <v>Gastos acumulados al mes 4</v>
      </c>
      <c r="H81" s="296" t="str">
        <f>H48</f>
        <v xml:space="preserve">Gastos - mes 5 </v>
      </c>
      <c r="I81" s="296" t="str">
        <f>I48</f>
        <v xml:space="preserve">Valor total ejecutado al final de periodo </v>
      </c>
      <c r="J81" s="304" t="s">
        <v>79</v>
      </c>
      <c r="K81" s="305"/>
      <c r="L81" s="290" t="s">
        <v>193</v>
      </c>
      <c r="M81" s="291"/>
      <c r="N81" s="296" t="str">
        <f>N48</f>
        <v>Total saldo por ejecutar</v>
      </c>
    </row>
    <row r="82" spans="1:14" s="40" customFormat="1" ht="27" customHeight="1">
      <c r="A82" s="295"/>
      <c r="B82" s="295"/>
      <c r="C82" s="297"/>
      <c r="D82" s="295"/>
      <c r="E82" s="295"/>
      <c r="F82" s="298"/>
      <c r="G82" s="298"/>
      <c r="H82" s="297"/>
      <c r="I82" s="297"/>
      <c r="J82" s="306"/>
      <c r="K82" s="307"/>
      <c r="L82" s="101" t="s">
        <v>196</v>
      </c>
      <c r="M82" s="101" t="s">
        <v>197</v>
      </c>
      <c r="N82" s="297"/>
    </row>
    <row r="83" spans="1:14" s="40" customFormat="1" ht="18" customHeight="1">
      <c r="A83" s="53">
        <v>2300</v>
      </c>
      <c r="B83" s="284" t="s">
        <v>109</v>
      </c>
      <c r="C83" s="308"/>
      <c r="D83" s="308"/>
      <c r="E83" s="308"/>
      <c r="F83" s="308"/>
      <c r="G83" s="308"/>
      <c r="H83" s="308"/>
      <c r="I83" s="308"/>
      <c r="J83" s="308"/>
      <c r="K83" s="308"/>
      <c r="L83" s="308"/>
      <c r="M83" s="308"/>
      <c r="N83" s="285"/>
    </row>
    <row r="84" spans="1:14" ht="18" customHeight="1">
      <c r="A84" s="79">
        <v>2301</v>
      </c>
      <c r="B84" s="65" t="s">
        <v>31</v>
      </c>
      <c r="C84" s="29">
        <f>'MES 4'!F84</f>
        <v>0</v>
      </c>
      <c r="D84" s="29">
        <v>0</v>
      </c>
      <c r="E84" s="29">
        <v>0</v>
      </c>
      <c r="F84" s="29">
        <f t="shared" ref="F84:F95" si="31">C84+D84-E84</f>
        <v>0</v>
      </c>
      <c r="G84" s="29">
        <f>'MES 4'!I84</f>
        <v>0</v>
      </c>
      <c r="H84" s="32">
        <v>0</v>
      </c>
      <c r="I84" s="32">
        <f t="shared" ref="I84:I95" si="32">(G84+H84)</f>
        <v>0</v>
      </c>
      <c r="J84" s="292" t="e">
        <f t="shared" ref="J84:J97" si="33">(I84/F84)</f>
        <v>#DIV/0!</v>
      </c>
      <c r="K84" s="293"/>
      <c r="L84" s="99">
        <v>0</v>
      </c>
      <c r="M84" s="99">
        <v>0</v>
      </c>
      <c r="N84" s="32">
        <f t="shared" ref="N84:N95" si="34">(F84-I84)</f>
        <v>0</v>
      </c>
    </row>
    <row r="85" spans="1:14" ht="18" customHeight="1">
      <c r="A85" s="79">
        <v>2302</v>
      </c>
      <c r="B85" s="65" t="s">
        <v>199</v>
      </c>
      <c r="C85" s="29">
        <f>'MES 4'!F85</f>
        <v>0</v>
      </c>
      <c r="D85" s="29">
        <v>0</v>
      </c>
      <c r="E85" s="29">
        <v>0</v>
      </c>
      <c r="F85" s="29">
        <f t="shared" si="31"/>
        <v>0</v>
      </c>
      <c r="G85" s="29">
        <f>'MES 4'!I85</f>
        <v>0</v>
      </c>
      <c r="H85" s="32">
        <v>0</v>
      </c>
      <c r="I85" s="32">
        <f t="shared" si="32"/>
        <v>0</v>
      </c>
      <c r="J85" s="292" t="e">
        <f t="shared" si="33"/>
        <v>#DIV/0!</v>
      </c>
      <c r="K85" s="293"/>
      <c r="L85" s="99">
        <v>0</v>
      </c>
      <c r="M85" s="99">
        <v>0</v>
      </c>
      <c r="N85" s="32">
        <f t="shared" si="34"/>
        <v>0</v>
      </c>
    </row>
    <row r="86" spans="1:14" s="88" customFormat="1" ht="18" customHeight="1">
      <c r="A86" s="116">
        <v>2303</v>
      </c>
      <c r="B86" s="65" t="s">
        <v>200</v>
      </c>
      <c r="C86" s="29">
        <f>'MES 4'!F86</f>
        <v>0</v>
      </c>
      <c r="D86" s="29">
        <v>0</v>
      </c>
      <c r="E86" s="29">
        <v>0</v>
      </c>
      <c r="F86" s="29">
        <f t="shared" ref="F86" si="35">C86+D86-E86</f>
        <v>0</v>
      </c>
      <c r="G86" s="29">
        <f>'MES 4'!I86</f>
        <v>0</v>
      </c>
      <c r="H86" s="82">
        <v>0</v>
      </c>
      <c r="I86" s="82">
        <f t="shared" ref="I86" si="36">(G86+H86)</f>
        <v>0</v>
      </c>
      <c r="J86" s="292" t="e">
        <f t="shared" ref="J86" si="37">(I86/F86)</f>
        <v>#DIV/0!</v>
      </c>
      <c r="K86" s="293"/>
      <c r="L86" s="99">
        <v>0</v>
      </c>
      <c r="M86" s="99">
        <v>0</v>
      </c>
      <c r="N86" s="82">
        <f t="shared" ref="N86" si="38">(F86-I86)</f>
        <v>0</v>
      </c>
    </row>
    <row r="87" spans="1:14" ht="18" customHeight="1">
      <c r="A87" s="116">
        <v>2304</v>
      </c>
      <c r="B87" s="65" t="s">
        <v>91</v>
      </c>
      <c r="C87" s="29">
        <f>'MES 4'!F87</f>
        <v>0</v>
      </c>
      <c r="D87" s="29">
        <v>0</v>
      </c>
      <c r="E87" s="29">
        <v>0</v>
      </c>
      <c r="F87" s="29">
        <f t="shared" si="31"/>
        <v>0</v>
      </c>
      <c r="G87" s="29">
        <f>'MES 4'!I87</f>
        <v>0</v>
      </c>
      <c r="H87" s="32">
        <v>0</v>
      </c>
      <c r="I87" s="32">
        <f t="shared" si="32"/>
        <v>0</v>
      </c>
      <c r="J87" s="292" t="e">
        <f t="shared" si="33"/>
        <v>#DIV/0!</v>
      </c>
      <c r="K87" s="293"/>
      <c r="L87" s="99">
        <v>0</v>
      </c>
      <c r="M87" s="99">
        <v>0</v>
      </c>
      <c r="N87" s="32">
        <f t="shared" si="34"/>
        <v>0</v>
      </c>
    </row>
    <row r="88" spans="1:14" s="88" customFormat="1" ht="18" customHeight="1">
      <c r="A88" s="116">
        <v>2305</v>
      </c>
      <c r="B88" s="117" t="s">
        <v>202</v>
      </c>
      <c r="C88" s="29">
        <f>'MES 4'!F88</f>
        <v>0</v>
      </c>
      <c r="D88" s="29">
        <v>0</v>
      </c>
      <c r="E88" s="29">
        <v>0</v>
      </c>
      <c r="F88" s="29">
        <f t="shared" ref="F88:F89" si="39">C88+D88-E88</f>
        <v>0</v>
      </c>
      <c r="G88" s="29">
        <f>'MES 4'!I88</f>
        <v>0</v>
      </c>
      <c r="H88" s="82">
        <v>0</v>
      </c>
      <c r="I88" s="82">
        <f t="shared" ref="I88:I89" si="40">(G88+H88)</f>
        <v>0</v>
      </c>
      <c r="J88" s="292" t="e">
        <f t="shared" ref="J88:J89" si="41">(I88/F88)</f>
        <v>#DIV/0!</v>
      </c>
      <c r="K88" s="293"/>
      <c r="L88" s="99">
        <v>0</v>
      </c>
      <c r="M88" s="99">
        <v>0</v>
      </c>
      <c r="N88" s="82">
        <f t="shared" ref="N88:N89" si="42">(F88-I88)</f>
        <v>0</v>
      </c>
    </row>
    <row r="89" spans="1:14" s="88" customFormat="1" ht="18" customHeight="1">
      <c r="A89" s="116">
        <v>2306</v>
      </c>
      <c r="B89" s="117" t="s">
        <v>201</v>
      </c>
      <c r="C89" s="29">
        <f>'MES 4'!F89</f>
        <v>0</v>
      </c>
      <c r="D89" s="29">
        <v>0</v>
      </c>
      <c r="E89" s="29">
        <v>0</v>
      </c>
      <c r="F89" s="29">
        <f t="shared" si="39"/>
        <v>0</v>
      </c>
      <c r="G89" s="29">
        <f>'MES 4'!I89</f>
        <v>0</v>
      </c>
      <c r="H89" s="82">
        <v>0</v>
      </c>
      <c r="I89" s="82">
        <f t="shared" si="40"/>
        <v>0</v>
      </c>
      <c r="J89" s="292" t="e">
        <f t="shared" si="41"/>
        <v>#DIV/0!</v>
      </c>
      <c r="K89" s="293"/>
      <c r="L89" s="99">
        <v>0</v>
      </c>
      <c r="M89" s="99">
        <v>0</v>
      </c>
      <c r="N89" s="82">
        <f t="shared" si="42"/>
        <v>0</v>
      </c>
    </row>
    <row r="90" spans="1:14" ht="25.5" customHeight="1">
      <c r="A90" s="116">
        <v>2307</v>
      </c>
      <c r="B90" s="74" t="s">
        <v>84</v>
      </c>
      <c r="C90" s="29">
        <f>'MES 4'!F90</f>
        <v>0</v>
      </c>
      <c r="D90" s="29">
        <v>0</v>
      </c>
      <c r="E90" s="29">
        <v>0</v>
      </c>
      <c r="F90" s="29">
        <f t="shared" si="31"/>
        <v>0</v>
      </c>
      <c r="G90" s="29">
        <f>'MES 4'!I90</f>
        <v>0</v>
      </c>
      <c r="H90" s="32">
        <v>0</v>
      </c>
      <c r="I90" s="32">
        <f t="shared" si="32"/>
        <v>0</v>
      </c>
      <c r="J90" s="292" t="e">
        <f t="shared" si="33"/>
        <v>#DIV/0!</v>
      </c>
      <c r="K90" s="293"/>
      <c r="L90" s="99">
        <v>0</v>
      </c>
      <c r="M90" s="99">
        <v>0</v>
      </c>
      <c r="N90" s="32">
        <f t="shared" si="34"/>
        <v>0</v>
      </c>
    </row>
    <row r="91" spans="1:14" s="88" customFormat="1" ht="19.149999999999999" customHeight="1">
      <c r="A91" s="116">
        <v>2308</v>
      </c>
      <c r="B91" s="118" t="s">
        <v>203</v>
      </c>
      <c r="C91" s="29">
        <f>'MES 4'!F91</f>
        <v>0</v>
      </c>
      <c r="D91" s="29">
        <v>0</v>
      </c>
      <c r="E91" s="29">
        <v>0</v>
      </c>
      <c r="F91" s="29">
        <f t="shared" si="31"/>
        <v>0</v>
      </c>
      <c r="G91" s="29">
        <f>'MES 4'!I91</f>
        <v>0</v>
      </c>
      <c r="H91" s="82">
        <v>0</v>
      </c>
      <c r="I91" s="82">
        <f t="shared" si="32"/>
        <v>0</v>
      </c>
      <c r="J91" s="292" t="e">
        <f>(I91/F91)</f>
        <v>#DIV/0!</v>
      </c>
      <c r="K91" s="293"/>
      <c r="L91" s="99">
        <v>0</v>
      </c>
      <c r="M91" s="99">
        <v>0</v>
      </c>
      <c r="N91" s="82">
        <f t="shared" si="34"/>
        <v>0</v>
      </c>
    </row>
    <row r="92" spans="1:14" s="88" customFormat="1" ht="19.149999999999999" customHeight="1">
      <c r="A92" s="116">
        <v>2309</v>
      </c>
      <c r="B92" s="89" t="s">
        <v>215</v>
      </c>
      <c r="C92" s="29">
        <f>'MES 4'!F92</f>
        <v>0</v>
      </c>
      <c r="D92" s="29">
        <v>0</v>
      </c>
      <c r="E92" s="29">
        <v>0</v>
      </c>
      <c r="F92" s="29">
        <f t="shared" ref="F92" si="43">C92+D92-E92</f>
        <v>0</v>
      </c>
      <c r="G92" s="29">
        <f>'MES 4'!I92</f>
        <v>0</v>
      </c>
      <c r="H92" s="82">
        <v>0</v>
      </c>
      <c r="I92" s="82">
        <f t="shared" ref="I92" si="44">(G92+H92)</f>
        <v>0</v>
      </c>
      <c r="J92" s="292" t="e">
        <f t="shared" ref="J92" si="45">(I92/F92)</f>
        <v>#DIV/0!</v>
      </c>
      <c r="K92" s="293"/>
      <c r="L92" s="99">
        <v>0</v>
      </c>
      <c r="M92" s="99">
        <v>0</v>
      </c>
      <c r="N92" s="82">
        <f t="shared" ref="N92" si="46">(F92-I92)</f>
        <v>0</v>
      </c>
    </row>
    <row r="93" spans="1:14" s="88" customFormat="1" ht="19.149999999999999" customHeight="1">
      <c r="A93" s="116">
        <v>2310</v>
      </c>
      <c r="B93" s="65" t="s">
        <v>86</v>
      </c>
      <c r="C93" s="29">
        <f>'MES 4'!F93</f>
        <v>0</v>
      </c>
      <c r="D93" s="29">
        <v>0</v>
      </c>
      <c r="E93" s="29">
        <v>0</v>
      </c>
      <c r="F93" s="29">
        <f t="shared" ref="F93:F94" si="47">C93+D93-E93</f>
        <v>0</v>
      </c>
      <c r="G93" s="29">
        <f>'MES 4'!I93</f>
        <v>0</v>
      </c>
      <c r="H93" s="82">
        <v>0</v>
      </c>
      <c r="I93" s="82">
        <f t="shared" ref="I93:I94" si="48">(G93+H93)</f>
        <v>0</v>
      </c>
      <c r="J93" s="292" t="e">
        <f>(I93/F93)</f>
        <v>#DIV/0!</v>
      </c>
      <c r="K93" s="293"/>
      <c r="L93" s="99">
        <v>0</v>
      </c>
      <c r="M93" s="99">
        <v>0</v>
      </c>
      <c r="N93" s="82">
        <f t="shared" ref="N93:N94" si="49">(F93-I93)</f>
        <v>0</v>
      </c>
    </row>
    <row r="94" spans="1:14" s="88" customFormat="1" ht="19.149999999999999" customHeight="1">
      <c r="A94" s="116">
        <v>2311</v>
      </c>
      <c r="B94" s="65" t="s">
        <v>204</v>
      </c>
      <c r="C94" s="29">
        <f>'MES 4'!F94</f>
        <v>0</v>
      </c>
      <c r="D94" s="29">
        <v>0</v>
      </c>
      <c r="E94" s="29">
        <v>0</v>
      </c>
      <c r="F94" s="29">
        <f t="shared" si="47"/>
        <v>0</v>
      </c>
      <c r="G94" s="29">
        <f>'MES 4'!I94</f>
        <v>0</v>
      </c>
      <c r="H94" s="82">
        <v>0</v>
      </c>
      <c r="I94" s="82">
        <f t="shared" si="48"/>
        <v>0</v>
      </c>
      <c r="J94" s="292" t="e">
        <f t="shared" ref="J94" si="50">(I94/F94)</f>
        <v>#DIV/0!</v>
      </c>
      <c r="K94" s="293"/>
      <c r="L94" s="99">
        <v>0</v>
      </c>
      <c r="M94" s="99">
        <v>0</v>
      </c>
      <c r="N94" s="82">
        <f t="shared" si="49"/>
        <v>0</v>
      </c>
    </row>
    <row r="95" spans="1:14" s="71" customFormat="1" ht="19.149999999999999" customHeight="1">
      <c r="A95" s="116">
        <v>2312</v>
      </c>
      <c r="B95" s="84" t="s">
        <v>142</v>
      </c>
      <c r="C95" s="29">
        <f>'MES 4'!F95</f>
        <v>0</v>
      </c>
      <c r="D95" s="29">
        <v>0</v>
      </c>
      <c r="E95" s="29">
        <v>0</v>
      </c>
      <c r="F95" s="29">
        <f t="shared" si="31"/>
        <v>0</v>
      </c>
      <c r="G95" s="29">
        <f>'MES 4'!I95</f>
        <v>0</v>
      </c>
      <c r="H95" s="72">
        <v>0</v>
      </c>
      <c r="I95" s="72">
        <f t="shared" si="32"/>
        <v>0</v>
      </c>
      <c r="J95" s="292" t="e">
        <f t="shared" si="33"/>
        <v>#DIV/0!</v>
      </c>
      <c r="K95" s="293"/>
      <c r="L95" s="99">
        <v>0</v>
      </c>
      <c r="M95" s="99">
        <v>0</v>
      </c>
      <c r="N95" s="72">
        <f t="shared" si="34"/>
        <v>0</v>
      </c>
    </row>
    <row r="96" spans="1:14" ht="18" customHeight="1">
      <c r="A96" s="284" t="s">
        <v>32</v>
      </c>
      <c r="B96" s="285"/>
      <c r="C96" s="33">
        <f>SUM(C84:C95)</f>
        <v>0</v>
      </c>
      <c r="D96" s="33">
        <f t="shared" ref="D96:I96" si="51">SUM(D84:D95)</f>
        <v>0</v>
      </c>
      <c r="E96" s="33">
        <f t="shared" si="51"/>
        <v>0</v>
      </c>
      <c r="F96" s="33">
        <f t="shared" si="51"/>
        <v>0</v>
      </c>
      <c r="G96" s="33">
        <f t="shared" si="51"/>
        <v>0</v>
      </c>
      <c r="H96" s="33">
        <f t="shared" si="51"/>
        <v>0</v>
      </c>
      <c r="I96" s="33">
        <f t="shared" si="51"/>
        <v>0</v>
      </c>
      <c r="J96" s="286" t="e">
        <f t="shared" si="33"/>
        <v>#DIV/0!</v>
      </c>
      <c r="K96" s="287"/>
      <c r="L96" s="102">
        <f>SUM(L84:L95)</f>
        <v>0</v>
      </c>
      <c r="M96" s="102">
        <f>SUM(M84:M95)</f>
        <v>0</v>
      </c>
      <c r="N96" s="35">
        <f>SUM(N84:N95)</f>
        <v>0</v>
      </c>
    </row>
    <row r="97" spans="1:14" s="40" customFormat="1" ht="18" customHeight="1">
      <c r="A97" s="284" t="s">
        <v>108</v>
      </c>
      <c r="B97" s="285"/>
      <c r="C97" s="33">
        <f t="shared" ref="C97:I97" si="52">C96+C77+C64</f>
        <v>0</v>
      </c>
      <c r="D97" s="33">
        <f t="shared" si="52"/>
        <v>0</v>
      </c>
      <c r="E97" s="33">
        <f t="shared" si="52"/>
        <v>0</v>
      </c>
      <c r="F97" s="33">
        <f t="shared" si="52"/>
        <v>0</v>
      </c>
      <c r="G97" s="33">
        <f t="shared" si="52"/>
        <v>0</v>
      </c>
      <c r="H97" s="33">
        <f t="shared" si="52"/>
        <v>0</v>
      </c>
      <c r="I97" s="33">
        <f t="shared" si="52"/>
        <v>0</v>
      </c>
      <c r="J97" s="286" t="e">
        <f t="shared" si="33"/>
        <v>#DIV/0!</v>
      </c>
      <c r="K97" s="287"/>
      <c r="L97" s="103">
        <f>L96+L77+L64</f>
        <v>0</v>
      </c>
      <c r="M97" s="103">
        <f>M96+M77+M64</f>
        <v>0</v>
      </c>
      <c r="N97" s="33">
        <f>N96+N77+N64</f>
        <v>0</v>
      </c>
    </row>
    <row r="98" spans="1:14" ht="18" customHeight="1">
      <c r="B98" s="214" t="s">
        <v>14</v>
      </c>
      <c r="C98" s="215"/>
      <c r="D98" s="206" t="s">
        <v>48</v>
      </c>
      <c r="E98" s="206"/>
      <c r="F98" s="206"/>
      <c r="G98" s="206"/>
      <c r="H98" s="206" t="s">
        <v>192</v>
      </c>
      <c r="I98" s="206"/>
      <c r="J98" s="206"/>
      <c r="K98" s="206"/>
      <c r="L98" s="206"/>
      <c r="M98" s="206"/>
      <c r="N98" s="206"/>
    </row>
    <row r="99" spans="1:14" ht="18" customHeight="1">
      <c r="B99" s="206"/>
      <c r="C99" s="206"/>
      <c r="D99" s="206"/>
      <c r="E99" s="206"/>
      <c r="F99" s="206"/>
      <c r="G99" s="206"/>
      <c r="H99" s="206"/>
      <c r="I99" s="206"/>
      <c r="J99" s="206"/>
      <c r="K99" s="206"/>
      <c r="L99" s="206"/>
      <c r="M99" s="206"/>
      <c r="N99" s="206"/>
    </row>
    <row r="100" spans="1:14" ht="40.5" customHeight="1">
      <c r="B100" s="339"/>
      <c r="C100" s="340"/>
      <c r="D100" s="341"/>
      <c r="E100" s="341"/>
      <c r="F100" s="341"/>
      <c r="G100" s="341"/>
      <c r="H100" s="206"/>
      <c r="I100" s="206"/>
      <c r="J100" s="206"/>
      <c r="K100" s="206"/>
      <c r="L100" s="206"/>
      <c r="M100" s="206"/>
      <c r="N100" s="206"/>
    </row>
    <row r="101" spans="1:14" ht="11.25">
      <c r="B101" s="214" t="s">
        <v>15</v>
      </c>
      <c r="C101" s="215"/>
      <c r="D101" s="206" t="s">
        <v>15</v>
      </c>
      <c r="E101" s="206"/>
      <c r="F101" s="206"/>
      <c r="G101" s="206"/>
      <c r="H101" s="206" t="s">
        <v>15</v>
      </c>
      <c r="I101" s="206"/>
      <c r="J101" s="206"/>
      <c r="K101" s="206"/>
      <c r="L101" s="206"/>
      <c r="M101" s="206"/>
      <c r="N101" s="206"/>
    </row>
    <row r="102" spans="1:14" ht="11.25"/>
    <row r="103" spans="1:14" s="71" customFormat="1" ht="11.25">
      <c r="B103" s="333"/>
      <c r="C103" s="333"/>
      <c r="D103" s="333"/>
      <c r="E103" s="333"/>
      <c r="F103" s="333"/>
      <c r="L103" s="88"/>
      <c r="M103" s="88"/>
    </row>
    <row r="104" spans="1:14" s="71" customFormat="1" ht="13.15" customHeight="1">
      <c r="B104" s="333" t="s">
        <v>116</v>
      </c>
      <c r="C104" s="333"/>
      <c r="D104" s="333"/>
      <c r="E104" s="333"/>
      <c r="F104" s="333"/>
      <c r="G104" s="334" t="s">
        <v>92</v>
      </c>
      <c r="H104" s="334"/>
      <c r="I104" s="87">
        <f>H18</f>
        <v>0</v>
      </c>
      <c r="J104" s="299" t="s">
        <v>93</v>
      </c>
      <c r="K104" s="300"/>
      <c r="L104" s="301"/>
      <c r="M104" s="302">
        <f>I18</f>
        <v>0</v>
      </c>
      <c r="N104" s="303"/>
    </row>
    <row r="105" spans="1:14" s="71" customFormat="1" ht="13.15" customHeight="1">
      <c r="B105" s="4" t="s">
        <v>117</v>
      </c>
      <c r="C105" s="85"/>
      <c r="D105" s="85"/>
      <c r="E105" s="85"/>
      <c r="F105" s="85"/>
      <c r="G105" s="334" t="s">
        <v>94</v>
      </c>
      <c r="H105" s="334"/>
      <c r="I105" s="87">
        <f>H97</f>
        <v>0</v>
      </c>
      <c r="J105" s="299" t="s">
        <v>106</v>
      </c>
      <c r="K105" s="300"/>
      <c r="L105" s="301"/>
      <c r="M105" s="302">
        <f>I97</f>
        <v>0</v>
      </c>
      <c r="N105" s="303"/>
    </row>
    <row r="106" spans="1:14" s="71" customFormat="1" ht="13.15" customHeight="1">
      <c r="B106" s="86"/>
      <c r="C106" s="86"/>
      <c r="D106" s="86"/>
      <c r="E106" s="86"/>
      <c r="F106" s="86"/>
      <c r="G106" s="334" t="s">
        <v>95</v>
      </c>
      <c r="H106" s="334"/>
      <c r="I106" s="87">
        <f>I104-I105</f>
        <v>0</v>
      </c>
      <c r="J106" s="299" t="s">
        <v>95</v>
      </c>
      <c r="K106" s="300"/>
      <c r="L106" s="301"/>
      <c r="M106" s="302">
        <f>M104-M105</f>
        <v>0</v>
      </c>
      <c r="N106" s="303"/>
    </row>
    <row r="107" spans="1:14" s="71" customFormat="1" ht="11.25">
      <c r="B107" s="86"/>
      <c r="C107" s="86"/>
      <c r="D107" s="86"/>
      <c r="E107" s="86"/>
      <c r="F107" s="86"/>
      <c r="G107" s="85"/>
      <c r="H107" s="85"/>
      <c r="I107" s="85"/>
      <c r="J107" s="85"/>
      <c r="K107" s="85"/>
      <c r="L107" s="88"/>
      <c r="M107" s="88"/>
      <c r="N107" s="85"/>
    </row>
    <row r="108" spans="1:14" s="71" customFormat="1" ht="11.25">
      <c r="B108" s="333"/>
      <c r="C108" s="333"/>
      <c r="D108" s="333"/>
      <c r="E108" s="333"/>
      <c r="F108" s="333"/>
      <c r="G108" s="333"/>
      <c r="H108" s="333"/>
      <c r="I108" s="333"/>
      <c r="J108" s="333"/>
      <c r="K108" s="333"/>
      <c r="L108" s="333"/>
      <c r="M108" s="333"/>
      <c r="N108" s="333"/>
    </row>
    <row r="109" spans="1:14" s="71" customFormat="1" ht="11.25">
      <c r="B109" s="333"/>
      <c r="C109" s="333"/>
      <c r="D109" s="333"/>
      <c r="E109" s="333"/>
      <c r="F109" s="333"/>
      <c r="L109" s="88"/>
      <c r="M109" s="88"/>
    </row>
    <row r="110" spans="1:14" s="71" customFormat="1" ht="11.25">
      <c r="B110" s="333"/>
      <c r="C110" s="333"/>
      <c r="D110" s="333"/>
      <c r="E110" s="333"/>
      <c r="F110" s="333"/>
      <c r="G110" s="333"/>
      <c r="H110" s="333"/>
      <c r="L110" s="88"/>
      <c r="M110" s="88"/>
    </row>
  </sheetData>
  <mergeCells count="196">
    <mergeCell ref="C43:D43"/>
    <mergeCell ref="B20:D20"/>
    <mergeCell ref="E20:H20"/>
    <mergeCell ref="I20:N20"/>
    <mergeCell ref="I23:N23"/>
    <mergeCell ref="M7:N7"/>
    <mergeCell ref="C8:D8"/>
    <mergeCell ref="E8:F8"/>
    <mergeCell ref="G8:H8"/>
    <mergeCell ref="J8:K8"/>
    <mergeCell ref="M8:N8"/>
    <mergeCell ref="J7:K7"/>
    <mergeCell ref="C9:D9"/>
    <mergeCell ref="E9:F9"/>
    <mergeCell ref="G9:H9"/>
    <mergeCell ref="J9:K9"/>
    <mergeCell ref="M9:N9"/>
    <mergeCell ref="G43:H43"/>
    <mergeCell ref="J43:K43"/>
    <mergeCell ref="M43:N43"/>
    <mergeCell ref="B21:D21"/>
    <mergeCell ref="E21:H21"/>
    <mergeCell ref="I21:N21"/>
    <mergeCell ref="J10:K10"/>
    <mergeCell ref="B110:H110"/>
    <mergeCell ref="G105:H105"/>
    <mergeCell ref="G106:H106"/>
    <mergeCell ref="B108:N108"/>
    <mergeCell ref="B99:C99"/>
    <mergeCell ref="D99:G99"/>
    <mergeCell ref="B101:C101"/>
    <mergeCell ref="D101:G101"/>
    <mergeCell ref="B103:F103"/>
    <mergeCell ref="B104:F104"/>
    <mergeCell ref="G104:H104"/>
    <mergeCell ref="B109:F109"/>
    <mergeCell ref="H99:N99"/>
    <mergeCell ref="J104:L104"/>
    <mergeCell ref="J105:L105"/>
    <mergeCell ref="J106:L106"/>
    <mergeCell ref="M104:N104"/>
    <mergeCell ref="M105:N105"/>
    <mergeCell ref="M106:N106"/>
    <mergeCell ref="B100:C100"/>
    <mergeCell ref="M44:N44"/>
    <mergeCell ref="D100:G100"/>
    <mergeCell ref="H100:N100"/>
    <mergeCell ref="H101:N101"/>
    <mergeCell ref="A96:B96"/>
    <mergeCell ref="J96:K96"/>
    <mergeCell ref="A97:B97"/>
    <mergeCell ref="J97:K97"/>
    <mergeCell ref="B98:C98"/>
    <mergeCell ref="D98:G98"/>
    <mergeCell ref="H98:N98"/>
    <mergeCell ref="A81:A82"/>
    <mergeCell ref="B81:B82"/>
    <mergeCell ref="C81:C82"/>
    <mergeCell ref="D81:D82"/>
    <mergeCell ref="E81:E82"/>
    <mergeCell ref="F81:F82"/>
    <mergeCell ref="G81:G82"/>
    <mergeCell ref="H81:H82"/>
    <mergeCell ref="I81:I82"/>
    <mergeCell ref="J72:K72"/>
    <mergeCell ref="J73:K73"/>
    <mergeCell ref="J74:K74"/>
    <mergeCell ref="J75:K75"/>
    <mergeCell ref="J95:K95"/>
    <mergeCell ref="J91:K91"/>
    <mergeCell ref="J93:K93"/>
    <mergeCell ref="N81:N82"/>
    <mergeCell ref="B83:N83"/>
    <mergeCell ref="J84:K84"/>
    <mergeCell ref="J85:K85"/>
    <mergeCell ref="J87:K87"/>
    <mergeCell ref="J80:K80"/>
    <mergeCell ref="J81:K82"/>
    <mergeCell ref="L80:M80"/>
    <mergeCell ref="L81:M81"/>
    <mergeCell ref="J86:K86"/>
    <mergeCell ref="J88:K88"/>
    <mergeCell ref="J89:K89"/>
    <mergeCell ref="J92:K92"/>
    <mergeCell ref="J94:K94"/>
    <mergeCell ref="J61:K61"/>
    <mergeCell ref="J62:K62"/>
    <mergeCell ref="J90:K90"/>
    <mergeCell ref="A77:B77"/>
    <mergeCell ref="J77:K77"/>
    <mergeCell ref="J53:K53"/>
    <mergeCell ref="J54:K54"/>
    <mergeCell ref="J55:K55"/>
    <mergeCell ref="J56:K56"/>
    <mergeCell ref="J57:K57"/>
    <mergeCell ref="J58:K58"/>
    <mergeCell ref="J59:K59"/>
    <mergeCell ref="J60:K60"/>
    <mergeCell ref="J63:K63"/>
    <mergeCell ref="A64:B64"/>
    <mergeCell ref="J64:K64"/>
    <mergeCell ref="B65:N65"/>
    <mergeCell ref="J66:K66"/>
    <mergeCell ref="J67:K67"/>
    <mergeCell ref="J68:K68"/>
    <mergeCell ref="J69:K69"/>
    <mergeCell ref="J70:K70"/>
    <mergeCell ref="J71:K71"/>
    <mergeCell ref="J76:K76"/>
    <mergeCell ref="J51:K51"/>
    <mergeCell ref="J52:K52"/>
    <mergeCell ref="M45:N45"/>
    <mergeCell ref="C46:D46"/>
    <mergeCell ref="E46:F46"/>
    <mergeCell ref="G46:H46"/>
    <mergeCell ref="J46:K46"/>
    <mergeCell ref="M46:N46"/>
    <mergeCell ref="A48:A49"/>
    <mergeCell ref="B48:B49"/>
    <mergeCell ref="C48:C49"/>
    <mergeCell ref="D48:D49"/>
    <mergeCell ref="E48:E49"/>
    <mergeCell ref="F48:F49"/>
    <mergeCell ref="A41:A46"/>
    <mergeCell ref="C41:D41"/>
    <mergeCell ref="E41:F41"/>
    <mergeCell ref="J41:K41"/>
    <mergeCell ref="M41:N41"/>
    <mergeCell ref="C42:D42"/>
    <mergeCell ref="E42:F42"/>
    <mergeCell ref="G42:H42"/>
    <mergeCell ref="J42:K42"/>
    <mergeCell ref="M42:N42"/>
    <mergeCell ref="J48:K49"/>
    <mergeCell ref="N48:N49"/>
    <mergeCell ref="B50:N50"/>
    <mergeCell ref="G41:H41"/>
    <mergeCell ref="B23:D23"/>
    <mergeCell ref="E23:H23"/>
    <mergeCell ref="B22:D22"/>
    <mergeCell ref="E22:H22"/>
    <mergeCell ref="I22:N22"/>
    <mergeCell ref="L47:M47"/>
    <mergeCell ref="L48:M48"/>
    <mergeCell ref="J47:K47"/>
    <mergeCell ref="G48:G49"/>
    <mergeCell ref="H48:H49"/>
    <mergeCell ref="I48:I49"/>
    <mergeCell ref="C45:D45"/>
    <mergeCell ref="E45:F45"/>
    <mergeCell ref="G45:H45"/>
    <mergeCell ref="J45:K45"/>
    <mergeCell ref="C44:D44"/>
    <mergeCell ref="E44:F44"/>
    <mergeCell ref="G44:H44"/>
    <mergeCell ref="J44:K44"/>
    <mergeCell ref="E43:F43"/>
    <mergeCell ref="G4:H4"/>
    <mergeCell ref="L10:M10"/>
    <mergeCell ref="A4:A9"/>
    <mergeCell ref="C4:D4"/>
    <mergeCell ref="E4:F4"/>
    <mergeCell ref="J4:K4"/>
    <mergeCell ref="M4:N4"/>
    <mergeCell ref="C5:D5"/>
    <mergeCell ref="E5:F5"/>
    <mergeCell ref="G5:H5"/>
    <mergeCell ref="J5:K5"/>
    <mergeCell ref="M5:N5"/>
    <mergeCell ref="C6:D6"/>
    <mergeCell ref="E6:F6"/>
    <mergeCell ref="G6:H6"/>
    <mergeCell ref="J6:K6"/>
    <mergeCell ref="M6:N6"/>
    <mergeCell ref="C7:D7"/>
    <mergeCell ref="E7:F7"/>
    <mergeCell ref="G7:H7"/>
    <mergeCell ref="J16:K16"/>
    <mergeCell ref="J17:K17"/>
    <mergeCell ref="A18:B18"/>
    <mergeCell ref="J18:K18"/>
    <mergeCell ref="F11:F12"/>
    <mergeCell ref="G11:G12"/>
    <mergeCell ref="H11:H12"/>
    <mergeCell ref="I11:I12"/>
    <mergeCell ref="J11:K12"/>
    <mergeCell ref="N11:N12"/>
    <mergeCell ref="J13:K13"/>
    <mergeCell ref="B11:B12"/>
    <mergeCell ref="A11:A12"/>
    <mergeCell ref="C11:C12"/>
    <mergeCell ref="D11:D12"/>
    <mergeCell ref="E11:E12"/>
    <mergeCell ref="J14:K14"/>
    <mergeCell ref="J15:K15"/>
    <mergeCell ref="L11:M11"/>
  </mergeCells>
  <printOptions horizontalCentered="1"/>
  <pageMargins left="0.23622047244094491" right="0.23622047244094491" top="1.1811023622047245" bottom="0.74803149606299213" header="0.31496062992125984" footer="0.31496062992125984"/>
  <pageSetup scale="68" orientation="landscape" r:id="rId1"/>
  <headerFooter>
    <oddHeader>&amp;L&amp;G&amp;C
PROCESO PROTECCIÓN
FORMATO DE SEGUIMIENTO FINANCIERO
MODALIDADES DE PROTECCIÓN&amp;RF5.G19.P
Versión 2
Página &amp;P de &amp;N
03/03/2020
Clasificación de la Información
Clasificada</oddHeader>
    <oddFooter xml:space="preserve">&amp;C&amp;G&amp;R
</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17</vt:i4>
      </vt:variant>
      <vt:variant>
        <vt:lpstr>Rangos con nombre</vt:lpstr>
      </vt:variant>
      <vt:variant>
        <vt:i4>16</vt:i4>
      </vt:variant>
    </vt:vector>
  </HeadingPairs>
  <TitlesOfParts>
    <vt:vector size="33" baseType="lpstr">
      <vt:lpstr>instrucciones para diligenciar</vt:lpstr>
      <vt:lpstr>PRESUPUESTO</vt:lpstr>
      <vt:lpstr>ACTA DE INFORME</vt:lpstr>
      <vt:lpstr>En Letras</vt:lpstr>
      <vt:lpstr>MES 1</vt:lpstr>
      <vt:lpstr>MES 2</vt:lpstr>
      <vt:lpstr>MES 3</vt:lpstr>
      <vt:lpstr>MES 4</vt:lpstr>
      <vt:lpstr>MES 5</vt:lpstr>
      <vt:lpstr>MES 6</vt:lpstr>
      <vt:lpstr>MES 7</vt:lpstr>
      <vt:lpstr>MES 8</vt:lpstr>
      <vt:lpstr>MES 9</vt:lpstr>
      <vt:lpstr>MES 10</vt:lpstr>
      <vt:lpstr>MES 11</vt:lpstr>
      <vt:lpstr>MES 12</vt:lpstr>
      <vt:lpstr>RESUMEN CONTRATO</vt:lpstr>
      <vt:lpstr>'ACTA DE INFORME'!Área_de_impresión</vt:lpstr>
      <vt:lpstr>'instrucciones para diligenciar'!Área_de_impresión</vt:lpstr>
      <vt:lpstr>'MES 1'!Área_de_impresión</vt:lpstr>
      <vt:lpstr>'MES 10'!Área_de_impresión</vt:lpstr>
      <vt:lpstr>'MES 11'!Área_de_impresión</vt:lpstr>
      <vt:lpstr>'MES 12'!Área_de_impresión</vt:lpstr>
      <vt:lpstr>'MES 2'!Área_de_impresión</vt:lpstr>
      <vt:lpstr>'MES 3'!Área_de_impresión</vt:lpstr>
      <vt:lpstr>'MES 4'!Área_de_impresión</vt:lpstr>
      <vt:lpstr>'MES 5'!Área_de_impresión</vt:lpstr>
      <vt:lpstr>'MES 6'!Área_de_impresión</vt:lpstr>
      <vt:lpstr>'MES 7'!Área_de_impresión</vt:lpstr>
      <vt:lpstr>'MES 8'!Área_de_impresión</vt:lpstr>
      <vt:lpstr>'MES 9'!Área_de_impresión</vt:lpstr>
      <vt:lpstr>PRESUPUESTO!Área_de_impresión</vt:lpstr>
      <vt:lpstr>'RESUMEN CONTRATO'!Área_de_impresión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ICBF-BOGOTA;Jaime.Ramirez@icbf.gov.co</dc:creator>
  <cp:lastModifiedBy>Cesar Augusto Rodriguez Chaparro</cp:lastModifiedBy>
  <cp:lastPrinted>2020-03-04T14:45:05Z</cp:lastPrinted>
  <dcterms:created xsi:type="dcterms:W3CDTF">2002-03-21T15:50:22Z</dcterms:created>
  <dcterms:modified xsi:type="dcterms:W3CDTF">2020-03-04T14:45:37Z</dcterms:modified>
</cp:coreProperties>
</file>