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DD5ED597-2173-400F-B447-727B7EE98ABF}"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P" sheetId="14" r:id="rId3"/>
    <sheet name="DAP" sheetId="15" r:id="rId4"/>
    <sheet name="DTH" sheetId="16" r:id="rId5"/>
    <sheet name="Tablas" sheetId="4" state="hidden" r:id="rId6"/>
  </sheets>
  <externalReferences>
    <externalReference r:id="rId7"/>
    <externalReference r:id="rId8"/>
  </externalReferences>
  <definedNames>
    <definedName name="_xlnm.Print_Area" localSheetId="3">DAP!$A$1:$Q$25</definedName>
    <definedName name="_xlnm.Print_Area" localSheetId="2">DP!$A$1:$L$25</definedName>
    <definedName name="_xlnm.Print_Area" localSheetId="4">DTH!$A$1:$P$26</definedName>
    <definedName name="_xlnm.Print_Area" localSheetId="0">Registro!$A$1:$J$178</definedName>
    <definedName name="Planes">[1]Parametros!#REF!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J7" i="5" l="1"/>
  <c r="D86" i="1"/>
  <c r="GF7" i="5"/>
  <c r="I106" i="1" l="1"/>
  <c r="D83" i="1"/>
  <c r="D17" i="1"/>
  <c r="A17" i="1"/>
  <c r="I15" i="1"/>
  <c r="G15" i="1"/>
  <c r="E15" i="1"/>
  <c r="C15" i="1"/>
  <c r="A15" i="1"/>
  <c r="I13" i="1"/>
  <c r="G13" i="1"/>
  <c r="E13" i="1"/>
  <c r="B13" i="1"/>
  <c r="A13" i="1"/>
  <c r="G10" i="1"/>
  <c r="D10" i="1"/>
  <c r="A10" i="1"/>
  <c r="H8" i="1"/>
  <c r="E8" i="1"/>
  <c r="A8" i="1"/>
  <c r="E6" i="1"/>
  <c r="A6" i="1"/>
  <c r="I4" i="1"/>
  <c r="C4" i="1"/>
  <c r="A4" i="1" l="1"/>
  <c r="HA7" i="5" l="1"/>
  <c r="GI7" i="5"/>
  <c r="DE7" i="5"/>
  <c r="DC7" i="5"/>
  <c r="CT7" i="5"/>
  <c r="BZ7" i="5"/>
  <c r="AU7" i="5" l="1"/>
  <c r="D98" i="1"/>
  <c r="BX7" i="5" s="1"/>
  <c r="D91" i="1"/>
  <c r="I97" i="1" l="1"/>
  <c r="AS7" i="5" s="1"/>
  <c r="I85" i="1"/>
  <c r="D65" i="1"/>
  <c r="D63" i="1"/>
  <c r="CK7" i="5" l="1"/>
  <c r="JS7" i="5" l="1"/>
  <c r="JR7" i="5"/>
  <c r="JQ7" i="5"/>
  <c r="JP7" i="5"/>
  <c r="JO7" i="5"/>
  <c r="JN7" i="5"/>
  <c r="JM7" i="5"/>
  <c r="JL7" i="5"/>
  <c r="JK7" i="5"/>
  <c r="JJ7" i="5"/>
  <c r="JI7" i="5"/>
  <c r="JH7" i="5"/>
  <c r="JG7" i="5"/>
  <c r="JF7" i="5"/>
  <c r="JE7" i="5"/>
  <c r="JD7" i="5"/>
  <c r="HV7" i="5"/>
  <c r="HU7" i="5"/>
  <c r="D131" i="1"/>
  <c r="D123" i="1"/>
  <c r="FA7" i="5" l="1"/>
  <c r="EZ7" i="5"/>
  <c r="EY7" i="5"/>
  <c r="EX7" i="5"/>
  <c r="EW7" i="5"/>
  <c r="EV7" i="5"/>
  <c r="EU7" i="5"/>
  <c r="ET7" i="5"/>
  <c r="ES7" i="5"/>
  <c r="ER7" i="5"/>
  <c r="EQ7" i="5"/>
  <c r="EP7" i="5"/>
  <c r="EO7" i="5"/>
  <c r="EN7" i="5"/>
  <c r="EM7" i="5"/>
  <c r="EL7" i="5"/>
  <c r="EK7" i="5"/>
  <c r="D31" i="1"/>
  <c r="BF7" i="5" s="1"/>
  <c r="D54" i="1"/>
  <c r="D47" i="1"/>
  <c r="V7" i="5" l="1"/>
  <c r="U7" i="5"/>
  <c r="S7" i="5"/>
  <c r="R7" i="5"/>
  <c r="P7" i="5"/>
  <c r="O7" i="5"/>
  <c r="D139" i="1" l="1"/>
  <c r="DI7" i="5" l="1"/>
  <c r="DH7" i="5"/>
  <c r="DG7" i="5"/>
  <c r="DF7" i="5"/>
  <c r="DD7" i="5"/>
  <c r="DB7" i="5"/>
  <c r="DA7" i="5"/>
  <c r="CS7" i="5"/>
  <c r="CR7" i="5"/>
  <c r="CP7" i="5"/>
  <c r="CO7" i="5"/>
  <c r="CN7" i="5"/>
  <c r="CM7" i="5"/>
  <c r="CL7" i="5"/>
  <c r="CJ7" i="5"/>
  <c r="CI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H7" i="5"/>
  <c r="GA7" i="5"/>
  <c r="FZ7" i="5"/>
  <c r="FY7" i="5"/>
  <c r="FX7" i="5"/>
  <c r="FW7" i="5"/>
  <c r="FV7" i="5"/>
  <c r="FU7" i="5"/>
  <c r="FT7" i="5"/>
  <c r="FS7" i="5"/>
  <c r="FR7" i="5"/>
  <c r="FQ7" i="5"/>
  <c r="FP7" i="5"/>
  <c r="FO7" i="5"/>
  <c r="FN7" i="5"/>
  <c r="FM7" i="5"/>
  <c r="FL7" i="5"/>
  <c r="FK7" i="5"/>
  <c r="FJ7" i="5"/>
  <c r="FI7" i="5"/>
  <c r="FH7" i="5"/>
  <c r="FG7" i="5"/>
  <c r="FF7" i="5"/>
  <c r="FE7" i="5"/>
  <c r="FD7" i="5"/>
  <c r="FC7" i="5"/>
  <c r="FB7" i="5"/>
  <c r="EJ7" i="5"/>
  <c r="EI7" i="5"/>
  <c r="EH7" i="5"/>
  <c r="EG7" i="5"/>
  <c r="EF7" i="5"/>
  <c r="EE7" i="5"/>
  <c r="ED7" i="5"/>
  <c r="EC7" i="5"/>
  <c r="EB7" i="5"/>
  <c r="BM7" i="5"/>
  <c r="IF7" i="5" l="1"/>
  <c r="IE7" i="5"/>
  <c r="ID7" i="5"/>
  <c r="BI7" i="5" l="1"/>
  <c r="BO7" i="5" l="1"/>
  <c r="AB7" i="5" l="1"/>
  <c r="AA7" i="5"/>
  <c r="C7" i="5"/>
  <c r="B7" i="5"/>
  <c r="A7" i="5"/>
  <c r="D117" i="1" l="1"/>
  <c r="AJ7" i="5"/>
  <c r="D101" i="1"/>
  <c r="I138" i="1" l="1"/>
  <c r="AY7" i="5" s="1"/>
  <c r="CD7" i="5"/>
  <c r="I130" i="1"/>
  <c r="AX7" i="5" s="1"/>
  <c r="CC7" i="5"/>
  <c r="I122" i="1"/>
  <c r="AW7" i="5" s="1"/>
  <c r="CB7" i="5"/>
  <c r="I116" i="1"/>
  <c r="AV7" i="5" s="1"/>
  <c r="CA7" i="5"/>
  <c r="I100" i="1"/>
  <c r="AT7" i="5" s="1"/>
  <c r="BY7" i="5"/>
  <c r="D95" i="1"/>
  <c r="D70" i="1"/>
  <c r="I62" i="1" s="1"/>
  <c r="BJ7" i="5"/>
  <c r="BK7" i="5" l="1"/>
  <c r="AH7" i="5"/>
  <c r="I94" i="1"/>
  <c r="AR7" i="5" s="1"/>
  <c r="BW7" i="5"/>
  <c r="I90" i="1"/>
  <c r="AQ7" i="5" s="1"/>
  <c r="BV7" i="5"/>
  <c r="I82" i="1"/>
  <c r="AI7" i="5" s="1"/>
  <c r="BN7" i="5"/>
  <c r="BH7" i="5"/>
  <c r="BG7" i="5" l="1"/>
  <c r="D28" i="1"/>
  <c r="BE7" i="5" s="1"/>
  <c r="D22" i="1"/>
  <c r="BD7" i="5" l="1"/>
  <c r="I21" i="1"/>
  <c r="AG7" i="5" s="1"/>
  <c r="Z7" i="5" l="1"/>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<sst xmlns="http://schemas.openxmlformats.org/spreadsheetml/2006/main" count="1035" uniqueCount="388">
  <si>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</si>
  <si>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</si>
  <si>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</si>
  <si>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</si>
  <si>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</si>
  <si>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</si>
  <si>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</si>
  <si>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</si>
  <si>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</si>
  <si>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</si>
  <si>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</si>
  <si>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</si>
  <si>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</si>
  <si>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</si>
  <si>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</si>
  <si>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</si>
  <si>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</si>
  <si>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</si>
  <si>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</si>
  <si>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</si>
  <si>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</si>
  <si>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</si>
  <si>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</si>
  <si>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</si>
  <si>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</si>
  <si>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</si>
  <si>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</si>
  <si>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</si>
  <si>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</si>
  <si>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</si>
  <si>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</si>
  <si>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</si>
  <si>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</si>
  <si>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</si>
  <si>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</si>
  <si>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</si>
  <si>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</si>
  <si>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</si>
  <si>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</si>
  <si>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</si>
  <si>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</si>
  <si>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</si>
  <si>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</si>
  <si>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</si>
  <si>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</si>
  <si>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</si>
  <si>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</si>
  <si>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</si>
  <si>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</si>
  <si>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</si>
  <si>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</si>
  <si>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</si>
  <si>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</si>
  <si>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</si>
  <si>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</si>
  <si>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</si>
  <si>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</si>
  <si>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</si>
  <si>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</si>
  <si>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</si>
  <si>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</si>
  <si>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</si>
  <si>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</si>
  <si>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</si>
  <si>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</si>
  <si>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</si>
  <si>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</si>
  <si>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</si>
  <si>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</si>
  <si>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</si>
  <si>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</si>
  <si>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</si>
  <si>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</si>
  <si>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</si>
  <si>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</si>
  <si>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</si>
  <si>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</si>
  <si>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</si>
  <si>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</si>
  <si>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</si>
  <si>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</si>
  <si>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</si>
  <si>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</si>
  <si>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</si>
  <si>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</si>
  <si>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</si>
  <si>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</si>
  <si>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</si>
  <si>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</si>
  <si>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</si>
  <si>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</si>
  <si>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</si>
  <si>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</si>
  <si>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</si>
  <si>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</si>
  <si>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</si>
  <si>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</si>
  <si>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</si>
  <si>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</si>
  <si>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</si>
  <si>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</si>
  <si>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</si>
  <si>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</si>
  <si>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</si>
  <si>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</si>
  <si>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</si>
  <si>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</si>
  <si>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</si>
  <si>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</si>
  <si>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</si>
  <si>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</si>
  <si>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</si>
  <si>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</si>
  <si>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</si>
  <si>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</si>
  <si>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</si>
  <si>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</si>
  <si>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</si>
  <si>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</si>
  <si>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</si>
  <si>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</si>
  <si>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</si>
  <si>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</si>
  <si>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</si>
  <si>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</si>
  <si>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</si>
  <si>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</si>
  <si>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</si>
  <si>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</si>
  <si>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</si>
  <si>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</si>
  <si>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</si>
  <si>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</si>
  <si>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</si>
  <si>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</si>
  <si>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</si>
  <si>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</si>
  <si>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</si>
  <si>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</si>
  <si>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</si>
  <si>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</si>
  <si>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</si>
  <si>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</si>
  <si>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</si>
  <si>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</si>
  <si>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</si>
  <si>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</si>
  <si>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</si>
  <si>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</si>
  <si>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</si>
  <si>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</si>
  <si>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</si>
  <si>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</si>
  <si>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</si>
  <si>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</si>
  <si>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</si>
  <si>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</si>
  <si>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</si>
  <si>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</si>
  <si>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</si>
  <si>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</si>
  <si>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</si>
  <si>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</si>
  <si>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</si>
  <si>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</si>
  <si>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</si>
  <si>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</si>
  <si>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</si>
  <si>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</si>
  <si>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</si>
  <si>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</si>
  <si>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</si>
  <si>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</si>
  <si>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</si>
  <si>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</si>
  <si>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</si>
  <si>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</si>
  <si>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</si>
  <si>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</si>
  <si>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</si>
  <si>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</si>
  <si>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</si>
  <si>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</si>
  <si>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</si>
  <si>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</si>
  <si>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</si>
  <si>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</si>
  <si>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</si>
  <si>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</si>
  <si>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</si>
  <si>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</si>
  <si>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</si>
  <si>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</si>
  <si>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</si>
  <si>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</si>
  <si>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</si>
  <si>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</si>
  <si>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</si>
  <si>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</si>
  <si>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</si>
  <si>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</si>
  <si>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</si>
  <si>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</si>
  <si>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</si>
  <si>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</si>
  <si>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</si>
  <si>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</si>
  <si>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</si>
  <si>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</si>
  <si>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</si>
  <si>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</si>
  <si>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</si>
  <si>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</si>
  <si>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</si>
  <si>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</si>
  <si>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</si>
  <si>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</si>
  <si>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</si>
  <si>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</si>
  <si>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</si>
  <si>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</si>
  <si>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</si>
  <si>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</si>
  <si>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</si>
  <si>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</si>
  <si>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</si>
  <si>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</si>
  <si>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</si>
  <si>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</si>
  <si>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</si>
  <si>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</si>
  <si>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</si>
  <si>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</si>
  <si>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</si>
  <si>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</si>
  <si>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</si>
  <si>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</si>
  <si>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</si>
  <si>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</si>
  <si>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</si>
  <si>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</si>
  <si>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</si>
  <si>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</si>
  <si>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</si>
  <si>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</si>
  <si>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</si>
  <si>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</si>
  <si>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</si>
  <si>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</si>
  <si>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</si>
  <si>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</si>
  <si>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</si>
  <si>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</si>
  <si>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</si>
  <si>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</si>
  <si>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</si>
  <si>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</si>
  <si>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</si>
  <si>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</si>
  <si>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</si>
  <si>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</si>
  <si>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</si>
  <si>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</si>
  <si>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</si>
  <si>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</si>
  <si>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</si>
  <si>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</si>
  <si>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</si>
  <si>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</si>
  <si>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</si>
  <si>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</si>
  <si>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</si>
  <si>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</si>
  <si>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</si>
  <si>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</si>
  <si>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</si>
  <si>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</si>
  <si>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</si>
  <si>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</si>
  <si>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</si>
  <si>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</si>
  <si>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</si>
  <si>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</si>
  <si>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</si>
  <si>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</si>
  <si>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</si>
  <si>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</si>
  <si>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</si>
  <si>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</si>
  <si>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</si>
  <si>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</si>
  <si>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</si>
  <si>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</si>
  <si>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</si>
  <si>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</si>
  <si>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</si>
  <si>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</si>
  <si>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</si>
  <si>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</si>
  <si>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</si>
  <si>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</si>
  <si>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</si>
  <si>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</si>
  <si>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</si>
  <si>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</si>
  <si>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</si>
  <si>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</si>
  <si>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</si>
  <si>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</si>
  <si>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</si>
  <si>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</si>
  <si>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</si>
  <si>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En cada casilla coloque:</t>
  </si>
  <si>
    <t>SI</t>
  </si>
  <si>
    <t>NO</t>
  </si>
  <si>
    <t>N/A</t>
  </si>
  <si>
    <t>Nombre del niño, niña o adolescente</t>
  </si>
  <si>
    <t>Elementos de dotación personal</t>
  </si>
  <si>
    <t>Brasier o formador</t>
  </si>
  <si>
    <t>Pijama</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</si>
  <si>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</si>
  <si>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</si>
  <si>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</si>
  <si>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</si>
  <si>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</si>
  <si>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</si>
  <si>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</si>
  <si>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</si>
  <si>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Corte de cabello-voluntario</t>
  </si>
  <si>
    <t>Talco para pies</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</si>
  <si>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</si>
  <si>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</si>
  <si>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</si>
  <si>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</si>
  <si>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</si>
  <si>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</si>
  <si>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</si>
  <si>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</si>
  <si>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</si>
  <si>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</si>
  <si>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</si>
  <si>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</si>
  <si>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</si>
  <si>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</si>
  <si>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</si>
  <si>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</si>
  <si>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</si>
  <si>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</si>
  <si>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</si>
  <si>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</si>
  <si>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</si>
  <si>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</si>
  <si>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</si>
  <si>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</si>
  <si>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</si>
  <si>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</si>
  <si>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7.c</t>
  </si>
  <si>
    <t>Versión 3</t>
  </si>
  <si>
    <t>7. Atención en forma separada
- Atender en forma separada a los niños, niñas y adolescentes por: i) género y ii)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(aplica en la modalidad internado RAJ).
- Atender en forma separada a: (i) los adolescentes por género; (ii) los menores de 18 años, (iii) los mayores de edad y iv) por modalidad, en el evento en que se autorice por ICBF la atención para diferentes modalidades en la unidad. (Solo aplica para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</si>
  <si>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</si>
  <si>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</si>
  <si>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</si>
  <si>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</si>
  <si>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</si>
  <si>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</si>
  <si>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</si>
  <si>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</si>
  <si>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</si>
  <si>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</si>
  <si>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</si>
  <si>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</si>
  <si>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Blusa, camiseta o camisa</t>
  </si>
  <si>
    <t>Pantalón o sudadera</t>
  </si>
  <si>
    <t>Panty o Calzoncillo</t>
  </si>
  <si>
    <t>Medias</t>
  </si>
  <si>
    <t>Zapatos o Tenis</t>
  </si>
  <si>
    <t>Chancletas</t>
  </si>
  <si>
    <t>Saco según clima</t>
  </si>
  <si>
    <t>Cepillo para el cabello o peinilla</t>
  </si>
  <si>
    <t>Jabón cuerpo liquido</t>
  </si>
  <si>
    <t>Si no aplica.</t>
  </si>
  <si>
    <t>Cuadro de dotación no obligatorio entrega</t>
  </si>
  <si>
    <r>
      <t xml:space="preserve">Nota: </t>
    </r>
    <r>
      <rPr>
        <i/>
        <sz val="9"/>
        <color theme="1"/>
        <rFont val="Arial"/>
        <family val="2"/>
      </rPr>
      <t xml:space="preserve">Se entregará una sola vez siempre y cuando la o el adolescente o joven por sus condiciones lo requiera a criterio del operador y supervisor. Para las Adolescentes o las jóvenes la falda sustituye un pantalón. La dotación de vestuario es de uso personal y constituye parte de su intimidad, por lo tanto, una vez entregada y usada por un (a) adolescente o joven no puede retirársele para entregarse a otro usuario del servicio, debe ser nueva, estar en buen estado, y de materiales acorde con el clima. No obstante ser necesario garantizar la organización, disciplina y presentación al  interior de los programas, atendiendo normas internacionales adoptadas por Colombia, se debe evitar estigmatizar a los adolescentes con cualquier tipo de atuendo que vulnere el derecho al libre desarrollo de la personalidad. 
 </t>
    </r>
  </si>
  <si>
    <r>
      <t xml:space="preserve">NOTA: </t>
    </r>
    <r>
      <rPr>
        <sz val="9"/>
        <color theme="1"/>
        <rFont val="Arial"/>
        <family val="2"/>
      </rPr>
      <t>Los siguientes elementos pueden ser de uso institucional (no individual) siempre y cuando se garantice su disponibilidad en los casos que se requiera y a través de dispensadores: Talco para pies, jabón de cuerpo líquido, champú, crema dental, papel higiénico, betún y cepillo para betún. Se debe garantizar entrega personal de máquina de afeitar, cepillo de dientes, peinilla y desodorante, los demás elementos pueden ser de uso colectivo a disponibilidad en los espacios destinados para su uso y en horarios correspondientes.</t>
    </r>
  </si>
  <si>
    <t>TALENTO HUMANO
Nombres y apellidos</t>
  </si>
  <si>
    <t>Nota: Tenga en cuenta las acciones y el talento humano definidos para cada modalidad según lineamiento y lo que establece la normatividad vigente según profesión o cargo.</t>
  </si>
  <si>
    <t>PROCESO
PROTECCIÓN
REGISTRO CENTRO TRANSITORIO SRPA</t>
  </si>
  <si>
    <t>F5.A6.G19.P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</si>
</sst>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2"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theme="1"/>
      <name val="Calibri"/>
      <family val="2"/>
      <scheme val="minor"/>
    </font>
    <font>
      <sz val="9"/>
      <color rgb="FF000000"/>
      <name val="Arial"/>
      <family val="2"/>
    </font>
    <font>
      <sz val="12"/>
      <color rgb="FF000000"/>
      <name val="Arial"/>
      <family val="2"/>
    </font>
    <font>
      <sz val="11"/>
      <color rgb="FF000000"/>
      <name val="Arial"/>
      <family val="2"/>
    </font>
    <font>
      <b/>
      <i/>
      <sz val="9"/>
      <color theme="1"/>
      <name val="Arial"/>
      <family val="2"/>
    </font>
    <font>
      <b/>
      <sz val="11"/>
      <color theme="1"/>
      <name val="Arial"/>
      <family val="2"/>
    </font>
    <font>
      <i/>
      <sz val="9"/>
      <color theme="1"/>
      <name val="Arial"/>
      <family val="2"/>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rgb="FFF1F1F1"/>
        <bgColor indexed="64"/>
      </patternFill>
    </fill>
    <fill>
      <patternFill patternType="solid">
        <fgColor rgb="FFFF0000"/>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0">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16" borderId="8" xfId="0" applyFont="1" applyFill="1" applyBorder="1" applyAlignment="1">
      <alignment horizontal="center" vertical="center" textRotation="90" wrapText="1"/>
    </xf>
    <xf numFmtId="0" fontId="13" fillId="16" borderId="9" xfId="0" applyFont="1" applyFill="1" applyBorder="1" applyAlignment="1">
      <alignment horizontal="center" vertical="center" textRotation="90" wrapText="1"/>
    </xf>
    <xf numFmtId="0" fontId="13" fillId="0" borderId="31" xfId="0" applyFont="1" applyBorder="1" applyAlignment="1">
      <alignment horizontal="center" vertical="center" wrapText="1"/>
    </xf>
    <xf numFmtId="0" fontId="13" fillId="0" borderId="32" xfId="0" applyFont="1" applyBorder="1" applyAlignment="1">
      <alignment vertical="center" wrapText="1"/>
    </xf>
    <xf numFmtId="0" fontId="13" fillId="0" borderId="40" xfId="0" applyFont="1" applyBorder="1" applyAlignment="1">
      <alignment vertical="center" wrapText="1"/>
    </xf>
    <xf numFmtId="0" fontId="15" fillId="15" borderId="0" xfId="0" applyFont="1" applyFill="1"/>
    <xf numFmtId="0" fontId="0" fillId="15" borderId="0" xfId="0" applyFill="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7"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2" fillId="0" borderId="30" xfId="0" applyFont="1" applyFill="1" applyBorder="1" applyAlignment="1" applyProtection="1">
      <alignment horizontal="center" vertical="center"/>
      <protection locked="0"/>
    </xf>
    <xf numFmtId="0" fontId="13" fillId="0" borderId="0" xfId="0" applyFont="1"/>
    <xf numFmtId="0" fontId="14" fillId="16" borderId="8" xfId="0" applyFont="1" applyFill="1" applyBorder="1" applyAlignment="1">
      <alignment horizontal="center" vertical="center" textRotation="90" wrapText="1"/>
    </xf>
    <xf numFmtId="0" fontId="20" fillId="0" borderId="0" xfId="0" applyFont="1" applyAlignment="1">
      <alignment horizontal="left" vertical="center"/>
    </xf>
    <xf numFmtId="0" fontId="18" fillId="0" borderId="0" xfId="0" applyFont="1"/>
    <xf numFmtId="0" fontId="8" fillId="0" borderId="0" xfId="0" applyFont="1"/>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xf>
    <xf numFmtId="0" fontId="15" fillId="0" borderId="0" xfId="0" applyFont="1"/>
    <xf numFmtId="0" fontId="12" fillId="5" borderId="2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3" fillId="5" borderId="19" xfId="0" applyFont="1" applyFill="1" applyBorder="1" applyAlignment="1">
      <alignment horizontal="center" vertical="center" textRotation="90" wrapText="1"/>
    </xf>
    <xf numFmtId="0" fontId="13" fillId="5" borderId="42" xfId="0" applyFont="1" applyFill="1" applyBorder="1" applyAlignment="1">
      <alignment horizontal="center" vertical="center" textRotation="90" wrapText="1"/>
    </xf>
    <xf numFmtId="0" fontId="16" fillId="15" borderId="1" xfId="0" applyFont="1" applyFill="1" applyBorder="1" applyAlignment="1">
      <alignment horizontal="center" vertical="center" wrapText="1"/>
    </xf>
    <xf numFmtId="0" fontId="17" fillId="15" borderId="5" xfId="0" applyFont="1" applyFill="1" applyBorder="1" applyAlignment="1">
      <alignment vertical="center" wrapText="1"/>
    </xf>
    <xf numFmtId="0" fontId="17" fillId="15" borderId="5" xfId="0" applyFont="1" applyFill="1" applyBorder="1" applyAlignment="1">
      <alignment vertical="center" textRotation="90" wrapText="1"/>
    </xf>
    <xf numFmtId="0" fontId="17" fillId="15" borderId="6" xfId="0" applyFont="1" applyFill="1" applyBorder="1" applyAlignment="1">
      <alignment vertical="center" textRotation="90" wrapText="1"/>
    </xf>
    <xf numFmtId="0" fontId="16" fillId="15" borderId="4" xfId="0" applyFont="1" applyFill="1" applyBorder="1" applyAlignment="1">
      <alignment horizontal="center" vertical="center" wrapText="1"/>
    </xf>
    <xf numFmtId="0" fontId="16" fillId="15" borderId="7" xfId="0" applyFont="1" applyFill="1" applyBorder="1" applyAlignment="1">
      <alignment horizontal="center" vertical="center" wrapText="1"/>
    </xf>
    <xf numFmtId="0" fontId="17" fillId="15" borderId="8" xfId="0" applyFont="1" applyFill="1" applyBorder="1" applyAlignment="1">
      <alignment vertical="center" wrapText="1"/>
    </xf>
    <xf numFmtId="0" fontId="17" fillId="15" borderId="8" xfId="0" applyFont="1" applyFill="1" applyBorder="1" applyAlignment="1">
      <alignment vertical="center" textRotation="90" wrapText="1"/>
    </xf>
    <xf numFmtId="0" fontId="17" fillId="15" borderId="9" xfId="0" applyFont="1" applyFill="1" applyBorder="1" applyAlignment="1">
      <alignment vertical="center" textRotation="90" wrapText="1"/>
    </xf>
    <xf numFmtId="0" fontId="18" fillId="15" borderId="0" xfId="0" applyFont="1" applyFill="1"/>
    <xf numFmtId="0" fontId="2" fillId="3" borderId="30" xfId="0" applyFont="1" applyFill="1" applyBorder="1" applyAlignment="1">
      <alignmen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6" fillId="7" borderId="21"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3" fillId="15" borderId="5" xfId="0" applyFont="1" applyFill="1" applyBorder="1" applyAlignment="1">
      <alignment horizontal="left" vertical="center" wrapText="1"/>
    </xf>
    <xf numFmtId="0" fontId="19" fillId="0" borderId="5" xfId="0" applyFont="1" applyBorder="1" applyAlignment="1">
      <alignment horizontal="left" wrapText="1"/>
    </xf>
    <xf numFmtId="0" fontId="12" fillId="5" borderId="3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32" xfId="0" applyFont="1" applyFill="1" applyBorder="1" applyAlignment="1">
      <alignment horizontal="center" vertical="center"/>
    </xf>
    <xf numFmtId="0" fontId="12" fillId="5" borderId="40" xfId="0" applyFont="1" applyFill="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5" xfId="0" applyFont="1" applyBorder="1" applyAlignment="1">
      <alignment horizontal="left" vertical="center" wrapText="1"/>
    </xf>
    <xf numFmtId="0" fontId="12" fillId="0" borderId="16" xfId="0" applyFont="1" applyBorder="1" applyAlignment="1">
      <alignment wrapText="1"/>
    </xf>
    <xf numFmtId="0" fontId="12" fillId="0" borderId="17" xfId="0" applyFont="1" applyBorder="1" applyAlignment="1">
      <alignment wrapText="1"/>
    </xf>
    <xf numFmtId="0" fontId="12" fillId="0" borderId="18" xfId="0" applyFont="1" applyBorder="1" applyAlignment="1">
      <alignment wrapText="1"/>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xf>
    <xf numFmtId="0" fontId="12" fillId="5" borderId="40"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xf numFmtId="0" fontId="13" fillId="15" borderId="41" xfId="0" applyFont="1" applyFill="1" applyBorder="1" applyAlignment="1">
      <alignment horizontal="left" vertical="center" wrapText="1"/>
    </xf>
    <xf numFmtId="0" fontId="13" fillId="15" borderId="43" xfId="0" applyFont="1" applyFill="1" applyBorder="1" applyAlignment="1">
      <alignment horizontal="left" vertical="center" wrapText="1"/>
    </xf>
    <xf numFmtId="0" fontId="13" fillId="15" borderId="44" xfId="0" applyFont="1" applyFill="1" applyBorder="1" applyAlignment="1">
      <alignment horizontal="left" vertical="center" wrapText="1"/>
    </xf>
    <xf numFmtId="0" fontId="13" fillId="15" borderId="45" xfId="0" applyFont="1" applyFill="1" applyBorder="1" applyAlignment="1">
      <alignment horizontal="left" vertical="center" wrapText="1"/>
    </xf>
    <xf numFmtId="0" fontId="13" fillId="15" borderId="26" xfId="0" applyFont="1" applyFill="1" applyBorder="1" applyAlignment="1">
      <alignment horizontal="left" vertical="center" wrapText="1"/>
    </xf>
    <xf numFmtId="0" fontId="13" fillId="15" borderId="27" xfId="0" applyFont="1" applyFill="1" applyBorder="1" applyAlignment="1">
      <alignment horizontal="left" vertical="center" wrapText="1"/>
    </xf>
  </cellXfs>
  <cellStyles count="4">
    <cellStyle name="Hipervínculo" xfId="3" builtinId="8"/>
    <cellStyle name="Moneda [0]" xfId="1" builtinId="7"/>
    <cellStyle name="Normal" xfId="0" builtinId="0"/>
    <cellStyle name="Normal 2" xfId="2" xr:uid="{00000000-0005-0000-0000-000003000000}"/>
  </cellStyles>
  <dxfs count="18">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73</xdr:row>
      <xdr:rowOff>22413</xdr:rowOff>
    </xdr:from>
    <xdr:to>
      <xdr:col>2</xdr:col>
      <xdr:colOff>1030941</xdr:colOff>
      <xdr:row>80</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106</xdr:row>
      <xdr:rowOff>22413</xdr:rowOff>
    </xdr:from>
    <xdr:to>
      <xdr:col>2</xdr:col>
      <xdr:colOff>1030941</xdr:colOff>
      <xdr:row>113</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78"/>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06" t="s">
        <v>1</v>
      </c>
      <c r="B1" s="207"/>
      <c r="C1" s="208"/>
      <c r="D1" s="208"/>
      <c r="E1" s="3" t="s">
        <v>0</v>
      </c>
      <c r="F1" s="9"/>
      <c r="G1" s="3" t="s">
        <v>25</v>
      </c>
      <c r="H1" s="209"/>
      <c r="I1" s="209"/>
      <c r="J1" s="210"/>
    </row>
    <row r="2" spans="1:10" ht="15" customHeight="1" x14ac:dyDescent="0.2">
      <c r="A2" s="197" t="s">
        <v>2</v>
      </c>
      <c r="B2" s="198"/>
      <c r="C2" s="198"/>
      <c r="D2" s="198"/>
      <c r="E2" s="198"/>
      <c r="F2" s="198"/>
      <c r="G2" s="198"/>
      <c r="H2" s="198"/>
      <c r="I2" s="198"/>
      <c r="J2" s="199"/>
    </row>
    <row r="3" spans="1:10" ht="15" customHeight="1" x14ac:dyDescent="0.2">
      <c r="A3" s="129" t="s">
        <v>3</v>
      </c>
      <c r="B3" s="130"/>
      <c r="C3" s="130" t="s">
        <v>4</v>
      </c>
      <c r="D3" s="130"/>
      <c r="E3" s="130"/>
      <c r="F3" s="130"/>
      <c r="G3" s="130"/>
      <c r="H3" s="130"/>
      <c r="I3" s="130" t="s">
        <v>5</v>
      </c>
      <c r="J3" s="131"/>
    </row>
    <row r="4" spans="1:10" ht="15" customHeight="1" x14ac:dyDescent="0.2">
      <c r="A4" s="211" t="str">
        <f>+IFERROR(VLOOKUP(H1,[2]Directorio!$B$1:$Y$1001,2,FALSE),"")</f>
        <v/>
      </c>
      <c r="B4" s="194"/>
      <c r="C4" s="194" t="str">
        <f>+IFERROR(VLOOKUP(H1,[2]Directorio!$B$1:$Y$1001,3,FALSE),"")</f>
        <v/>
      </c>
      <c r="D4" s="194"/>
      <c r="E4" s="194"/>
      <c r="F4" s="194"/>
      <c r="G4" s="194"/>
      <c r="H4" s="194"/>
      <c r="I4" s="194" t="str">
        <f>+IFERROR(VLOOKUP(H1,[2]Directorio!$B$1:$Y$1001,4,FALSE),"")</f>
        <v/>
      </c>
      <c r="J4" s="195"/>
    </row>
    <row r="5" spans="1:10" ht="15" customHeight="1" x14ac:dyDescent="0.2">
      <c r="A5" s="129" t="s">
        <v>7</v>
      </c>
      <c r="B5" s="130"/>
      <c r="C5" s="130"/>
      <c r="D5" s="130"/>
      <c r="E5" s="130" t="s">
        <v>6</v>
      </c>
      <c r="F5" s="130"/>
      <c r="G5" s="130"/>
      <c r="H5" s="130"/>
      <c r="I5" s="130"/>
      <c r="J5" s="131"/>
    </row>
    <row r="6" spans="1:10" ht="15" customHeight="1" x14ac:dyDescent="0.2">
      <c r="A6" s="211" t="str">
        <f>+IFERROR(VLOOKUP(H1,[2]Directorio!$B$1:$Y$1001,5,FALSE),"")</f>
        <v/>
      </c>
      <c r="B6" s="194"/>
      <c r="C6" s="194"/>
      <c r="D6" s="194"/>
      <c r="E6" s="194" t="str">
        <f>+IFERROR(VLOOKUP(H1,[2]Directorio!$B$1:$Y$1001,6,FALSE),"")</f>
        <v/>
      </c>
      <c r="F6" s="194"/>
      <c r="G6" s="194"/>
      <c r="H6" s="194"/>
      <c r="I6" s="194"/>
      <c r="J6" s="195"/>
    </row>
    <row r="7" spans="1:10" ht="15" customHeight="1" x14ac:dyDescent="0.2">
      <c r="A7" s="129" t="s">
        <v>8</v>
      </c>
      <c r="B7" s="130"/>
      <c r="C7" s="130"/>
      <c r="D7" s="130"/>
      <c r="E7" s="130" t="s">
        <v>9</v>
      </c>
      <c r="F7" s="130"/>
      <c r="G7" s="130"/>
      <c r="H7" s="130" t="s">
        <v>10</v>
      </c>
      <c r="I7" s="130"/>
      <c r="J7" s="131"/>
    </row>
    <row r="8" spans="1:10" ht="15" customHeight="1" x14ac:dyDescent="0.2">
      <c r="A8" s="211" t="str">
        <f>+IFERROR(VLOOKUP(H1,[2]Directorio!$B$1:$Y$1001,7,FALSE),"")</f>
        <v/>
      </c>
      <c r="B8" s="194"/>
      <c r="C8" s="194"/>
      <c r="D8" s="194"/>
      <c r="E8" s="194" t="str">
        <f>+IFERROR(VLOOKUP(H1,[2]Directorio!$B$1:$Y$1001,8,FALSE),"")</f>
        <v/>
      </c>
      <c r="F8" s="194"/>
      <c r="G8" s="194"/>
      <c r="H8" s="194" t="str">
        <f>+IFERROR(VLOOKUP(H1,[2]Directorio!$B$1:$Y$1001,9,FALSE),"")</f>
        <v/>
      </c>
      <c r="I8" s="194"/>
      <c r="J8" s="195"/>
    </row>
    <row r="9" spans="1:10" ht="15" customHeight="1" x14ac:dyDescent="0.2">
      <c r="A9" s="129" t="s">
        <v>11</v>
      </c>
      <c r="B9" s="130"/>
      <c r="C9" s="130"/>
      <c r="D9" s="130" t="s">
        <v>12</v>
      </c>
      <c r="E9" s="130"/>
      <c r="F9" s="130"/>
      <c r="G9" s="130" t="s">
        <v>13</v>
      </c>
      <c r="H9" s="130"/>
      <c r="I9" s="130"/>
      <c r="J9" s="131"/>
    </row>
    <row r="10" spans="1:10" ht="15" customHeight="1" thickBot="1" x14ac:dyDescent="0.25">
      <c r="A10" s="196" t="str">
        <f>+IFERROR(VLOOKUP(H1,[2]Directorio!$B$1:$Y$1001,10,FALSE),"")</f>
        <v/>
      </c>
      <c r="B10" s="184"/>
      <c r="C10" s="184"/>
      <c r="D10" s="184" t="str">
        <f>+IFERROR(VLOOKUP(H1,[2]Directorio!$B$1:$Y$1001,11,FALSE),"")</f>
        <v/>
      </c>
      <c r="E10" s="184"/>
      <c r="F10" s="184"/>
      <c r="G10" s="184" t="str">
        <f>+IFERROR(VLOOKUP(H1,[2]Directorio!$B$1:$Y$1001,12,FALSE),"")</f>
        <v/>
      </c>
      <c r="H10" s="184"/>
      <c r="I10" s="184"/>
      <c r="J10" s="185"/>
    </row>
    <row r="11" spans="1:10" ht="15" customHeight="1" x14ac:dyDescent="0.2">
      <c r="A11" s="197" t="s">
        <v>14</v>
      </c>
      <c r="B11" s="198"/>
      <c r="C11" s="198"/>
      <c r="D11" s="198"/>
      <c r="E11" s="198"/>
      <c r="F11" s="198"/>
      <c r="G11" s="198"/>
      <c r="H11" s="198"/>
      <c r="I11" s="198"/>
      <c r="J11" s="199"/>
    </row>
    <row r="12" spans="1:10" ht="15" customHeight="1" x14ac:dyDescent="0.2">
      <c r="A12" s="57" t="s">
        <v>167</v>
      </c>
      <c r="B12" s="130" t="s">
        <v>15</v>
      </c>
      <c r="C12" s="130"/>
      <c r="D12" s="130"/>
      <c r="E12" s="192" t="s">
        <v>16</v>
      </c>
      <c r="F12" s="189"/>
      <c r="G12" s="192" t="s">
        <v>17</v>
      </c>
      <c r="H12" s="189"/>
      <c r="I12" s="192" t="s">
        <v>168</v>
      </c>
      <c r="J12" s="200"/>
    </row>
    <row r="13" spans="1:10" ht="15" customHeight="1" x14ac:dyDescent="0.2">
      <c r="A13" s="56" t="str">
        <f>+IFERROR(VLOOKUP(H1,[2]Directorio!$B$1:$Y$1001,13,FALSE),"")</f>
        <v/>
      </c>
      <c r="B13" s="194" t="str">
        <f>+IFERROR(VLOOKUP(H1,[2]Directorio!$B$1:$Y$1001,14,FALSE),"")</f>
        <v/>
      </c>
      <c r="C13" s="194"/>
      <c r="D13" s="194"/>
      <c r="E13" s="193" t="str">
        <f>+IFERROR(VLOOKUP(H1,[2]Directorio!$B$1:$Y$1001,15,FALSE),"")</f>
        <v/>
      </c>
      <c r="F13" s="191"/>
      <c r="G13" s="193" t="str">
        <f>+IFERROR(VLOOKUP(H1,[2]Directorio!$B$1:$Y$1001,16,FALSE),"")</f>
        <v/>
      </c>
      <c r="H13" s="191"/>
      <c r="I13" s="193" t="str">
        <f>+IFERROR(VLOOKUP(H1,[2]Directorio!$B$1:$Y$1001,17,FALSE),"")</f>
        <v/>
      </c>
      <c r="J13" s="201"/>
    </row>
    <row r="14" spans="1:10" ht="15" customHeight="1" x14ac:dyDescent="0.2">
      <c r="A14" s="188" t="s">
        <v>18</v>
      </c>
      <c r="B14" s="189"/>
      <c r="C14" s="192" t="s">
        <v>19</v>
      </c>
      <c r="D14" s="189"/>
      <c r="E14" s="192" t="s">
        <v>169</v>
      </c>
      <c r="F14" s="189"/>
      <c r="G14" s="130" t="s">
        <v>20</v>
      </c>
      <c r="H14" s="130"/>
      <c r="I14" s="130" t="s">
        <v>21</v>
      </c>
      <c r="J14" s="131"/>
    </row>
    <row r="15" spans="1:10" ht="15" customHeight="1" x14ac:dyDescent="0.2">
      <c r="A15" s="190" t="str">
        <f>+IFERROR(VLOOKUP(H1,[2]Directorio!$B$1:$Y$1001,18,FALSE),"")</f>
        <v/>
      </c>
      <c r="B15" s="191"/>
      <c r="C15" s="193" t="str">
        <f>+IFERROR(VLOOKUP(H1,[2]Directorio!$B$1:$Y$1001,19,FALSE),"")</f>
        <v/>
      </c>
      <c r="D15" s="191"/>
      <c r="E15" s="193" t="str">
        <f>+IFERROR(VLOOKUP(H1,[2]Directorio!$B$1:$Y$1001,20,FALSE),"")</f>
        <v/>
      </c>
      <c r="F15" s="191"/>
      <c r="G15" s="186" t="str">
        <f>+IFERROR(VLOOKUP(H1,[2]Directorio!$B$1:$Y$1001,21,FALSE),"")</f>
        <v/>
      </c>
      <c r="H15" s="186"/>
      <c r="I15" s="186" t="str">
        <f>+IFERROR(VLOOKUP(H1,[2]Directorio!$B$1:$Y$1001,22,FALSE),"")</f>
        <v/>
      </c>
      <c r="J15" s="187"/>
    </row>
    <row r="16" spans="1:10" ht="15" customHeight="1" x14ac:dyDescent="0.2">
      <c r="A16" s="129" t="s">
        <v>22</v>
      </c>
      <c r="B16" s="130"/>
      <c r="C16" s="130"/>
      <c r="D16" s="130" t="s">
        <v>23</v>
      </c>
      <c r="E16" s="130"/>
      <c r="F16" s="130"/>
      <c r="G16" s="130"/>
      <c r="H16" s="130"/>
      <c r="I16" s="130"/>
      <c r="J16" s="131"/>
    </row>
    <row r="17" spans="1:10" ht="15" customHeight="1" thickBot="1" x14ac:dyDescent="0.25">
      <c r="A17" s="182" t="str">
        <f>+IFERROR(VLOOKUP(H1,[2]Directorio!$B$1:$Y$1001,23,FALSE),"")</f>
        <v/>
      </c>
      <c r="B17" s="183"/>
      <c r="C17" s="183"/>
      <c r="D17" s="184" t="str">
        <f>+IFERROR(VLOOKUP(H1,[2]Directorio!$B$1:$Y$1001,24,FALSE),"")</f>
        <v/>
      </c>
      <c r="E17" s="184"/>
      <c r="F17" s="184"/>
      <c r="G17" s="184"/>
      <c r="H17" s="184"/>
      <c r="I17" s="184"/>
      <c r="J17" s="185"/>
    </row>
    <row r="18" spans="1:10" ht="15" customHeight="1" x14ac:dyDescent="0.2">
      <c r="A18" s="197" t="s">
        <v>27</v>
      </c>
      <c r="B18" s="198"/>
      <c r="C18" s="198"/>
      <c r="D18" s="198"/>
      <c r="E18" s="198"/>
      <c r="F18" s="198"/>
      <c r="G18" s="198"/>
      <c r="H18" s="198"/>
      <c r="I18" s="198"/>
      <c r="J18" s="199"/>
    </row>
    <row r="19" spans="1:10" ht="15" customHeight="1" thickBot="1" x14ac:dyDescent="0.25">
      <c r="A19" s="202" t="s">
        <v>24</v>
      </c>
      <c r="B19" s="203"/>
      <c r="C19" s="204"/>
      <c r="D19" s="204"/>
      <c r="E19" s="204"/>
      <c r="F19" s="203" t="s">
        <v>26</v>
      </c>
      <c r="G19" s="203"/>
      <c r="H19" s="204"/>
      <c r="I19" s="204"/>
      <c r="J19" s="205"/>
    </row>
    <row r="20" spans="1:10" ht="15" customHeight="1" thickBot="1" x14ac:dyDescent="0.25">
      <c r="A20" s="179" t="s">
        <v>28</v>
      </c>
      <c r="B20" s="180"/>
      <c r="C20" s="180"/>
      <c r="D20" s="180"/>
      <c r="E20" s="180"/>
      <c r="F20" s="180"/>
      <c r="G20" s="180"/>
      <c r="H20" s="180"/>
      <c r="I20" s="180"/>
      <c r="J20" s="181"/>
    </row>
    <row r="21" spans="1:10" ht="39.950000000000003" customHeight="1" thickBot="1" x14ac:dyDescent="0.25">
      <c r="A21" s="108" t="s">
        <v>186</v>
      </c>
      <c r="B21" s="109"/>
      <c r="C21" s="109"/>
      <c r="D21" s="109"/>
      <c r="E21" s="109"/>
      <c r="F21" s="109"/>
      <c r="G21" s="109"/>
      <c r="H21" s="110"/>
      <c r="I21" s="111" t="str">
        <f>+IF(OR(D22="Valide todos los criterios",D28="Valide todos los criterios",D31="Valide todos los criterios",D47="Valide todos los criterios",D54="Valide todos los criterios"),"Valide todas las variables",IF(AND(D22="Cumple variable",D28="Cumple variable",D31="Cumple variable",D47="Cumple variable",D54="Cumple variable"),"Cumple obligación","No cumple obligación"))</f>
        <v>Valide todas las variables</v>
      </c>
      <c r="J21" s="112"/>
    </row>
    <row r="22" spans="1:10" ht="15" customHeight="1" x14ac:dyDescent="0.2">
      <c r="A22" s="113" t="s">
        <v>187</v>
      </c>
      <c r="B22" s="12" t="s">
        <v>37</v>
      </c>
      <c r="C22" s="13"/>
      <c r="D22" s="116" t="str">
        <f>+IF(OR(C22="",C23="",C24="",C25="",C26="",C27=""),"Valide todos los criterios",IF(AND(C22="Cumple",C23="Cumple",C24="Cumple",C25="Cumple",C26="Cumple",C27="Cumple"),"Cumple variable","No cumple variable"))</f>
        <v>Valide todos los criterios</v>
      </c>
      <c r="E22" s="119" t="s">
        <v>46</v>
      </c>
      <c r="F22" s="119"/>
      <c r="G22" s="119"/>
      <c r="H22" s="119"/>
      <c r="I22" s="119"/>
      <c r="J22" s="120"/>
    </row>
    <row r="23" spans="1:10" ht="24.95" customHeight="1" x14ac:dyDescent="0.2">
      <c r="A23" s="114"/>
      <c r="B23" s="10" t="s">
        <v>38</v>
      </c>
      <c r="C23" s="11"/>
      <c r="D23" s="117"/>
      <c r="E23" s="121"/>
      <c r="F23" s="122"/>
      <c r="G23" s="122"/>
      <c r="H23" s="122"/>
      <c r="I23" s="122"/>
      <c r="J23" s="123"/>
    </row>
    <row r="24" spans="1:10" ht="24.95" customHeight="1" x14ac:dyDescent="0.2">
      <c r="A24" s="114"/>
      <c r="B24" s="10" t="s">
        <v>39</v>
      </c>
      <c r="C24" s="11"/>
      <c r="D24" s="117"/>
      <c r="E24" s="121"/>
      <c r="F24" s="122"/>
      <c r="G24" s="122"/>
      <c r="H24" s="122"/>
      <c r="I24" s="122"/>
      <c r="J24" s="123"/>
    </row>
    <row r="25" spans="1:10" ht="24.95" customHeight="1" x14ac:dyDescent="0.2">
      <c r="A25" s="114"/>
      <c r="B25" s="10" t="s">
        <v>40</v>
      </c>
      <c r="C25" s="11"/>
      <c r="D25" s="117"/>
      <c r="E25" s="121"/>
      <c r="F25" s="122"/>
      <c r="G25" s="122"/>
      <c r="H25" s="122"/>
      <c r="I25" s="122"/>
      <c r="J25" s="123"/>
    </row>
    <row r="26" spans="1:10" ht="24.95" customHeight="1" x14ac:dyDescent="0.2">
      <c r="A26" s="114"/>
      <c r="B26" s="10" t="s">
        <v>41</v>
      </c>
      <c r="C26" s="11"/>
      <c r="D26" s="117"/>
      <c r="E26" s="121"/>
      <c r="F26" s="122"/>
      <c r="G26" s="122"/>
      <c r="H26" s="122"/>
      <c r="I26" s="122"/>
      <c r="J26" s="123"/>
    </row>
    <row r="27" spans="1:10" ht="24.95" customHeight="1" thickBot="1" x14ac:dyDescent="0.25">
      <c r="A27" s="115"/>
      <c r="B27" s="14" t="s">
        <v>42</v>
      </c>
      <c r="C27" s="15"/>
      <c r="D27" s="118"/>
      <c r="E27" s="124"/>
      <c r="F27" s="125"/>
      <c r="G27" s="125"/>
      <c r="H27" s="125"/>
      <c r="I27" s="125"/>
      <c r="J27" s="126"/>
    </row>
    <row r="28" spans="1:10" ht="15" customHeight="1" x14ac:dyDescent="0.2">
      <c r="A28" s="113" t="s">
        <v>188</v>
      </c>
      <c r="B28" s="12" t="s">
        <v>37</v>
      </c>
      <c r="C28" s="13"/>
      <c r="D28" s="116" t="str">
        <f>+IF(OR(C28="",C29="",C30=""),"Valide todos los criterios",IF(AND(C28="Cumple",C29="Cumple",C30="Cumple"),"Cumple variable","No cumple variable"))</f>
        <v>Valide todos los criterios</v>
      </c>
      <c r="E28" s="119" t="s">
        <v>46</v>
      </c>
      <c r="F28" s="119"/>
      <c r="G28" s="119"/>
      <c r="H28" s="119"/>
      <c r="I28" s="119"/>
      <c r="J28" s="120"/>
    </row>
    <row r="29" spans="1:10" ht="60" customHeight="1" x14ac:dyDescent="0.2">
      <c r="A29" s="114"/>
      <c r="B29" s="10" t="s">
        <v>38</v>
      </c>
      <c r="C29" s="11"/>
      <c r="D29" s="117"/>
      <c r="E29" s="121"/>
      <c r="F29" s="122"/>
      <c r="G29" s="122"/>
      <c r="H29" s="122"/>
      <c r="I29" s="122"/>
      <c r="J29" s="123"/>
    </row>
    <row r="30" spans="1:10" ht="60" customHeight="1" thickBot="1" x14ac:dyDescent="0.25">
      <c r="A30" s="115"/>
      <c r="B30" s="14" t="s">
        <v>39</v>
      </c>
      <c r="C30" s="15"/>
      <c r="D30" s="118"/>
      <c r="E30" s="124"/>
      <c r="F30" s="125"/>
      <c r="G30" s="125"/>
      <c r="H30" s="125"/>
      <c r="I30" s="125"/>
      <c r="J30" s="126"/>
    </row>
    <row r="31" spans="1:10" ht="15" customHeight="1" x14ac:dyDescent="0.2">
      <c r="A31" s="172" t="s">
        <v>189</v>
      </c>
      <c r="B31" s="12" t="s">
        <v>37</v>
      </c>
      <c r="C31" s="13"/>
      <c r="D31" s="116" t="str">
        <f>+IF(A46="No",IF(OR(C31="",C32="",C33="",C34="",C35="",C36="",C37="",C38="",C39="",C40="",C41="",C42="",C43="",C44=""),"Valide todos los criterios",IF(AND(C31="Cumple",C32="Cumple",C33="Cumple",C34="Cumple",C35="Cumple",C36="Cumple",C37="Cumple",C38="Cumple",C39="Cumple",C40="Cumple",C41="Cumple",C42="Cumple",C43="Cumple",C44="Cumple"),"Cumple variable","No cumple variable")),IF(OR(C45="",C46=""),"Valide todos los criterios",IF(AND(C45="Cumple",C46="Cumple"),"Cumple variable","No cumple variable")))</f>
        <v>Valide todos los criterios</v>
      </c>
      <c r="E31" s="119" t="s">
        <v>46</v>
      </c>
      <c r="F31" s="119"/>
      <c r="G31" s="119"/>
      <c r="H31" s="119"/>
      <c r="I31" s="119"/>
      <c r="J31" s="120"/>
    </row>
    <row r="32" spans="1:10" ht="15" customHeight="1" x14ac:dyDescent="0.2">
      <c r="A32" s="173"/>
      <c r="B32" s="10" t="s">
        <v>38</v>
      </c>
      <c r="C32" s="11"/>
      <c r="D32" s="117"/>
      <c r="E32" s="121"/>
      <c r="F32" s="122"/>
      <c r="G32" s="122"/>
      <c r="H32" s="122"/>
      <c r="I32" s="122"/>
      <c r="J32" s="123"/>
    </row>
    <row r="33" spans="1:10" ht="15" customHeight="1" x14ac:dyDescent="0.2">
      <c r="A33" s="173"/>
      <c r="B33" s="10" t="s">
        <v>39</v>
      </c>
      <c r="C33" s="11"/>
      <c r="D33" s="117"/>
      <c r="E33" s="121"/>
      <c r="F33" s="122"/>
      <c r="G33" s="122"/>
      <c r="H33" s="122"/>
      <c r="I33" s="122"/>
      <c r="J33" s="123"/>
    </row>
    <row r="34" spans="1:10" ht="15" customHeight="1" x14ac:dyDescent="0.2">
      <c r="A34" s="173"/>
      <c r="B34" s="10" t="s">
        <v>40</v>
      </c>
      <c r="C34" s="11"/>
      <c r="D34" s="117"/>
      <c r="E34" s="121"/>
      <c r="F34" s="122"/>
      <c r="G34" s="122"/>
      <c r="H34" s="122"/>
      <c r="I34" s="122"/>
      <c r="J34" s="123"/>
    </row>
    <row r="35" spans="1:10" ht="15" customHeight="1" x14ac:dyDescent="0.2">
      <c r="A35" s="173"/>
      <c r="B35" s="10" t="s">
        <v>41</v>
      </c>
      <c r="C35" s="11"/>
      <c r="D35" s="117"/>
      <c r="E35" s="121"/>
      <c r="F35" s="122"/>
      <c r="G35" s="122"/>
      <c r="H35" s="122"/>
      <c r="I35" s="122"/>
      <c r="J35" s="123"/>
    </row>
    <row r="36" spans="1:10" ht="15" customHeight="1" x14ac:dyDescent="0.2">
      <c r="A36" s="173"/>
      <c r="B36" s="10" t="s">
        <v>42</v>
      </c>
      <c r="C36" s="11"/>
      <c r="D36" s="117"/>
      <c r="E36" s="121"/>
      <c r="F36" s="122"/>
      <c r="G36" s="122"/>
      <c r="H36" s="122"/>
      <c r="I36" s="122"/>
      <c r="J36" s="123"/>
    </row>
    <row r="37" spans="1:10" ht="15" customHeight="1" x14ac:dyDescent="0.2">
      <c r="A37" s="173"/>
      <c r="B37" s="10" t="s">
        <v>43</v>
      </c>
      <c r="C37" s="11"/>
      <c r="D37" s="117"/>
      <c r="E37" s="121"/>
      <c r="F37" s="122"/>
      <c r="G37" s="122"/>
      <c r="H37" s="122"/>
      <c r="I37" s="122"/>
      <c r="J37" s="123"/>
    </row>
    <row r="38" spans="1:10" ht="15" customHeight="1" x14ac:dyDescent="0.2">
      <c r="A38" s="173"/>
      <c r="B38" s="16" t="s">
        <v>44</v>
      </c>
      <c r="C38" s="17"/>
      <c r="D38" s="215"/>
      <c r="E38" s="121"/>
      <c r="F38" s="122"/>
      <c r="G38" s="122"/>
      <c r="H38" s="122"/>
      <c r="I38" s="122"/>
      <c r="J38" s="123"/>
    </row>
    <row r="39" spans="1:10" ht="15" customHeight="1" x14ac:dyDescent="0.2">
      <c r="A39" s="173"/>
      <c r="B39" s="16" t="s">
        <v>49</v>
      </c>
      <c r="C39" s="17"/>
      <c r="D39" s="215"/>
      <c r="E39" s="121"/>
      <c r="F39" s="122"/>
      <c r="G39" s="122"/>
      <c r="H39" s="122"/>
      <c r="I39" s="122"/>
      <c r="J39" s="123"/>
    </row>
    <row r="40" spans="1:10" ht="15" customHeight="1" x14ac:dyDescent="0.2">
      <c r="A40" s="173"/>
      <c r="B40" s="16" t="s">
        <v>50</v>
      </c>
      <c r="C40" s="17"/>
      <c r="D40" s="215"/>
      <c r="E40" s="121"/>
      <c r="F40" s="122"/>
      <c r="G40" s="122"/>
      <c r="H40" s="122"/>
      <c r="I40" s="122"/>
      <c r="J40" s="123"/>
    </row>
    <row r="41" spans="1:10" ht="15" customHeight="1" x14ac:dyDescent="0.2">
      <c r="A41" s="173"/>
      <c r="B41" s="16" t="s">
        <v>58</v>
      </c>
      <c r="C41" s="17"/>
      <c r="D41" s="215"/>
      <c r="E41" s="121"/>
      <c r="F41" s="122"/>
      <c r="G41" s="122"/>
      <c r="H41" s="122"/>
      <c r="I41" s="122"/>
      <c r="J41" s="123"/>
    </row>
    <row r="42" spans="1:10" ht="15" customHeight="1" x14ac:dyDescent="0.2">
      <c r="A42" s="216"/>
      <c r="B42" s="16" t="s">
        <v>170</v>
      </c>
      <c r="C42" s="17"/>
      <c r="D42" s="215"/>
      <c r="E42" s="121"/>
      <c r="F42" s="122"/>
      <c r="G42" s="122"/>
      <c r="H42" s="122"/>
      <c r="I42" s="122"/>
      <c r="J42" s="123"/>
    </row>
    <row r="43" spans="1:10" ht="15" customHeight="1" x14ac:dyDescent="0.2">
      <c r="A43" s="212" t="s">
        <v>55</v>
      </c>
      <c r="B43" s="16" t="s">
        <v>171</v>
      </c>
      <c r="C43" s="17"/>
      <c r="D43" s="215"/>
      <c r="E43" s="121"/>
      <c r="F43" s="122"/>
      <c r="G43" s="122"/>
      <c r="H43" s="122"/>
      <c r="I43" s="122"/>
      <c r="J43" s="123"/>
    </row>
    <row r="44" spans="1:10" ht="15" customHeight="1" x14ac:dyDescent="0.2">
      <c r="A44" s="213"/>
      <c r="B44" s="16" t="s">
        <v>172</v>
      </c>
      <c r="C44" s="17"/>
      <c r="D44" s="215"/>
      <c r="E44" s="121"/>
      <c r="F44" s="122"/>
      <c r="G44" s="122"/>
      <c r="H44" s="122"/>
      <c r="I44" s="122"/>
      <c r="J44" s="123"/>
    </row>
    <row r="45" spans="1:10" ht="15" customHeight="1" x14ac:dyDescent="0.2">
      <c r="A45" s="214"/>
      <c r="B45" s="59" t="s">
        <v>37</v>
      </c>
      <c r="C45" s="11"/>
      <c r="D45" s="215"/>
      <c r="E45" s="121"/>
      <c r="F45" s="122"/>
      <c r="G45" s="122"/>
      <c r="H45" s="122"/>
      <c r="I45" s="122"/>
      <c r="J45" s="123"/>
    </row>
    <row r="46" spans="1:10" ht="15" customHeight="1" thickBot="1" x14ac:dyDescent="0.25">
      <c r="A46" s="23"/>
      <c r="B46" s="58" t="s">
        <v>38</v>
      </c>
      <c r="C46" s="55"/>
      <c r="D46" s="118"/>
      <c r="E46" s="124"/>
      <c r="F46" s="125"/>
      <c r="G46" s="125"/>
      <c r="H46" s="125"/>
      <c r="I46" s="125"/>
      <c r="J46" s="126"/>
    </row>
    <row r="47" spans="1:10" ht="15" customHeight="1" x14ac:dyDescent="0.2">
      <c r="A47" s="172" t="s">
        <v>190</v>
      </c>
      <c r="B47" s="12" t="s">
        <v>37</v>
      </c>
      <c r="C47" s="13"/>
      <c r="D47" s="116" t="str">
        <f>+IF(A46="No",IF(OR(C47="",C48="",C49="",C50="",C51="",C52=""),"Valide todos los criterios",IF(AND(C47="Cumple",C48="Cumple",C49="Cumple",C50="Cumple",C51="Cumple",C52="Cumple"),"Cumple variable","No cumple variable")),IF(OR(C53=""),"Valide todos los criterios",IF(AND(C53="Cumple"),"Cumple variable","No cumple variable")))</f>
        <v>Valide todos los criterios</v>
      </c>
      <c r="E47" s="119" t="s">
        <v>46</v>
      </c>
      <c r="F47" s="119"/>
      <c r="G47" s="119"/>
      <c r="H47" s="119"/>
      <c r="I47" s="119"/>
      <c r="J47" s="120"/>
    </row>
    <row r="48" spans="1:10" ht="20.100000000000001" customHeight="1" x14ac:dyDescent="0.2">
      <c r="A48" s="173"/>
      <c r="B48" s="10" t="s">
        <v>38</v>
      </c>
      <c r="C48" s="11"/>
      <c r="D48" s="117"/>
      <c r="E48" s="121"/>
      <c r="F48" s="122"/>
      <c r="G48" s="122"/>
      <c r="H48" s="122"/>
      <c r="I48" s="122"/>
      <c r="J48" s="123"/>
    </row>
    <row r="49" spans="1:10" ht="20.100000000000001" customHeight="1" x14ac:dyDescent="0.2">
      <c r="A49" s="173"/>
      <c r="B49" s="10" t="s">
        <v>39</v>
      </c>
      <c r="C49" s="11"/>
      <c r="D49" s="117"/>
      <c r="E49" s="121"/>
      <c r="F49" s="122"/>
      <c r="G49" s="122"/>
      <c r="H49" s="122"/>
      <c r="I49" s="122"/>
      <c r="J49" s="123"/>
    </row>
    <row r="50" spans="1:10" ht="20.100000000000001" customHeight="1" x14ac:dyDescent="0.2">
      <c r="A50" s="173"/>
      <c r="B50" s="10" t="s">
        <v>40</v>
      </c>
      <c r="C50" s="11"/>
      <c r="D50" s="117"/>
      <c r="E50" s="121"/>
      <c r="F50" s="122"/>
      <c r="G50" s="122"/>
      <c r="H50" s="122"/>
      <c r="I50" s="122"/>
      <c r="J50" s="123"/>
    </row>
    <row r="51" spans="1:10" ht="20.100000000000001" customHeight="1" x14ac:dyDescent="0.2">
      <c r="A51" s="173"/>
      <c r="B51" s="10" t="s">
        <v>41</v>
      </c>
      <c r="C51" s="11"/>
      <c r="D51" s="117"/>
      <c r="E51" s="121"/>
      <c r="F51" s="122"/>
      <c r="G51" s="122"/>
      <c r="H51" s="122"/>
      <c r="I51" s="122"/>
      <c r="J51" s="123"/>
    </row>
    <row r="52" spans="1:10" ht="20.100000000000001" customHeight="1" x14ac:dyDescent="0.2">
      <c r="A52" s="173"/>
      <c r="B52" s="10" t="s">
        <v>42</v>
      </c>
      <c r="C52" s="11"/>
      <c r="D52" s="117"/>
      <c r="E52" s="121"/>
      <c r="F52" s="122"/>
      <c r="G52" s="122"/>
      <c r="H52" s="122"/>
      <c r="I52" s="122"/>
      <c r="J52" s="123"/>
    </row>
    <row r="53" spans="1:10" ht="20.100000000000001" customHeight="1" thickBot="1" x14ac:dyDescent="0.25">
      <c r="A53" s="174"/>
      <c r="B53" s="41" t="s">
        <v>37</v>
      </c>
      <c r="C53" s="15"/>
      <c r="D53" s="118"/>
      <c r="E53" s="124"/>
      <c r="F53" s="125"/>
      <c r="G53" s="125"/>
      <c r="H53" s="125"/>
      <c r="I53" s="125"/>
      <c r="J53" s="126"/>
    </row>
    <row r="54" spans="1:10" ht="15" customHeight="1" x14ac:dyDescent="0.2">
      <c r="A54" s="113" t="s">
        <v>191</v>
      </c>
      <c r="B54" s="12" t="s">
        <v>37</v>
      </c>
      <c r="C54" s="13"/>
      <c r="D54" s="116" t="str">
        <f>+IF(A46="No",IF(OR(C54="",C55="",C56="",C57="",C58="",C59="",C60=""),"Valide todos los criterios",IF(AND(C54="Cumple",C55="Cumple",C56="Cumple",C57="Cumple",C58="Cumple",C59="Cumple",C60="Cumple"),"Cumple variable","No cumple variable")),IF(OR(C61=""),"Valide todos los criterios",IF(AND(C61="Cumple"),"Cumple variable","No cumple variable")))</f>
        <v>Valide todos los criterios</v>
      </c>
      <c r="E54" s="119" t="s">
        <v>46</v>
      </c>
      <c r="F54" s="119"/>
      <c r="G54" s="119"/>
      <c r="H54" s="119"/>
      <c r="I54" s="119"/>
      <c r="J54" s="120"/>
    </row>
    <row r="55" spans="1:10" ht="15" customHeight="1" x14ac:dyDescent="0.2">
      <c r="A55" s="114"/>
      <c r="B55" s="10" t="s">
        <v>38</v>
      </c>
      <c r="C55" s="11"/>
      <c r="D55" s="117"/>
      <c r="E55" s="121"/>
      <c r="F55" s="122"/>
      <c r="G55" s="122"/>
      <c r="H55" s="122"/>
      <c r="I55" s="122"/>
      <c r="J55" s="123"/>
    </row>
    <row r="56" spans="1:10" ht="15" customHeight="1" x14ac:dyDescent="0.2">
      <c r="A56" s="114"/>
      <c r="B56" s="10" t="s">
        <v>39</v>
      </c>
      <c r="C56" s="11"/>
      <c r="D56" s="117"/>
      <c r="E56" s="121"/>
      <c r="F56" s="122"/>
      <c r="G56" s="122"/>
      <c r="H56" s="122"/>
      <c r="I56" s="122"/>
      <c r="J56" s="123"/>
    </row>
    <row r="57" spans="1:10" ht="15" customHeight="1" x14ac:dyDescent="0.2">
      <c r="A57" s="114"/>
      <c r="B57" s="10" t="s">
        <v>40</v>
      </c>
      <c r="C57" s="11"/>
      <c r="D57" s="117"/>
      <c r="E57" s="121"/>
      <c r="F57" s="122"/>
      <c r="G57" s="122"/>
      <c r="H57" s="122"/>
      <c r="I57" s="122"/>
      <c r="J57" s="123"/>
    </row>
    <row r="58" spans="1:10" ht="15" customHeight="1" x14ac:dyDescent="0.2">
      <c r="A58" s="114"/>
      <c r="B58" s="10" t="s">
        <v>41</v>
      </c>
      <c r="C58" s="11"/>
      <c r="D58" s="117"/>
      <c r="E58" s="121"/>
      <c r="F58" s="122"/>
      <c r="G58" s="122"/>
      <c r="H58" s="122"/>
      <c r="I58" s="122"/>
      <c r="J58" s="123"/>
    </row>
    <row r="59" spans="1:10" ht="15" customHeight="1" x14ac:dyDescent="0.2">
      <c r="A59" s="114"/>
      <c r="B59" s="10" t="s">
        <v>42</v>
      </c>
      <c r="C59" s="11"/>
      <c r="D59" s="117"/>
      <c r="E59" s="121"/>
      <c r="F59" s="122"/>
      <c r="G59" s="122"/>
      <c r="H59" s="122"/>
      <c r="I59" s="122"/>
      <c r="J59" s="123"/>
    </row>
    <row r="60" spans="1:10" ht="15" customHeight="1" x14ac:dyDescent="0.2">
      <c r="A60" s="114"/>
      <c r="B60" s="10" t="s">
        <v>43</v>
      </c>
      <c r="C60" s="11"/>
      <c r="D60" s="117"/>
      <c r="E60" s="121"/>
      <c r="F60" s="122"/>
      <c r="G60" s="122"/>
      <c r="H60" s="122"/>
      <c r="I60" s="122"/>
      <c r="J60" s="123"/>
    </row>
    <row r="61" spans="1:10" ht="15" customHeight="1" thickBot="1" x14ac:dyDescent="0.25">
      <c r="A61" s="115"/>
      <c r="B61" s="41" t="s">
        <v>37</v>
      </c>
      <c r="C61" s="15"/>
      <c r="D61" s="118"/>
      <c r="E61" s="124"/>
      <c r="F61" s="125"/>
      <c r="G61" s="125"/>
      <c r="H61" s="125"/>
      <c r="I61" s="125"/>
      <c r="J61" s="126"/>
    </row>
    <row r="62" spans="1:10" ht="39.950000000000003" customHeight="1" thickBot="1" x14ac:dyDescent="0.25">
      <c r="A62" s="108" t="s">
        <v>192</v>
      </c>
      <c r="B62" s="109"/>
      <c r="C62" s="109"/>
      <c r="D62" s="109"/>
      <c r="E62" s="109"/>
      <c r="F62" s="109"/>
      <c r="G62" s="109"/>
      <c r="H62" s="110"/>
      <c r="I62" s="111" t="str">
        <f>IF(OR(D63="Valide todos los criterios",D65="Valide todos los criterios",D70="Valide todos los criterios",D74=""),"Valide todas las variables",IF(AND(D63="Cumple variable",D65="Cumple variable",D70="Cumple variable",D74="Cumple variable"),"Cumple obligación","No cumple obligación"))</f>
        <v>Valide todas las variables</v>
      </c>
      <c r="J62" s="112"/>
    </row>
    <row r="63" spans="1:10" ht="15" customHeight="1" x14ac:dyDescent="0.2">
      <c r="A63" s="113" t="s">
        <v>193</v>
      </c>
      <c r="B63" s="12" t="s">
        <v>37</v>
      </c>
      <c r="C63" s="13"/>
      <c r="D63" s="116" t="str">
        <f>+IF(OR(C63="",C64=""),"Valide todos los criterios",IF(AND(C63="Cumple",C64="Cumple"),"Cumple variable","No cumple variable"))</f>
        <v>Valide todos los criterios</v>
      </c>
      <c r="E63" s="119" t="s">
        <v>46</v>
      </c>
      <c r="F63" s="119"/>
      <c r="G63" s="119"/>
      <c r="H63" s="119"/>
      <c r="I63" s="119"/>
      <c r="J63" s="120"/>
    </row>
    <row r="64" spans="1:10" ht="120" customHeight="1" thickBot="1" x14ac:dyDescent="0.25">
      <c r="A64" s="114"/>
      <c r="B64" s="10" t="s">
        <v>38</v>
      </c>
      <c r="C64" s="11"/>
      <c r="D64" s="117"/>
      <c r="E64" s="121"/>
      <c r="F64" s="122"/>
      <c r="G64" s="122"/>
      <c r="H64" s="122"/>
      <c r="I64" s="122"/>
      <c r="J64" s="123"/>
    </row>
    <row r="65" spans="1:10" ht="15" customHeight="1" x14ac:dyDescent="0.2">
      <c r="A65" s="113" t="s">
        <v>194</v>
      </c>
      <c r="B65" s="12" t="s">
        <v>37</v>
      </c>
      <c r="C65" s="13"/>
      <c r="D65" s="116" t="str">
        <f>+IF(OR(C65="",C66="",C67="",C68="",C69=""),"Valide todos los criterios",IF(AND(C65="Cumple",C66="Cumple",C67="Cumple",C68="Cumple",C69="Cumple"),"Cumple variable","No cumple variable"))</f>
        <v>Valide todos los criterios</v>
      </c>
      <c r="E65" s="119" t="s">
        <v>46</v>
      </c>
      <c r="F65" s="119"/>
      <c r="G65" s="119"/>
      <c r="H65" s="119"/>
      <c r="I65" s="119"/>
      <c r="J65" s="120"/>
    </row>
    <row r="66" spans="1:10" ht="30" customHeight="1" x14ac:dyDescent="0.2">
      <c r="A66" s="114"/>
      <c r="B66" s="10" t="s">
        <v>38</v>
      </c>
      <c r="C66" s="11"/>
      <c r="D66" s="117"/>
      <c r="E66" s="121"/>
      <c r="F66" s="122"/>
      <c r="G66" s="122"/>
      <c r="H66" s="122"/>
      <c r="I66" s="122"/>
      <c r="J66" s="123"/>
    </row>
    <row r="67" spans="1:10" ht="30" customHeight="1" x14ac:dyDescent="0.2">
      <c r="A67" s="114"/>
      <c r="B67" s="10" t="s">
        <v>39</v>
      </c>
      <c r="C67" s="11"/>
      <c r="D67" s="117"/>
      <c r="E67" s="121"/>
      <c r="F67" s="122"/>
      <c r="G67" s="122"/>
      <c r="H67" s="122"/>
      <c r="I67" s="122"/>
      <c r="J67" s="123"/>
    </row>
    <row r="68" spans="1:10" ht="30" customHeight="1" x14ac:dyDescent="0.2">
      <c r="A68" s="114"/>
      <c r="B68" s="10" t="s">
        <v>40</v>
      </c>
      <c r="C68" s="11"/>
      <c r="D68" s="117"/>
      <c r="E68" s="121"/>
      <c r="F68" s="122"/>
      <c r="G68" s="122"/>
      <c r="H68" s="122"/>
      <c r="I68" s="122"/>
      <c r="J68" s="123"/>
    </row>
    <row r="69" spans="1:10" ht="30" customHeight="1" thickBot="1" x14ac:dyDescent="0.25">
      <c r="A69" s="115"/>
      <c r="B69" s="14" t="s">
        <v>41</v>
      </c>
      <c r="C69" s="22"/>
      <c r="D69" s="118"/>
      <c r="E69" s="124"/>
      <c r="F69" s="125"/>
      <c r="G69" s="125"/>
      <c r="H69" s="125"/>
      <c r="I69" s="125"/>
      <c r="J69" s="126"/>
    </row>
    <row r="70" spans="1:10" ht="24.95" customHeight="1" x14ac:dyDescent="0.2">
      <c r="A70" s="113" t="s">
        <v>195</v>
      </c>
      <c r="B70" s="12" t="s">
        <v>37</v>
      </c>
      <c r="C70" s="13"/>
      <c r="D70" s="116" t="str">
        <f>+IF(OR(C70="",C71="",C72="",C73=""),"Valide todos los criterios",IF(AND(C70="Cumple",C71="Cumple",C72="Cumple",C73="Cumple"),"Cumple variable","No cumple variable"))</f>
        <v>Valide todos los criterios</v>
      </c>
      <c r="E70" s="119" t="s">
        <v>46</v>
      </c>
      <c r="F70" s="119"/>
      <c r="G70" s="119"/>
      <c r="H70" s="119"/>
      <c r="I70" s="119"/>
      <c r="J70" s="120"/>
    </row>
    <row r="71" spans="1:10" ht="39.950000000000003" customHeight="1" x14ac:dyDescent="0.2">
      <c r="A71" s="114"/>
      <c r="B71" s="10" t="s">
        <v>38</v>
      </c>
      <c r="C71" s="11"/>
      <c r="D71" s="117"/>
      <c r="E71" s="121"/>
      <c r="F71" s="122"/>
      <c r="G71" s="122"/>
      <c r="H71" s="122"/>
      <c r="I71" s="122"/>
      <c r="J71" s="123"/>
    </row>
    <row r="72" spans="1:10" ht="39.950000000000003" customHeight="1" x14ac:dyDescent="0.2">
      <c r="A72" s="114"/>
      <c r="B72" s="10" t="s">
        <v>39</v>
      </c>
      <c r="C72" s="11"/>
      <c r="D72" s="117"/>
      <c r="E72" s="121"/>
      <c r="F72" s="122"/>
      <c r="G72" s="122"/>
      <c r="H72" s="122"/>
      <c r="I72" s="122"/>
      <c r="J72" s="123"/>
    </row>
    <row r="73" spans="1:10" ht="39.950000000000003" customHeight="1" thickBot="1" x14ac:dyDescent="0.25">
      <c r="A73" s="115"/>
      <c r="B73" s="14" t="s">
        <v>40</v>
      </c>
      <c r="C73" s="22"/>
      <c r="D73" s="118"/>
      <c r="E73" s="124"/>
      <c r="F73" s="125"/>
      <c r="G73" s="125"/>
      <c r="H73" s="125"/>
      <c r="I73" s="125"/>
      <c r="J73" s="126"/>
    </row>
    <row r="74" spans="1:10" ht="15" customHeight="1" x14ac:dyDescent="0.2">
      <c r="A74" s="113" t="s">
        <v>197</v>
      </c>
      <c r="B74" s="154" t="s">
        <v>54</v>
      </c>
      <c r="C74" s="157"/>
      <c r="D74" s="160"/>
      <c r="E74" s="119" t="s">
        <v>46</v>
      </c>
      <c r="F74" s="119"/>
      <c r="G74" s="119"/>
      <c r="H74" s="119"/>
      <c r="I74" s="119"/>
      <c r="J74" s="120"/>
    </row>
    <row r="75" spans="1:10" ht="15" customHeight="1" x14ac:dyDescent="0.2">
      <c r="A75" s="114"/>
      <c r="B75" s="155"/>
      <c r="C75" s="158"/>
      <c r="D75" s="161"/>
      <c r="E75" s="121"/>
      <c r="F75" s="122"/>
      <c r="G75" s="122"/>
      <c r="H75" s="122"/>
      <c r="I75" s="122"/>
      <c r="J75" s="123"/>
    </row>
    <row r="76" spans="1:10" ht="15" customHeight="1" x14ac:dyDescent="0.2">
      <c r="A76" s="114"/>
      <c r="B76" s="155"/>
      <c r="C76" s="158"/>
      <c r="D76" s="161"/>
      <c r="E76" s="121"/>
      <c r="F76" s="122"/>
      <c r="G76" s="122"/>
      <c r="H76" s="122"/>
      <c r="I76" s="122"/>
      <c r="J76" s="123"/>
    </row>
    <row r="77" spans="1:10" ht="15" customHeight="1" x14ac:dyDescent="0.2">
      <c r="A77" s="114"/>
      <c r="B77" s="155"/>
      <c r="C77" s="158"/>
      <c r="D77" s="161"/>
      <c r="E77" s="121"/>
      <c r="F77" s="122"/>
      <c r="G77" s="122"/>
      <c r="H77" s="122"/>
      <c r="I77" s="122"/>
      <c r="J77" s="123"/>
    </row>
    <row r="78" spans="1:10" ht="15" customHeight="1" x14ac:dyDescent="0.2">
      <c r="A78" s="114"/>
      <c r="B78" s="155"/>
      <c r="C78" s="158"/>
      <c r="D78" s="161"/>
      <c r="E78" s="121"/>
      <c r="F78" s="122"/>
      <c r="G78" s="122"/>
      <c r="H78" s="122"/>
      <c r="I78" s="122"/>
      <c r="J78" s="123"/>
    </row>
    <row r="79" spans="1:10" ht="15" customHeight="1" x14ac:dyDescent="0.2">
      <c r="A79" s="114"/>
      <c r="B79" s="155"/>
      <c r="C79" s="158"/>
      <c r="D79" s="161"/>
      <c r="E79" s="121"/>
      <c r="F79" s="122"/>
      <c r="G79" s="122"/>
      <c r="H79" s="122"/>
      <c r="I79" s="122"/>
      <c r="J79" s="123"/>
    </row>
    <row r="80" spans="1:10" ht="15" customHeight="1" x14ac:dyDescent="0.2">
      <c r="A80" s="114"/>
      <c r="B80" s="155"/>
      <c r="C80" s="158"/>
      <c r="D80" s="161"/>
      <c r="E80" s="121"/>
      <c r="F80" s="122"/>
      <c r="G80" s="122"/>
      <c r="H80" s="122"/>
      <c r="I80" s="122"/>
      <c r="J80" s="123"/>
    </row>
    <row r="81" spans="1:10" ht="15" customHeight="1" thickBot="1" x14ac:dyDescent="0.25">
      <c r="A81" s="115"/>
      <c r="B81" s="156"/>
      <c r="C81" s="159"/>
      <c r="D81" s="162"/>
      <c r="E81" s="124"/>
      <c r="F81" s="125"/>
      <c r="G81" s="125"/>
      <c r="H81" s="125"/>
      <c r="I81" s="125"/>
      <c r="J81" s="126"/>
    </row>
    <row r="82" spans="1:10" ht="140.1" customHeight="1" thickBot="1" x14ac:dyDescent="0.25">
      <c r="A82" s="108" t="s">
        <v>358</v>
      </c>
      <c r="B82" s="109"/>
      <c r="C82" s="109"/>
      <c r="D82" s="109"/>
      <c r="E82" s="109"/>
      <c r="F82" s="109"/>
      <c r="G82" s="109"/>
      <c r="H82" s="110"/>
      <c r="I82" s="111" t="str">
        <f>+IF(OR(D83="Valide todos los criterios"),"Valide todas las variables",IF(AND(D83="Cumple variable"),"Cumple obligación","No cumple obligación"))</f>
        <v>Valide todas las variables</v>
      </c>
      <c r="J82" s="112"/>
    </row>
    <row r="83" spans="1:10" ht="15" customHeight="1" x14ac:dyDescent="0.2">
      <c r="A83" s="113" t="s">
        <v>198</v>
      </c>
      <c r="B83" s="165" t="s">
        <v>38</v>
      </c>
      <c r="C83" s="167"/>
      <c r="D83" s="163" t="str">
        <f>+IF(OR(C83=""),"Valide todos los criterios",IF(AND(C83="Cumple"),"Cumple variable","No cumple variable"))</f>
        <v>Valide todos los criterios</v>
      </c>
      <c r="E83" s="119" t="s">
        <v>46</v>
      </c>
      <c r="F83" s="119"/>
      <c r="G83" s="119"/>
      <c r="H83" s="119"/>
      <c r="I83" s="119"/>
      <c r="J83" s="120"/>
    </row>
    <row r="84" spans="1:10" ht="120" customHeight="1" thickBot="1" x14ac:dyDescent="0.25">
      <c r="A84" s="115"/>
      <c r="B84" s="166"/>
      <c r="C84" s="168"/>
      <c r="D84" s="164"/>
      <c r="E84" s="124"/>
      <c r="F84" s="125"/>
      <c r="G84" s="125"/>
      <c r="H84" s="125"/>
      <c r="I84" s="125"/>
      <c r="J84" s="126"/>
    </row>
    <row r="85" spans="1:10" ht="90" customHeight="1" thickBot="1" x14ac:dyDescent="0.25">
      <c r="A85" s="108" t="s">
        <v>359</v>
      </c>
      <c r="B85" s="109"/>
      <c r="C85" s="109"/>
      <c r="D85" s="109"/>
      <c r="E85" s="109"/>
      <c r="F85" s="109"/>
      <c r="G85" s="109"/>
      <c r="H85" s="110"/>
      <c r="I85" s="111" t="str">
        <f>+IF(OR(D86="Valide todos los criterios"),"Valide todas las variables",IF(AND(D86="Cumple variable"),"Cumple obligación","No cumple obligación"))</f>
        <v>Valide todas las variables</v>
      </c>
      <c r="J85" s="112"/>
    </row>
    <row r="86" spans="1:10" ht="15" customHeight="1" x14ac:dyDescent="0.2">
      <c r="A86" s="172" t="s">
        <v>199</v>
      </c>
      <c r="B86" s="12" t="s">
        <v>37</v>
      </c>
      <c r="C86" s="13"/>
      <c r="D86" s="163" t="str">
        <f>+IF(OR(C86="",C87="",C88=""),"Valide todos los criterios",IF(AND(C86="Cumple",C87="Cumple",C88="Cumple"),"Cumple variable","No cumple variable"))</f>
        <v>Valide todos los criterios</v>
      </c>
      <c r="E86" s="119" t="s">
        <v>46</v>
      </c>
      <c r="F86" s="119"/>
      <c r="G86" s="119"/>
      <c r="H86" s="119"/>
      <c r="I86" s="119"/>
      <c r="J86" s="120"/>
    </row>
    <row r="87" spans="1:10" ht="60" customHeight="1" x14ac:dyDescent="0.2">
      <c r="A87" s="173"/>
      <c r="B87" s="10" t="s">
        <v>38</v>
      </c>
      <c r="C87" s="11"/>
      <c r="D87" s="175"/>
      <c r="E87" s="176"/>
      <c r="F87" s="177"/>
      <c r="G87" s="177"/>
      <c r="H87" s="177"/>
      <c r="I87" s="177"/>
      <c r="J87" s="178"/>
    </row>
    <row r="88" spans="1:10" ht="60" customHeight="1" thickBot="1" x14ac:dyDescent="0.25">
      <c r="A88" s="174"/>
      <c r="B88" s="107" t="s">
        <v>38</v>
      </c>
      <c r="C88" s="83"/>
      <c r="D88" s="164"/>
      <c r="E88" s="124"/>
      <c r="F88" s="125"/>
      <c r="G88" s="125"/>
      <c r="H88" s="125"/>
      <c r="I88" s="125"/>
      <c r="J88" s="126"/>
    </row>
    <row r="89" spans="1:10" ht="15" customHeight="1" thickBot="1" x14ac:dyDescent="0.25">
      <c r="A89" s="169" t="s">
        <v>60</v>
      </c>
      <c r="B89" s="170"/>
      <c r="C89" s="170"/>
      <c r="D89" s="170"/>
      <c r="E89" s="170"/>
      <c r="F89" s="170"/>
      <c r="G89" s="170"/>
      <c r="H89" s="170"/>
      <c r="I89" s="170"/>
      <c r="J89" s="171"/>
    </row>
    <row r="90" spans="1:10" ht="75" customHeight="1" thickBot="1" x14ac:dyDescent="0.25">
      <c r="A90" s="108" t="s">
        <v>212</v>
      </c>
      <c r="B90" s="109"/>
      <c r="C90" s="109"/>
      <c r="D90" s="109"/>
      <c r="E90" s="109"/>
      <c r="F90" s="109"/>
      <c r="G90" s="109"/>
      <c r="H90" s="110"/>
      <c r="I90" s="111" t="str">
        <f>+IF(OR(D91="Valide todos los criterios"),"Valide todas las variables",IF(AND(D91="Cumple variable"),"Cumple obligación","No cumple obligación"))</f>
        <v>Valide todas las variables</v>
      </c>
      <c r="J90" s="112"/>
    </row>
    <row r="91" spans="1:10" ht="15" customHeight="1" x14ac:dyDescent="0.2">
      <c r="A91" s="113" t="s">
        <v>213</v>
      </c>
      <c r="B91" s="12" t="s">
        <v>37</v>
      </c>
      <c r="C91" s="13"/>
      <c r="D91" s="116" t="str">
        <f>+IF(OR(C91="",C92="",C93=""),"Valide todos los criterios",IF(AND(C91="Cumple",C92="Cumple",C93="Cumple"),"Cumple variable","No cumple variable"))</f>
        <v>Valide todos los criterios</v>
      </c>
      <c r="E91" s="119" t="s">
        <v>46</v>
      </c>
      <c r="F91" s="119"/>
      <c r="G91" s="119"/>
      <c r="H91" s="119"/>
      <c r="I91" s="119"/>
      <c r="J91" s="120"/>
    </row>
    <row r="92" spans="1:10" ht="60" customHeight="1" x14ac:dyDescent="0.2">
      <c r="A92" s="114"/>
      <c r="B92" s="10" t="s">
        <v>38</v>
      </c>
      <c r="C92" s="11"/>
      <c r="D92" s="117"/>
      <c r="E92" s="121"/>
      <c r="F92" s="122"/>
      <c r="G92" s="122"/>
      <c r="H92" s="122"/>
      <c r="I92" s="122"/>
      <c r="J92" s="123"/>
    </row>
    <row r="93" spans="1:10" ht="60" customHeight="1" thickBot="1" x14ac:dyDescent="0.25">
      <c r="A93" s="115"/>
      <c r="B93" s="14" t="s">
        <v>39</v>
      </c>
      <c r="C93" s="22"/>
      <c r="D93" s="118"/>
      <c r="E93" s="124"/>
      <c r="F93" s="125"/>
      <c r="G93" s="125"/>
      <c r="H93" s="125"/>
      <c r="I93" s="125"/>
      <c r="J93" s="126"/>
    </row>
    <row r="94" spans="1:10" ht="60" customHeight="1" thickBot="1" x14ac:dyDescent="0.25">
      <c r="A94" s="108" t="s">
        <v>360</v>
      </c>
      <c r="B94" s="109"/>
      <c r="C94" s="109"/>
      <c r="D94" s="109"/>
      <c r="E94" s="109"/>
      <c r="F94" s="109"/>
      <c r="G94" s="109"/>
      <c r="H94" s="110"/>
      <c r="I94" s="111" t="str">
        <f>+IF(OR(D95="Valide todos los criterios"),"Valide todas las variables",IF(AND(D95="Cumple variable"),"Cumple obligación","No cumple obligación"))</f>
        <v>Valide todas las variables</v>
      </c>
      <c r="J94" s="112"/>
    </row>
    <row r="95" spans="1:10" ht="15" customHeight="1" x14ac:dyDescent="0.2">
      <c r="A95" s="113" t="s">
        <v>361</v>
      </c>
      <c r="B95" s="12" t="s">
        <v>37</v>
      </c>
      <c r="C95" s="13"/>
      <c r="D95" s="163" t="str">
        <f>+IF(OR(C95="",C96=""),"Valide todos los criterios",IF(AND(C95="Cumple",C96="Cumple"),"Cumple variable","No cumple variable"))</f>
        <v>Valide todos los criterios</v>
      </c>
      <c r="E95" s="119" t="s">
        <v>46</v>
      </c>
      <c r="F95" s="119"/>
      <c r="G95" s="119"/>
      <c r="H95" s="119"/>
      <c r="I95" s="119"/>
      <c r="J95" s="120"/>
    </row>
    <row r="96" spans="1:10" ht="120" customHeight="1" thickBot="1" x14ac:dyDescent="0.25">
      <c r="A96" s="115"/>
      <c r="B96" s="14" t="s">
        <v>38</v>
      </c>
      <c r="C96" s="22"/>
      <c r="D96" s="164"/>
      <c r="E96" s="124"/>
      <c r="F96" s="125"/>
      <c r="G96" s="125"/>
      <c r="H96" s="125"/>
      <c r="I96" s="125"/>
      <c r="J96" s="126"/>
    </row>
    <row r="97" spans="1:10" ht="90" customHeight="1" thickBot="1" x14ac:dyDescent="0.25">
      <c r="A97" s="108" t="s">
        <v>362</v>
      </c>
      <c r="B97" s="109"/>
      <c r="C97" s="109"/>
      <c r="D97" s="109"/>
      <c r="E97" s="109"/>
      <c r="F97" s="109"/>
      <c r="G97" s="109"/>
      <c r="H97" s="110"/>
      <c r="I97" s="111" t="str">
        <f>+IF(OR(D98="Valide todos los criterios"),"Valide todas las variables",IF(AND(D98="Cumple variable"),"Cumple obligación","No cumple obligación"))</f>
        <v>Valide todas las variables</v>
      </c>
      <c r="J97" s="112"/>
    </row>
    <row r="98" spans="1:10" ht="15" customHeight="1" x14ac:dyDescent="0.2">
      <c r="A98" s="113" t="s">
        <v>216</v>
      </c>
      <c r="B98" s="165" t="s">
        <v>37</v>
      </c>
      <c r="C98" s="167"/>
      <c r="D98" s="163" t="str">
        <f>+IF(OR(C98=""),"Valide todos los criterios",IF(AND(C98="Cumple"),"Cumple variable","No cumple variable"))</f>
        <v>Valide todos los criterios</v>
      </c>
      <c r="E98" s="119" t="s">
        <v>46</v>
      </c>
      <c r="F98" s="119"/>
      <c r="G98" s="119"/>
      <c r="H98" s="119"/>
      <c r="I98" s="119"/>
      <c r="J98" s="120"/>
    </row>
    <row r="99" spans="1:10" ht="99.95" customHeight="1" thickBot="1" x14ac:dyDescent="0.25">
      <c r="A99" s="115"/>
      <c r="B99" s="166"/>
      <c r="C99" s="168"/>
      <c r="D99" s="164"/>
      <c r="E99" s="124"/>
      <c r="F99" s="125"/>
      <c r="G99" s="125"/>
      <c r="H99" s="125"/>
      <c r="I99" s="125"/>
      <c r="J99" s="126"/>
    </row>
    <row r="100" spans="1:10" ht="39.950000000000003" customHeight="1" thickBot="1" x14ac:dyDescent="0.25">
      <c r="A100" s="108" t="s">
        <v>363</v>
      </c>
      <c r="B100" s="109"/>
      <c r="C100" s="109"/>
      <c r="D100" s="109"/>
      <c r="E100" s="109"/>
      <c r="F100" s="109"/>
      <c r="G100" s="109"/>
      <c r="H100" s="110"/>
      <c r="I100" s="111" t="str">
        <f>+IF(OR(D101="Valide todos los criterios"),"Valide todas las variables",IF(AND(D101="Cumple variable"),"Cumple obligación","No cumple obligación"))</f>
        <v>Valide todas las variables</v>
      </c>
      <c r="J100" s="112"/>
    </row>
    <row r="101" spans="1:10" ht="15" customHeight="1" x14ac:dyDescent="0.2">
      <c r="A101" s="113" t="s">
        <v>363</v>
      </c>
      <c r="B101" s="12" t="s">
        <v>37</v>
      </c>
      <c r="C101" s="13"/>
      <c r="D101" s="116" t="str">
        <f>+IF(OR(C101="",C102="",C103="",C104="",C105=""),"Valide todos los criterios",IF(AND(C101="Cumple",C102="Cumple",C103="Cumple",C104="Cumple",C105="Cumple"),"Cumple variable","No cumple variable"))</f>
        <v>Valide todos los criterios</v>
      </c>
      <c r="E101" s="119" t="s">
        <v>46</v>
      </c>
      <c r="F101" s="119"/>
      <c r="G101" s="119"/>
      <c r="H101" s="119"/>
      <c r="I101" s="119"/>
      <c r="J101" s="120"/>
    </row>
    <row r="102" spans="1:10" ht="30" customHeight="1" x14ac:dyDescent="0.2">
      <c r="A102" s="114"/>
      <c r="B102" s="10" t="s">
        <v>38</v>
      </c>
      <c r="C102" s="11"/>
      <c r="D102" s="117"/>
      <c r="E102" s="121"/>
      <c r="F102" s="122"/>
      <c r="G102" s="122"/>
      <c r="H102" s="122"/>
      <c r="I102" s="122"/>
      <c r="J102" s="123"/>
    </row>
    <row r="103" spans="1:10" ht="30" customHeight="1" x14ac:dyDescent="0.2">
      <c r="A103" s="114"/>
      <c r="B103" s="10" t="s">
        <v>39</v>
      </c>
      <c r="C103" s="11"/>
      <c r="D103" s="117"/>
      <c r="E103" s="121"/>
      <c r="F103" s="122"/>
      <c r="G103" s="122"/>
      <c r="H103" s="122"/>
      <c r="I103" s="122"/>
      <c r="J103" s="123"/>
    </row>
    <row r="104" spans="1:10" ht="30" customHeight="1" x14ac:dyDescent="0.2">
      <c r="A104" s="114"/>
      <c r="B104" s="10" t="s">
        <v>40</v>
      </c>
      <c r="C104" s="11"/>
      <c r="D104" s="117"/>
      <c r="E104" s="121"/>
      <c r="F104" s="122"/>
      <c r="G104" s="122"/>
      <c r="H104" s="122"/>
      <c r="I104" s="122"/>
      <c r="J104" s="123"/>
    </row>
    <row r="105" spans="1:10" ht="30" customHeight="1" thickBot="1" x14ac:dyDescent="0.25">
      <c r="A105" s="115"/>
      <c r="B105" s="14" t="s">
        <v>41</v>
      </c>
      <c r="C105" s="24"/>
      <c r="D105" s="118"/>
      <c r="E105" s="124"/>
      <c r="F105" s="125"/>
      <c r="G105" s="125"/>
      <c r="H105" s="125"/>
      <c r="I105" s="125"/>
      <c r="J105" s="126"/>
    </row>
    <row r="106" spans="1:10" ht="39.950000000000003" customHeight="1" thickBot="1" x14ac:dyDescent="0.25">
      <c r="A106" s="108" t="s">
        <v>219</v>
      </c>
      <c r="B106" s="109"/>
      <c r="C106" s="109"/>
      <c r="D106" s="109"/>
      <c r="E106" s="109"/>
      <c r="F106" s="109"/>
      <c r="G106" s="109"/>
      <c r="H106" s="110"/>
      <c r="I106" s="111" t="str">
        <f>+IF(D107="Variable no aplica","Obligación no aplica",IF(OR(D107=""),"Valide todas las variables",IF(AND(D107="Cumple variable"),"Cumple obligación","No cumple obligación")))</f>
        <v>Valide todas las variables</v>
      </c>
      <c r="J106" s="112"/>
    </row>
    <row r="107" spans="1:10" ht="15" customHeight="1" x14ac:dyDescent="0.2">
      <c r="A107" s="113" t="s">
        <v>220</v>
      </c>
      <c r="B107" s="154" t="s">
        <v>54</v>
      </c>
      <c r="C107" s="157"/>
      <c r="D107" s="160"/>
      <c r="E107" s="119" t="s">
        <v>46</v>
      </c>
      <c r="F107" s="119"/>
      <c r="G107" s="119"/>
      <c r="H107" s="119"/>
      <c r="I107" s="119"/>
      <c r="J107" s="120"/>
    </row>
    <row r="108" spans="1:10" ht="15" customHeight="1" x14ac:dyDescent="0.2">
      <c r="A108" s="114"/>
      <c r="B108" s="155"/>
      <c r="C108" s="158"/>
      <c r="D108" s="161"/>
      <c r="E108" s="121"/>
      <c r="F108" s="122"/>
      <c r="G108" s="122"/>
      <c r="H108" s="122"/>
      <c r="I108" s="122"/>
      <c r="J108" s="123"/>
    </row>
    <row r="109" spans="1:10" ht="15" customHeight="1" x14ac:dyDescent="0.2">
      <c r="A109" s="114"/>
      <c r="B109" s="155"/>
      <c r="C109" s="158"/>
      <c r="D109" s="161"/>
      <c r="E109" s="121"/>
      <c r="F109" s="122"/>
      <c r="G109" s="122"/>
      <c r="H109" s="122"/>
      <c r="I109" s="122"/>
      <c r="J109" s="123"/>
    </row>
    <row r="110" spans="1:10" ht="15" customHeight="1" x14ac:dyDescent="0.2">
      <c r="A110" s="114"/>
      <c r="B110" s="155"/>
      <c r="C110" s="158"/>
      <c r="D110" s="161"/>
      <c r="E110" s="121"/>
      <c r="F110" s="122"/>
      <c r="G110" s="122"/>
      <c r="H110" s="122"/>
      <c r="I110" s="122"/>
      <c r="J110" s="123"/>
    </row>
    <row r="111" spans="1:10" ht="15" customHeight="1" x14ac:dyDescent="0.2">
      <c r="A111" s="114"/>
      <c r="B111" s="155"/>
      <c r="C111" s="158"/>
      <c r="D111" s="161"/>
      <c r="E111" s="121"/>
      <c r="F111" s="122"/>
      <c r="G111" s="122"/>
      <c r="H111" s="122"/>
      <c r="I111" s="122"/>
      <c r="J111" s="123"/>
    </row>
    <row r="112" spans="1:10" ht="15" customHeight="1" x14ac:dyDescent="0.2">
      <c r="A112" s="114"/>
      <c r="B112" s="155"/>
      <c r="C112" s="158"/>
      <c r="D112" s="161"/>
      <c r="E112" s="121"/>
      <c r="F112" s="122"/>
      <c r="G112" s="122"/>
      <c r="H112" s="122"/>
      <c r="I112" s="122"/>
      <c r="J112" s="123"/>
    </row>
    <row r="113" spans="1:10" ht="15" customHeight="1" x14ac:dyDescent="0.2">
      <c r="A113" s="114"/>
      <c r="B113" s="155"/>
      <c r="C113" s="158"/>
      <c r="D113" s="161"/>
      <c r="E113" s="121"/>
      <c r="F113" s="122"/>
      <c r="G113" s="122"/>
      <c r="H113" s="122"/>
      <c r="I113" s="122"/>
      <c r="J113" s="123"/>
    </row>
    <row r="114" spans="1:10" ht="15" customHeight="1" thickBot="1" x14ac:dyDescent="0.25">
      <c r="A114" s="115"/>
      <c r="B114" s="156"/>
      <c r="C114" s="159"/>
      <c r="D114" s="162"/>
      <c r="E114" s="124"/>
      <c r="F114" s="125"/>
      <c r="G114" s="125"/>
      <c r="H114" s="125"/>
      <c r="I114" s="125"/>
      <c r="J114" s="126"/>
    </row>
    <row r="115" spans="1:10" ht="15" customHeight="1" thickBot="1" x14ac:dyDescent="0.25">
      <c r="A115" s="169" t="s">
        <v>61</v>
      </c>
      <c r="B115" s="170"/>
      <c r="C115" s="170"/>
      <c r="D115" s="170"/>
      <c r="E115" s="170"/>
      <c r="F115" s="170"/>
      <c r="G115" s="170"/>
      <c r="H115" s="170"/>
      <c r="I115" s="170"/>
      <c r="J115" s="171"/>
    </row>
    <row r="116" spans="1:10" ht="39.950000000000003" customHeight="1" thickBot="1" x14ac:dyDescent="0.25">
      <c r="A116" s="108" t="s">
        <v>364</v>
      </c>
      <c r="B116" s="109"/>
      <c r="C116" s="109"/>
      <c r="D116" s="109"/>
      <c r="E116" s="109"/>
      <c r="F116" s="109"/>
      <c r="G116" s="109"/>
      <c r="H116" s="110"/>
      <c r="I116" s="111" t="str">
        <f>+IF(OR(D117="Valide todos los criterios"),"Valide todas las variables",IF(AND(D117="Cumple variable"),"Cumple obligación","No cumple obligación"))</f>
        <v>Valide todas las variables</v>
      </c>
      <c r="J116" s="112"/>
    </row>
    <row r="117" spans="1:10" ht="15" customHeight="1" x14ac:dyDescent="0.2">
      <c r="A117" s="113" t="s">
        <v>62</v>
      </c>
      <c r="B117" s="12" t="s">
        <v>37</v>
      </c>
      <c r="C117" s="13"/>
      <c r="D117" s="116" t="str">
        <f>+IF(OR(C117="",C118="",C119="",C120="",C121=""),"Valide todos los criterios",IF(AND(C117="Cumple",C118="Cumple",C119="Cumple",C120="Cumple",C121="Cumple"),"Cumple variable","No cumple variable"))</f>
        <v>Valide todos los criterios</v>
      </c>
      <c r="E117" s="119" t="s">
        <v>46</v>
      </c>
      <c r="F117" s="119"/>
      <c r="G117" s="119"/>
      <c r="H117" s="119"/>
      <c r="I117" s="119"/>
      <c r="J117" s="120"/>
    </row>
    <row r="118" spans="1:10" ht="30" customHeight="1" x14ac:dyDescent="0.2">
      <c r="A118" s="114"/>
      <c r="B118" s="10" t="s">
        <v>38</v>
      </c>
      <c r="C118" s="11"/>
      <c r="D118" s="117"/>
      <c r="E118" s="121"/>
      <c r="F118" s="122"/>
      <c r="G118" s="122"/>
      <c r="H118" s="122"/>
      <c r="I118" s="122"/>
      <c r="J118" s="123"/>
    </row>
    <row r="119" spans="1:10" ht="30" customHeight="1" x14ac:dyDescent="0.2">
      <c r="A119" s="114"/>
      <c r="B119" s="10" t="s">
        <v>39</v>
      </c>
      <c r="C119" s="11"/>
      <c r="D119" s="117"/>
      <c r="E119" s="121"/>
      <c r="F119" s="122"/>
      <c r="G119" s="122"/>
      <c r="H119" s="122"/>
      <c r="I119" s="122"/>
      <c r="J119" s="123"/>
    </row>
    <row r="120" spans="1:10" ht="30" customHeight="1" x14ac:dyDescent="0.2">
      <c r="A120" s="114"/>
      <c r="B120" s="10" t="s">
        <v>40</v>
      </c>
      <c r="C120" s="11"/>
      <c r="D120" s="117"/>
      <c r="E120" s="121"/>
      <c r="F120" s="122"/>
      <c r="G120" s="122"/>
      <c r="H120" s="122"/>
      <c r="I120" s="122"/>
      <c r="J120" s="123"/>
    </row>
    <row r="121" spans="1:10" ht="30" customHeight="1" thickBot="1" x14ac:dyDescent="0.25">
      <c r="A121" s="115"/>
      <c r="B121" s="14" t="s">
        <v>41</v>
      </c>
      <c r="C121" s="24"/>
      <c r="D121" s="118"/>
      <c r="E121" s="124"/>
      <c r="F121" s="125"/>
      <c r="G121" s="125"/>
      <c r="H121" s="125"/>
      <c r="I121" s="125"/>
      <c r="J121" s="126"/>
    </row>
    <row r="122" spans="1:10" ht="60" customHeight="1" thickBot="1" x14ac:dyDescent="0.25">
      <c r="A122" s="108" t="s">
        <v>174</v>
      </c>
      <c r="B122" s="109"/>
      <c r="C122" s="109"/>
      <c r="D122" s="109"/>
      <c r="E122" s="109"/>
      <c r="F122" s="109"/>
      <c r="G122" s="109"/>
      <c r="H122" s="110"/>
      <c r="I122" s="111" t="str">
        <f>+IF(OR(D123="Valide todos los criterios"),"Valide todas las variables",IF(AND(D123="Cumple variable"),"Cumple obligación","No cumple obligación"))</f>
        <v>Valide todas las variables</v>
      </c>
      <c r="J122" s="112"/>
    </row>
    <row r="123" spans="1:10" ht="15" customHeight="1" x14ac:dyDescent="0.2">
      <c r="A123" s="113" t="s">
        <v>63</v>
      </c>
      <c r="B123" s="12" t="s">
        <v>37</v>
      </c>
      <c r="C123" s="13"/>
      <c r="D123" s="116" t="str">
        <f>+IF(OR(C123="",C124="",C125="",C126="",C127="",C128="",C129=""),"Valide todos los criterios",IF(AND(C123="Cumple",C124="Cumple",C125="Cumple",C126="Cumple",C127="Cumple",C128="Cumple",C129="Cumple"),"Cumple variable","No cumple variable"))</f>
        <v>Valide todos los criterios</v>
      </c>
      <c r="E123" s="119" t="s">
        <v>46</v>
      </c>
      <c r="F123" s="119"/>
      <c r="G123" s="119"/>
      <c r="H123" s="119"/>
      <c r="I123" s="119"/>
      <c r="J123" s="120"/>
    </row>
    <row r="124" spans="1:10" ht="20.100000000000001" customHeight="1" x14ac:dyDescent="0.2">
      <c r="A124" s="114"/>
      <c r="B124" s="10" t="s">
        <v>38</v>
      </c>
      <c r="C124" s="11"/>
      <c r="D124" s="117"/>
      <c r="E124" s="121"/>
      <c r="F124" s="122"/>
      <c r="G124" s="122"/>
      <c r="H124" s="122"/>
      <c r="I124" s="122"/>
      <c r="J124" s="123"/>
    </row>
    <row r="125" spans="1:10" ht="20.100000000000001" customHeight="1" x14ac:dyDescent="0.2">
      <c r="A125" s="114"/>
      <c r="B125" s="10" t="s">
        <v>39</v>
      </c>
      <c r="C125" s="11"/>
      <c r="D125" s="117"/>
      <c r="E125" s="121"/>
      <c r="F125" s="122"/>
      <c r="G125" s="122"/>
      <c r="H125" s="122"/>
      <c r="I125" s="122"/>
      <c r="J125" s="123"/>
    </row>
    <row r="126" spans="1:10" ht="20.100000000000001" customHeight="1" x14ac:dyDescent="0.2">
      <c r="A126" s="114"/>
      <c r="B126" s="10" t="s">
        <v>40</v>
      </c>
      <c r="C126" s="11"/>
      <c r="D126" s="117"/>
      <c r="E126" s="121"/>
      <c r="F126" s="122"/>
      <c r="G126" s="122"/>
      <c r="H126" s="122"/>
      <c r="I126" s="122"/>
      <c r="J126" s="123"/>
    </row>
    <row r="127" spans="1:10" ht="20.100000000000001" customHeight="1" x14ac:dyDescent="0.2">
      <c r="A127" s="114"/>
      <c r="B127" s="10" t="s">
        <v>41</v>
      </c>
      <c r="C127" s="11"/>
      <c r="D127" s="117"/>
      <c r="E127" s="121"/>
      <c r="F127" s="122"/>
      <c r="G127" s="122"/>
      <c r="H127" s="122"/>
      <c r="I127" s="122"/>
      <c r="J127" s="123"/>
    </row>
    <row r="128" spans="1:10" ht="20.100000000000001" customHeight="1" x14ac:dyDescent="0.2">
      <c r="A128" s="114"/>
      <c r="B128" s="10" t="s">
        <v>42</v>
      </c>
      <c r="C128" s="11"/>
      <c r="D128" s="117"/>
      <c r="E128" s="121"/>
      <c r="F128" s="122"/>
      <c r="G128" s="122"/>
      <c r="H128" s="122"/>
      <c r="I128" s="122"/>
      <c r="J128" s="123"/>
    </row>
    <row r="129" spans="1:10" ht="20.100000000000001" customHeight="1" thickBot="1" x14ac:dyDescent="0.25">
      <c r="A129" s="115"/>
      <c r="B129" s="14" t="s">
        <v>43</v>
      </c>
      <c r="C129" s="24"/>
      <c r="D129" s="118"/>
      <c r="E129" s="124"/>
      <c r="F129" s="125"/>
      <c r="G129" s="125"/>
      <c r="H129" s="125"/>
      <c r="I129" s="125"/>
      <c r="J129" s="126"/>
    </row>
    <row r="130" spans="1:10" ht="45" customHeight="1" thickBot="1" x14ac:dyDescent="0.25">
      <c r="A130" s="108" t="s">
        <v>64</v>
      </c>
      <c r="B130" s="109"/>
      <c r="C130" s="109"/>
      <c r="D130" s="109"/>
      <c r="E130" s="109"/>
      <c r="F130" s="109"/>
      <c r="G130" s="109"/>
      <c r="H130" s="110"/>
      <c r="I130" s="111" t="str">
        <f>+IF(OR(D131="Valide todos los criterios"),"Valide todas las variables",IF(AND(D131="Cumple variable"),"Cumple obligación","No cumple obligación"))</f>
        <v>Valide todas las variables</v>
      </c>
      <c r="J130" s="112"/>
    </row>
    <row r="131" spans="1:10" ht="15" customHeight="1" x14ac:dyDescent="0.2">
      <c r="A131" s="113" t="s">
        <v>65</v>
      </c>
      <c r="B131" s="12" t="s">
        <v>37</v>
      </c>
      <c r="C131" s="13"/>
      <c r="D131" s="116" t="str">
        <f>+IF(OR(C131="",C132="",C133="",C134="",C135="",C136=""),"Valide todos los criterios",IF(AND(C131="Cumple",C132="Cumple",C133="Cumple",C134="Cumple",C135="Cumple",C136="Cumple"),"Cumple variable","No cumple variable"))</f>
        <v>Valide todos los criterios</v>
      </c>
      <c r="E131" s="119" t="s">
        <v>46</v>
      </c>
      <c r="F131" s="119"/>
      <c r="G131" s="119"/>
      <c r="H131" s="119"/>
      <c r="I131" s="119"/>
      <c r="J131" s="120"/>
    </row>
    <row r="132" spans="1:10" ht="24.95" customHeight="1" x14ac:dyDescent="0.2">
      <c r="A132" s="114"/>
      <c r="B132" s="10" t="s">
        <v>38</v>
      </c>
      <c r="C132" s="11"/>
      <c r="D132" s="117"/>
      <c r="E132" s="121"/>
      <c r="F132" s="122"/>
      <c r="G132" s="122"/>
      <c r="H132" s="122"/>
      <c r="I132" s="122"/>
      <c r="J132" s="123"/>
    </row>
    <row r="133" spans="1:10" ht="24.95" customHeight="1" x14ac:dyDescent="0.2">
      <c r="A133" s="114"/>
      <c r="B133" s="10" t="s">
        <v>39</v>
      </c>
      <c r="C133" s="11"/>
      <c r="D133" s="117"/>
      <c r="E133" s="121"/>
      <c r="F133" s="122"/>
      <c r="G133" s="122"/>
      <c r="H133" s="122"/>
      <c r="I133" s="122"/>
      <c r="J133" s="123"/>
    </row>
    <row r="134" spans="1:10" ht="24.95" customHeight="1" x14ac:dyDescent="0.2">
      <c r="A134" s="114"/>
      <c r="B134" s="10" t="s">
        <v>40</v>
      </c>
      <c r="C134" s="11"/>
      <c r="D134" s="117"/>
      <c r="E134" s="121"/>
      <c r="F134" s="122"/>
      <c r="G134" s="122"/>
      <c r="H134" s="122"/>
      <c r="I134" s="122"/>
      <c r="J134" s="123"/>
    </row>
    <row r="135" spans="1:10" ht="24.95" customHeight="1" x14ac:dyDescent="0.2">
      <c r="A135" s="114"/>
      <c r="B135" s="10" t="s">
        <v>41</v>
      </c>
      <c r="C135" s="11"/>
      <c r="D135" s="117"/>
      <c r="E135" s="121"/>
      <c r="F135" s="122"/>
      <c r="G135" s="122"/>
      <c r="H135" s="122"/>
      <c r="I135" s="122"/>
      <c r="J135" s="123"/>
    </row>
    <row r="136" spans="1:10" ht="24.95" customHeight="1" thickBot="1" x14ac:dyDescent="0.25">
      <c r="A136" s="115"/>
      <c r="B136" s="14" t="s">
        <v>42</v>
      </c>
      <c r="C136" s="24"/>
      <c r="D136" s="118"/>
      <c r="E136" s="124"/>
      <c r="F136" s="125"/>
      <c r="G136" s="125"/>
      <c r="H136" s="125"/>
      <c r="I136" s="125"/>
      <c r="J136" s="126"/>
    </row>
    <row r="137" spans="1:10" ht="15" customHeight="1" thickBot="1" x14ac:dyDescent="0.25">
      <c r="A137" s="169" t="s">
        <v>66</v>
      </c>
      <c r="B137" s="170"/>
      <c r="C137" s="170"/>
      <c r="D137" s="170"/>
      <c r="E137" s="170"/>
      <c r="F137" s="170"/>
      <c r="G137" s="170"/>
      <c r="H137" s="170"/>
      <c r="I137" s="170"/>
      <c r="J137" s="171"/>
    </row>
    <row r="138" spans="1:10" ht="39.950000000000003" customHeight="1" thickBot="1" x14ac:dyDescent="0.25">
      <c r="A138" s="108" t="s">
        <v>365</v>
      </c>
      <c r="B138" s="109"/>
      <c r="C138" s="109"/>
      <c r="D138" s="109"/>
      <c r="E138" s="109"/>
      <c r="F138" s="109"/>
      <c r="G138" s="109"/>
      <c r="H138" s="110"/>
      <c r="I138" s="111" t="str">
        <f>+IF(C144="X","Obligación no aplica",IF(OR(D139="Valide todos los criterios"),"Valide todas las variables",IF(AND(D139="Cumple variable"),"Cumple obligación","No cumple obligación")))</f>
        <v>Valide todas las variables</v>
      </c>
      <c r="J138" s="112"/>
    </row>
    <row r="139" spans="1:10" ht="15" customHeight="1" x14ac:dyDescent="0.2">
      <c r="A139" s="172" t="s">
        <v>366</v>
      </c>
      <c r="B139" s="12" t="s">
        <v>37</v>
      </c>
      <c r="C139" s="13"/>
      <c r="D139" s="116" t="str">
        <f>+IF(C144="X","Variable no aplica",IF(C141="No aplica",IF(OR(C139="",C140="",C142="",C143=""),"Valide todos los criterios",IF(AND(C139="Cumple",C140="Cumple",C142="Cumple",C143="Cumple"),"Cumple variable","No cumple variable")),IF(OR(C139="",C140="",C141="",C142="",C143=""),"Valide todos los criterios",IF(AND(C139="Cumple",C140="Cumple",C141="Cumple",C142="Cumple",C143="Cumple"),"Cumple variable","No cumple variable"))))</f>
        <v>Valide todos los criterios</v>
      </c>
      <c r="E139" s="119" t="s">
        <v>46</v>
      </c>
      <c r="F139" s="119"/>
      <c r="G139" s="119"/>
      <c r="H139" s="119"/>
      <c r="I139" s="119"/>
      <c r="J139" s="120"/>
    </row>
    <row r="140" spans="1:10" ht="30" customHeight="1" x14ac:dyDescent="0.2">
      <c r="A140" s="173"/>
      <c r="B140" s="16" t="s">
        <v>38</v>
      </c>
      <c r="C140" s="17"/>
      <c r="D140" s="215"/>
      <c r="E140" s="121"/>
      <c r="F140" s="122"/>
      <c r="G140" s="122"/>
      <c r="H140" s="122"/>
      <c r="I140" s="122"/>
      <c r="J140" s="123"/>
    </row>
    <row r="141" spans="1:10" ht="30" customHeight="1" x14ac:dyDescent="0.2">
      <c r="A141" s="173"/>
      <c r="B141" s="16" t="s">
        <v>39</v>
      </c>
      <c r="C141" s="17"/>
      <c r="D141" s="215"/>
      <c r="E141" s="121"/>
      <c r="F141" s="122"/>
      <c r="G141" s="122"/>
      <c r="H141" s="122"/>
      <c r="I141" s="122"/>
      <c r="J141" s="123"/>
    </row>
    <row r="142" spans="1:10" ht="30" customHeight="1" x14ac:dyDescent="0.2">
      <c r="A142" s="173"/>
      <c r="B142" s="16" t="s">
        <v>40</v>
      </c>
      <c r="C142" s="17"/>
      <c r="D142" s="215"/>
      <c r="E142" s="121"/>
      <c r="F142" s="122"/>
      <c r="G142" s="122"/>
      <c r="H142" s="122"/>
      <c r="I142" s="122"/>
      <c r="J142" s="123"/>
    </row>
    <row r="143" spans="1:10" ht="30" customHeight="1" x14ac:dyDescent="0.2">
      <c r="A143" s="173"/>
      <c r="B143" s="16" t="s">
        <v>41</v>
      </c>
      <c r="C143" s="17"/>
      <c r="D143" s="215"/>
      <c r="E143" s="121"/>
      <c r="F143" s="122"/>
      <c r="G143" s="122"/>
      <c r="H143" s="122"/>
      <c r="I143" s="122"/>
      <c r="J143" s="123"/>
    </row>
    <row r="144" spans="1:10" ht="15" customHeight="1" thickBot="1" x14ac:dyDescent="0.25">
      <c r="A144" s="174"/>
      <c r="B144" s="18" t="s">
        <v>48</v>
      </c>
      <c r="C144" s="19"/>
      <c r="D144" s="118"/>
      <c r="E144" s="124"/>
      <c r="F144" s="125"/>
      <c r="G144" s="125"/>
      <c r="H144" s="125"/>
      <c r="I144" s="125"/>
      <c r="J144" s="126"/>
    </row>
    <row r="145" spans="1:10" ht="15" customHeight="1" x14ac:dyDescent="0.2">
      <c r="A145" s="148" t="s">
        <v>86</v>
      </c>
      <c r="B145" s="149"/>
      <c r="C145" s="149"/>
      <c r="D145" s="149"/>
      <c r="E145" s="149"/>
      <c r="F145" s="149"/>
      <c r="G145" s="149"/>
      <c r="H145" s="149"/>
      <c r="I145" s="149"/>
      <c r="J145" s="150"/>
    </row>
    <row r="146" spans="1:10" ht="249.95" customHeight="1" x14ac:dyDescent="0.2">
      <c r="A146" s="134"/>
      <c r="B146" s="135"/>
      <c r="C146" s="135"/>
      <c r="D146" s="135"/>
      <c r="E146" s="135"/>
      <c r="F146" s="135"/>
      <c r="G146" s="135"/>
      <c r="H146" s="135"/>
      <c r="I146" s="135"/>
      <c r="J146" s="136"/>
    </row>
    <row r="147" spans="1:10" ht="15" customHeight="1" x14ac:dyDescent="0.2">
      <c r="A147" s="137" t="s">
        <v>87</v>
      </c>
      <c r="B147" s="138"/>
      <c r="C147" s="138"/>
      <c r="D147" s="138"/>
      <c r="E147" s="138"/>
      <c r="F147" s="138"/>
      <c r="G147" s="138"/>
      <c r="H147" s="138"/>
      <c r="I147" s="138"/>
      <c r="J147" s="139"/>
    </row>
    <row r="148" spans="1:10" ht="249.95" customHeight="1" thickBot="1" x14ac:dyDescent="0.25">
      <c r="A148" s="140"/>
      <c r="B148" s="141"/>
      <c r="C148" s="141"/>
      <c r="D148" s="141"/>
      <c r="E148" s="141"/>
      <c r="F148" s="141"/>
      <c r="G148" s="141"/>
      <c r="H148" s="141"/>
      <c r="I148" s="141"/>
      <c r="J148" s="142"/>
    </row>
    <row r="149" spans="1:10" ht="12.75" x14ac:dyDescent="0.2">
      <c r="A149" s="151" t="s">
        <v>85</v>
      </c>
      <c r="B149" s="152"/>
      <c r="C149" s="152"/>
      <c r="D149" s="152"/>
      <c r="E149" s="152"/>
      <c r="F149" s="152"/>
      <c r="G149" s="152"/>
      <c r="H149" s="152"/>
      <c r="I149" s="152"/>
      <c r="J149" s="153"/>
    </row>
    <row r="150" spans="1:10" ht="20.100000000000001" customHeight="1" x14ac:dyDescent="0.2">
      <c r="A150" s="43" t="s">
        <v>88</v>
      </c>
      <c r="B150" s="132"/>
      <c r="C150" s="132"/>
      <c r="D150" s="132"/>
      <c r="E150" s="132"/>
      <c r="F150" s="42" t="s">
        <v>89</v>
      </c>
      <c r="G150" s="132"/>
      <c r="H150" s="132"/>
      <c r="I150" s="132"/>
      <c r="J150" s="133"/>
    </row>
    <row r="151" spans="1:10" ht="20.100000000000001" customHeight="1" x14ac:dyDescent="0.2">
      <c r="A151" s="43" t="s">
        <v>79</v>
      </c>
      <c r="B151" s="132"/>
      <c r="C151" s="132"/>
      <c r="D151" s="132"/>
      <c r="E151" s="132"/>
      <c r="F151" s="42" t="s">
        <v>79</v>
      </c>
      <c r="G151" s="132"/>
      <c r="H151" s="132"/>
      <c r="I151" s="132"/>
      <c r="J151" s="133"/>
    </row>
    <row r="152" spans="1:10" ht="20.100000000000001" customHeight="1" x14ac:dyDescent="0.2">
      <c r="A152" s="43" t="s">
        <v>81</v>
      </c>
      <c r="B152" s="132"/>
      <c r="C152" s="132"/>
      <c r="D152" s="132"/>
      <c r="E152" s="132"/>
      <c r="F152" s="42" t="s">
        <v>81</v>
      </c>
      <c r="G152" s="132"/>
      <c r="H152" s="132"/>
      <c r="I152" s="132"/>
      <c r="J152" s="133"/>
    </row>
    <row r="153" spans="1:10" ht="20.100000000000001" customHeight="1" x14ac:dyDescent="0.2">
      <c r="A153" s="43" t="s">
        <v>82</v>
      </c>
      <c r="B153" s="132"/>
      <c r="C153" s="132"/>
      <c r="D153" s="132"/>
      <c r="E153" s="132"/>
      <c r="F153" s="42" t="s">
        <v>82</v>
      </c>
      <c r="G153" s="132"/>
      <c r="H153" s="132"/>
      <c r="I153" s="132"/>
      <c r="J153" s="133"/>
    </row>
    <row r="154" spans="1:10" ht="30" customHeight="1" x14ac:dyDescent="0.2">
      <c r="A154" s="43" t="s">
        <v>80</v>
      </c>
      <c r="B154" s="132"/>
      <c r="C154" s="132"/>
      <c r="D154" s="132"/>
      <c r="E154" s="132"/>
      <c r="F154" s="42" t="s">
        <v>80</v>
      </c>
      <c r="G154" s="132"/>
      <c r="H154" s="132"/>
      <c r="I154" s="132"/>
      <c r="J154" s="133"/>
    </row>
    <row r="155" spans="1:10" ht="5.0999999999999996" customHeight="1" x14ac:dyDescent="0.2">
      <c r="A155" s="129"/>
      <c r="B155" s="130"/>
      <c r="C155" s="130"/>
      <c r="D155" s="130"/>
      <c r="E155" s="130"/>
      <c r="F155" s="130"/>
      <c r="G155" s="130"/>
      <c r="H155" s="130"/>
      <c r="I155" s="130"/>
      <c r="J155" s="131"/>
    </row>
    <row r="156" spans="1:10" ht="20.100000000000001" customHeight="1" x14ac:dyDescent="0.2">
      <c r="A156" s="43" t="s">
        <v>90</v>
      </c>
      <c r="B156" s="132"/>
      <c r="C156" s="132"/>
      <c r="D156" s="132"/>
      <c r="E156" s="132"/>
      <c r="F156" s="42" t="s">
        <v>91</v>
      </c>
      <c r="G156" s="132"/>
      <c r="H156" s="132"/>
      <c r="I156" s="132"/>
      <c r="J156" s="133"/>
    </row>
    <row r="157" spans="1:10" ht="20.100000000000001" customHeight="1" x14ac:dyDescent="0.2">
      <c r="A157" s="43" t="s">
        <v>79</v>
      </c>
      <c r="B157" s="132"/>
      <c r="C157" s="132"/>
      <c r="D157" s="132"/>
      <c r="E157" s="132"/>
      <c r="F157" s="42" t="s">
        <v>79</v>
      </c>
      <c r="G157" s="132"/>
      <c r="H157" s="132"/>
      <c r="I157" s="132"/>
      <c r="J157" s="133"/>
    </row>
    <row r="158" spans="1:10" ht="20.100000000000001" customHeight="1" x14ac:dyDescent="0.2">
      <c r="A158" s="43" t="s">
        <v>81</v>
      </c>
      <c r="B158" s="132"/>
      <c r="C158" s="132"/>
      <c r="D158" s="132"/>
      <c r="E158" s="132"/>
      <c r="F158" s="42" t="s">
        <v>81</v>
      </c>
      <c r="G158" s="132"/>
      <c r="H158" s="132"/>
      <c r="I158" s="132"/>
      <c r="J158" s="133"/>
    </row>
    <row r="159" spans="1:10" ht="20.100000000000001" customHeight="1" x14ac:dyDescent="0.2">
      <c r="A159" s="43" t="s">
        <v>82</v>
      </c>
      <c r="B159" s="132"/>
      <c r="C159" s="132"/>
      <c r="D159" s="132"/>
      <c r="E159" s="132"/>
      <c r="F159" s="42" t="s">
        <v>82</v>
      </c>
      <c r="G159" s="132"/>
      <c r="H159" s="132"/>
      <c r="I159" s="132"/>
      <c r="J159" s="133"/>
    </row>
    <row r="160" spans="1:10" ht="20.100000000000001" customHeight="1" thickBot="1" x14ac:dyDescent="0.25">
      <c r="A160" s="60" t="s">
        <v>80</v>
      </c>
      <c r="B160" s="143"/>
      <c r="C160" s="143"/>
      <c r="D160" s="143"/>
      <c r="E160" s="143"/>
      <c r="F160" s="61" t="s">
        <v>80</v>
      </c>
      <c r="G160" s="143"/>
      <c r="H160" s="143"/>
      <c r="I160" s="143"/>
      <c r="J160" s="144"/>
    </row>
    <row r="161" spans="1:10" ht="12.75" x14ac:dyDescent="0.2">
      <c r="A161" s="145" t="s">
        <v>84</v>
      </c>
      <c r="B161" s="146"/>
      <c r="C161" s="146"/>
      <c r="D161" s="146"/>
      <c r="E161" s="146"/>
      <c r="F161" s="146"/>
      <c r="G161" s="146"/>
      <c r="H161" s="146"/>
      <c r="I161" s="146"/>
      <c r="J161" s="147"/>
    </row>
    <row r="162" spans="1:10" ht="20.100000000000001" customHeight="1" x14ac:dyDescent="0.2">
      <c r="A162" s="43" t="s">
        <v>88</v>
      </c>
      <c r="B162" s="132"/>
      <c r="C162" s="132"/>
      <c r="D162" s="132"/>
      <c r="E162" s="132"/>
      <c r="F162" s="42" t="s">
        <v>89</v>
      </c>
      <c r="G162" s="132"/>
      <c r="H162" s="132"/>
      <c r="I162" s="132"/>
      <c r="J162" s="133"/>
    </row>
    <row r="163" spans="1:10" ht="20.100000000000001" customHeight="1" x14ac:dyDescent="0.2">
      <c r="A163" s="43" t="s">
        <v>79</v>
      </c>
      <c r="B163" s="132"/>
      <c r="C163" s="132"/>
      <c r="D163" s="132"/>
      <c r="E163" s="132"/>
      <c r="F163" s="42" t="s">
        <v>79</v>
      </c>
      <c r="G163" s="132"/>
      <c r="H163" s="132"/>
      <c r="I163" s="132"/>
      <c r="J163" s="133"/>
    </row>
    <row r="164" spans="1:10" ht="20.100000000000001" customHeight="1" x14ac:dyDescent="0.2">
      <c r="A164" s="43" t="s">
        <v>83</v>
      </c>
      <c r="B164" s="132"/>
      <c r="C164" s="132"/>
      <c r="D164" s="132"/>
      <c r="E164" s="132"/>
      <c r="F164" s="42" t="s">
        <v>83</v>
      </c>
      <c r="G164" s="132"/>
      <c r="H164" s="132"/>
      <c r="I164" s="132"/>
      <c r="J164" s="133"/>
    </row>
    <row r="165" spans="1:10" ht="20.100000000000001" customHeight="1" x14ac:dyDescent="0.2">
      <c r="A165" s="43" t="s">
        <v>82</v>
      </c>
      <c r="B165" s="132"/>
      <c r="C165" s="132"/>
      <c r="D165" s="132"/>
      <c r="E165" s="132"/>
      <c r="F165" s="42" t="s">
        <v>82</v>
      </c>
      <c r="G165" s="132"/>
      <c r="H165" s="132"/>
      <c r="I165" s="132"/>
      <c r="J165" s="133"/>
    </row>
    <row r="166" spans="1:10" ht="20.100000000000001" customHeight="1" x14ac:dyDescent="0.2">
      <c r="A166" s="43" t="s">
        <v>80</v>
      </c>
      <c r="B166" s="132"/>
      <c r="C166" s="132"/>
      <c r="D166" s="132"/>
      <c r="E166" s="132"/>
      <c r="F166" s="42" t="s">
        <v>80</v>
      </c>
      <c r="G166" s="132"/>
      <c r="H166" s="132"/>
      <c r="I166" s="132"/>
      <c r="J166" s="133"/>
    </row>
    <row r="167" spans="1:10" ht="5.0999999999999996" customHeight="1" x14ac:dyDescent="0.2">
      <c r="A167" s="129"/>
      <c r="B167" s="130"/>
      <c r="C167" s="130"/>
      <c r="D167" s="130"/>
      <c r="E167" s="130"/>
      <c r="F167" s="130"/>
      <c r="G167" s="130"/>
      <c r="H167" s="130"/>
      <c r="I167" s="130"/>
      <c r="J167" s="131"/>
    </row>
    <row r="168" spans="1:10" ht="20.100000000000001" customHeight="1" x14ac:dyDescent="0.2">
      <c r="A168" s="43" t="s">
        <v>90</v>
      </c>
      <c r="B168" s="132"/>
      <c r="C168" s="132"/>
      <c r="D168" s="132"/>
      <c r="E168" s="132"/>
      <c r="F168" s="42" t="s">
        <v>91</v>
      </c>
      <c r="G168" s="132"/>
      <c r="H168" s="132"/>
      <c r="I168" s="132"/>
      <c r="J168" s="133"/>
    </row>
    <row r="169" spans="1:10" ht="20.100000000000001" customHeight="1" x14ac:dyDescent="0.2">
      <c r="A169" s="43" t="s">
        <v>79</v>
      </c>
      <c r="B169" s="132"/>
      <c r="C169" s="132"/>
      <c r="D169" s="132"/>
      <c r="E169" s="132"/>
      <c r="F169" s="42" t="s">
        <v>79</v>
      </c>
      <c r="G169" s="132"/>
      <c r="H169" s="132"/>
      <c r="I169" s="132"/>
      <c r="J169" s="133"/>
    </row>
    <row r="170" spans="1:10" ht="20.100000000000001" customHeight="1" x14ac:dyDescent="0.2">
      <c r="A170" s="43" t="s">
        <v>83</v>
      </c>
      <c r="B170" s="132"/>
      <c r="C170" s="132"/>
      <c r="D170" s="132"/>
      <c r="E170" s="132"/>
      <c r="F170" s="42" t="s">
        <v>83</v>
      </c>
      <c r="G170" s="132"/>
      <c r="H170" s="132"/>
      <c r="I170" s="132"/>
      <c r="J170" s="133"/>
    </row>
    <row r="171" spans="1:10" ht="20.100000000000001" customHeight="1" x14ac:dyDescent="0.2">
      <c r="A171" s="43" t="s">
        <v>82</v>
      </c>
      <c r="B171" s="132"/>
      <c r="C171" s="132"/>
      <c r="D171" s="132"/>
      <c r="E171" s="132"/>
      <c r="F171" s="42" t="s">
        <v>82</v>
      </c>
      <c r="G171" s="132"/>
      <c r="H171" s="132"/>
      <c r="I171" s="132"/>
      <c r="J171" s="133"/>
    </row>
    <row r="172" spans="1:10" ht="30" customHeight="1" x14ac:dyDescent="0.2">
      <c r="A172" s="43" t="s">
        <v>80</v>
      </c>
      <c r="B172" s="132"/>
      <c r="C172" s="132"/>
      <c r="D172" s="132"/>
      <c r="E172" s="132"/>
      <c r="F172" s="42" t="s">
        <v>80</v>
      </c>
      <c r="G172" s="132"/>
      <c r="H172" s="132"/>
      <c r="I172" s="132"/>
      <c r="J172" s="133"/>
    </row>
    <row r="173" spans="1:10" ht="5.0999999999999996" customHeight="1" x14ac:dyDescent="0.2">
      <c r="A173" s="129"/>
      <c r="B173" s="130"/>
      <c r="C173" s="130"/>
      <c r="D173" s="130"/>
      <c r="E173" s="130"/>
      <c r="F173" s="130"/>
      <c r="G173" s="130"/>
      <c r="H173" s="130"/>
      <c r="I173" s="130"/>
      <c r="J173" s="131"/>
    </row>
    <row r="174" spans="1:10" ht="19.5" customHeight="1" x14ac:dyDescent="0.2">
      <c r="A174" s="43" t="s">
        <v>175</v>
      </c>
      <c r="B174" s="132"/>
      <c r="C174" s="132"/>
      <c r="D174" s="132"/>
      <c r="E174" s="132"/>
      <c r="F174" s="42" t="s">
        <v>176</v>
      </c>
      <c r="G174" s="132"/>
      <c r="H174" s="132"/>
      <c r="I174" s="132"/>
      <c r="J174" s="133"/>
    </row>
    <row r="175" spans="1:10" ht="19.5" customHeight="1" x14ac:dyDescent="0.2">
      <c r="A175" s="43" t="s">
        <v>79</v>
      </c>
      <c r="B175" s="132"/>
      <c r="C175" s="132"/>
      <c r="D175" s="132"/>
      <c r="E175" s="132"/>
      <c r="F175" s="42" t="s">
        <v>79</v>
      </c>
      <c r="G175" s="132"/>
      <c r="H175" s="132"/>
      <c r="I175" s="132"/>
      <c r="J175" s="133"/>
    </row>
    <row r="176" spans="1:10" ht="19.5" customHeight="1" x14ac:dyDescent="0.2">
      <c r="A176" s="43" t="s">
        <v>83</v>
      </c>
      <c r="B176" s="132"/>
      <c r="C176" s="132"/>
      <c r="D176" s="132"/>
      <c r="E176" s="132"/>
      <c r="F176" s="42" t="s">
        <v>83</v>
      </c>
      <c r="G176" s="132"/>
      <c r="H176" s="132"/>
      <c r="I176" s="132"/>
      <c r="J176" s="133"/>
    </row>
    <row r="177" spans="1:10" ht="19.5" customHeight="1" x14ac:dyDescent="0.2">
      <c r="A177" s="43" t="s">
        <v>82</v>
      </c>
      <c r="B177" s="132"/>
      <c r="C177" s="132"/>
      <c r="D177" s="132"/>
      <c r="E177" s="132"/>
      <c r="F177" s="42" t="s">
        <v>82</v>
      </c>
      <c r="G177" s="132"/>
      <c r="H177" s="132"/>
      <c r="I177" s="132"/>
      <c r="J177" s="133"/>
    </row>
    <row r="178" spans="1:10" ht="20.100000000000001" customHeight="1" thickBot="1" x14ac:dyDescent="0.25">
      <c r="A178" s="44" t="s">
        <v>80</v>
      </c>
      <c r="B178" s="127"/>
      <c r="C178" s="127"/>
      <c r="D178" s="127"/>
      <c r="E178" s="127"/>
      <c r="F178" s="45" t="s">
        <v>80</v>
      </c>
      <c r="G178" s="127"/>
      <c r="H178" s="127"/>
      <c r="I178" s="127"/>
      <c r="J178" s="128"/>
    </row>
  </sheetData>
  <sheetProtection algorithmName="SHA-512" hashValue="wmtoEba+P2udd8EClk++2EcBwrePh0shv7X8GXsxFQ6ft5f3+XNCsjuA2HrV7YbjM2jgPNUe5jix4OlegVbQwA==" saltValue="kmJVyNgett2xix/i4Ti4og==" spinCount="100000" sheet="1" formatRows="0"/>
  <mergeCells count="232">
    <mergeCell ref="A63:A64"/>
    <mergeCell ref="E70:J70"/>
    <mergeCell ref="E71:J73"/>
    <mergeCell ref="A138:H138"/>
    <mergeCell ref="I138:J138"/>
    <mergeCell ref="A139:A144"/>
    <mergeCell ref="D139:D144"/>
    <mergeCell ref="E139:J139"/>
    <mergeCell ref="E140:J144"/>
    <mergeCell ref="A130:H130"/>
    <mergeCell ref="I130:J130"/>
    <mergeCell ref="A131:A136"/>
    <mergeCell ref="D131:D136"/>
    <mergeCell ref="E131:J131"/>
    <mergeCell ref="E132:J136"/>
    <mergeCell ref="A137:J137"/>
    <mergeCell ref="A122:H122"/>
    <mergeCell ref="I122:J122"/>
    <mergeCell ref="A123:A129"/>
    <mergeCell ref="D123:D129"/>
    <mergeCell ref="E123:J123"/>
    <mergeCell ref="E124:J129"/>
    <mergeCell ref="A100:H100"/>
    <mergeCell ref="A117:A121"/>
    <mergeCell ref="D117:D121"/>
    <mergeCell ref="A74:A81"/>
    <mergeCell ref="B74:B81"/>
    <mergeCell ref="C74:C81"/>
    <mergeCell ref="D47:D53"/>
    <mergeCell ref="E47:J47"/>
    <mergeCell ref="E48:J53"/>
    <mergeCell ref="A43:A45"/>
    <mergeCell ref="D31:D46"/>
    <mergeCell ref="E31:J31"/>
    <mergeCell ref="E32:J46"/>
    <mergeCell ref="A47:A53"/>
    <mergeCell ref="A31:A42"/>
    <mergeCell ref="D74:D81"/>
    <mergeCell ref="E74:J74"/>
    <mergeCell ref="E75:J81"/>
    <mergeCell ref="D63:D64"/>
    <mergeCell ref="E63:J63"/>
    <mergeCell ref="E64:J64"/>
    <mergeCell ref="A65:A69"/>
    <mergeCell ref="D65:D69"/>
    <mergeCell ref="E65:J65"/>
    <mergeCell ref="E66:J69"/>
    <mergeCell ref="A70:A73"/>
    <mergeCell ref="D70:D7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A20:J20"/>
    <mergeCell ref="A62:H62"/>
    <mergeCell ref="I62:J62"/>
    <mergeCell ref="A21:H21"/>
    <mergeCell ref="I21:J21"/>
    <mergeCell ref="A22:A27"/>
    <mergeCell ref="D22:D27"/>
    <mergeCell ref="E22:J22"/>
    <mergeCell ref="E23:J27"/>
    <mergeCell ref="A54:A61"/>
    <mergeCell ref="D54:D61"/>
    <mergeCell ref="A28:A30"/>
    <mergeCell ref="D28:D30"/>
    <mergeCell ref="E28:J28"/>
    <mergeCell ref="E29:J30"/>
    <mergeCell ref="E54:J54"/>
    <mergeCell ref="E55:J61"/>
    <mergeCell ref="A86:A88"/>
    <mergeCell ref="D86:D88"/>
    <mergeCell ref="E87:J88"/>
    <mergeCell ref="E86:J86"/>
    <mergeCell ref="A82:H82"/>
    <mergeCell ref="I82:J82"/>
    <mergeCell ref="A83:A84"/>
    <mergeCell ref="D83:D84"/>
    <mergeCell ref="E83:J83"/>
    <mergeCell ref="E84:J84"/>
    <mergeCell ref="C83:C84"/>
    <mergeCell ref="B83:B84"/>
    <mergeCell ref="A85:H85"/>
    <mergeCell ref="I85:J85"/>
    <mergeCell ref="A89:J89"/>
    <mergeCell ref="A90:H90"/>
    <mergeCell ref="I90:J90"/>
    <mergeCell ref="A91:A93"/>
    <mergeCell ref="D91:D93"/>
    <mergeCell ref="E91:J91"/>
    <mergeCell ref="E92:J93"/>
    <mergeCell ref="A94:H94"/>
    <mergeCell ref="I94:J94"/>
    <mergeCell ref="A97:H97"/>
    <mergeCell ref="I97:J97"/>
    <mergeCell ref="A98:A99"/>
    <mergeCell ref="D98:D99"/>
    <mergeCell ref="E98:J98"/>
    <mergeCell ref="E99:J99"/>
    <mergeCell ref="B98:B99"/>
    <mergeCell ref="C98:C99"/>
    <mergeCell ref="A95:A96"/>
    <mergeCell ref="D95:D96"/>
    <mergeCell ref="E95:J95"/>
    <mergeCell ref="E96:J96"/>
    <mergeCell ref="G152:J152"/>
    <mergeCell ref="G153:J153"/>
    <mergeCell ref="G154:J154"/>
    <mergeCell ref="G163:J163"/>
    <mergeCell ref="A145:J145"/>
    <mergeCell ref="A149:J149"/>
    <mergeCell ref="B150:E150"/>
    <mergeCell ref="B151:E151"/>
    <mergeCell ref="A107:A114"/>
    <mergeCell ref="B107:B114"/>
    <mergeCell ref="C107:C114"/>
    <mergeCell ref="D107:D114"/>
    <mergeCell ref="E107:J107"/>
    <mergeCell ref="E108:J114"/>
    <mergeCell ref="E117:J117"/>
    <mergeCell ref="E118:J121"/>
    <mergeCell ref="A115:J115"/>
    <mergeCell ref="A116:H116"/>
    <mergeCell ref="I116:J116"/>
    <mergeCell ref="B169:E169"/>
    <mergeCell ref="G169:J169"/>
    <mergeCell ref="B160:E160"/>
    <mergeCell ref="G160:J160"/>
    <mergeCell ref="A161:J161"/>
    <mergeCell ref="B162:E162"/>
    <mergeCell ref="G162:J162"/>
    <mergeCell ref="B163:E163"/>
    <mergeCell ref="B164:E164"/>
    <mergeCell ref="G164:J164"/>
    <mergeCell ref="A146:J146"/>
    <mergeCell ref="A147:J147"/>
    <mergeCell ref="A148:J148"/>
    <mergeCell ref="B165:E165"/>
    <mergeCell ref="G165:J165"/>
    <mergeCell ref="B166:E166"/>
    <mergeCell ref="G166:J166"/>
    <mergeCell ref="A167:J167"/>
    <mergeCell ref="B168:E168"/>
    <mergeCell ref="G168:J168"/>
    <mergeCell ref="A155:J155"/>
    <mergeCell ref="B156:E156"/>
    <mergeCell ref="G156:J156"/>
    <mergeCell ref="B157:E157"/>
    <mergeCell ref="G157:J157"/>
    <mergeCell ref="B158:E158"/>
    <mergeCell ref="G158:J158"/>
    <mergeCell ref="B159:E159"/>
    <mergeCell ref="G159:J159"/>
    <mergeCell ref="B152:E152"/>
    <mergeCell ref="B153:E153"/>
    <mergeCell ref="B154:E154"/>
    <mergeCell ref="G150:J150"/>
    <mergeCell ref="G151:J151"/>
    <mergeCell ref="A106:H106"/>
    <mergeCell ref="I106:J106"/>
    <mergeCell ref="I100:J100"/>
    <mergeCell ref="A101:A105"/>
    <mergeCell ref="D101:D105"/>
    <mergeCell ref="E101:J101"/>
    <mergeCell ref="E102:J105"/>
    <mergeCell ref="B178:E178"/>
    <mergeCell ref="G178:J178"/>
    <mergeCell ref="A173:J173"/>
    <mergeCell ref="B174:E174"/>
    <mergeCell ref="G174:J174"/>
    <mergeCell ref="B175:E175"/>
    <mergeCell ref="G175:J175"/>
    <mergeCell ref="B176:E176"/>
    <mergeCell ref="G176:J176"/>
    <mergeCell ref="B177:E177"/>
    <mergeCell ref="G177:J177"/>
    <mergeCell ref="B170:E170"/>
    <mergeCell ref="G170:J170"/>
    <mergeCell ref="B171:E171"/>
    <mergeCell ref="G171:J171"/>
    <mergeCell ref="B172:E172"/>
    <mergeCell ref="G172:J172"/>
  </mergeCells>
  <conditionalFormatting sqref="C1:D1 F1 H1:J1 C19:E19 H19:J19 A4:J4 A6:J6 A8:J8 A10:J10 A15 A17:J17 C22:C30 C101:C105 C117:C121 C131:C136 A13:B13 E13 G13 I13 C15 E15 G15:J15 C123:C129 C63:C73 C91:C93">
    <cfRule type="containsBlanks" dxfId="17" priority="55">
      <formula>LEN(TRIM(A1))=0</formula>
    </cfRule>
  </conditionalFormatting>
  <conditionalFormatting sqref="C47:C53">
    <cfRule type="containsBlanks" dxfId="16" priority="41">
      <formula>LEN(TRIM(C47))=0</formula>
    </cfRule>
  </conditionalFormatting>
  <conditionalFormatting sqref="C47:C52">
    <cfRule type="cellIs" dxfId="15" priority="39" operator="equal">
      <formula>$A$46="No"</formula>
    </cfRule>
  </conditionalFormatting>
  <conditionalFormatting sqref="C53">
    <cfRule type="cellIs" dxfId="14" priority="37" operator="equal">
      <formula>$A$46="Si"</formula>
    </cfRule>
  </conditionalFormatting>
  <conditionalFormatting sqref="C54:C61">
    <cfRule type="containsBlanks" dxfId="13" priority="35">
      <formula>LEN(TRIM(C54))=0</formula>
    </cfRule>
  </conditionalFormatting>
  <conditionalFormatting sqref="C61">
    <cfRule type="cellIs" dxfId="12" priority="34" operator="equal">
      <formula>$A$46="Si"</formula>
    </cfRule>
  </conditionalFormatting>
  <conditionalFormatting sqref="C54:C60">
    <cfRule type="cellIs" dxfId="11" priority="33" operator="equal">
      <formula>$A$46="No"</formula>
    </cfRule>
  </conditionalFormatting>
  <conditionalFormatting sqref="C95:C96">
    <cfRule type="containsBlanks" dxfId="10" priority="20">
      <formula>LEN(TRIM(C95))=0</formula>
    </cfRule>
  </conditionalFormatting>
  <conditionalFormatting sqref="C139:C143">
    <cfRule type="containsBlanks" dxfId="9" priority="14">
      <formula>LEN(TRIM(C139))=0</formula>
    </cfRule>
  </conditionalFormatting>
  <conditionalFormatting sqref="C31:C44 C46">
    <cfRule type="containsBlanks" dxfId="8" priority="12">
      <formula>LEN(TRIM(C31))=0</formula>
    </cfRule>
  </conditionalFormatting>
  <conditionalFormatting sqref="C46">
    <cfRule type="cellIs" dxfId="7" priority="11" operator="equal">
      <formula>$A$46="Si"</formula>
    </cfRule>
  </conditionalFormatting>
  <conditionalFormatting sqref="C31:C44">
    <cfRule type="cellIs" dxfId="6" priority="10" operator="equal">
      <formula>$A$46="No"</formula>
    </cfRule>
  </conditionalFormatting>
  <conditionalFormatting sqref="A46">
    <cfRule type="containsBlanks" dxfId="5" priority="9">
      <formula>LEN(TRIM(A46))=0</formula>
    </cfRule>
  </conditionalFormatting>
  <conditionalFormatting sqref="C45">
    <cfRule type="containsBlanks" dxfId="4" priority="8">
      <formula>LEN(TRIM(C45))=0</formula>
    </cfRule>
  </conditionalFormatting>
  <conditionalFormatting sqref="C45">
    <cfRule type="cellIs" dxfId="3" priority="7" operator="equal">
      <formula>$A$46="Si"</formula>
    </cfRule>
  </conditionalFormatting>
  <conditionalFormatting sqref="C83">
    <cfRule type="containsBlanks" dxfId="2" priority="5">
      <formula>LEN(TRIM(C83))=0</formula>
    </cfRule>
  </conditionalFormatting>
  <conditionalFormatting sqref="C86:C88">
    <cfRule type="containsBlanks" dxfId="1" priority="4">
      <formula>LEN(TRIM(C86))=0</formula>
    </cfRule>
  </conditionalFormatting>
  <conditionalFormatting sqref="C98">
    <cfRule type="containsBlanks" dxfId="0" priority="1">
      <formula>LEN(TRIM(C98))=0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CENTRO TRANSITORIO SRPA&amp;R&amp;"Arial,Normal"&amp;10F5.A6.G19.P 
Versión 3 
Página &amp;P de &amp;N 
18/03/2021 
Clasificación de la Información 
Clasificada</oddHeader>
    <oddFooter>&amp;C&amp;G</oddFooter>
  </headerFooter>
  <rowBreaks count="8" manualBreakCount="8">
    <brk id="27" max="9" man="1"/>
    <brk id="53" max="9" man="1"/>
    <brk id="73" max="9" man="1"/>
    <brk id="84" max="9" man="1"/>
    <brk id="93" max="9" man="1"/>
    <brk id="129" max="9" man="1"/>
    <brk id="144" max="9" man="1"/>
    <brk id="148"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C86:C88 C101:C105 C91:C93 C98 C117:C121 C131:C136 C22:C61 C139:C140 C142:C143 C63:C73 C123:C129 C95:C96 C83</xm:sqref>
        </x14:dataValidation>
        <x14:dataValidation type="list" allowBlank="1" showInputMessage="1" showErrorMessage="1" xr:uid="{00000000-0002-0000-0000-000004000000}">
          <x14:formula1>
            <xm:f>Tablas!$C$2</xm:f>
          </x14:formula1>
          <xm:sqref>C144</xm:sqref>
        </x14:dataValidation>
        <x14:dataValidation type="list" allowBlank="1" showInputMessage="1" showErrorMessage="1" xr:uid="{00000000-0002-0000-0000-000005000000}">
          <x14:formula1>
            <xm:f>Tablas!$D$2:$D$3</xm:f>
          </x14:formula1>
          <xm:sqref>D74:D81</xm:sqref>
        </x14:dataValidation>
        <x14:dataValidation type="list" allowBlank="1" showInputMessage="1" showErrorMessage="1" xr:uid="{00000000-0002-0000-0000-000006000000}">
          <x14:formula1>
            <xm:f>Tablas!$E$2:$E$3</xm:f>
          </x14:formula1>
          <xm:sqref>A46</xm:sqref>
        </x14:dataValidation>
        <x14:dataValidation type="list" allowBlank="1" showInputMessage="1" showErrorMessage="1" xr:uid="{00000000-0002-0000-0000-000007000000}">
          <x14:formula1>
            <xm:f>Tablas!$B$2:$B$4</xm:f>
          </x14:formula1>
          <xm:sqref>C141</xm:sqref>
        </x14:dataValidation>
        <x14:dataValidation type="list" allowBlank="1" showInputMessage="1" showErrorMessage="1" xr:uid="{00000000-0002-0000-0000-000008000000}">
          <x14:formula1>
            <xm:f>Tablas!$D$2:$D$4</xm:f>
          </x14:formula1>
          <xm:sqref>D107:D114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R2" sqref="JR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18"/>
      <c r="B1" s="223" t="s">
        <v>386</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c r="FK1" s="223"/>
      <c r="FL1" s="223"/>
      <c r="FM1" s="223"/>
      <c r="FN1" s="223"/>
      <c r="FO1" s="223"/>
      <c r="FP1" s="223"/>
      <c r="FQ1" s="223"/>
      <c r="FR1" s="223"/>
      <c r="FS1" s="223"/>
      <c r="FT1" s="223"/>
      <c r="FU1" s="223"/>
      <c r="FV1" s="223"/>
      <c r="FW1" s="223"/>
      <c r="FX1" s="223"/>
      <c r="FY1" s="223"/>
      <c r="FZ1" s="223"/>
      <c r="GA1" s="223"/>
      <c r="GB1" s="223"/>
      <c r="GC1" s="223"/>
      <c r="GD1" s="223"/>
      <c r="GE1" s="223"/>
      <c r="GF1" s="223"/>
      <c r="GG1" s="223"/>
      <c r="GH1" s="223"/>
      <c r="GI1" s="223"/>
      <c r="GJ1" s="223"/>
      <c r="GK1" s="223"/>
      <c r="GL1" s="223"/>
      <c r="GM1" s="223"/>
      <c r="GN1" s="223"/>
      <c r="GO1" s="223"/>
      <c r="GP1" s="223"/>
      <c r="GQ1" s="223"/>
      <c r="GR1" s="223"/>
      <c r="GS1" s="223"/>
      <c r="GT1" s="223"/>
      <c r="GU1" s="223"/>
      <c r="GV1" s="223"/>
      <c r="GW1" s="223"/>
      <c r="GX1" s="223"/>
      <c r="GY1" s="223"/>
      <c r="GZ1" s="223"/>
      <c r="HA1" s="223"/>
      <c r="HB1" s="223"/>
      <c r="HC1" s="223"/>
      <c r="HD1" s="223"/>
      <c r="HE1" s="223"/>
      <c r="HF1" s="223"/>
      <c r="HG1" s="223"/>
      <c r="HH1" s="223"/>
      <c r="HI1" s="223"/>
      <c r="HJ1" s="223"/>
      <c r="HK1" s="223"/>
      <c r="HL1" s="223"/>
      <c r="HM1" s="223"/>
      <c r="HN1" s="223"/>
      <c r="HO1" s="223"/>
      <c r="HP1" s="223"/>
      <c r="HQ1" s="223"/>
      <c r="HR1" s="223"/>
      <c r="HS1" s="223"/>
      <c r="HT1" s="223"/>
      <c r="HU1" s="223"/>
      <c r="HV1" s="223"/>
      <c r="HW1" s="223"/>
      <c r="HX1" s="223"/>
      <c r="HY1" s="223"/>
      <c r="HZ1" s="223"/>
      <c r="IA1" s="223"/>
      <c r="IB1" s="223"/>
      <c r="IC1" s="223"/>
      <c r="ID1" s="223"/>
      <c r="IE1" s="223"/>
      <c r="IF1" s="223"/>
      <c r="IG1" s="223"/>
      <c r="IH1" s="223"/>
      <c r="II1" s="223"/>
      <c r="IJ1" s="223"/>
      <c r="IK1" s="223"/>
      <c r="IL1" s="223"/>
      <c r="IM1" s="223"/>
      <c r="IN1" s="223"/>
      <c r="IO1" s="223"/>
      <c r="IP1" s="223"/>
      <c r="IQ1" s="223"/>
      <c r="IR1" s="223"/>
      <c r="IS1" s="223"/>
      <c r="IT1" s="223"/>
      <c r="IU1" s="223"/>
      <c r="IV1" s="223"/>
      <c r="IW1" s="223"/>
      <c r="IX1" s="223"/>
      <c r="IY1" s="223"/>
      <c r="IZ1" s="223"/>
      <c r="JA1" s="223"/>
      <c r="JB1" s="223"/>
      <c r="JC1" s="223"/>
      <c r="JD1" s="223"/>
      <c r="JE1" s="223"/>
      <c r="JF1" s="223"/>
      <c r="JG1" s="223"/>
      <c r="JH1" s="223"/>
      <c r="JI1" s="223"/>
      <c r="JJ1" s="223"/>
      <c r="JK1" s="223"/>
      <c r="JL1" s="223"/>
      <c r="JM1" s="223"/>
      <c r="JN1" s="223"/>
      <c r="JO1" s="223"/>
      <c r="JP1" s="223"/>
      <c r="JQ1" s="223"/>
      <c r="JR1" s="4" t="s">
        <v>387</v>
      </c>
      <c r="JS1" s="82">
        <v>44273</v>
      </c>
    </row>
    <row r="2" spans="1:279" ht="30" customHeight="1" x14ac:dyDescent="0.25">
      <c r="A2" s="219"/>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c r="HV2" s="224"/>
      <c r="HW2" s="224"/>
      <c r="HX2" s="224"/>
      <c r="HY2" s="224"/>
      <c r="HZ2" s="224"/>
      <c r="IA2" s="224"/>
      <c r="IB2" s="224"/>
      <c r="IC2" s="224"/>
      <c r="ID2" s="224"/>
      <c r="IE2" s="224"/>
      <c r="IF2" s="224"/>
      <c r="IG2" s="224"/>
      <c r="IH2" s="224"/>
      <c r="II2" s="224"/>
      <c r="IJ2" s="224"/>
      <c r="IK2" s="224"/>
      <c r="IL2" s="224"/>
      <c r="IM2" s="224"/>
      <c r="IN2" s="224"/>
      <c r="IO2" s="224"/>
      <c r="IP2" s="224"/>
      <c r="IQ2" s="224"/>
      <c r="IR2" s="224"/>
      <c r="IS2" s="224"/>
      <c r="IT2" s="224"/>
      <c r="IU2" s="224"/>
      <c r="IV2" s="224"/>
      <c r="IW2" s="224"/>
      <c r="IX2" s="224"/>
      <c r="IY2" s="224"/>
      <c r="IZ2" s="224"/>
      <c r="JA2" s="224"/>
      <c r="JB2" s="224"/>
      <c r="JC2" s="224"/>
      <c r="JD2" s="224"/>
      <c r="JE2" s="224"/>
      <c r="JF2" s="224"/>
      <c r="JG2" s="224"/>
      <c r="JH2" s="224"/>
      <c r="JI2" s="224"/>
      <c r="JJ2" s="224"/>
      <c r="JK2" s="224"/>
      <c r="JL2" s="224"/>
      <c r="JM2" s="224"/>
      <c r="JN2" s="224"/>
      <c r="JO2" s="224"/>
      <c r="JP2" s="224"/>
      <c r="JQ2" s="224"/>
      <c r="JR2" s="5" t="s">
        <v>357</v>
      </c>
      <c r="JS2" s="49" t="s">
        <v>166</v>
      </c>
    </row>
    <row r="3" spans="1:279" ht="30" customHeight="1" thickBot="1" x14ac:dyDescent="0.3">
      <c r="A3" s="220"/>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5"/>
      <c r="IZ3" s="225"/>
      <c r="JA3" s="225"/>
      <c r="JB3" s="225"/>
      <c r="JC3" s="225"/>
      <c r="JD3" s="225"/>
      <c r="JE3" s="225"/>
      <c r="JF3" s="225"/>
      <c r="JG3" s="225"/>
      <c r="JH3" s="225"/>
      <c r="JI3" s="225"/>
      <c r="JJ3" s="225"/>
      <c r="JK3" s="225"/>
      <c r="JL3" s="225"/>
      <c r="JM3" s="225"/>
      <c r="JN3" s="225"/>
      <c r="JO3" s="225"/>
      <c r="JP3" s="225"/>
      <c r="JQ3" s="225"/>
      <c r="JR3" s="221" t="s">
        <v>165</v>
      </c>
      <c r="JS3" s="222"/>
    </row>
    <row r="4" spans="1:279" ht="12.75" x14ac:dyDescent="0.25">
      <c r="A4" s="28"/>
      <c r="B4" s="28"/>
      <c r="C4" s="28"/>
      <c r="D4" s="28"/>
      <c r="E4" s="28"/>
      <c r="F4" s="28"/>
      <c r="G4" s="28"/>
      <c r="H4" s="28"/>
      <c r="I4" s="29"/>
      <c r="J4" s="29"/>
      <c r="AC4" s="50" t="s">
        <v>92</v>
      </c>
      <c r="AD4" s="50" t="s">
        <v>92</v>
      </c>
      <c r="AE4" s="50" t="s">
        <v>92</v>
      </c>
      <c r="AF4" s="50" t="s">
        <v>92</v>
      </c>
      <c r="AG4" s="50" t="s">
        <v>92</v>
      </c>
      <c r="AH4" s="50" t="s">
        <v>92</v>
      </c>
      <c r="AI4" s="50" t="s">
        <v>92</v>
      </c>
      <c r="AJ4" s="50" t="s">
        <v>92</v>
      </c>
      <c r="AK4" s="50" t="s">
        <v>92</v>
      </c>
      <c r="AL4" s="50" t="s">
        <v>92</v>
      </c>
      <c r="AM4" s="50" t="s">
        <v>92</v>
      </c>
      <c r="AN4" s="50" t="s">
        <v>92</v>
      </c>
      <c r="AO4" s="50" t="s">
        <v>92</v>
      </c>
      <c r="AP4" s="50" t="s">
        <v>92</v>
      </c>
      <c r="AQ4" s="50" t="s">
        <v>92</v>
      </c>
      <c r="AR4" s="50" t="s">
        <v>92</v>
      </c>
      <c r="AS4" s="50" t="s">
        <v>92</v>
      </c>
      <c r="AT4" s="50" t="s">
        <v>92</v>
      </c>
      <c r="AU4" s="50" t="s">
        <v>92</v>
      </c>
      <c r="AV4" s="50" t="s">
        <v>92</v>
      </c>
      <c r="AW4" s="50" t="s">
        <v>92</v>
      </c>
      <c r="AX4" s="50" t="s">
        <v>92</v>
      </c>
      <c r="AY4" s="50" t="s">
        <v>92</v>
      </c>
      <c r="AZ4" s="51" t="s">
        <v>93</v>
      </c>
      <c r="BA4" s="51" t="s">
        <v>93</v>
      </c>
      <c r="BB4" s="51" t="s">
        <v>93</v>
      </c>
      <c r="BC4" s="51" t="s">
        <v>93</v>
      </c>
      <c r="BD4" s="51" t="s">
        <v>93</v>
      </c>
      <c r="BE4" s="51" t="s">
        <v>93</v>
      </c>
      <c r="BF4" s="51" t="s">
        <v>93</v>
      </c>
      <c r="BG4" s="51" t="s">
        <v>93</v>
      </c>
      <c r="BH4" s="51" t="s">
        <v>93</v>
      </c>
      <c r="BI4" s="51" t="s">
        <v>93</v>
      </c>
      <c r="BJ4" s="51" t="s">
        <v>93</v>
      </c>
      <c r="BK4" s="51" t="s">
        <v>93</v>
      </c>
      <c r="BL4" s="51" t="s">
        <v>93</v>
      </c>
      <c r="BM4" s="51" t="s">
        <v>93</v>
      </c>
      <c r="BN4" s="51" t="s">
        <v>93</v>
      </c>
      <c r="BO4" s="51" t="s">
        <v>93</v>
      </c>
      <c r="BP4" s="51" t="s">
        <v>93</v>
      </c>
      <c r="BQ4" s="51" t="s">
        <v>93</v>
      </c>
      <c r="BR4" s="51" t="s">
        <v>93</v>
      </c>
      <c r="BS4" s="51" t="s">
        <v>93</v>
      </c>
      <c r="BT4" s="51" t="s">
        <v>93</v>
      </c>
      <c r="BU4" s="51" t="s">
        <v>93</v>
      </c>
      <c r="BV4" s="51" t="s">
        <v>93</v>
      </c>
      <c r="BW4" s="51" t="s">
        <v>93</v>
      </c>
      <c r="BX4" s="51" t="s">
        <v>93</v>
      </c>
      <c r="BY4" s="51" t="s">
        <v>93</v>
      </c>
      <c r="BZ4" s="51" t="s">
        <v>93</v>
      </c>
      <c r="CA4" s="51" t="s">
        <v>93</v>
      </c>
      <c r="CB4" s="51" t="s">
        <v>93</v>
      </c>
      <c r="CC4" s="51" t="s">
        <v>93</v>
      </c>
      <c r="CD4" s="51" t="s">
        <v>93</v>
      </c>
      <c r="CE4" s="52" t="s">
        <v>164</v>
      </c>
      <c r="CF4" s="52" t="s">
        <v>164</v>
      </c>
      <c r="CG4" s="52" t="s">
        <v>164</v>
      </c>
      <c r="CH4" s="52" t="s">
        <v>164</v>
      </c>
      <c r="CI4" s="52" t="s">
        <v>164</v>
      </c>
      <c r="CJ4" s="52" t="s">
        <v>164</v>
      </c>
      <c r="CK4" s="52" t="s">
        <v>164</v>
      </c>
      <c r="CL4" s="52" t="s">
        <v>164</v>
      </c>
      <c r="CM4" s="52" t="s">
        <v>164</v>
      </c>
      <c r="CN4" s="52" t="s">
        <v>164</v>
      </c>
      <c r="CO4" s="52" t="s">
        <v>164</v>
      </c>
      <c r="CP4" s="52" t="s">
        <v>164</v>
      </c>
      <c r="CQ4" s="52" t="s">
        <v>164</v>
      </c>
      <c r="CR4" s="52" t="s">
        <v>164</v>
      </c>
      <c r="CS4" s="52" t="s">
        <v>164</v>
      </c>
      <c r="CT4" s="52" t="s">
        <v>164</v>
      </c>
      <c r="CU4" s="52" t="s">
        <v>164</v>
      </c>
      <c r="CV4" s="52" t="s">
        <v>164</v>
      </c>
      <c r="CW4" s="52" t="s">
        <v>164</v>
      </c>
      <c r="CX4" s="52" t="s">
        <v>164</v>
      </c>
      <c r="CY4" s="52" t="s">
        <v>164</v>
      </c>
      <c r="CZ4" s="52" t="s">
        <v>164</v>
      </c>
      <c r="DA4" s="52" t="s">
        <v>164</v>
      </c>
      <c r="DB4" s="52" t="s">
        <v>164</v>
      </c>
      <c r="DC4" s="52" t="s">
        <v>164</v>
      </c>
      <c r="DD4" s="52" t="s">
        <v>164</v>
      </c>
      <c r="DE4" s="52" t="s">
        <v>164</v>
      </c>
      <c r="DF4" s="52" t="s">
        <v>164</v>
      </c>
      <c r="DG4" s="52" t="s">
        <v>164</v>
      </c>
      <c r="DH4" s="52" t="s">
        <v>164</v>
      </c>
      <c r="DI4" s="52" t="s">
        <v>164</v>
      </c>
      <c r="DJ4" s="53" t="s">
        <v>94</v>
      </c>
      <c r="DK4" s="53" t="s">
        <v>94</v>
      </c>
      <c r="DL4" s="53" t="s">
        <v>94</v>
      </c>
      <c r="DM4" s="53" t="s">
        <v>94</v>
      </c>
      <c r="DN4" s="53" t="s">
        <v>94</v>
      </c>
      <c r="DO4" s="53" t="s">
        <v>94</v>
      </c>
      <c r="DP4" s="53" t="s">
        <v>94</v>
      </c>
      <c r="DQ4" s="53" t="s">
        <v>94</v>
      </c>
      <c r="DR4" s="53" t="s">
        <v>94</v>
      </c>
      <c r="DS4" s="53" t="s">
        <v>94</v>
      </c>
      <c r="DT4" s="53" t="s">
        <v>94</v>
      </c>
      <c r="DU4" s="53" t="s">
        <v>94</v>
      </c>
      <c r="DV4" s="53" t="s">
        <v>94</v>
      </c>
      <c r="DW4" s="53" t="s">
        <v>94</v>
      </c>
      <c r="DX4" s="53" t="s">
        <v>94</v>
      </c>
      <c r="DY4" s="53" t="s">
        <v>94</v>
      </c>
      <c r="DZ4" s="53" t="s">
        <v>94</v>
      </c>
      <c r="EA4" s="53" t="s">
        <v>94</v>
      </c>
      <c r="EB4" s="53" t="s">
        <v>94</v>
      </c>
      <c r="EC4" s="53" t="s">
        <v>94</v>
      </c>
      <c r="ED4" s="53" t="s">
        <v>94</v>
      </c>
      <c r="EE4" s="53" t="s">
        <v>94</v>
      </c>
      <c r="EF4" s="53" t="s">
        <v>94</v>
      </c>
      <c r="EG4" s="53" t="s">
        <v>94</v>
      </c>
      <c r="EH4" s="53" t="s">
        <v>94</v>
      </c>
      <c r="EI4" s="53" t="s">
        <v>94</v>
      </c>
      <c r="EJ4" s="53" t="s">
        <v>94</v>
      </c>
      <c r="EK4" s="53"/>
      <c r="EL4" s="53" t="s">
        <v>94</v>
      </c>
      <c r="EM4" s="53" t="s">
        <v>94</v>
      </c>
      <c r="EN4" s="53" t="s">
        <v>94</v>
      </c>
      <c r="EO4" s="53" t="s">
        <v>94</v>
      </c>
      <c r="EP4" s="53" t="s">
        <v>94</v>
      </c>
      <c r="EQ4" s="53" t="s">
        <v>94</v>
      </c>
      <c r="ER4" s="53" t="s">
        <v>94</v>
      </c>
      <c r="ES4" s="53" t="s">
        <v>94</v>
      </c>
      <c r="ET4" s="53" t="s">
        <v>94</v>
      </c>
      <c r="EU4" s="53" t="s">
        <v>94</v>
      </c>
      <c r="EV4" s="53" t="s">
        <v>94</v>
      </c>
      <c r="EW4" s="53" t="s">
        <v>94</v>
      </c>
      <c r="EX4" s="53" t="s">
        <v>94</v>
      </c>
      <c r="EY4" s="53" t="s">
        <v>94</v>
      </c>
      <c r="EZ4" s="53" t="s">
        <v>94</v>
      </c>
      <c r="FA4" s="53" t="s">
        <v>94</v>
      </c>
      <c r="FB4" s="53" t="s">
        <v>94</v>
      </c>
      <c r="FC4" s="53" t="s">
        <v>94</v>
      </c>
      <c r="FD4" s="53" t="s">
        <v>94</v>
      </c>
      <c r="FE4" s="53" t="s">
        <v>94</v>
      </c>
      <c r="FF4" s="53" t="s">
        <v>94</v>
      </c>
      <c r="FG4" s="53" t="s">
        <v>94</v>
      </c>
      <c r="FH4" s="53" t="s">
        <v>94</v>
      </c>
      <c r="FI4" s="53" t="s">
        <v>94</v>
      </c>
      <c r="FJ4" s="53" t="s">
        <v>94</v>
      </c>
      <c r="FK4" s="53" t="s">
        <v>94</v>
      </c>
      <c r="FL4" s="53" t="s">
        <v>94</v>
      </c>
      <c r="FM4" s="53" t="s">
        <v>94</v>
      </c>
      <c r="FN4" s="53" t="s">
        <v>94</v>
      </c>
      <c r="FO4" s="53" t="s">
        <v>94</v>
      </c>
      <c r="FP4" s="53" t="s">
        <v>94</v>
      </c>
      <c r="FQ4" s="53" t="s">
        <v>94</v>
      </c>
      <c r="FR4" s="53" t="s">
        <v>94</v>
      </c>
      <c r="FS4" s="53" t="s">
        <v>94</v>
      </c>
      <c r="FT4" s="53" t="s">
        <v>94</v>
      </c>
      <c r="FU4" s="53" t="s">
        <v>94</v>
      </c>
      <c r="FV4" s="53" t="s">
        <v>94</v>
      </c>
      <c r="FW4" s="53" t="s">
        <v>94</v>
      </c>
      <c r="FX4" s="53" t="s">
        <v>94</v>
      </c>
      <c r="FY4" s="53" t="s">
        <v>94</v>
      </c>
      <c r="FZ4" s="53" t="s">
        <v>94</v>
      </c>
      <c r="GA4" s="53" t="s">
        <v>94</v>
      </c>
      <c r="GB4" s="53" t="s">
        <v>94</v>
      </c>
      <c r="GC4" s="53" t="s">
        <v>94</v>
      </c>
      <c r="GD4" s="53" t="s">
        <v>94</v>
      </c>
      <c r="GE4" s="53" t="s">
        <v>94</v>
      </c>
      <c r="GF4" s="53" t="s">
        <v>94</v>
      </c>
      <c r="GG4" s="53" t="s">
        <v>94</v>
      </c>
      <c r="GH4" s="53" t="s">
        <v>94</v>
      </c>
      <c r="GI4" s="53" t="s">
        <v>94</v>
      </c>
      <c r="GJ4" s="53" t="s">
        <v>94</v>
      </c>
      <c r="GK4" s="53" t="s">
        <v>94</v>
      </c>
      <c r="GL4" s="53" t="s">
        <v>94</v>
      </c>
      <c r="GM4" s="53" t="s">
        <v>94</v>
      </c>
      <c r="GN4" s="53" t="s">
        <v>94</v>
      </c>
      <c r="GO4" s="53" t="s">
        <v>94</v>
      </c>
      <c r="GP4" s="53" t="s">
        <v>94</v>
      </c>
      <c r="GQ4" s="53" t="s">
        <v>94</v>
      </c>
      <c r="GR4" s="53" t="s">
        <v>94</v>
      </c>
      <c r="GS4" s="53" t="s">
        <v>94</v>
      </c>
      <c r="GT4" s="53" t="s">
        <v>94</v>
      </c>
      <c r="GU4" s="53" t="s">
        <v>94</v>
      </c>
      <c r="GV4" s="53" t="s">
        <v>94</v>
      </c>
      <c r="GW4" s="53" t="s">
        <v>94</v>
      </c>
      <c r="GX4" s="53" t="s">
        <v>94</v>
      </c>
      <c r="GY4" s="53" t="s">
        <v>94</v>
      </c>
      <c r="GZ4" s="53" t="s">
        <v>94</v>
      </c>
      <c r="HA4" s="53" t="s">
        <v>94</v>
      </c>
      <c r="HB4" s="53" t="s">
        <v>94</v>
      </c>
      <c r="HC4" s="53" t="s">
        <v>94</v>
      </c>
      <c r="HD4" s="53" t="s">
        <v>94</v>
      </c>
      <c r="HE4" s="53" t="s">
        <v>94</v>
      </c>
      <c r="HF4" s="53" t="s">
        <v>94</v>
      </c>
      <c r="HG4" s="53" t="s">
        <v>94</v>
      </c>
      <c r="HH4" s="53" t="s">
        <v>94</v>
      </c>
      <c r="HI4" s="53" t="s">
        <v>94</v>
      </c>
      <c r="HJ4" s="53" t="s">
        <v>94</v>
      </c>
      <c r="HK4" s="53" t="s">
        <v>94</v>
      </c>
      <c r="HL4" s="53" t="s">
        <v>94</v>
      </c>
      <c r="HM4" s="53" t="s">
        <v>94</v>
      </c>
      <c r="HN4" s="53" t="s">
        <v>94</v>
      </c>
      <c r="HO4" s="53" t="s">
        <v>94</v>
      </c>
      <c r="HP4" s="53" t="s">
        <v>94</v>
      </c>
      <c r="HQ4" s="53" t="s">
        <v>94</v>
      </c>
      <c r="HR4" s="53" t="s">
        <v>94</v>
      </c>
      <c r="HS4" s="53" t="s">
        <v>94</v>
      </c>
      <c r="HT4" s="53" t="s">
        <v>94</v>
      </c>
      <c r="HU4" s="53" t="s">
        <v>94</v>
      </c>
      <c r="HV4" s="53" t="s">
        <v>94</v>
      </c>
      <c r="HW4" s="53" t="s">
        <v>94</v>
      </c>
      <c r="HX4" s="53" t="s">
        <v>94</v>
      </c>
      <c r="HY4" s="53" t="s">
        <v>94</v>
      </c>
      <c r="HZ4" s="53" t="s">
        <v>94</v>
      </c>
      <c r="IA4" s="53" t="s">
        <v>94</v>
      </c>
      <c r="IB4" s="53" t="s">
        <v>94</v>
      </c>
      <c r="IC4" s="53" t="s">
        <v>94</v>
      </c>
    </row>
    <row r="5" spans="1:279" ht="15" customHeight="1" x14ac:dyDescent="0.25">
      <c r="D5" s="217" t="s">
        <v>2</v>
      </c>
      <c r="E5" s="217"/>
      <c r="F5" s="217"/>
      <c r="G5" s="217"/>
      <c r="H5" s="217"/>
      <c r="I5" s="217"/>
      <c r="J5" s="217"/>
      <c r="K5" s="217"/>
      <c r="L5" s="217"/>
      <c r="M5" s="217"/>
      <c r="N5" s="217"/>
      <c r="O5" s="54"/>
      <c r="P5" s="217" t="s">
        <v>14</v>
      </c>
      <c r="Q5" s="217"/>
      <c r="R5" s="217"/>
      <c r="S5" s="217"/>
      <c r="T5" s="217"/>
      <c r="U5" s="217"/>
      <c r="V5" s="217"/>
      <c r="W5" s="217"/>
      <c r="X5" s="217"/>
      <c r="Y5" s="217"/>
      <c r="Z5" s="217"/>
      <c r="AA5" s="217" t="s">
        <v>74</v>
      </c>
      <c r="AB5" s="217"/>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17" t="s">
        <v>163</v>
      </c>
      <c r="IE5" s="217"/>
      <c r="IF5" s="217" t="s">
        <v>155</v>
      </c>
      <c r="IG5" s="217"/>
      <c r="IH5" s="217"/>
      <c r="II5" s="217"/>
      <c r="IJ5" s="217" t="s">
        <v>156</v>
      </c>
      <c r="IK5" s="217"/>
      <c r="IL5" s="217"/>
      <c r="IM5" s="217"/>
      <c r="IN5" s="217" t="s">
        <v>157</v>
      </c>
      <c r="IO5" s="217"/>
      <c r="IP5" s="217"/>
      <c r="IQ5" s="217"/>
      <c r="IR5" s="217" t="s">
        <v>158</v>
      </c>
      <c r="IS5" s="217"/>
      <c r="IT5" s="217"/>
      <c r="IU5" s="217"/>
      <c r="IV5" s="217" t="s">
        <v>159</v>
      </c>
      <c r="IW5" s="217"/>
      <c r="IX5" s="217"/>
      <c r="IY5" s="217"/>
      <c r="IZ5" s="217" t="s">
        <v>160</v>
      </c>
      <c r="JA5" s="217"/>
      <c r="JB5" s="217"/>
      <c r="JC5" s="217"/>
      <c r="JD5" s="217" t="s">
        <v>161</v>
      </c>
      <c r="JE5" s="217"/>
      <c r="JF5" s="217"/>
      <c r="JG5" s="217"/>
      <c r="JH5" s="217" t="s">
        <v>162</v>
      </c>
      <c r="JI5" s="217"/>
      <c r="JJ5" s="217"/>
      <c r="JK5" s="217"/>
      <c r="JL5" s="217" t="s">
        <v>178</v>
      </c>
      <c r="JM5" s="217"/>
      <c r="JN5" s="217"/>
      <c r="JO5" s="217"/>
      <c r="JP5" s="217" t="s">
        <v>177</v>
      </c>
      <c r="JQ5" s="217"/>
      <c r="JR5" s="217"/>
      <c r="JS5" s="217"/>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81" t="s">
        <v>181</v>
      </c>
      <c r="AD6" s="81" t="s">
        <v>182</v>
      </c>
      <c r="AE6" s="81" t="s">
        <v>183</v>
      </c>
      <c r="AF6" s="81" t="s">
        <v>185</v>
      </c>
      <c r="AG6" s="39" t="s">
        <v>186</v>
      </c>
      <c r="AH6" s="39" t="s">
        <v>192</v>
      </c>
      <c r="AI6" s="39" t="s">
        <v>198</v>
      </c>
      <c r="AJ6" s="39" t="s">
        <v>199</v>
      </c>
      <c r="AK6" s="81" t="s">
        <v>200</v>
      </c>
      <c r="AL6" s="81" t="s">
        <v>202</v>
      </c>
      <c r="AM6" s="81" t="s">
        <v>204</v>
      </c>
      <c r="AN6" s="81" t="s">
        <v>206</v>
      </c>
      <c r="AO6" s="81" t="s">
        <v>208</v>
      </c>
      <c r="AP6" s="81" t="s">
        <v>210</v>
      </c>
      <c r="AQ6" s="39" t="s">
        <v>212</v>
      </c>
      <c r="AR6" s="39" t="s">
        <v>214</v>
      </c>
      <c r="AS6" s="39" t="s">
        <v>216</v>
      </c>
      <c r="AT6" s="39" t="s">
        <v>217</v>
      </c>
      <c r="AU6" s="39" t="s">
        <v>219</v>
      </c>
      <c r="AV6" s="39" t="s">
        <v>173</v>
      </c>
      <c r="AW6" s="39" t="s">
        <v>251</v>
      </c>
      <c r="AX6" s="39" t="s">
        <v>64</v>
      </c>
      <c r="AY6" s="39" t="s">
        <v>365</v>
      </c>
      <c r="AZ6" s="81" t="s">
        <v>181</v>
      </c>
      <c r="BA6" s="81" t="s">
        <v>182</v>
      </c>
      <c r="BB6" s="81" t="s">
        <v>184</v>
      </c>
      <c r="BC6" s="81" t="s">
        <v>185</v>
      </c>
      <c r="BD6" s="46" t="s">
        <v>187</v>
      </c>
      <c r="BE6" s="46" t="s">
        <v>188</v>
      </c>
      <c r="BF6" s="46" t="s">
        <v>189</v>
      </c>
      <c r="BG6" s="46" t="s">
        <v>190</v>
      </c>
      <c r="BH6" s="46" t="s">
        <v>191</v>
      </c>
      <c r="BI6" s="46" t="s">
        <v>193</v>
      </c>
      <c r="BJ6" s="46" t="s">
        <v>194</v>
      </c>
      <c r="BK6" s="46" t="s">
        <v>195</v>
      </c>
      <c r="BL6" s="81" t="s">
        <v>196</v>
      </c>
      <c r="BM6" s="46" t="s">
        <v>197</v>
      </c>
      <c r="BN6" s="46" t="s">
        <v>198</v>
      </c>
      <c r="BO6" s="46" t="s">
        <v>199</v>
      </c>
      <c r="BP6" s="81" t="s">
        <v>201</v>
      </c>
      <c r="BQ6" s="81" t="s">
        <v>203</v>
      </c>
      <c r="BR6" s="81" t="s">
        <v>205</v>
      </c>
      <c r="BS6" s="81" t="s">
        <v>207</v>
      </c>
      <c r="BT6" s="81" t="s">
        <v>209</v>
      </c>
      <c r="BU6" s="81" t="s">
        <v>211</v>
      </c>
      <c r="BV6" s="46" t="s">
        <v>213</v>
      </c>
      <c r="BW6" s="46" t="s">
        <v>215</v>
      </c>
      <c r="BX6" s="46" t="s">
        <v>216</v>
      </c>
      <c r="BY6" s="46" t="s">
        <v>218</v>
      </c>
      <c r="BZ6" s="46" t="s">
        <v>220</v>
      </c>
      <c r="CA6" s="46" t="s">
        <v>62</v>
      </c>
      <c r="CB6" s="46" t="s">
        <v>63</v>
      </c>
      <c r="CC6" s="46" t="s">
        <v>65</v>
      </c>
      <c r="CD6" s="46" t="s">
        <v>366</v>
      </c>
      <c r="CE6" s="81" t="s">
        <v>221</v>
      </c>
      <c r="CF6" s="81" t="s">
        <v>222</v>
      </c>
      <c r="CG6" s="81" t="s">
        <v>223</v>
      </c>
      <c r="CH6" s="81" t="s">
        <v>224</v>
      </c>
      <c r="CI6" s="48" t="s">
        <v>225</v>
      </c>
      <c r="CJ6" s="48" t="s">
        <v>226</v>
      </c>
      <c r="CK6" s="48" t="s">
        <v>227</v>
      </c>
      <c r="CL6" s="48" t="s">
        <v>228</v>
      </c>
      <c r="CM6" s="48" t="s">
        <v>229</v>
      </c>
      <c r="CN6" s="48" t="s">
        <v>230</v>
      </c>
      <c r="CO6" s="48" t="s">
        <v>231</v>
      </c>
      <c r="CP6" s="48" t="s">
        <v>232</v>
      </c>
      <c r="CQ6" s="81" t="s">
        <v>233</v>
      </c>
      <c r="CR6" s="48" t="s">
        <v>234</v>
      </c>
      <c r="CS6" s="48" t="s">
        <v>235</v>
      </c>
      <c r="CT6" s="48" t="s">
        <v>236</v>
      </c>
      <c r="CU6" s="81" t="s">
        <v>237</v>
      </c>
      <c r="CV6" s="81" t="s">
        <v>238</v>
      </c>
      <c r="CW6" s="81" t="s">
        <v>239</v>
      </c>
      <c r="CX6" s="81" t="s">
        <v>240</v>
      </c>
      <c r="CY6" s="81" t="s">
        <v>241</v>
      </c>
      <c r="CZ6" s="81" t="s">
        <v>242</v>
      </c>
      <c r="DA6" s="48" t="s">
        <v>243</v>
      </c>
      <c r="DB6" s="48" t="s">
        <v>244</v>
      </c>
      <c r="DC6" s="48" t="s">
        <v>245</v>
      </c>
      <c r="DD6" s="48" t="s">
        <v>246</v>
      </c>
      <c r="DE6" s="48" t="s">
        <v>247</v>
      </c>
      <c r="DF6" s="48" t="s">
        <v>248</v>
      </c>
      <c r="DG6" s="48" t="s">
        <v>249</v>
      </c>
      <c r="DH6" s="48" t="s">
        <v>250</v>
      </c>
      <c r="DI6" s="48" t="s">
        <v>367</v>
      </c>
      <c r="DJ6" s="80" t="s">
        <v>252</v>
      </c>
      <c r="DK6" s="80" t="s">
        <v>253</v>
      </c>
      <c r="DL6" s="80" t="s">
        <v>254</v>
      </c>
      <c r="DM6" s="80" t="s">
        <v>255</v>
      </c>
      <c r="DN6" s="80" t="s">
        <v>256</v>
      </c>
      <c r="DO6" s="80" t="s">
        <v>257</v>
      </c>
      <c r="DP6" s="80" t="s">
        <v>258</v>
      </c>
      <c r="DQ6" s="80" t="s">
        <v>259</v>
      </c>
      <c r="DR6" s="80" t="s">
        <v>260</v>
      </c>
      <c r="DS6" s="80" t="s">
        <v>261</v>
      </c>
      <c r="DT6" s="80" t="s">
        <v>262</v>
      </c>
      <c r="DU6" s="80" t="s">
        <v>263</v>
      </c>
      <c r="DV6" s="80" t="s">
        <v>95</v>
      </c>
      <c r="DW6" s="80" t="s">
        <v>96</v>
      </c>
      <c r="DX6" s="80" t="s">
        <v>97</v>
      </c>
      <c r="DY6" s="80" t="s">
        <v>264</v>
      </c>
      <c r="DZ6" s="80" t="s">
        <v>265</v>
      </c>
      <c r="EA6" s="80" t="s">
        <v>266</v>
      </c>
      <c r="EB6" s="47" t="s">
        <v>98</v>
      </c>
      <c r="EC6" s="47" t="s">
        <v>99</v>
      </c>
      <c r="ED6" s="47" t="s">
        <v>100</v>
      </c>
      <c r="EE6" s="47" t="s">
        <v>101</v>
      </c>
      <c r="EF6" s="47" t="s">
        <v>102</v>
      </c>
      <c r="EG6" s="47" t="s">
        <v>103</v>
      </c>
      <c r="EH6" s="47" t="s">
        <v>104</v>
      </c>
      <c r="EI6" s="47" t="s">
        <v>105</v>
      </c>
      <c r="EJ6" s="47" t="s">
        <v>106</v>
      </c>
      <c r="EK6" s="35" t="s">
        <v>55</v>
      </c>
      <c r="EL6" s="47" t="s">
        <v>107</v>
      </c>
      <c r="EM6" s="47" t="s">
        <v>108</v>
      </c>
      <c r="EN6" s="47" t="s">
        <v>109</v>
      </c>
      <c r="EO6" s="47" t="s">
        <v>110</v>
      </c>
      <c r="EP6" s="47" t="s">
        <v>267</v>
      </c>
      <c r="EQ6" s="47" t="s">
        <v>268</v>
      </c>
      <c r="ER6" s="47" t="s">
        <v>269</v>
      </c>
      <c r="ES6" s="47" t="s">
        <v>270</v>
      </c>
      <c r="ET6" s="47" t="s">
        <v>271</v>
      </c>
      <c r="EU6" s="47" t="s">
        <v>272</v>
      </c>
      <c r="EV6" s="47" t="s">
        <v>273</v>
      </c>
      <c r="EW6" s="47" t="s">
        <v>274</v>
      </c>
      <c r="EX6" s="47" t="s">
        <v>275</v>
      </c>
      <c r="EY6" s="47" t="s">
        <v>276</v>
      </c>
      <c r="EZ6" s="47" t="s">
        <v>277</v>
      </c>
      <c r="FA6" s="47" t="s">
        <v>278</v>
      </c>
      <c r="FB6" s="47" t="s">
        <v>111</v>
      </c>
      <c r="FC6" s="47" t="s">
        <v>112</v>
      </c>
      <c r="FD6" s="47" t="s">
        <v>113</v>
      </c>
      <c r="FE6" s="47" t="s">
        <v>114</v>
      </c>
      <c r="FF6" s="47" t="s">
        <v>115</v>
      </c>
      <c r="FG6" s="47" t="s">
        <v>116</v>
      </c>
      <c r="FH6" s="47" t="s">
        <v>279</v>
      </c>
      <c r="FI6" s="47" t="s">
        <v>280</v>
      </c>
      <c r="FJ6" s="47" t="s">
        <v>281</v>
      </c>
      <c r="FK6" s="47" t="s">
        <v>282</v>
      </c>
      <c r="FL6" s="47" t="s">
        <v>283</v>
      </c>
      <c r="FM6" s="47" t="s">
        <v>284</v>
      </c>
      <c r="FN6" s="47" t="s">
        <v>285</v>
      </c>
      <c r="FO6" s="47" t="s">
        <v>286</v>
      </c>
      <c r="FP6" s="47" t="s">
        <v>287</v>
      </c>
      <c r="FQ6" s="47" t="s">
        <v>288</v>
      </c>
      <c r="FR6" s="47" t="s">
        <v>289</v>
      </c>
      <c r="FS6" s="47" t="s">
        <v>290</v>
      </c>
      <c r="FT6" s="47" t="s">
        <v>291</v>
      </c>
      <c r="FU6" s="47" t="s">
        <v>292</v>
      </c>
      <c r="FV6" s="47" t="s">
        <v>299</v>
      </c>
      <c r="FW6" s="47" t="s">
        <v>300</v>
      </c>
      <c r="FX6" s="47" t="s">
        <v>293</v>
      </c>
      <c r="FY6" s="47" t="s">
        <v>294</v>
      </c>
      <c r="FZ6" s="47" t="s">
        <v>295</v>
      </c>
      <c r="GA6" s="47" t="s">
        <v>296</v>
      </c>
      <c r="GB6" s="80" t="s">
        <v>297</v>
      </c>
      <c r="GC6" s="80" t="s">
        <v>298</v>
      </c>
      <c r="GD6" s="80" t="s">
        <v>301</v>
      </c>
      <c r="GE6" s="80" t="s">
        <v>117</v>
      </c>
      <c r="GF6" s="47" t="s">
        <v>118</v>
      </c>
      <c r="GG6" s="80" t="s">
        <v>356</v>
      </c>
      <c r="GH6" s="47" t="s">
        <v>302</v>
      </c>
      <c r="GI6" s="47" t="s">
        <v>303</v>
      </c>
      <c r="GJ6" s="47" t="s">
        <v>304</v>
      </c>
      <c r="GK6" s="80" t="s">
        <v>305</v>
      </c>
      <c r="GL6" s="80" t="s">
        <v>306</v>
      </c>
      <c r="GM6" s="80" t="s">
        <v>119</v>
      </c>
      <c r="GN6" s="80" t="s">
        <v>120</v>
      </c>
      <c r="GO6" s="80" t="s">
        <v>121</v>
      </c>
      <c r="GP6" s="80" t="s">
        <v>122</v>
      </c>
      <c r="GQ6" s="80" t="s">
        <v>123</v>
      </c>
      <c r="GR6" s="80" t="s">
        <v>124</v>
      </c>
      <c r="GS6" s="80" t="s">
        <v>125</v>
      </c>
      <c r="GT6" s="80" t="s">
        <v>126</v>
      </c>
      <c r="GU6" s="80" t="s">
        <v>127</v>
      </c>
      <c r="GV6" s="47" t="s">
        <v>128</v>
      </c>
      <c r="GW6" s="47" t="s">
        <v>129</v>
      </c>
      <c r="GX6" s="47" t="s">
        <v>307</v>
      </c>
      <c r="GY6" s="47" t="s">
        <v>130</v>
      </c>
      <c r="GZ6" s="47" t="s">
        <v>131</v>
      </c>
      <c r="HA6" s="47" t="s">
        <v>132</v>
      </c>
      <c r="HB6" s="47" t="s">
        <v>133</v>
      </c>
      <c r="HC6" s="47" t="s">
        <v>134</v>
      </c>
      <c r="HD6" s="47" t="s">
        <v>308</v>
      </c>
      <c r="HE6" s="47" t="s">
        <v>309</v>
      </c>
      <c r="HF6" s="47" t="s">
        <v>310</v>
      </c>
      <c r="HG6" s="47" t="s">
        <v>135</v>
      </c>
      <c r="HH6" s="47" t="s">
        <v>136</v>
      </c>
      <c r="HI6" s="47" t="s">
        <v>137</v>
      </c>
      <c r="HJ6" s="47" t="s">
        <v>138</v>
      </c>
      <c r="HK6" s="47" t="s">
        <v>139</v>
      </c>
      <c r="HL6" s="47" t="s">
        <v>140</v>
      </c>
      <c r="HM6" s="47" t="s">
        <v>141</v>
      </c>
      <c r="HN6" s="47" t="s">
        <v>142</v>
      </c>
      <c r="HO6" s="47" t="s">
        <v>143</v>
      </c>
      <c r="HP6" s="47" t="s">
        <v>144</v>
      </c>
      <c r="HQ6" s="47" t="s">
        <v>145</v>
      </c>
      <c r="HR6" s="47" t="s">
        <v>146</v>
      </c>
      <c r="HS6" s="47" t="s">
        <v>147</v>
      </c>
      <c r="HT6" s="47" t="s">
        <v>148</v>
      </c>
      <c r="HU6" s="47" t="s">
        <v>149</v>
      </c>
      <c r="HV6" s="47" t="s">
        <v>150</v>
      </c>
      <c r="HW6" s="47" t="s">
        <v>179</v>
      </c>
      <c r="HX6" s="47" t="s">
        <v>180</v>
      </c>
      <c r="HY6" s="47" t="s">
        <v>151</v>
      </c>
      <c r="HZ6" s="47" t="s">
        <v>152</v>
      </c>
      <c r="IA6" s="47" t="s">
        <v>368</v>
      </c>
      <c r="IB6" s="47" t="s">
        <v>369</v>
      </c>
      <c r="IC6" s="47" t="s">
        <v>370</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81"/>
      <c r="AD7" s="81"/>
      <c r="AE7" s="81"/>
      <c r="AF7" s="81"/>
      <c r="AG7" s="31" t="str">
        <f>+Registro!I21</f>
        <v>Valide todas las variables</v>
      </c>
      <c r="AH7" s="31" t="str">
        <f>+Registro!I62</f>
        <v>Valide todas las variables</v>
      </c>
      <c r="AI7" s="31" t="str">
        <f>+Registro!I82</f>
        <v>Valide todas las variables</v>
      </c>
      <c r="AJ7" s="31" t="str">
        <f>+Registro!I85</f>
        <v>Valide todas las variables</v>
      </c>
      <c r="AK7" s="81"/>
      <c r="AL7" s="81"/>
      <c r="AM7" s="81"/>
      <c r="AN7" s="81"/>
      <c r="AO7" s="81"/>
      <c r="AP7" s="81"/>
      <c r="AQ7" s="31" t="str">
        <f>+Registro!I90</f>
        <v>Valide todas las variables</v>
      </c>
      <c r="AR7" s="31" t="str">
        <f>+Registro!I94</f>
        <v>Valide todas las variables</v>
      </c>
      <c r="AS7" s="31" t="str">
        <f>+Registro!I97</f>
        <v>Valide todas las variables</v>
      </c>
      <c r="AT7" s="31" t="str">
        <f>+Registro!I100</f>
        <v>Valide todas las variables</v>
      </c>
      <c r="AU7" s="31" t="str">
        <f>+Registro!I106</f>
        <v>Valide todas las variables</v>
      </c>
      <c r="AV7" s="31" t="str">
        <f>+Registro!I116</f>
        <v>Valide todas las variables</v>
      </c>
      <c r="AW7" s="31" t="str">
        <f>+Registro!I122</f>
        <v>Valide todas las variables</v>
      </c>
      <c r="AX7" s="31" t="str">
        <f>+Registro!I130</f>
        <v>Valide todas las variables</v>
      </c>
      <c r="AY7" s="31" t="str">
        <f>+Registro!I138</f>
        <v>Valide todas las variables</v>
      </c>
      <c r="AZ7" s="81"/>
      <c r="BA7" s="81"/>
      <c r="BB7" s="81"/>
      <c r="BC7" s="81"/>
      <c r="BD7" s="31" t="str">
        <f>+Registro!D22</f>
        <v>Valide todos los criterios</v>
      </c>
      <c r="BE7" s="31" t="str">
        <f>+Registro!D28</f>
        <v>Valide todos los criterios</v>
      </c>
      <c r="BF7" s="31" t="str">
        <f>+Registro!D31</f>
        <v>Valide todos los criterios</v>
      </c>
      <c r="BG7" s="31" t="str">
        <f>+Registro!D47</f>
        <v>Valide todos los criterios</v>
      </c>
      <c r="BH7" s="31" t="str">
        <f>+Registro!D54</f>
        <v>Valide todos los criterios</v>
      </c>
      <c r="BI7" s="31" t="str">
        <f>+Registro!D63</f>
        <v>Valide todos los criterios</v>
      </c>
      <c r="BJ7" s="31" t="str">
        <f>+Registro!D65</f>
        <v>Valide todos los criterios</v>
      </c>
      <c r="BK7" s="31" t="str">
        <f>+Registro!D70</f>
        <v>Valide todos los criterios</v>
      </c>
      <c r="BL7" s="81"/>
      <c r="BM7" s="31">
        <f>+Registro!D74</f>
        <v>0</v>
      </c>
      <c r="BN7" s="31" t="str">
        <f>+Registro!D83</f>
        <v>Valide todos los criterios</v>
      </c>
      <c r="BO7" s="31" t="str">
        <f>+Registro!D86</f>
        <v>Valide todos los criterios</v>
      </c>
      <c r="BP7" s="81"/>
      <c r="BQ7" s="81"/>
      <c r="BR7" s="81"/>
      <c r="BS7" s="81"/>
      <c r="BT7" s="81"/>
      <c r="BU7" s="81"/>
      <c r="BV7" s="31" t="str">
        <f>+Registro!D91</f>
        <v>Valide todos los criterios</v>
      </c>
      <c r="BW7" s="31" t="str">
        <f>+Registro!D95</f>
        <v>Valide todos los criterios</v>
      </c>
      <c r="BX7" s="31" t="str">
        <f>+Registro!D98</f>
        <v>Valide todos los criterios</v>
      </c>
      <c r="BY7" s="31" t="str">
        <f>+Registro!D101</f>
        <v>Valide todos los criterios</v>
      </c>
      <c r="BZ7" s="31">
        <f>+Registro!D107</f>
        <v>0</v>
      </c>
      <c r="CA7" s="31" t="str">
        <f>+Registro!D117</f>
        <v>Valide todos los criterios</v>
      </c>
      <c r="CB7" s="31" t="str">
        <f>+Registro!D123</f>
        <v>Valide todos los criterios</v>
      </c>
      <c r="CC7" s="31" t="str">
        <f>+Registro!D131</f>
        <v>Valide todos los criterios</v>
      </c>
      <c r="CD7" s="31" t="str">
        <f>+Registro!D139</f>
        <v>Valide todos los criterios</v>
      </c>
      <c r="CE7" s="81"/>
      <c r="CF7" s="81"/>
      <c r="CG7" s="81"/>
      <c r="CH7" s="81"/>
      <c r="CI7" s="31">
        <f>+Registro!E23</f>
        <v>0</v>
      </c>
      <c r="CJ7" s="31">
        <f>+Registro!E29</f>
        <v>0</v>
      </c>
      <c r="CK7" s="31">
        <f>+Registro!E32</f>
        <v>0</v>
      </c>
      <c r="CL7" s="31">
        <f>+Registro!E48</f>
        <v>0</v>
      </c>
      <c r="CM7" s="31">
        <f>+Registro!E55</f>
        <v>0</v>
      </c>
      <c r="CN7" s="31">
        <f>+Registro!E64</f>
        <v>0</v>
      </c>
      <c r="CO7" s="31">
        <f>+Registro!E66</f>
        <v>0</v>
      </c>
      <c r="CP7" s="31">
        <f>+Registro!E71</f>
        <v>0</v>
      </c>
      <c r="CQ7" s="81"/>
      <c r="CR7" s="31">
        <f>+Registro!E75</f>
        <v>0</v>
      </c>
      <c r="CS7" s="31">
        <f>+Registro!E84</f>
        <v>0</v>
      </c>
      <c r="CT7" s="31">
        <f>+Registro!E87</f>
        <v>0</v>
      </c>
      <c r="CU7" s="81"/>
      <c r="CV7" s="81"/>
      <c r="CW7" s="81"/>
      <c r="CX7" s="81"/>
      <c r="CY7" s="81"/>
      <c r="CZ7" s="81"/>
      <c r="DA7" s="31">
        <f>+Registro!E92</f>
        <v>0</v>
      </c>
      <c r="DB7" s="31">
        <f>+Registro!E96</f>
        <v>0</v>
      </c>
      <c r="DC7" s="31">
        <f>+Registro!E99</f>
        <v>0</v>
      </c>
      <c r="DD7" s="31">
        <f>+Registro!E102</f>
        <v>0</v>
      </c>
      <c r="DE7" s="31">
        <f>+Registro!E108</f>
        <v>0</v>
      </c>
      <c r="DF7" s="31">
        <f>+Registro!E118</f>
        <v>0</v>
      </c>
      <c r="DG7" s="31">
        <f>+Registro!E124</f>
        <v>0</v>
      </c>
      <c r="DH7" s="31">
        <f>+Registro!E132</f>
        <v>0</v>
      </c>
      <c r="DI7" s="31">
        <f>+Registro!E140</f>
        <v>0</v>
      </c>
      <c r="DJ7" s="81"/>
      <c r="DK7" s="81"/>
      <c r="DL7" s="81"/>
      <c r="DM7" s="81"/>
      <c r="DN7" s="81"/>
      <c r="DO7" s="81"/>
      <c r="DP7" s="81"/>
      <c r="DQ7" s="81"/>
      <c r="DR7" s="81"/>
      <c r="DS7" s="81"/>
      <c r="DT7" s="81"/>
      <c r="DU7" s="81"/>
      <c r="DV7" s="81"/>
      <c r="DW7" s="81"/>
      <c r="DX7" s="81"/>
      <c r="DY7" s="81"/>
      <c r="DZ7" s="81"/>
      <c r="EA7" s="81"/>
      <c r="EB7" s="31">
        <f>+Registro!C22</f>
        <v>0</v>
      </c>
      <c r="EC7" s="31">
        <f>+Registro!C23</f>
        <v>0</v>
      </c>
      <c r="ED7" s="31">
        <f>+Registro!C24</f>
        <v>0</v>
      </c>
      <c r="EE7" s="31">
        <f>+Registro!C25</f>
        <v>0</v>
      </c>
      <c r="EF7" s="31">
        <f>+Registro!C26</f>
        <v>0</v>
      </c>
      <c r="EG7" s="31">
        <f>+Registro!C27</f>
        <v>0</v>
      </c>
      <c r="EH7" s="31">
        <f>+Registro!C28</f>
        <v>0</v>
      </c>
      <c r="EI7" s="31">
        <f>+Registro!C29</f>
        <v>0</v>
      </c>
      <c r="EJ7" s="31">
        <f>+Registro!C30</f>
        <v>0</v>
      </c>
      <c r="EK7" s="31">
        <f>+Registro!A46</f>
        <v>0</v>
      </c>
      <c r="EL7" s="31">
        <f>+Registro!C31</f>
        <v>0</v>
      </c>
      <c r="EM7" s="31">
        <f>+Registro!C32</f>
        <v>0</v>
      </c>
      <c r="EN7" s="31">
        <f>+Registro!C33</f>
        <v>0</v>
      </c>
      <c r="EO7" s="31">
        <f>+Registro!C34</f>
        <v>0</v>
      </c>
      <c r="EP7" s="31">
        <f>+Registro!C35</f>
        <v>0</v>
      </c>
      <c r="EQ7" s="31">
        <f>+Registro!C36</f>
        <v>0</v>
      </c>
      <c r="ER7" s="31">
        <f>+Registro!C37</f>
        <v>0</v>
      </c>
      <c r="ES7" s="31">
        <f>+Registro!C38</f>
        <v>0</v>
      </c>
      <c r="ET7" s="31">
        <f>+Registro!C39</f>
        <v>0</v>
      </c>
      <c r="EU7" s="31">
        <f>+Registro!C40</f>
        <v>0</v>
      </c>
      <c r="EV7" s="31">
        <f>+Registro!C41</f>
        <v>0</v>
      </c>
      <c r="EW7" s="31">
        <f>+Registro!C42</f>
        <v>0</v>
      </c>
      <c r="EX7" s="31">
        <f>+Registro!C43</f>
        <v>0</v>
      </c>
      <c r="EY7" s="31">
        <f>+Registro!C44</f>
        <v>0</v>
      </c>
      <c r="EZ7" s="31">
        <f>+Registro!C45</f>
        <v>0</v>
      </c>
      <c r="FA7" s="31">
        <f>+Registro!C46</f>
        <v>0</v>
      </c>
      <c r="FB7" s="31">
        <f>+Registro!C47</f>
        <v>0</v>
      </c>
      <c r="FC7" s="31">
        <f>+Registro!C48</f>
        <v>0</v>
      </c>
      <c r="FD7" s="31">
        <f>+Registro!C49</f>
        <v>0</v>
      </c>
      <c r="FE7" s="31">
        <f>+Registro!C50</f>
        <v>0</v>
      </c>
      <c r="FF7" s="31">
        <f>+Registro!C51</f>
        <v>0</v>
      </c>
      <c r="FG7" s="31">
        <f>+Registro!C52</f>
        <v>0</v>
      </c>
      <c r="FH7" s="31">
        <f>+Registro!C53</f>
        <v>0</v>
      </c>
      <c r="FI7" s="31">
        <f>+Registro!C54</f>
        <v>0</v>
      </c>
      <c r="FJ7" s="31">
        <f>+Registro!C55</f>
        <v>0</v>
      </c>
      <c r="FK7" s="31">
        <f>+Registro!C56</f>
        <v>0</v>
      </c>
      <c r="FL7" s="31">
        <f>+Registro!C57</f>
        <v>0</v>
      </c>
      <c r="FM7" s="31">
        <f>+Registro!C58</f>
        <v>0</v>
      </c>
      <c r="FN7" s="31">
        <f>+Registro!C59</f>
        <v>0</v>
      </c>
      <c r="FO7" s="31">
        <f>+Registro!C60</f>
        <v>0</v>
      </c>
      <c r="FP7" s="31">
        <f>+Registro!C61</f>
        <v>0</v>
      </c>
      <c r="FQ7" s="31">
        <f>+Registro!C63</f>
        <v>0</v>
      </c>
      <c r="FR7" s="31">
        <f>+Registro!C64</f>
        <v>0</v>
      </c>
      <c r="FS7" s="31">
        <f>+Registro!C65</f>
        <v>0</v>
      </c>
      <c r="FT7" s="31">
        <f>+Registro!C66</f>
        <v>0</v>
      </c>
      <c r="FU7" s="31">
        <f>+Registro!C67</f>
        <v>0</v>
      </c>
      <c r="FV7" s="31">
        <f>+Registro!C68</f>
        <v>0</v>
      </c>
      <c r="FW7" s="31">
        <f>+Registro!C69</f>
        <v>0</v>
      </c>
      <c r="FX7" s="31">
        <f>+Registro!C70</f>
        <v>0</v>
      </c>
      <c r="FY7" s="31">
        <f>+Registro!C71</f>
        <v>0</v>
      </c>
      <c r="FZ7" s="31">
        <f>+Registro!C72</f>
        <v>0</v>
      </c>
      <c r="GA7" s="31">
        <f>+Registro!C73</f>
        <v>0</v>
      </c>
      <c r="GB7" s="81"/>
      <c r="GC7" s="81"/>
      <c r="GD7" s="81"/>
      <c r="GE7" s="81"/>
      <c r="GF7" s="31">
        <f>+Registro!C83</f>
        <v>0</v>
      </c>
      <c r="GG7" s="81"/>
      <c r="GH7" s="31">
        <f>+Registro!C86</f>
        <v>0</v>
      </c>
      <c r="GI7" s="31">
        <f>+Registro!C87</f>
        <v>0</v>
      </c>
      <c r="GJ7" s="31">
        <f>+Registro!C88</f>
        <v>0</v>
      </c>
      <c r="GK7" s="81"/>
      <c r="GL7" s="81"/>
      <c r="GM7" s="81"/>
      <c r="GN7" s="81"/>
      <c r="GO7" s="81"/>
      <c r="GP7" s="81"/>
      <c r="GQ7" s="81"/>
      <c r="GR7" s="81"/>
      <c r="GS7" s="81"/>
      <c r="GT7" s="81"/>
      <c r="GU7" s="81"/>
      <c r="GV7" s="31">
        <f>+Registro!C91</f>
        <v>0</v>
      </c>
      <c r="GW7" s="31">
        <f>+Registro!C92</f>
        <v>0</v>
      </c>
      <c r="GX7" s="31">
        <f>+Registro!C93</f>
        <v>0</v>
      </c>
      <c r="GY7" s="31">
        <f>+Registro!C95</f>
        <v>0</v>
      </c>
      <c r="GZ7" s="31">
        <f>+Registro!C96</f>
        <v>0</v>
      </c>
      <c r="HA7" s="31">
        <f>+Registro!C98</f>
        <v>0</v>
      </c>
      <c r="HB7" s="31">
        <f>+Registro!C101</f>
        <v>0</v>
      </c>
      <c r="HC7" s="31">
        <f>+Registro!C102</f>
        <v>0</v>
      </c>
      <c r="HD7" s="31">
        <f>+Registro!C103</f>
        <v>0</v>
      </c>
      <c r="HE7" s="31">
        <f>+Registro!C104</f>
        <v>0</v>
      </c>
      <c r="HF7" s="31">
        <f>+Registro!C105</f>
        <v>0</v>
      </c>
      <c r="HG7" s="31">
        <f>+Registro!C117</f>
        <v>0</v>
      </c>
      <c r="HH7" s="31">
        <f>+Registro!C118</f>
        <v>0</v>
      </c>
      <c r="HI7" s="31">
        <f>+Registro!C119</f>
        <v>0</v>
      </c>
      <c r="HJ7" s="31">
        <f>+Registro!C120</f>
        <v>0</v>
      </c>
      <c r="HK7" s="31">
        <f>+Registro!C121</f>
        <v>0</v>
      </c>
      <c r="HL7" s="31">
        <f>+Registro!C123</f>
        <v>0</v>
      </c>
      <c r="HM7" s="31">
        <f>+Registro!C124</f>
        <v>0</v>
      </c>
      <c r="HN7" s="31">
        <f>+Registro!C125</f>
        <v>0</v>
      </c>
      <c r="HO7" s="31">
        <f>+Registro!C126</f>
        <v>0</v>
      </c>
      <c r="HP7" s="31">
        <f>+Registro!C127</f>
        <v>0</v>
      </c>
      <c r="HQ7" s="31">
        <f>+Registro!C128</f>
        <v>0</v>
      </c>
      <c r="HR7" s="31">
        <f>+Registro!C129</f>
        <v>0</v>
      </c>
      <c r="HS7" s="31">
        <f>+Registro!C131</f>
        <v>0</v>
      </c>
      <c r="HT7" s="31">
        <f>+Registro!C132</f>
        <v>0</v>
      </c>
      <c r="HU7" s="31">
        <f>+Registro!C133</f>
        <v>0</v>
      </c>
      <c r="HV7" s="31">
        <f>+Registro!C134</f>
        <v>0</v>
      </c>
      <c r="HW7" s="31">
        <f>+Registro!C135</f>
        <v>0</v>
      </c>
      <c r="HX7" s="31">
        <f>+Registro!C136</f>
        <v>0</v>
      </c>
      <c r="HY7" s="31">
        <f>+Registro!C139</f>
        <v>0</v>
      </c>
      <c r="HZ7" s="31">
        <f>+Registro!C140</f>
        <v>0</v>
      </c>
      <c r="IA7" s="31">
        <f>+Registro!C141</f>
        <v>0</v>
      </c>
      <c r="IB7" s="31">
        <f>+Registro!C142</f>
        <v>0</v>
      </c>
      <c r="IC7" s="31">
        <f>+Registro!C143</f>
        <v>0</v>
      </c>
      <c r="ID7" s="34">
        <f>+Registro!A146</f>
        <v>0</v>
      </c>
      <c r="IE7" s="34">
        <f>+Registro!A148</f>
        <v>0</v>
      </c>
      <c r="IF7" s="34">
        <f>+Registro!B150</f>
        <v>0</v>
      </c>
      <c r="IG7" s="34">
        <f>+Registro!B151</f>
        <v>0</v>
      </c>
      <c r="IH7" s="34">
        <f>+Registro!B152</f>
        <v>0</v>
      </c>
      <c r="II7" s="34">
        <f>+Registro!B153</f>
        <v>0</v>
      </c>
      <c r="IJ7" s="34">
        <f>+Registro!G150</f>
        <v>0</v>
      </c>
      <c r="IK7" s="34">
        <f>+Registro!G151</f>
        <v>0</v>
      </c>
      <c r="IL7" s="34">
        <f>+Registro!G152</f>
        <v>0</v>
      </c>
      <c r="IM7" s="34">
        <f>+Registro!G153</f>
        <v>0</v>
      </c>
      <c r="IN7" s="34">
        <f>+Registro!B156</f>
        <v>0</v>
      </c>
      <c r="IO7" s="34">
        <f>+Registro!B157</f>
        <v>0</v>
      </c>
      <c r="IP7" s="34">
        <f>+Registro!B158</f>
        <v>0</v>
      </c>
      <c r="IQ7" s="34">
        <f>+Registro!B159</f>
        <v>0</v>
      </c>
      <c r="IR7" s="34">
        <f>+Registro!G156</f>
        <v>0</v>
      </c>
      <c r="IS7" s="34">
        <f>+Registro!G157</f>
        <v>0</v>
      </c>
      <c r="IT7" s="34">
        <f>+Registro!G158</f>
        <v>0</v>
      </c>
      <c r="IU7" s="34">
        <f>+Registro!G159</f>
        <v>0</v>
      </c>
      <c r="IV7" s="34">
        <f>+Registro!B162</f>
        <v>0</v>
      </c>
      <c r="IW7" s="34">
        <f>+Registro!B163</f>
        <v>0</v>
      </c>
      <c r="IX7" s="34">
        <f>+Registro!B164</f>
        <v>0</v>
      </c>
      <c r="IY7" s="34">
        <f>+Registro!B165</f>
        <v>0</v>
      </c>
      <c r="IZ7" s="34">
        <f>+Registro!G162</f>
        <v>0</v>
      </c>
      <c r="JA7" s="34">
        <f>+Registro!G163</f>
        <v>0</v>
      </c>
      <c r="JB7" s="34">
        <f>+Registro!G164</f>
        <v>0</v>
      </c>
      <c r="JC7" s="34">
        <f>+Registro!G165</f>
        <v>0</v>
      </c>
      <c r="JD7" s="34">
        <f>+Registro!B168</f>
        <v>0</v>
      </c>
      <c r="JE7" s="34">
        <f>+Registro!B169</f>
        <v>0</v>
      </c>
      <c r="JF7" s="34">
        <f>+Registro!B170</f>
        <v>0</v>
      </c>
      <c r="JG7" s="34">
        <f>+Registro!B171</f>
        <v>0</v>
      </c>
      <c r="JH7" s="34">
        <f>+Registro!G168</f>
        <v>0</v>
      </c>
      <c r="JI7" s="34">
        <f>+Registro!G169</f>
        <v>0</v>
      </c>
      <c r="JJ7" s="34">
        <f>+Registro!G170</f>
        <v>0</v>
      </c>
      <c r="JK7" s="34">
        <f>+Registro!G171</f>
        <v>0</v>
      </c>
      <c r="JL7" s="34">
        <f>+Registro!B174</f>
        <v>0</v>
      </c>
      <c r="JM7" s="34">
        <f>+Registro!B175</f>
        <v>0</v>
      </c>
      <c r="JN7" s="34">
        <f>+Registro!B176</f>
        <v>0</v>
      </c>
      <c r="JO7" s="34">
        <f>+Registro!B177</f>
        <v>0</v>
      </c>
      <c r="JP7" s="34">
        <f>+Registro!G174</f>
        <v>0</v>
      </c>
      <c r="JQ7" s="34">
        <f>+Registro!G175</f>
        <v>0</v>
      </c>
      <c r="JR7" s="34">
        <f>+Registro!G176</f>
        <v>0</v>
      </c>
      <c r="JS7" s="34">
        <f>+Registro!G177</f>
        <v>0</v>
      </c>
    </row>
  </sheetData>
  <sheetProtection algorithmName="SHA-512" hashValue="p/4XnuGKftjsfxI5DSGkHgmGEUvRfNcBAvxEx9WhapE2VuCnTHHEssK41Wnxvd/8Du1y66nUFeeUyEapxqhLGA==" saltValue="rVojNie+zPHwV9ovrC5gxA==" spinCount="100000" sheet="1" objects="1" scenarios="1"/>
  <mergeCells count="17">
    <mergeCell ref="IR5:IU5"/>
    <mergeCell ref="IV5:IY5"/>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AC29B-DD22-4D42-8BE2-7DDCEBB1874F}">
  <sheetPr>
    <pageSetUpPr fitToPage="1"/>
  </sheetPr>
  <dimension ref="A1:N26"/>
  <sheetViews>
    <sheetView view="pageBreakPreview" zoomScaleNormal="100" zoomScaleSheetLayoutView="100" workbookViewId="0">
      <selection activeCell="C1" sqref="C1:D1"/>
    </sheetView>
  </sheetViews>
  <sheetFormatPr baseColWidth="10" defaultColWidth="11.5703125" defaultRowHeight="15" x14ac:dyDescent="0.25"/>
  <cols>
    <col min="1" max="1" width="4.7109375" style="75" customWidth="1"/>
    <col min="2" max="2" width="40.42578125" style="75" customWidth="1"/>
    <col min="3" max="8" width="7.85546875" style="75" customWidth="1"/>
    <col min="9" max="12" width="7.140625" style="75" customWidth="1"/>
  </cols>
  <sheetData>
    <row r="1" spans="1:14" ht="14.45" customHeight="1" x14ac:dyDescent="0.25">
      <c r="A1" s="228" t="s">
        <v>311</v>
      </c>
      <c r="B1" s="230" t="s">
        <v>316</v>
      </c>
      <c r="C1" s="232" t="s">
        <v>317</v>
      </c>
      <c r="D1" s="232"/>
      <c r="E1" s="232"/>
      <c r="F1" s="232"/>
      <c r="G1" s="232"/>
      <c r="H1" s="232"/>
      <c r="I1" s="232"/>
      <c r="J1" s="232"/>
      <c r="K1" s="232"/>
      <c r="L1" s="233"/>
    </row>
    <row r="2" spans="1:14" ht="93" thickBot="1" x14ac:dyDescent="0.3">
      <c r="A2" s="229"/>
      <c r="B2" s="231"/>
      <c r="C2" s="69" t="s">
        <v>371</v>
      </c>
      <c r="D2" s="69" t="s">
        <v>372</v>
      </c>
      <c r="E2" s="69" t="s">
        <v>373</v>
      </c>
      <c r="F2" s="69" t="s">
        <v>318</v>
      </c>
      <c r="G2" s="69" t="s">
        <v>374</v>
      </c>
      <c r="H2" s="69" t="s">
        <v>375</v>
      </c>
      <c r="I2" s="69" t="s">
        <v>319</v>
      </c>
      <c r="J2" s="69" t="s">
        <v>376</v>
      </c>
      <c r="K2" s="69" t="s">
        <v>320</v>
      </c>
      <c r="L2" s="70" t="s">
        <v>377</v>
      </c>
      <c r="N2" s="88"/>
    </row>
    <row r="3" spans="1:14" ht="12" customHeight="1" x14ac:dyDescent="0.25">
      <c r="A3" s="71">
        <v>1</v>
      </c>
      <c r="B3" s="72"/>
      <c r="C3" s="72"/>
      <c r="D3" s="72"/>
      <c r="E3" s="72"/>
      <c r="F3" s="72"/>
      <c r="G3" s="72"/>
      <c r="H3" s="72"/>
      <c r="I3" s="72"/>
      <c r="J3" s="72"/>
      <c r="K3" s="72"/>
      <c r="L3" s="73"/>
    </row>
    <row r="4" spans="1:14" ht="12" customHeight="1" x14ac:dyDescent="0.25">
      <c r="A4" s="62">
        <v>2</v>
      </c>
      <c r="B4" s="63"/>
      <c r="C4" s="63"/>
      <c r="D4" s="63"/>
      <c r="E4" s="63"/>
      <c r="F4" s="63"/>
      <c r="G4" s="63"/>
      <c r="H4" s="63"/>
      <c r="I4" s="63"/>
      <c r="J4" s="63"/>
      <c r="K4" s="63"/>
      <c r="L4" s="64"/>
    </row>
    <row r="5" spans="1:14" ht="12" customHeight="1" x14ac:dyDescent="0.25">
      <c r="A5" s="62">
        <v>3</v>
      </c>
      <c r="B5" s="63"/>
      <c r="C5" s="63"/>
      <c r="D5" s="63"/>
      <c r="E5" s="63"/>
      <c r="F5" s="63"/>
      <c r="G5" s="63"/>
      <c r="H5" s="63"/>
      <c r="I5" s="63"/>
      <c r="J5" s="63"/>
      <c r="K5" s="63"/>
      <c r="L5" s="64"/>
    </row>
    <row r="6" spans="1:14" ht="12" customHeight="1" x14ac:dyDescent="0.25">
      <c r="A6" s="62">
        <v>4</v>
      </c>
      <c r="B6" s="63"/>
      <c r="C6" s="63"/>
      <c r="D6" s="63"/>
      <c r="E6" s="63"/>
      <c r="F6" s="63"/>
      <c r="G6" s="63"/>
      <c r="H6" s="63"/>
      <c r="I6" s="63"/>
      <c r="J6" s="63"/>
      <c r="K6" s="63"/>
      <c r="L6" s="64"/>
    </row>
    <row r="7" spans="1:14" ht="12" customHeight="1" x14ac:dyDescent="0.25">
      <c r="A7" s="62">
        <v>5</v>
      </c>
      <c r="B7" s="63"/>
      <c r="C7" s="63"/>
      <c r="D7" s="63"/>
      <c r="E7" s="63"/>
      <c r="F7" s="63"/>
      <c r="G7" s="63"/>
      <c r="H7" s="63"/>
      <c r="I7" s="63"/>
      <c r="J7" s="63"/>
      <c r="K7" s="63"/>
      <c r="L7" s="64"/>
    </row>
    <row r="8" spans="1:14" ht="12" customHeight="1" x14ac:dyDescent="0.25">
      <c r="A8" s="62">
        <v>6</v>
      </c>
      <c r="B8" s="63"/>
      <c r="C8" s="63"/>
      <c r="D8" s="63"/>
      <c r="E8" s="63"/>
      <c r="F8" s="63"/>
      <c r="G8" s="63"/>
      <c r="H8" s="63"/>
      <c r="I8" s="63"/>
      <c r="J8" s="63"/>
      <c r="K8" s="63"/>
      <c r="L8" s="64"/>
    </row>
    <row r="9" spans="1:14" ht="12" customHeight="1" x14ac:dyDescent="0.25">
      <c r="A9" s="62">
        <v>7</v>
      </c>
      <c r="B9" s="63"/>
      <c r="C9" s="63"/>
      <c r="D9" s="63"/>
      <c r="E9" s="63"/>
      <c r="F9" s="63"/>
      <c r="G9" s="63"/>
      <c r="H9" s="63"/>
      <c r="I9" s="63"/>
      <c r="J9" s="63"/>
      <c r="K9" s="63"/>
      <c r="L9" s="64"/>
    </row>
    <row r="10" spans="1:14" ht="12" customHeight="1" x14ac:dyDescent="0.25">
      <c r="A10" s="62">
        <v>8</v>
      </c>
      <c r="B10" s="63"/>
      <c r="C10" s="63"/>
      <c r="D10" s="63"/>
      <c r="E10" s="63"/>
      <c r="F10" s="63"/>
      <c r="G10" s="63"/>
      <c r="H10" s="63"/>
      <c r="I10" s="63"/>
      <c r="J10" s="63"/>
      <c r="K10" s="63"/>
      <c r="L10" s="64"/>
    </row>
    <row r="11" spans="1:14" ht="12" customHeight="1" x14ac:dyDescent="0.25">
      <c r="A11" s="62">
        <v>9</v>
      </c>
      <c r="B11" s="63"/>
      <c r="C11" s="63"/>
      <c r="D11" s="63"/>
      <c r="E11" s="63"/>
      <c r="F11" s="63"/>
      <c r="G11" s="63"/>
      <c r="H11" s="63"/>
      <c r="I11" s="63"/>
      <c r="J11" s="63"/>
      <c r="K11" s="63"/>
      <c r="L11" s="64"/>
    </row>
    <row r="12" spans="1:14" ht="12" customHeight="1" x14ac:dyDescent="0.25">
      <c r="A12" s="62">
        <v>10</v>
      </c>
      <c r="B12" s="63"/>
      <c r="C12" s="63"/>
      <c r="D12" s="63"/>
      <c r="E12" s="63"/>
      <c r="F12" s="63"/>
      <c r="G12" s="63"/>
      <c r="H12" s="63"/>
      <c r="I12" s="63"/>
      <c r="J12" s="63"/>
      <c r="K12" s="63"/>
      <c r="L12" s="64"/>
    </row>
    <row r="13" spans="1:14" ht="12" customHeight="1" x14ac:dyDescent="0.25">
      <c r="A13" s="62">
        <v>11</v>
      </c>
      <c r="B13" s="63"/>
      <c r="C13" s="63"/>
      <c r="D13" s="63"/>
      <c r="E13" s="63"/>
      <c r="F13" s="63"/>
      <c r="G13" s="63"/>
      <c r="H13" s="63"/>
      <c r="I13" s="63"/>
      <c r="J13" s="63"/>
      <c r="K13" s="63"/>
      <c r="L13" s="64"/>
    </row>
    <row r="14" spans="1:14" ht="12" customHeight="1" x14ac:dyDescent="0.25">
      <c r="A14" s="62">
        <v>12</v>
      </c>
      <c r="B14" s="63"/>
      <c r="C14" s="63"/>
      <c r="D14" s="63"/>
      <c r="E14" s="63"/>
      <c r="F14" s="63"/>
      <c r="G14" s="63"/>
      <c r="H14" s="63"/>
      <c r="I14" s="63"/>
      <c r="J14" s="63"/>
      <c r="K14" s="63"/>
      <c r="L14" s="64"/>
    </row>
    <row r="15" spans="1:14" ht="12" customHeight="1" x14ac:dyDescent="0.25">
      <c r="A15" s="62">
        <v>13</v>
      </c>
      <c r="B15" s="63"/>
      <c r="C15" s="63"/>
      <c r="D15" s="63"/>
      <c r="E15" s="63"/>
      <c r="F15" s="63"/>
      <c r="G15" s="63"/>
      <c r="H15" s="63"/>
      <c r="I15" s="63"/>
      <c r="J15" s="63"/>
      <c r="K15" s="63"/>
      <c r="L15" s="64"/>
    </row>
    <row r="16" spans="1:14" ht="12" customHeight="1" x14ac:dyDescent="0.25">
      <c r="A16" s="62">
        <v>14</v>
      </c>
      <c r="B16" s="63"/>
      <c r="C16" s="63"/>
      <c r="D16" s="63"/>
      <c r="E16" s="63"/>
      <c r="F16" s="63"/>
      <c r="G16" s="63"/>
      <c r="H16" s="63"/>
      <c r="I16" s="63"/>
      <c r="J16" s="63"/>
      <c r="K16" s="63"/>
      <c r="L16" s="64"/>
    </row>
    <row r="17" spans="1:12" ht="12" customHeight="1" x14ac:dyDescent="0.25">
      <c r="A17" s="62">
        <v>15</v>
      </c>
      <c r="B17" s="63"/>
      <c r="C17" s="63"/>
      <c r="D17" s="63"/>
      <c r="E17" s="63"/>
      <c r="F17" s="63"/>
      <c r="G17" s="63"/>
      <c r="H17" s="63"/>
      <c r="I17" s="63"/>
      <c r="J17" s="63"/>
      <c r="K17" s="63"/>
      <c r="L17" s="64"/>
    </row>
    <row r="18" spans="1:12" ht="12" customHeight="1" x14ac:dyDescent="0.25">
      <c r="A18" s="62">
        <v>16</v>
      </c>
      <c r="B18" s="63"/>
      <c r="C18" s="63"/>
      <c r="D18" s="63"/>
      <c r="E18" s="63"/>
      <c r="F18" s="63"/>
      <c r="G18" s="63"/>
      <c r="H18" s="63"/>
      <c r="I18" s="63"/>
      <c r="J18" s="63"/>
      <c r="K18" s="63"/>
      <c r="L18" s="64"/>
    </row>
    <row r="19" spans="1:12" ht="15.75" thickBot="1" x14ac:dyDescent="0.3">
      <c r="A19" s="65">
        <v>17</v>
      </c>
      <c r="B19" s="66"/>
      <c r="C19" s="66"/>
      <c r="D19" s="66"/>
      <c r="E19" s="66"/>
      <c r="F19" s="66"/>
      <c r="G19" s="66"/>
      <c r="H19" s="66"/>
      <c r="I19" s="66"/>
      <c r="J19" s="66"/>
      <c r="K19" s="66"/>
      <c r="L19" s="67"/>
    </row>
    <row r="20" spans="1:12" ht="15.75" thickBot="1" x14ac:dyDescent="0.3">
      <c r="A20" s="74"/>
      <c r="B20" s="74"/>
      <c r="C20" s="74"/>
      <c r="D20" s="74"/>
      <c r="E20" s="74"/>
      <c r="F20" s="74"/>
      <c r="G20" s="74"/>
      <c r="H20" s="74"/>
      <c r="I20" s="74"/>
      <c r="J20" s="74"/>
      <c r="K20" s="74"/>
      <c r="L20" s="74"/>
    </row>
    <row r="21" spans="1:12" ht="14.45" customHeight="1" x14ac:dyDescent="0.25">
      <c r="A21" s="234" t="s">
        <v>312</v>
      </c>
      <c r="B21" s="235"/>
      <c r="C21" s="235"/>
      <c r="D21" s="235"/>
      <c r="E21" s="235"/>
      <c r="F21" s="235"/>
      <c r="G21" s="235"/>
      <c r="H21" s="235"/>
      <c r="I21" s="235"/>
      <c r="J21" s="235"/>
      <c r="K21" s="235"/>
      <c r="L21" s="236"/>
    </row>
    <row r="22" spans="1:12" ht="14.45" customHeight="1" x14ac:dyDescent="0.25">
      <c r="A22" s="89" t="s">
        <v>313</v>
      </c>
      <c r="B22" s="237" t="s">
        <v>321</v>
      </c>
      <c r="C22" s="237"/>
      <c r="D22" s="237"/>
      <c r="E22" s="237"/>
      <c r="F22" s="237"/>
      <c r="G22" s="237"/>
      <c r="H22" s="237"/>
      <c r="I22" s="237"/>
      <c r="J22" s="237"/>
      <c r="K22" s="237"/>
      <c r="L22" s="237"/>
    </row>
    <row r="23" spans="1:12" x14ac:dyDescent="0.25">
      <c r="A23" s="89" t="s">
        <v>314</v>
      </c>
      <c r="B23" s="237" t="s">
        <v>322</v>
      </c>
      <c r="C23" s="237"/>
      <c r="D23" s="237"/>
      <c r="E23" s="237"/>
      <c r="F23" s="237"/>
      <c r="G23" s="237"/>
      <c r="H23" s="237"/>
      <c r="I23" s="237"/>
      <c r="J23" s="237"/>
      <c r="K23" s="237"/>
      <c r="L23" s="237"/>
    </row>
    <row r="24" spans="1:12" x14ac:dyDescent="0.25">
      <c r="A24" s="226" t="s">
        <v>381</v>
      </c>
      <c r="B24" s="226"/>
      <c r="C24" s="226"/>
      <c r="D24" s="226"/>
      <c r="E24" s="226"/>
      <c r="F24" s="226"/>
      <c r="G24" s="226"/>
      <c r="H24" s="226"/>
      <c r="I24" s="226"/>
      <c r="J24" s="226"/>
      <c r="K24" s="226"/>
      <c r="L24" s="226"/>
    </row>
    <row r="25" spans="1:12" ht="72.599999999999994" customHeight="1" x14ac:dyDescent="0.25">
      <c r="A25" s="227" t="s">
        <v>382</v>
      </c>
      <c r="B25" s="227"/>
      <c r="C25" s="227"/>
      <c r="D25" s="227"/>
      <c r="E25" s="227"/>
      <c r="F25" s="227"/>
      <c r="G25" s="227"/>
      <c r="H25" s="227"/>
      <c r="I25" s="227"/>
      <c r="J25" s="227"/>
      <c r="K25" s="227"/>
      <c r="L25" s="227"/>
    </row>
    <row r="26" spans="1:12" x14ac:dyDescent="0.25">
      <c r="A26"/>
      <c r="B26"/>
      <c r="C26"/>
      <c r="D26"/>
      <c r="E26"/>
      <c r="F26"/>
      <c r="G26"/>
      <c r="H26"/>
      <c r="I26"/>
      <c r="J26"/>
      <c r="K26"/>
      <c r="L26"/>
    </row>
  </sheetData>
  <mergeCells count="8">
    <mergeCell ref="A24:L24"/>
    <mergeCell ref="A25:L25"/>
    <mergeCell ref="A1:A2"/>
    <mergeCell ref="B1:B2"/>
    <mergeCell ref="C1:L1"/>
    <mergeCell ref="A21:L21"/>
    <mergeCell ref="B22:L22"/>
    <mergeCell ref="B23:L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TRANSITORIO SRPA&amp;R&amp;"Arial,Normal"&amp;10F5.A6.G19.P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EB2F-1B9E-4A77-B3A4-E31F55A6DD05}">
  <sheetPr>
    <pageSetUpPr fitToPage="1"/>
  </sheetPr>
  <dimension ref="A1:S26"/>
  <sheetViews>
    <sheetView view="pageBreakPreview" zoomScaleNormal="100" zoomScaleSheetLayoutView="100" workbookViewId="0">
      <selection activeCell="C1" sqref="C1:D1"/>
    </sheetView>
  </sheetViews>
  <sheetFormatPr baseColWidth="10" defaultColWidth="11.5703125" defaultRowHeight="15" x14ac:dyDescent="0.25"/>
  <cols>
    <col min="1" max="1" width="6.85546875" style="75" customWidth="1"/>
    <col min="2" max="2" width="36.85546875" customWidth="1"/>
    <col min="3" max="17" width="6.28515625" customWidth="1"/>
    <col min="18" max="18" width="9.7109375" customWidth="1"/>
  </cols>
  <sheetData>
    <row r="1" spans="1:19" ht="16.899999999999999" customHeight="1" x14ac:dyDescent="0.25">
      <c r="A1" s="228" t="s">
        <v>311</v>
      </c>
      <c r="B1" s="232" t="s">
        <v>323</v>
      </c>
      <c r="C1" s="230" t="s">
        <v>324</v>
      </c>
      <c r="D1" s="230"/>
      <c r="E1" s="230"/>
      <c r="F1" s="230"/>
      <c r="G1" s="230"/>
      <c r="H1" s="230"/>
      <c r="I1" s="230"/>
      <c r="J1" s="230"/>
      <c r="K1" s="230"/>
      <c r="L1" s="230"/>
      <c r="M1" s="230"/>
      <c r="N1" s="230"/>
      <c r="O1" s="230"/>
      <c r="P1" s="230"/>
      <c r="Q1" s="243"/>
    </row>
    <row r="2" spans="1:19" ht="83.25" customHeight="1" thickBot="1" x14ac:dyDescent="0.3">
      <c r="A2" s="241"/>
      <c r="B2" s="242"/>
      <c r="C2" s="85" t="s">
        <v>325</v>
      </c>
      <c r="D2" s="85" t="s">
        <v>326</v>
      </c>
      <c r="E2" s="85" t="s">
        <v>327</v>
      </c>
      <c r="F2" s="85" t="s">
        <v>378</v>
      </c>
      <c r="G2" s="69" t="s">
        <v>328</v>
      </c>
      <c r="H2" s="69" t="s">
        <v>329</v>
      </c>
      <c r="I2" s="69" t="s">
        <v>379</v>
      </c>
      <c r="J2" s="69" t="s">
        <v>330</v>
      </c>
      <c r="K2" s="69" t="s">
        <v>331</v>
      </c>
      <c r="L2" s="69" t="s">
        <v>332</v>
      </c>
      <c r="M2" s="69" t="s">
        <v>333</v>
      </c>
      <c r="N2" s="69" t="s">
        <v>334</v>
      </c>
      <c r="O2" s="69" t="s">
        <v>335</v>
      </c>
      <c r="P2" s="69" t="s">
        <v>336</v>
      </c>
      <c r="Q2" s="70" t="s">
        <v>337</v>
      </c>
      <c r="S2" s="86"/>
    </row>
    <row r="3" spans="1:19" ht="13.15" customHeight="1" x14ac:dyDescent="0.25">
      <c r="A3" s="62">
        <v>1</v>
      </c>
      <c r="B3" s="63"/>
      <c r="C3" s="63"/>
      <c r="D3" s="63"/>
      <c r="E3" s="63"/>
      <c r="F3" s="63"/>
      <c r="G3" s="63"/>
      <c r="H3" s="63"/>
      <c r="I3" s="63"/>
      <c r="J3" s="63"/>
      <c r="K3" s="63"/>
      <c r="L3" s="63"/>
      <c r="M3" s="63"/>
      <c r="N3" s="63"/>
      <c r="O3" s="63"/>
      <c r="P3" s="63"/>
      <c r="Q3" s="64"/>
    </row>
    <row r="4" spans="1:19" ht="13.15" customHeight="1" x14ac:dyDescent="0.25">
      <c r="A4" s="62">
        <v>2</v>
      </c>
      <c r="B4" s="63"/>
      <c r="C4" s="63"/>
      <c r="D4" s="63"/>
      <c r="E4" s="63"/>
      <c r="F4" s="63"/>
      <c r="G4" s="63"/>
      <c r="H4" s="63"/>
      <c r="I4" s="63"/>
      <c r="J4" s="63"/>
      <c r="K4" s="63"/>
      <c r="L4" s="63"/>
      <c r="M4" s="63"/>
      <c r="N4" s="63"/>
      <c r="O4" s="63"/>
      <c r="P4" s="63"/>
      <c r="Q4" s="64"/>
    </row>
    <row r="5" spans="1:19" ht="13.15" customHeight="1" x14ac:dyDescent="0.25">
      <c r="A5" s="62">
        <v>3</v>
      </c>
      <c r="B5" s="63"/>
      <c r="C5" s="63"/>
      <c r="D5" s="63"/>
      <c r="E5" s="63"/>
      <c r="F5" s="63"/>
      <c r="G5" s="63"/>
      <c r="H5" s="63"/>
      <c r="I5" s="63"/>
      <c r="J5" s="63"/>
      <c r="K5" s="63"/>
      <c r="L5" s="63"/>
      <c r="M5" s="63"/>
      <c r="N5" s="63"/>
      <c r="O5" s="63"/>
      <c r="P5" s="63"/>
      <c r="Q5" s="64"/>
    </row>
    <row r="6" spans="1:19" ht="13.15" customHeight="1" x14ac:dyDescent="0.25">
      <c r="A6" s="62">
        <v>4</v>
      </c>
      <c r="B6" s="63"/>
      <c r="C6" s="63"/>
      <c r="D6" s="63"/>
      <c r="E6" s="63"/>
      <c r="F6" s="63"/>
      <c r="G6" s="63"/>
      <c r="H6" s="63"/>
      <c r="I6" s="63"/>
      <c r="J6" s="63"/>
      <c r="K6" s="63"/>
      <c r="L6" s="63"/>
      <c r="M6" s="63"/>
      <c r="N6" s="63"/>
      <c r="O6" s="63"/>
      <c r="P6" s="63"/>
      <c r="Q6" s="64"/>
    </row>
    <row r="7" spans="1:19" ht="13.15" customHeight="1" x14ac:dyDescent="0.25">
      <c r="A7" s="62">
        <v>5</v>
      </c>
      <c r="B7" s="63"/>
      <c r="C7" s="63"/>
      <c r="D7" s="63"/>
      <c r="E7" s="63"/>
      <c r="F7" s="63"/>
      <c r="G7" s="63"/>
      <c r="H7" s="63"/>
      <c r="I7" s="63"/>
      <c r="J7" s="63"/>
      <c r="K7" s="63"/>
      <c r="L7" s="63"/>
      <c r="M7" s="63"/>
      <c r="N7" s="63"/>
      <c r="O7" s="63"/>
      <c r="P7" s="63"/>
      <c r="Q7" s="64"/>
    </row>
    <row r="8" spans="1:19" ht="13.15" customHeight="1" x14ac:dyDescent="0.25">
      <c r="A8" s="62">
        <v>6</v>
      </c>
      <c r="B8" s="63"/>
      <c r="C8" s="63"/>
      <c r="D8" s="63"/>
      <c r="E8" s="63"/>
      <c r="F8" s="63"/>
      <c r="G8" s="63"/>
      <c r="H8" s="63"/>
      <c r="I8" s="63"/>
      <c r="J8" s="63"/>
      <c r="K8" s="63"/>
      <c r="L8" s="63"/>
      <c r="M8" s="63"/>
      <c r="N8" s="63"/>
      <c r="O8" s="63"/>
      <c r="P8" s="63"/>
      <c r="Q8" s="64"/>
    </row>
    <row r="9" spans="1:19" ht="13.15" customHeight="1" x14ac:dyDescent="0.25">
      <c r="A9" s="62">
        <v>7</v>
      </c>
      <c r="B9" s="63"/>
      <c r="C9" s="63"/>
      <c r="D9" s="63"/>
      <c r="E9" s="63"/>
      <c r="F9" s="63"/>
      <c r="G9" s="63"/>
      <c r="H9" s="63"/>
      <c r="I9" s="63"/>
      <c r="J9" s="63"/>
      <c r="K9" s="63"/>
      <c r="L9" s="63"/>
      <c r="M9" s="63"/>
      <c r="N9" s="63"/>
      <c r="O9" s="63"/>
      <c r="P9" s="63"/>
      <c r="Q9" s="64"/>
    </row>
    <row r="10" spans="1:19" ht="13.15" customHeight="1" x14ac:dyDescent="0.25">
      <c r="A10" s="62">
        <v>8</v>
      </c>
      <c r="B10" s="63"/>
      <c r="C10" s="63"/>
      <c r="D10" s="63"/>
      <c r="E10" s="63"/>
      <c r="F10" s="63"/>
      <c r="G10" s="63"/>
      <c r="H10" s="63"/>
      <c r="I10" s="63"/>
      <c r="J10" s="63"/>
      <c r="K10" s="63"/>
      <c r="L10" s="63"/>
      <c r="M10" s="63"/>
      <c r="N10" s="63"/>
      <c r="O10" s="63"/>
      <c r="P10" s="63"/>
      <c r="Q10" s="64"/>
    </row>
    <row r="11" spans="1:19" ht="13.15" customHeight="1" x14ac:dyDescent="0.25">
      <c r="A11" s="62">
        <v>9</v>
      </c>
      <c r="B11" s="63"/>
      <c r="C11" s="63"/>
      <c r="D11" s="63"/>
      <c r="E11" s="63"/>
      <c r="F11" s="63"/>
      <c r="G11" s="63"/>
      <c r="H11" s="63"/>
      <c r="I11" s="63"/>
      <c r="J11" s="63"/>
      <c r="K11" s="63"/>
      <c r="L11" s="63"/>
      <c r="M11" s="63"/>
      <c r="N11" s="63"/>
      <c r="O11" s="63"/>
      <c r="P11" s="63"/>
      <c r="Q11" s="64"/>
    </row>
    <row r="12" spans="1:19" ht="13.15" customHeight="1" x14ac:dyDescent="0.25">
      <c r="A12" s="62">
        <v>10</v>
      </c>
      <c r="B12" s="63"/>
      <c r="C12" s="63"/>
      <c r="D12" s="63"/>
      <c r="E12" s="63"/>
      <c r="F12" s="63"/>
      <c r="G12" s="63"/>
      <c r="H12" s="63"/>
      <c r="I12" s="63"/>
      <c r="J12" s="63"/>
      <c r="K12" s="63"/>
      <c r="L12" s="63"/>
      <c r="M12" s="63"/>
      <c r="N12" s="63"/>
      <c r="O12" s="63"/>
      <c r="P12" s="63"/>
      <c r="Q12" s="64"/>
    </row>
    <row r="13" spans="1:19" ht="13.15" customHeight="1" x14ac:dyDescent="0.25">
      <c r="A13" s="62">
        <v>11</v>
      </c>
      <c r="B13" s="63"/>
      <c r="C13" s="63"/>
      <c r="D13" s="63"/>
      <c r="E13" s="63"/>
      <c r="F13" s="63"/>
      <c r="G13" s="63"/>
      <c r="H13" s="63"/>
      <c r="I13" s="63"/>
      <c r="J13" s="63"/>
      <c r="K13" s="63"/>
      <c r="L13" s="63"/>
      <c r="M13" s="63"/>
      <c r="N13" s="63"/>
      <c r="O13" s="63"/>
      <c r="P13" s="63"/>
      <c r="Q13" s="64"/>
    </row>
    <row r="14" spans="1:19" ht="13.15" customHeight="1" x14ac:dyDescent="0.25">
      <c r="A14" s="62">
        <v>12</v>
      </c>
      <c r="B14" s="63"/>
      <c r="C14" s="63"/>
      <c r="D14" s="63"/>
      <c r="E14" s="63"/>
      <c r="F14" s="63"/>
      <c r="G14" s="63"/>
      <c r="H14" s="63"/>
      <c r="I14" s="63"/>
      <c r="J14" s="63"/>
      <c r="K14" s="63"/>
      <c r="L14" s="63"/>
      <c r="M14" s="63"/>
      <c r="N14" s="63"/>
      <c r="O14" s="63"/>
      <c r="P14" s="63"/>
      <c r="Q14" s="64"/>
    </row>
    <row r="15" spans="1:19" ht="13.15" customHeight="1" x14ac:dyDescent="0.25">
      <c r="A15" s="62">
        <v>13</v>
      </c>
      <c r="B15" s="63"/>
      <c r="C15" s="63"/>
      <c r="D15" s="63"/>
      <c r="E15" s="63"/>
      <c r="F15" s="63"/>
      <c r="G15" s="63"/>
      <c r="H15" s="63"/>
      <c r="I15" s="63"/>
      <c r="J15" s="63"/>
      <c r="K15" s="63"/>
      <c r="L15" s="63"/>
      <c r="M15" s="63"/>
      <c r="N15" s="63"/>
      <c r="O15" s="63"/>
      <c r="P15" s="63"/>
      <c r="Q15" s="64"/>
    </row>
    <row r="16" spans="1:19" ht="13.15" customHeight="1" x14ac:dyDescent="0.25">
      <c r="A16" s="62">
        <v>14</v>
      </c>
      <c r="B16" s="63"/>
      <c r="C16" s="63"/>
      <c r="D16" s="63"/>
      <c r="E16" s="63"/>
      <c r="F16" s="63"/>
      <c r="G16" s="63"/>
      <c r="H16" s="63"/>
      <c r="I16" s="63"/>
      <c r="J16" s="63"/>
      <c r="K16" s="63"/>
      <c r="L16" s="63"/>
      <c r="M16" s="63"/>
      <c r="N16" s="63"/>
      <c r="O16" s="63"/>
      <c r="P16" s="63"/>
      <c r="Q16" s="64"/>
    </row>
    <row r="17" spans="1:17" ht="13.15" customHeight="1" x14ac:dyDescent="0.25">
      <c r="A17" s="62">
        <v>15</v>
      </c>
      <c r="B17" s="63"/>
      <c r="C17" s="63"/>
      <c r="D17" s="63"/>
      <c r="E17" s="63"/>
      <c r="F17" s="63"/>
      <c r="G17" s="63"/>
      <c r="H17" s="63"/>
      <c r="I17" s="63"/>
      <c r="J17" s="63"/>
      <c r="K17" s="63"/>
      <c r="L17" s="63"/>
      <c r="M17" s="63"/>
      <c r="N17" s="63"/>
      <c r="O17" s="63"/>
      <c r="P17" s="63"/>
      <c r="Q17" s="64"/>
    </row>
    <row r="18" spans="1:17" ht="13.15" customHeight="1" x14ac:dyDescent="0.25">
      <c r="A18" s="62">
        <v>16</v>
      </c>
      <c r="B18" s="63"/>
      <c r="C18" s="63"/>
      <c r="D18" s="63"/>
      <c r="E18" s="63"/>
      <c r="F18" s="63"/>
      <c r="G18" s="63"/>
      <c r="H18" s="63"/>
      <c r="I18" s="63"/>
      <c r="J18" s="63"/>
      <c r="K18" s="63"/>
      <c r="L18" s="63"/>
      <c r="M18" s="63"/>
      <c r="N18" s="63"/>
      <c r="O18" s="63"/>
      <c r="P18" s="63"/>
      <c r="Q18" s="64"/>
    </row>
    <row r="19" spans="1:17" ht="15.75" thickBot="1" x14ac:dyDescent="0.3">
      <c r="A19" s="65">
        <v>17</v>
      </c>
      <c r="B19" s="66"/>
      <c r="C19" s="66"/>
      <c r="D19" s="66"/>
      <c r="E19" s="66"/>
      <c r="F19" s="66"/>
      <c r="G19" s="66"/>
      <c r="H19" s="66"/>
      <c r="I19" s="66"/>
      <c r="J19" s="66"/>
      <c r="K19" s="66"/>
      <c r="L19" s="66"/>
      <c r="M19" s="66"/>
      <c r="N19" s="66"/>
      <c r="O19" s="66"/>
      <c r="P19" s="66"/>
      <c r="Q19" s="67"/>
    </row>
    <row r="20" spans="1:17" ht="8.4499999999999993" customHeight="1" thickBot="1" x14ac:dyDescent="0.3">
      <c r="A20" s="74"/>
      <c r="B20" s="74"/>
      <c r="C20" s="74"/>
      <c r="D20" s="74"/>
      <c r="E20" s="74"/>
      <c r="F20" s="74"/>
      <c r="G20" s="74"/>
      <c r="H20" s="74"/>
      <c r="I20" s="74"/>
      <c r="J20" s="74"/>
      <c r="K20" s="74"/>
      <c r="L20" s="74"/>
      <c r="M20" s="74"/>
      <c r="N20" s="74"/>
      <c r="O20" s="74"/>
      <c r="P20" s="74"/>
      <c r="Q20" s="74"/>
    </row>
    <row r="21" spans="1:17" x14ac:dyDescent="0.25">
      <c r="A21" s="234" t="s">
        <v>312</v>
      </c>
      <c r="B21" s="235"/>
      <c r="C21" s="235"/>
      <c r="D21" s="235"/>
      <c r="E21" s="235"/>
      <c r="F21" s="235"/>
      <c r="G21" s="235"/>
      <c r="H21" s="235"/>
      <c r="I21" s="235"/>
      <c r="J21" s="235"/>
      <c r="K21" s="235"/>
      <c r="L21" s="235"/>
      <c r="M21" s="235"/>
      <c r="N21" s="235"/>
      <c r="O21" s="235"/>
      <c r="P21" s="235"/>
      <c r="Q21" s="236"/>
    </row>
    <row r="22" spans="1:17" ht="27" customHeight="1" x14ac:dyDescent="0.25">
      <c r="A22" s="76" t="s">
        <v>313</v>
      </c>
      <c r="B22" s="237" t="s">
        <v>338</v>
      </c>
      <c r="C22" s="237"/>
      <c r="D22" s="237"/>
      <c r="E22" s="237"/>
      <c r="F22" s="237"/>
      <c r="G22" s="237"/>
      <c r="H22" s="237"/>
      <c r="I22" s="237"/>
      <c r="J22" s="237"/>
      <c r="K22" s="237"/>
      <c r="L22" s="237"/>
      <c r="M22" s="237"/>
      <c r="N22" s="237"/>
      <c r="O22" s="237"/>
      <c r="P22" s="237"/>
      <c r="Q22" s="244"/>
    </row>
    <row r="23" spans="1:17" ht="28.9" customHeight="1" thickBot="1" x14ac:dyDescent="0.3">
      <c r="A23" s="77" t="s">
        <v>314</v>
      </c>
      <c r="B23" s="245" t="s">
        <v>339</v>
      </c>
      <c r="C23" s="245"/>
      <c r="D23" s="245"/>
      <c r="E23" s="245"/>
      <c r="F23" s="245"/>
      <c r="G23" s="245"/>
      <c r="H23" s="245"/>
      <c r="I23" s="245"/>
      <c r="J23" s="245"/>
      <c r="K23" s="245"/>
      <c r="L23" s="245"/>
      <c r="M23" s="245"/>
      <c r="N23" s="245"/>
      <c r="O23" s="245"/>
      <c r="P23" s="245"/>
      <c r="Q23" s="246"/>
    </row>
    <row r="24" spans="1:17" ht="7.9" customHeight="1" thickBot="1" x14ac:dyDescent="0.3">
      <c r="A24" s="90"/>
      <c r="B24" s="91"/>
      <c r="C24" s="92"/>
      <c r="D24" s="74"/>
      <c r="E24" s="74"/>
      <c r="F24" s="74"/>
      <c r="G24" s="74"/>
      <c r="H24" s="74"/>
      <c r="I24" s="74"/>
      <c r="J24" s="74"/>
      <c r="K24" s="74"/>
      <c r="L24" s="74"/>
      <c r="M24" s="74"/>
      <c r="N24" s="74"/>
      <c r="O24" s="74"/>
      <c r="P24" s="74"/>
      <c r="Q24" s="74"/>
    </row>
    <row r="25" spans="1:17" ht="54.75" customHeight="1" thickBot="1" x14ac:dyDescent="0.3">
      <c r="A25" s="238" t="s">
        <v>383</v>
      </c>
      <c r="B25" s="239"/>
      <c r="C25" s="239"/>
      <c r="D25" s="239"/>
      <c r="E25" s="239"/>
      <c r="F25" s="239"/>
      <c r="G25" s="239"/>
      <c r="H25" s="239"/>
      <c r="I25" s="239"/>
      <c r="J25" s="239"/>
      <c r="K25" s="239"/>
      <c r="L25" s="239"/>
      <c r="M25" s="239"/>
      <c r="N25" s="239"/>
      <c r="O25" s="239"/>
      <c r="P25" s="239"/>
      <c r="Q25" s="240"/>
    </row>
    <row r="26" spans="1:17" x14ac:dyDescent="0.25">
      <c r="A26"/>
    </row>
  </sheetData>
  <mergeCells count="7">
    <mergeCell ref="A25:Q25"/>
    <mergeCell ref="A1:A2"/>
    <mergeCell ref="B1:B2"/>
    <mergeCell ref="C1:Q1"/>
    <mergeCell ref="A21:Q21"/>
    <mergeCell ref="B22:Q22"/>
    <mergeCell ref="B23:Q23"/>
  </mergeCells>
  <printOptions horizontalCentered="1"/>
  <pageMargins left="0.23622047244094491" right="0.23622047244094491" top="1.2204724409448819" bottom="0.74803149606299213" header="0.31496062992125984" footer="0.31496062992125984"/>
  <pageSetup scale="97" fitToHeight="0" orientation="landscape" r:id="rId1"/>
  <headerFooter>
    <oddHeader>&amp;L&amp;G&amp;C&amp;"Arial,Normal"&amp;10PROCESO
PROTECCIÓN
REGISTRO CENTRO TRANSITORIO SRPA&amp;R&amp;"Arial,Normal"&amp;10F5.A6.G19.P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A1733-82ED-472B-9B7C-A2122355E670}">
  <sheetPr>
    <pageSetUpPr fitToPage="1"/>
  </sheetPr>
  <dimension ref="A1:P26"/>
  <sheetViews>
    <sheetView view="pageBreakPreview" zoomScaleNormal="100" zoomScaleSheetLayoutView="100" workbookViewId="0">
      <selection activeCell="C1" sqref="C1:D1"/>
    </sheetView>
  </sheetViews>
  <sheetFormatPr baseColWidth="10" defaultColWidth="11.42578125" defaultRowHeight="14.25" x14ac:dyDescent="0.2"/>
  <cols>
    <col min="1" max="1" width="5.42578125" style="87" customWidth="1"/>
    <col min="2" max="2" width="37.5703125" style="87" customWidth="1"/>
    <col min="3" max="12" width="5.28515625" style="87" customWidth="1"/>
    <col min="13" max="16" width="6.28515625" style="87" customWidth="1"/>
    <col min="17" max="16384" width="11.42578125" style="87"/>
  </cols>
  <sheetData>
    <row r="1" spans="1:16" s="84" customFormat="1" ht="115.15" customHeight="1" thickBot="1" x14ac:dyDescent="0.25">
      <c r="A1" s="93" t="s">
        <v>311</v>
      </c>
      <c r="B1" s="94" t="s">
        <v>384</v>
      </c>
      <c r="C1" s="95" t="s">
        <v>340</v>
      </c>
      <c r="D1" s="95" t="s">
        <v>341</v>
      </c>
      <c r="E1" s="95" t="s">
        <v>342</v>
      </c>
      <c r="F1" s="95" t="s">
        <v>343</v>
      </c>
      <c r="G1" s="95" t="s">
        <v>344</v>
      </c>
      <c r="H1" s="95" t="s">
        <v>345</v>
      </c>
      <c r="I1" s="95" t="s">
        <v>346</v>
      </c>
      <c r="J1" s="95" t="s">
        <v>347</v>
      </c>
      <c r="K1" s="95" t="s">
        <v>348</v>
      </c>
      <c r="L1" s="95" t="s">
        <v>349</v>
      </c>
      <c r="M1" s="95" t="s">
        <v>350</v>
      </c>
      <c r="N1" s="95" t="s">
        <v>351</v>
      </c>
      <c r="O1" s="95" t="s">
        <v>352</v>
      </c>
      <c r="P1" s="96" t="s">
        <v>353</v>
      </c>
    </row>
    <row r="2" spans="1:16" ht="14.25" customHeight="1" x14ac:dyDescent="0.2">
      <c r="A2" s="97">
        <v>1</v>
      </c>
      <c r="B2" s="98"/>
      <c r="C2" s="99"/>
      <c r="D2" s="99"/>
      <c r="E2" s="99"/>
      <c r="F2" s="99"/>
      <c r="G2" s="99"/>
      <c r="H2" s="99"/>
      <c r="I2" s="99"/>
      <c r="J2" s="99"/>
      <c r="K2" s="99"/>
      <c r="L2" s="99"/>
      <c r="M2" s="99"/>
      <c r="N2" s="99"/>
      <c r="O2" s="99"/>
      <c r="P2" s="100"/>
    </row>
    <row r="3" spans="1:16" ht="14.45" customHeight="1" x14ac:dyDescent="0.2">
      <c r="A3" s="101">
        <v>2</v>
      </c>
      <c r="B3" s="98"/>
      <c r="C3" s="99"/>
      <c r="D3" s="99"/>
      <c r="E3" s="99"/>
      <c r="F3" s="99"/>
      <c r="G3" s="99"/>
      <c r="H3" s="99"/>
      <c r="I3" s="99"/>
      <c r="J3" s="99"/>
      <c r="K3" s="99"/>
      <c r="L3" s="99"/>
      <c r="M3" s="99"/>
      <c r="N3" s="99"/>
      <c r="O3" s="99"/>
      <c r="P3" s="100"/>
    </row>
    <row r="4" spans="1:16" ht="14.45" customHeight="1" x14ac:dyDescent="0.2">
      <c r="A4" s="101">
        <v>3</v>
      </c>
      <c r="B4" s="98"/>
      <c r="C4" s="99"/>
      <c r="D4" s="99"/>
      <c r="E4" s="99"/>
      <c r="F4" s="99"/>
      <c r="G4" s="99"/>
      <c r="H4" s="99"/>
      <c r="I4" s="99"/>
      <c r="J4" s="99"/>
      <c r="K4" s="99"/>
      <c r="L4" s="99"/>
      <c r="M4" s="99"/>
      <c r="N4" s="99"/>
      <c r="O4" s="99"/>
      <c r="P4" s="100"/>
    </row>
    <row r="5" spans="1:16" ht="14.45" customHeight="1" x14ac:dyDescent="0.2">
      <c r="A5" s="101">
        <v>4</v>
      </c>
      <c r="B5" s="98"/>
      <c r="C5" s="99"/>
      <c r="D5" s="99"/>
      <c r="E5" s="99"/>
      <c r="F5" s="99"/>
      <c r="G5" s="99"/>
      <c r="H5" s="99"/>
      <c r="I5" s="99"/>
      <c r="J5" s="99"/>
      <c r="K5" s="99"/>
      <c r="L5" s="99"/>
      <c r="M5" s="99"/>
      <c r="N5" s="99"/>
      <c r="O5" s="99"/>
      <c r="P5" s="100"/>
    </row>
    <row r="6" spans="1:16" ht="14.45" customHeight="1" x14ac:dyDescent="0.2">
      <c r="A6" s="101">
        <v>5</v>
      </c>
      <c r="B6" s="98"/>
      <c r="C6" s="99"/>
      <c r="D6" s="99"/>
      <c r="E6" s="99"/>
      <c r="F6" s="99"/>
      <c r="G6" s="99"/>
      <c r="H6" s="99"/>
      <c r="I6" s="99"/>
      <c r="J6" s="99"/>
      <c r="K6" s="99"/>
      <c r="L6" s="99"/>
      <c r="M6" s="99"/>
      <c r="N6" s="99"/>
      <c r="O6" s="99"/>
      <c r="P6" s="100"/>
    </row>
    <row r="7" spans="1:16" ht="14.45" customHeight="1" x14ac:dyDescent="0.2">
      <c r="A7" s="101">
        <v>6</v>
      </c>
      <c r="B7" s="98"/>
      <c r="C7" s="99"/>
      <c r="D7" s="99"/>
      <c r="E7" s="99"/>
      <c r="F7" s="99"/>
      <c r="G7" s="99"/>
      <c r="H7" s="99"/>
      <c r="I7" s="99"/>
      <c r="J7" s="99"/>
      <c r="K7" s="99"/>
      <c r="L7" s="99"/>
      <c r="M7" s="99"/>
      <c r="N7" s="99"/>
      <c r="O7" s="99"/>
      <c r="P7" s="100"/>
    </row>
    <row r="8" spans="1:16" ht="14.45" customHeight="1" x14ac:dyDescent="0.2">
      <c r="A8" s="101">
        <v>7</v>
      </c>
      <c r="B8" s="98"/>
      <c r="C8" s="99"/>
      <c r="D8" s="99"/>
      <c r="E8" s="99"/>
      <c r="F8" s="99"/>
      <c r="G8" s="99"/>
      <c r="H8" s="99"/>
      <c r="I8" s="99"/>
      <c r="J8" s="99"/>
      <c r="K8" s="99"/>
      <c r="L8" s="99"/>
      <c r="M8" s="99"/>
      <c r="N8" s="99"/>
      <c r="O8" s="99"/>
      <c r="P8" s="100"/>
    </row>
    <row r="9" spans="1:16" ht="14.45" customHeight="1" x14ac:dyDescent="0.2">
      <c r="A9" s="101">
        <v>8</v>
      </c>
      <c r="B9" s="98"/>
      <c r="C9" s="99"/>
      <c r="D9" s="99"/>
      <c r="E9" s="99"/>
      <c r="F9" s="99"/>
      <c r="G9" s="99"/>
      <c r="H9" s="99"/>
      <c r="I9" s="99"/>
      <c r="J9" s="99"/>
      <c r="K9" s="99"/>
      <c r="L9" s="99"/>
      <c r="M9" s="99"/>
      <c r="N9" s="99"/>
      <c r="O9" s="99"/>
      <c r="P9" s="100"/>
    </row>
    <row r="10" spans="1:16" ht="14.45" customHeight="1" x14ac:dyDescent="0.2">
      <c r="A10" s="101">
        <v>9</v>
      </c>
      <c r="B10" s="98"/>
      <c r="C10" s="99"/>
      <c r="D10" s="99"/>
      <c r="E10" s="99"/>
      <c r="F10" s="99"/>
      <c r="G10" s="99"/>
      <c r="H10" s="99"/>
      <c r="I10" s="99"/>
      <c r="J10" s="99"/>
      <c r="K10" s="99"/>
      <c r="L10" s="99"/>
      <c r="M10" s="99"/>
      <c r="N10" s="99"/>
      <c r="O10" s="99"/>
      <c r="P10" s="100"/>
    </row>
    <row r="11" spans="1:16" ht="14.45" customHeight="1" x14ac:dyDescent="0.2">
      <c r="A11" s="101">
        <v>10</v>
      </c>
      <c r="B11" s="98"/>
      <c r="C11" s="99"/>
      <c r="D11" s="99"/>
      <c r="E11" s="99"/>
      <c r="F11" s="99"/>
      <c r="G11" s="99"/>
      <c r="H11" s="99"/>
      <c r="I11" s="99"/>
      <c r="J11" s="99"/>
      <c r="K11" s="99"/>
      <c r="L11" s="99"/>
      <c r="M11" s="99"/>
      <c r="N11" s="99"/>
      <c r="O11" s="99"/>
      <c r="P11" s="100"/>
    </row>
    <row r="12" spans="1:16" ht="14.45" customHeight="1" x14ac:dyDescent="0.2">
      <c r="A12" s="101">
        <v>11</v>
      </c>
      <c r="B12" s="98"/>
      <c r="C12" s="99"/>
      <c r="D12" s="99"/>
      <c r="E12" s="99"/>
      <c r="F12" s="99"/>
      <c r="G12" s="99"/>
      <c r="H12" s="99"/>
      <c r="I12" s="99"/>
      <c r="J12" s="99"/>
      <c r="K12" s="99"/>
      <c r="L12" s="99"/>
      <c r="M12" s="99"/>
      <c r="N12" s="99"/>
      <c r="O12" s="99"/>
      <c r="P12" s="100"/>
    </row>
    <row r="13" spans="1:16" ht="14.45" customHeight="1" x14ac:dyDescent="0.2">
      <c r="A13" s="101">
        <v>12</v>
      </c>
      <c r="B13" s="98"/>
      <c r="C13" s="99"/>
      <c r="D13" s="99"/>
      <c r="E13" s="99"/>
      <c r="F13" s="99"/>
      <c r="G13" s="99"/>
      <c r="H13" s="99"/>
      <c r="I13" s="99"/>
      <c r="J13" s="99"/>
      <c r="K13" s="99"/>
      <c r="L13" s="99"/>
      <c r="M13" s="99"/>
      <c r="N13" s="99"/>
      <c r="O13" s="99"/>
      <c r="P13" s="100"/>
    </row>
    <row r="14" spans="1:16" ht="14.45" customHeight="1" x14ac:dyDescent="0.2">
      <c r="A14" s="101">
        <v>13</v>
      </c>
      <c r="B14" s="98"/>
      <c r="C14" s="99"/>
      <c r="D14" s="99"/>
      <c r="E14" s="99"/>
      <c r="F14" s="99"/>
      <c r="G14" s="99"/>
      <c r="H14" s="99"/>
      <c r="I14" s="99"/>
      <c r="J14" s="99"/>
      <c r="K14" s="99"/>
      <c r="L14" s="99"/>
      <c r="M14" s="99"/>
      <c r="N14" s="99"/>
      <c r="O14" s="99"/>
      <c r="P14" s="100"/>
    </row>
    <row r="15" spans="1:16" ht="14.45" customHeight="1" x14ac:dyDescent="0.2">
      <c r="A15" s="101">
        <v>14</v>
      </c>
      <c r="B15" s="98"/>
      <c r="C15" s="99"/>
      <c r="D15" s="99"/>
      <c r="E15" s="99"/>
      <c r="F15" s="99"/>
      <c r="G15" s="99"/>
      <c r="H15" s="99"/>
      <c r="I15" s="99"/>
      <c r="J15" s="99"/>
      <c r="K15" s="99"/>
      <c r="L15" s="99"/>
      <c r="M15" s="99"/>
      <c r="N15" s="99"/>
      <c r="O15" s="99"/>
      <c r="P15" s="100"/>
    </row>
    <row r="16" spans="1:16" ht="14.45" customHeight="1" x14ac:dyDescent="0.2">
      <c r="A16" s="101">
        <v>15</v>
      </c>
      <c r="B16" s="98"/>
      <c r="C16" s="99"/>
      <c r="D16" s="99"/>
      <c r="E16" s="99"/>
      <c r="F16" s="99"/>
      <c r="G16" s="99"/>
      <c r="H16" s="99"/>
      <c r="I16" s="99"/>
      <c r="J16" s="99"/>
      <c r="K16" s="99"/>
      <c r="L16" s="99"/>
      <c r="M16" s="99"/>
      <c r="N16" s="99"/>
      <c r="O16" s="99"/>
      <c r="P16" s="100"/>
    </row>
    <row r="17" spans="1:16" ht="14.45" customHeight="1" x14ac:dyDescent="0.2">
      <c r="A17" s="101">
        <v>16</v>
      </c>
      <c r="B17" s="98"/>
      <c r="C17" s="99"/>
      <c r="D17" s="99"/>
      <c r="E17" s="99"/>
      <c r="F17" s="99"/>
      <c r="G17" s="99"/>
      <c r="H17" s="99"/>
      <c r="I17" s="99"/>
      <c r="J17" s="99"/>
      <c r="K17" s="99"/>
      <c r="L17" s="99"/>
      <c r="M17" s="99"/>
      <c r="N17" s="99"/>
      <c r="O17" s="99"/>
      <c r="P17" s="100"/>
    </row>
    <row r="18" spans="1:16" ht="14.45" customHeight="1" thickBot="1" x14ac:dyDescent="0.25">
      <c r="A18" s="102">
        <v>17</v>
      </c>
      <c r="B18" s="103"/>
      <c r="C18" s="104"/>
      <c r="D18" s="104"/>
      <c r="E18" s="104"/>
      <c r="F18" s="104"/>
      <c r="G18" s="104"/>
      <c r="H18" s="104"/>
      <c r="I18" s="104"/>
      <c r="J18" s="104"/>
      <c r="K18" s="104"/>
      <c r="L18" s="104"/>
      <c r="M18" s="104"/>
      <c r="N18" s="104"/>
      <c r="O18" s="104"/>
      <c r="P18" s="105"/>
    </row>
    <row r="19" spans="1:16" ht="10.15" customHeight="1" thickBot="1" x14ac:dyDescent="0.25">
      <c r="A19" s="106"/>
      <c r="B19" s="106"/>
      <c r="C19" s="106"/>
      <c r="D19" s="106"/>
      <c r="E19" s="106"/>
      <c r="F19" s="106"/>
      <c r="G19" s="106"/>
      <c r="H19" s="106"/>
      <c r="I19" s="106"/>
      <c r="J19" s="106"/>
      <c r="K19" s="106"/>
      <c r="L19" s="106"/>
      <c r="M19" s="106"/>
      <c r="N19" s="106"/>
      <c r="O19" s="106"/>
      <c r="P19" s="106"/>
    </row>
    <row r="20" spans="1:16" ht="11.45" customHeight="1" x14ac:dyDescent="0.2">
      <c r="A20" s="247" t="s">
        <v>312</v>
      </c>
      <c r="B20" s="248"/>
      <c r="C20" s="248"/>
      <c r="D20" s="248"/>
      <c r="E20" s="248"/>
      <c r="F20" s="248"/>
      <c r="G20" s="248"/>
      <c r="H20" s="248"/>
      <c r="I20" s="249"/>
      <c r="J20" s="68"/>
      <c r="K20" s="68"/>
      <c r="L20" s="68"/>
      <c r="M20" s="68"/>
      <c r="N20" s="68"/>
      <c r="O20" s="68"/>
      <c r="P20" s="68"/>
    </row>
    <row r="21" spans="1:16" ht="12.6" customHeight="1" x14ac:dyDescent="0.2">
      <c r="A21" s="78" t="s">
        <v>313</v>
      </c>
      <c r="B21" s="250" t="s">
        <v>354</v>
      </c>
      <c r="C21" s="250"/>
      <c r="D21" s="250"/>
      <c r="E21" s="250"/>
      <c r="F21" s="250"/>
      <c r="G21" s="250"/>
      <c r="H21" s="250"/>
      <c r="I21" s="251"/>
      <c r="J21" s="68"/>
      <c r="K21" s="68"/>
      <c r="L21" s="68"/>
      <c r="M21" s="68"/>
      <c r="N21" s="68"/>
      <c r="O21" s="68"/>
      <c r="P21" s="68"/>
    </row>
    <row r="22" spans="1:16" ht="12.6" customHeight="1" x14ac:dyDescent="0.2">
      <c r="A22" s="78" t="s">
        <v>314</v>
      </c>
      <c r="B22" s="250" t="s">
        <v>355</v>
      </c>
      <c r="C22" s="250"/>
      <c r="D22" s="250"/>
      <c r="E22" s="250"/>
      <c r="F22" s="250"/>
      <c r="G22" s="250"/>
      <c r="H22" s="250"/>
      <c r="I22" s="251"/>
      <c r="J22" s="68"/>
      <c r="K22" s="68"/>
      <c r="L22" s="68"/>
      <c r="M22" s="68"/>
      <c r="N22" s="68"/>
      <c r="O22" s="68"/>
      <c r="P22" s="68"/>
    </row>
    <row r="23" spans="1:16" ht="12.6" customHeight="1" thickBot="1" x14ac:dyDescent="0.25">
      <c r="A23" s="79" t="s">
        <v>315</v>
      </c>
      <c r="B23" s="252" t="s">
        <v>380</v>
      </c>
      <c r="C23" s="252"/>
      <c r="D23" s="252"/>
      <c r="E23" s="252"/>
      <c r="F23" s="252"/>
      <c r="G23" s="252"/>
      <c r="H23" s="252"/>
      <c r="I23" s="253"/>
      <c r="J23" s="68"/>
      <c r="K23" s="68"/>
      <c r="L23" s="68"/>
      <c r="M23" s="68"/>
      <c r="N23" s="68"/>
      <c r="O23" s="68"/>
      <c r="P23" s="68"/>
    </row>
    <row r="24" spans="1:16" ht="7.9" customHeight="1" thickBot="1" x14ac:dyDescent="0.25">
      <c r="A24" s="68"/>
      <c r="B24" s="68"/>
      <c r="C24" s="68"/>
      <c r="D24" s="68"/>
      <c r="E24" s="68"/>
      <c r="F24" s="68"/>
      <c r="G24" s="68"/>
      <c r="H24" s="68"/>
      <c r="I24" s="68"/>
      <c r="J24" s="68"/>
      <c r="K24" s="68"/>
      <c r="L24" s="68"/>
      <c r="M24" s="68"/>
      <c r="N24" s="68"/>
      <c r="O24" s="68"/>
      <c r="P24" s="68"/>
    </row>
    <row r="25" spans="1:16" ht="12" customHeight="1" x14ac:dyDescent="0.2">
      <c r="A25" s="254" t="s">
        <v>385</v>
      </c>
      <c r="B25" s="255"/>
      <c r="C25" s="255"/>
      <c r="D25" s="255"/>
      <c r="E25" s="255"/>
      <c r="F25" s="255"/>
      <c r="G25" s="255"/>
      <c r="H25" s="255"/>
      <c r="I25" s="255"/>
      <c r="J25" s="255"/>
      <c r="K25" s="255"/>
      <c r="L25" s="255"/>
      <c r="M25" s="255"/>
      <c r="N25" s="255"/>
      <c r="O25" s="255"/>
      <c r="P25" s="256"/>
    </row>
    <row r="26" spans="1:16" ht="12" customHeight="1" thickBot="1" x14ac:dyDescent="0.25">
      <c r="A26" s="257"/>
      <c r="B26" s="258"/>
      <c r="C26" s="258"/>
      <c r="D26" s="258"/>
      <c r="E26" s="258"/>
      <c r="F26" s="258"/>
      <c r="G26" s="258"/>
      <c r="H26" s="258"/>
      <c r="I26" s="258"/>
      <c r="J26" s="258"/>
      <c r="K26" s="258"/>
      <c r="L26" s="258"/>
      <c r="M26" s="258"/>
      <c r="N26" s="258"/>
      <c r="O26" s="258"/>
      <c r="P26" s="259"/>
    </row>
  </sheetData>
  <mergeCells count="5">
    <mergeCell ref="A20:I20"/>
    <mergeCell ref="B21:I21"/>
    <mergeCell ref="B22:I22"/>
    <mergeCell ref="B23:I23"/>
    <mergeCell ref="A25:P26"/>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TRANSITORIO SRPA&amp;R&amp;"Arial,Normal"&amp;10F5.A6.G19.P 
Versión 3 
Página &amp;P de &amp;N 
18/03/2021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Registro</vt:lpstr>
      <vt:lpstr>Consolidado</vt:lpstr>
      <vt:lpstr>DP</vt:lpstr>
      <vt:lpstr>DAP</vt:lpstr>
      <vt:lpstr>DTH</vt:lpstr>
      <vt:lpstr>Tablas</vt:lpstr>
      <vt:lpstr>DAP!Área_de_impresión</vt:lpstr>
      <vt:lpstr>DP!Área_de_impresión</vt:lpstr>
      <vt:lpstr>DTH!Área_de_impresión</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2021-03-18T16:23:32Z</cp:lastPrinted>
  <dcterms:created xsi:type="dcterms:W3CDTF">2019-01-30T14:18:32Z</dcterms:created>
  <dcterms:modified xsi:type="dcterms:W3CDTF">2021-03-18T16:23:51Z</dcterms:modified>
</cp:coreProperties>
</file>