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3.xml" ContentType="application/vnd.ms-office.chartstyle+xml"/>
  <Override PartName="/xl/charts/colors3.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codeName="ThisWorkbook" defaultThemeVersion="124226"/>
  <mc:AlternateContent xmlns:mc="http://schemas.openxmlformats.org/markup-compatibility/2006">
    <mc:Choice Requires="x15">
      <x15ac:absPath xmlns:x15ac="http://schemas.microsoft.com/office/spreadsheetml/2010/11/ac" url="C:\Users\liliana.caro\Desktop\2026\Abril\Trabajo\Documentos para enviar\Formatos RpdC y MP\Formatos\"/>
    </mc:Choice>
  </mc:AlternateContent>
  <xr:revisionPtr revIDLastSave="0" documentId="13_ncr:1_{45214B2D-AD77-4EF9-BF14-65246544EBEE}" xr6:coauthVersionLast="47" xr6:coauthVersionMax="47" xr10:uidLastSave="{00000000-0000-0000-0000-000000000000}"/>
  <workbookProtection workbookAlgorithmName="SHA-512" workbookHashValue="ftuOuijwie7R1xjp0e3Np1xMuownoREomdC2pLtIqiXcuklMDC9WG6yvFXYZjXT0EivIeiElkzexwqQAQ0gxUQ==" workbookSaltValue="JtY9IAu9cGXxPGyxpSen8Q==" workbookSpinCount="100000" lockStructure="1"/>
  <bookViews>
    <workbookView xWindow="-120" yWindow="-120" windowWidth="20730" windowHeight="11040" xr2:uid="{00000000-000D-0000-FFFF-FFFF00000000}"/>
  </bookViews>
  <sheets>
    <sheet name="DATOS" sheetId="6" r:id="rId1"/>
    <sheet name="TABULACIÓN" sheetId="3" r:id="rId2"/>
    <sheet name="Listas" sheetId="5" state="hidden" r:id="rId3"/>
  </sheets>
  <definedNames>
    <definedName name="_xlnm._FilterDatabase" localSheetId="0" hidden="1">DATOS!$M$7:$R$7</definedName>
    <definedName name="_xlnm._FilterDatabase" localSheetId="2" hidden="1">Listas!#REF!</definedName>
    <definedName name="_xlnm._FilterDatabase" localSheetId="1" hidden="1">TABULACIÓN!#REF!</definedName>
    <definedName name="_xlnm.Print_Area" localSheetId="0">DATOS!$A$4:$U$212</definedName>
    <definedName name="Lista_pregunta11">Pregunta11[Pregunta11]</definedName>
    <definedName name="Lista_Pregunta14">Pregunta14[Según su experiencia, la jornada de diálogo permite a ciudadanos o usuarios de los servicios de la entidad:]</definedName>
    <definedName name="Lista_pregunta16">Pregunta16[En su opinión ¿La gestión del ICBF según lo presentado, fue…]</definedName>
    <definedName name="Lista_Pregunta18">Pregunta18[De acuerdo con las acciones implementadas en su municipio para cumplir con los compromisos de Acuerdo Final para la terminación del conflicto y la Construcción de una Paz estable y duradera.]</definedName>
    <definedName name="Lista_Pregunta6">Pregunta6[]</definedName>
    <definedName name="Lista_Regional">OFFSET(Listas!$AC$3,0,0,COUNTA(Listas!$AC:$AC),1)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36" i="5" l="1" a="1"/>
  <c r="AD36" i="5" s="1"/>
  <c r="D118" i="3" l="1"/>
  <c r="E118" i="3" s="1"/>
  <c r="D117" i="3"/>
  <c r="E117" i="3" s="1"/>
  <c r="D116" i="3"/>
  <c r="E116" i="3" s="1"/>
  <c r="D113" i="3"/>
  <c r="E113" i="3" s="1"/>
  <c r="D112" i="3"/>
  <c r="E112" i="3" s="1"/>
  <c r="D111" i="3"/>
  <c r="E111" i="3" s="1"/>
  <c r="D108" i="3"/>
  <c r="E108" i="3" s="1"/>
  <c r="D107" i="3"/>
  <c r="E107" i="3" s="1"/>
  <c r="D106" i="3"/>
  <c r="E106" i="3" s="1"/>
  <c r="D105" i="3"/>
  <c r="E105" i="3" s="1"/>
  <c r="D102" i="3"/>
  <c r="E102" i="3" s="1"/>
  <c r="D101" i="3"/>
  <c r="E101" i="3" s="1"/>
  <c r="D100" i="3"/>
  <c r="E100" i="3" s="1"/>
  <c r="D97" i="3"/>
  <c r="E97" i="3" s="1"/>
  <c r="D96" i="3"/>
  <c r="E96" i="3" s="1"/>
  <c r="D95" i="3"/>
  <c r="E95" i="3" s="1"/>
  <c r="D94" i="3"/>
  <c r="E94" i="3" s="1"/>
  <c r="D69" i="3"/>
  <c r="E69" i="3" s="1"/>
  <c r="D68" i="3"/>
  <c r="E68" i="3" s="1"/>
  <c r="D67" i="3"/>
  <c r="E67" i="3" s="1"/>
  <c r="D64" i="3"/>
  <c r="E64" i="3" s="1"/>
  <c r="D63" i="3"/>
  <c r="E63" i="3" s="1"/>
  <c r="D62" i="3"/>
  <c r="E62" i="3" s="1"/>
  <c r="D52" i="3"/>
  <c r="E52" i="3" s="1"/>
  <c r="D51" i="3"/>
  <c r="E51" i="3" s="1"/>
  <c r="D50" i="3"/>
  <c r="E50" i="3" s="1"/>
  <c r="D44" i="3"/>
  <c r="E44" i="3" s="1"/>
  <c r="D43" i="3"/>
  <c r="E43" i="3" s="1"/>
  <c r="D36" i="3"/>
  <c r="E36" i="3" s="1"/>
  <c r="D39" i="3"/>
  <c r="E39" i="3" s="1"/>
  <c r="D38" i="3"/>
  <c r="E38" i="3" s="1"/>
  <c r="D37" i="3"/>
  <c r="E37" i="3" s="1"/>
  <c r="D34" i="3"/>
  <c r="E34" i="3" s="1"/>
  <c r="D33" i="3"/>
  <c r="E33" i="3" s="1"/>
  <c r="D32" i="3"/>
  <c r="E32" i="3" s="1"/>
  <c r="AD7" i="5" a="1"/>
  <c r="AD7" i="5" s="1"/>
  <c r="AD8" i="5" a="1"/>
  <c r="AD8" i="5" s="1"/>
  <c r="AD9" i="5" a="1"/>
  <c r="AD9" i="5" s="1"/>
  <c r="AD10" i="5" a="1"/>
  <c r="AD10" i="5" s="1"/>
  <c r="AD11" i="5" a="1"/>
  <c r="AD11" i="5" s="1"/>
  <c r="AD12" i="5" a="1"/>
  <c r="AD12" i="5" s="1"/>
  <c r="AD13" i="5" a="1"/>
  <c r="AD13" i="5" s="1"/>
  <c r="AD14" i="5" a="1"/>
  <c r="AD14" i="5" s="1"/>
  <c r="AD15" i="5" a="1"/>
  <c r="AD15" i="5" s="1"/>
  <c r="AD16" i="5" a="1"/>
  <c r="AD16" i="5" s="1"/>
  <c r="AD17" i="5" a="1"/>
  <c r="AD17" i="5" s="1"/>
  <c r="AD18" i="5" a="1"/>
  <c r="AD18" i="5" s="1"/>
  <c r="AD19" i="5" a="1"/>
  <c r="AD19" i="5" s="1"/>
  <c r="AD20" i="5" a="1"/>
  <c r="AD20" i="5" s="1"/>
  <c r="AD21" i="5" a="1"/>
  <c r="AD21" i="5" s="1"/>
  <c r="AD22" i="5" a="1"/>
  <c r="AD22" i="5" s="1"/>
  <c r="AD23" i="5" a="1"/>
  <c r="AD23" i="5" s="1"/>
  <c r="AD24" i="5" a="1"/>
  <c r="AD24" i="5" s="1"/>
  <c r="AD25" i="5" a="1"/>
  <c r="AD25" i="5" s="1"/>
  <c r="AD26" i="5" a="1"/>
  <c r="AD26" i="5" s="1"/>
  <c r="AD27" i="5" a="1"/>
  <c r="AD27" i="5" s="1"/>
  <c r="AD28" i="5" a="1"/>
  <c r="AD28" i="5" s="1"/>
  <c r="AD29" i="5" a="1"/>
  <c r="AD29" i="5" s="1"/>
  <c r="AD30" i="5" a="1"/>
  <c r="AD30" i="5" s="1"/>
  <c r="AD31" i="5" a="1"/>
  <c r="AD31" i="5" s="1"/>
  <c r="AD32" i="5" a="1"/>
  <c r="AD32" i="5" s="1"/>
  <c r="AD33" i="5" a="1"/>
  <c r="AD33" i="5" s="1"/>
  <c r="AD34" i="5" a="1"/>
  <c r="AD34" i="5" s="1"/>
  <c r="AD35" i="5" a="1"/>
  <c r="AD35" i="5" s="1"/>
  <c r="AD37" i="5" a="1"/>
  <c r="AD37" i="5" s="1"/>
  <c r="AD38" i="5" a="1"/>
  <c r="AD38" i="5" s="1"/>
  <c r="AD39" i="5" a="1"/>
  <c r="AD39" i="5" s="1"/>
  <c r="AD40" i="5" a="1"/>
  <c r="AD40" i="5" s="1"/>
  <c r="AD41" i="5" a="1"/>
  <c r="AD41" i="5" s="1"/>
  <c r="AD42" i="5" a="1"/>
  <c r="AD42" i="5" s="1"/>
  <c r="AD43" i="5" a="1"/>
  <c r="AD43" i="5" s="1"/>
  <c r="AD44" i="5" a="1"/>
  <c r="AD44" i="5" s="1"/>
  <c r="AD45" i="5" a="1"/>
  <c r="AD45" i="5" s="1"/>
  <c r="AD46" i="5" a="1"/>
  <c r="AD46" i="5" s="1"/>
  <c r="AD47" i="5" a="1"/>
  <c r="AD47" i="5" s="1"/>
  <c r="AD48" i="5" a="1"/>
  <c r="AD48" i="5" s="1"/>
  <c r="AD49" i="5" a="1"/>
  <c r="AD49" i="5" s="1"/>
  <c r="AD50" i="5" a="1"/>
  <c r="AD50" i="5" s="1"/>
  <c r="AD51" i="5" a="1"/>
  <c r="AD51" i="5" s="1"/>
  <c r="AD52" i="5" a="1"/>
  <c r="AD52" i="5" s="1"/>
  <c r="AD53" i="5" a="1"/>
  <c r="AD53" i="5" s="1"/>
  <c r="AD54" i="5" a="1"/>
  <c r="AD54" i="5" s="1"/>
  <c r="AD55" i="5" a="1"/>
  <c r="AD55" i="5" s="1"/>
  <c r="AD56" i="5" a="1"/>
  <c r="AD56" i="5" s="1"/>
  <c r="AD57" i="5" a="1"/>
  <c r="AD57" i="5" s="1"/>
  <c r="AD58" i="5" a="1"/>
  <c r="AD58" i="5" s="1"/>
  <c r="AD59" i="5" a="1"/>
  <c r="AD59" i="5" s="1"/>
  <c r="AD60" i="5" a="1"/>
  <c r="AD60" i="5" s="1"/>
  <c r="AD61" i="5" a="1"/>
  <c r="AD61" i="5" s="1"/>
  <c r="AD62" i="5" a="1"/>
  <c r="AD62" i="5" s="1"/>
  <c r="AD63" i="5" a="1"/>
  <c r="AD63" i="5" s="1"/>
  <c r="AD64" i="5" a="1"/>
  <c r="AD64" i="5" s="1"/>
  <c r="AD65" i="5" a="1"/>
  <c r="AD65" i="5" s="1"/>
  <c r="AD66" i="5" a="1"/>
  <c r="AD66" i="5" s="1"/>
  <c r="AD67" i="5" a="1"/>
  <c r="AD67" i="5" s="1"/>
  <c r="AD68" i="5" a="1"/>
  <c r="AD68" i="5" s="1"/>
  <c r="AD69" i="5" a="1"/>
  <c r="AD69" i="5" s="1"/>
  <c r="AD70" i="5" a="1"/>
  <c r="AD70" i="5" s="1"/>
  <c r="AD71" i="5" a="1"/>
  <c r="AD71" i="5" s="1"/>
  <c r="AD72" i="5" a="1"/>
  <c r="AD72" i="5" s="1"/>
  <c r="AD73" i="5" a="1"/>
  <c r="AD73" i="5" s="1"/>
  <c r="AD74" i="5" a="1"/>
  <c r="AD74" i="5" s="1"/>
  <c r="AD75" i="5" a="1"/>
  <c r="AD75" i="5" s="1"/>
  <c r="AD76" i="5" a="1"/>
  <c r="AD76" i="5" s="1"/>
  <c r="AD77" i="5" a="1"/>
  <c r="AD77" i="5" s="1"/>
  <c r="AD78" i="5" a="1"/>
  <c r="AD78" i="5" s="1"/>
  <c r="AD79" i="5" a="1"/>
  <c r="AD79" i="5" s="1"/>
  <c r="AD80" i="5" a="1"/>
  <c r="AD80" i="5" s="1"/>
  <c r="AD81" i="5" a="1"/>
  <c r="AD81" i="5" s="1"/>
  <c r="AD82" i="5" a="1"/>
  <c r="AD82" i="5" s="1"/>
  <c r="AD83" i="5" a="1"/>
  <c r="AD83" i="5" s="1"/>
  <c r="AD84" i="5" a="1"/>
  <c r="AD84" i="5" s="1"/>
  <c r="AD85" i="5" a="1"/>
  <c r="AD85" i="5" s="1"/>
  <c r="AD86" i="5" a="1"/>
  <c r="AD86" i="5" s="1"/>
  <c r="AD87" i="5" a="1"/>
  <c r="AD87" i="5" s="1"/>
  <c r="AD88" i="5" a="1"/>
  <c r="AD88" i="5" s="1"/>
  <c r="AD89" i="5" a="1"/>
  <c r="AD89" i="5" s="1"/>
  <c r="AD90" i="5" a="1"/>
  <c r="AD90" i="5" s="1"/>
  <c r="AD91" i="5" a="1"/>
  <c r="AD91" i="5" s="1"/>
  <c r="AD92" i="5" a="1"/>
  <c r="AD92" i="5" s="1"/>
  <c r="AD93" i="5" a="1"/>
  <c r="AD93" i="5" s="1"/>
  <c r="AD94" i="5" a="1"/>
  <c r="AD94" i="5" s="1"/>
  <c r="AD95" i="5" a="1"/>
  <c r="AD95" i="5" s="1"/>
  <c r="AD96" i="5" a="1"/>
  <c r="AD96" i="5" s="1"/>
  <c r="AD97" i="5" a="1"/>
  <c r="AD97" i="5" s="1"/>
  <c r="AD98" i="5" a="1"/>
  <c r="AD98" i="5" s="1"/>
  <c r="AD99" i="5" a="1"/>
  <c r="AD99" i="5" s="1"/>
  <c r="AD100" i="5" a="1"/>
  <c r="AD100" i="5" s="1"/>
  <c r="AD101" i="5" a="1"/>
  <c r="AD101" i="5" s="1"/>
  <c r="AD102" i="5" a="1"/>
  <c r="AD102" i="5" s="1"/>
  <c r="AD103" i="5" a="1"/>
  <c r="AD103" i="5" s="1"/>
  <c r="AD104" i="5" a="1"/>
  <c r="AD104" i="5" s="1"/>
  <c r="AD105" i="5" a="1"/>
  <c r="AD105" i="5" s="1"/>
  <c r="AD106" i="5" a="1"/>
  <c r="AD106" i="5" s="1"/>
  <c r="AD107" i="5" a="1"/>
  <c r="AD107" i="5" s="1"/>
  <c r="AD108" i="5" a="1"/>
  <c r="AD108" i="5" s="1"/>
  <c r="AD109" i="5" a="1"/>
  <c r="AD109" i="5" s="1"/>
  <c r="AD110" i="5" a="1"/>
  <c r="AD110" i="5" s="1"/>
  <c r="AD111" i="5" a="1"/>
  <c r="AD111" i="5" s="1"/>
  <c r="AD112" i="5" a="1"/>
  <c r="AD112" i="5" s="1"/>
  <c r="AD113" i="5" a="1"/>
  <c r="AD113" i="5" s="1"/>
  <c r="AD114" i="5" a="1"/>
  <c r="AD114" i="5" s="1"/>
  <c r="AD115" i="5" a="1"/>
  <c r="AD115" i="5" s="1"/>
  <c r="AD116" i="5" a="1"/>
  <c r="AD116" i="5" s="1"/>
  <c r="AD117" i="5" a="1"/>
  <c r="AD117" i="5" s="1"/>
  <c r="AD118" i="5" a="1"/>
  <c r="AD118" i="5" s="1"/>
  <c r="AD119" i="5" a="1"/>
  <c r="AD119" i="5" s="1"/>
  <c r="AD120" i="5" a="1"/>
  <c r="AD120" i="5" s="1"/>
  <c r="AD121" i="5" a="1"/>
  <c r="AD121" i="5" s="1"/>
  <c r="AD122" i="5" a="1"/>
  <c r="AD122" i="5" s="1"/>
  <c r="AD123" i="5" a="1"/>
  <c r="AD123" i="5" s="1"/>
  <c r="AD124" i="5" a="1"/>
  <c r="AD124" i="5" s="1"/>
  <c r="AD125" i="5" a="1"/>
  <c r="AD125" i="5" s="1"/>
  <c r="AD126" i="5" a="1"/>
  <c r="AD126" i="5" s="1"/>
  <c r="AD127" i="5" a="1"/>
  <c r="AD127" i="5" s="1"/>
  <c r="AD128" i="5" a="1"/>
  <c r="AD128" i="5" s="1"/>
  <c r="AD129" i="5" a="1"/>
  <c r="AD129" i="5" s="1"/>
  <c r="AD130" i="5" a="1"/>
  <c r="AD130" i="5" s="1"/>
  <c r="AD131" i="5" a="1"/>
  <c r="AD131" i="5" s="1"/>
  <c r="AD132" i="5" a="1"/>
  <c r="AD132" i="5" s="1"/>
  <c r="AD133" i="5" a="1"/>
  <c r="AD133" i="5" s="1"/>
  <c r="AD134" i="5" a="1"/>
  <c r="AD134" i="5" s="1"/>
  <c r="AD135" i="5" a="1"/>
  <c r="AD135" i="5" s="1"/>
  <c r="AD136" i="5" a="1"/>
  <c r="AD136" i="5" s="1"/>
  <c r="AD137" i="5" a="1"/>
  <c r="AD137" i="5" s="1"/>
  <c r="AD138" i="5" a="1"/>
  <c r="AD138" i="5" s="1"/>
  <c r="AD139" i="5" a="1"/>
  <c r="AD139" i="5" s="1"/>
  <c r="AD140" i="5" a="1"/>
  <c r="AD140" i="5" s="1"/>
  <c r="AD141" i="5" a="1"/>
  <c r="AD141" i="5" s="1"/>
  <c r="AD142" i="5" a="1"/>
  <c r="AD142" i="5" s="1"/>
  <c r="AD143" i="5" a="1"/>
  <c r="AD143" i="5" s="1"/>
  <c r="AD144" i="5" a="1"/>
  <c r="AD144" i="5" s="1"/>
  <c r="AD145" i="5" a="1"/>
  <c r="AD145" i="5" s="1"/>
  <c r="AD146" i="5" a="1"/>
  <c r="AD146" i="5" s="1"/>
  <c r="AD147" i="5" a="1"/>
  <c r="AD147" i="5" s="1"/>
  <c r="AD148" i="5" a="1"/>
  <c r="AD148" i="5" s="1"/>
  <c r="AD149" i="5" a="1"/>
  <c r="AD149" i="5" s="1"/>
  <c r="AD150" i="5" a="1"/>
  <c r="AD150" i="5" s="1"/>
  <c r="AD151" i="5" a="1"/>
  <c r="AD151" i="5" s="1"/>
  <c r="AD152" i="5" a="1"/>
  <c r="AD152" i="5" s="1"/>
  <c r="AD153" i="5" a="1"/>
  <c r="AD153" i="5" s="1"/>
  <c r="AD154" i="5" a="1"/>
  <c r="AD154" i="5" s="1"/>
  <c r="AD155" i="5" a="1"/>
  <c r="AD155" i="5" s="1"/>
  <c r="AD156" i="5" a="1"/>
  <c r="AD156" i="5" s="1"/>
  <c r="AD157" i="5" a="1"/>
  <c r="AD157" i="5" s="1"/>
  <c r="AD158" i="5" a="1"/>
  <c r="AD158" i="5" s="1"/>
  <c r="AD159" i="5" a="1"/>
  <c r="AD159" i="5" s="1"/>
  <c r="AD160" i="5" a="1"/>
  <c r="AD160" i="5" s="1"/>
  <c r="AD161" i="5" a="1"/>
  <c r="AD161" i="5" s="1"/>
  <c r="AD162" i="5" a="1"/>
  <c r="AD162" i="5" s="1"/>
  <c r="AD163" i="5" a="1"/>
  <c r="AD163" i="5" s="1"/>
  <c r="AD164" i="5" a="1"/>
  <c r="AD164" i="5" s="1"/>
  <c r="AD165" i="5" a="1"/>
  <c r="AD165" i="5" s="1"/>
  <c r="AD166" i="5" a="1"/>
  <c r="AD166" i="5" s="1"/>
  <c r="AD167" i="5" a="1"/>
  <c r="AD167" i="5" s="1"/>
  <c r="AD168" i="5" a="1"/>
  <c r="AD168" i="5" s="1"/>
  <c r="AD169" i="5" a="1"/>
  <c r="AD169" i="5" s="1"/>
  <c r="AD170" i="5" a="1"/>
  <c r="AD170" i="5" s="1"/>
  <c r="AD171" i="5" a="1"/>
  <c r="AD171" i="5" s="1"/>
  <c r="AD172" i="5" a="1"/>
  <c r="AD172" i="5" s="1"/>
  <c r="AD173" i="5" a="1"/>
  <c r="AD173" i="5" s="1"/>
  <c r="AD174" i="5" a="1"/>
  <c r="AD174" i="5" s="1"/>
  <c r="AD175" i="5" a="1"/>
  <c r="AD175" i="5" s="1"/>
  <c r="AD176" i="5" a="1"/>
  <c r="AD176" i="5" s="1"/>
  <c r="AD177" i="5" a="1"/>
  <c r="AD177" i="5" s="1"/>
  <c r="AD178" i="5" a="1"/>
  <c r="AD178" i="5" s="1"/>
  <c r="AD179" i="5" a="1"/>
  <c r="AD179" i="5" s="1"/>
  <c r="AD180" i="5" a="1"/>
  <c r="AD180" i="5" s="1"/>
  <c r="AD181" i="5" a="1"/>
  <c r="AD181" i="5" s="1"/>
  <c r="AD182" i="5" a="1"/>
  <c r="AD182" i="5" s="1"/>
  <c r="AD183" i="5" a="1"/>
  <c r="AD183" i="5" s="1"/>
  <c r="AD184" i="5" a="1"/>
  <c r="AD184" i="5" s="1"/>
  <c r="AD185" i="5" a="1"/>
  <c r="AD185" i="5" s="1"/>
  <c r="AD186" i="5" a="1"/>
  <c r="AD186" i="5" s="1"/>
  <c r="AD187" i="5" a="1"/>
  <c r="AD187" i="5" s="1"/>
  <c r="AD188" i="5" a="1"/>
  <c r="AD188" i="5" s="1"/>
  <c r="AD189" i="5" a="1"/>
  <c r="AD189" i="5" s="1"/>
  <c r="AD190" i="5" a="1"/>
  <c r="AD190" i="5" s="1"/>
  <c r="AD191" i="5" a="1"/>
  <c r="AD191" i="5" s="1"/>
  <c r="AD192" i="5" a="1"/>
  <c r="AD192" i="5" s="1"/>
  <c r="AD193" i="5" a="1"/>
  <c r="AD193" i="5" s="1"/>
  <c r="AD194" i="5" a="1"/>
  <c r="AD194" i="5" s="1"/>
  <c r="AD195" i="5" a="1"/>
  <c r="AD195" i="5" s="1"/>
  <c r="AD196" i="5" a="1"/>
  <c r="AD196" i="5" s="1"/>
  <c r="AD197" i="5" a="1"/>
  <c r="AD197" i="5" s="1"/>
  <c r="AD198" i="5" a="1"/>
  <c r="AD198" i="5" s="1"/>
  <c r="AD199" i="5" a="1"/>
  <c r="AD199" i="5" s="1"/>
  <c r="AD200" i="5" a="1"/>
  <c r="AD200" i="5" s="1"/>
  <c r="AD201" i="5" a="1"/>
  <c r="AD201" i="5" s="1"/>
  <c r="AD202" i="5" a="1"/>
  <c r="AD202" i="5" s="1"/>
  <c r="AD203" i="5" a="1"/>
  <c r="AD203" i="5" s="1"/>
  <c r="AD204" i="5" a="1"/>
  <c r="AD204" i="5" s="1"/>
  <c r="AD205" i="5" a="1"/>
  <c r="AD205" i="5" s="1"/>
  <c r="AD206" i="5" a="1"/>
  <c r="AD206" i="5" s="1"/>
  <c r="AD207" i="5" a="1"/>
  <c r="AD207" i="5" s="1"/>
  <c r="AD208" i="5" a="1"/>
  <c r="AD208" i="5" s="1"/>
  <c r="AD209" i="5" a="1"/>
  <c r="AD209" i="5" s="1"/>
  <c r="AD210" i="5" a="1"/>
  <c r="AD210" i="5" s="1"/>
  <c r="AD211" i="5" a="1"/>
  <c r="AD211" i="5" s="1"/>
  <c r="AD212" i="5" a="1"/>
  <c r="AD212" i="5" s="1"/>
  <c r="AD213" i="5" a="1"/>
  <c r="AD213" i="5" s="1"/>
  <c r="AD214" i="5" a="1"/>
  <c r="AD214" i="5" s="1"/>
  <c r="AD215" i="5" a="1"/>
  <c r="AD215" i="5" s="1"/>
  <c r="AD216" i="5" a="1"/>
  <c r="AD216" i="5" s="1"/>
  <c r="AD217" i="5" a="1"/>
  <c r="AD217" i="5" s="1"/>
  <c r="AD218" i="5" a="1"/>
  <c r="AD218" i="5" s="1"/>
  <c r="AD219" i="5" a="1"/>
  <c r="AD219" i="5" s="1"/>
  <c r="AD220" i="5" a="1"/>
  <c r="AD220" i="5" s="1"/>
  <c r="AD4" i="5" a="1"/>
  <c r="AD4" i="5" s="1"/>
  <c r="AD5" i="5" a="1"/>
  <c r="AD5" i="5" s="1"/>
  <c r="AD6" i="5" a="1"/>
  <c r="AD6" i="5" s="1"/>
  <c r="AD3" i="5" a="1"/>
  <c r="AD3" i="5" s="1"/>
  <c r="AD1" i="5" a="1"/>
  <c r="AD1" i="5" s="1"/>
  <c r="AC3" i="5" l="1" a="1"/>
  <c r="AC3" i="5" s="1"/>
  <c r="D91" i="3"/>
  <c r="D110" i="3"/>
  <c r="E110" i="3" s="1"/>
  <c r="D104" i="3"/>
  <c r="E104" i="3" s="1"/>
  <c r="D99" i="3"/>
  <c r="E99" i="3" s="1"/>
  <c r="D90" i="3"/>
  <c r="D89" i="3"/>
  <c r="D88" i="3"/>
  <c r="D87" i="3"/>
  <c r="D86" i="3"/>
  <c r="D85" i="3"/>
  <c r="D84" i="3"/>
  <c r="D83" i="3"/>
  <c r="D82" i="3"/>
  <c r="D81" i="3"/>
  <c r="D80" i="3"/>
  <c r="D79" i="3"/>
  <c r="D78" i="3"/>
  <c r="D77" i="3"/>
  <c r="D76" i="3"/>
  <c r="D75" i="3"/>
  <c r="D74" i="3"/>
  <c r="D18" i="3" l="1"/>
  <c r="E18" i="3" s="1"/>
  <c r="D19" i="3"/>
  <c r="E19" i="3" s="1"/>
  <c r="P18" i="3"/>
  <c r="P16" i="3"/>
  <c r="P17" i="3"/>
  <c r="P19" i="3"/>
  <c r="P20" i="3"/>
  <c r="D17" i="3"/>
  <c r="E17" i="3" s="1"/>
  <c r="D20" i="3"/>
  <c r="D16" i="3"/>
  <c r="E16" i="3" s="1"/>
  <c r="D115" i="3"/>
  <c r="D93" i="3"/>
  <c r="E74" i="3"/>
  <c r="E75" i="3"/>
  <c r="E76" i="3"/>
  <c r="E77" i="3"/>
  <c r="E78" i="3"/>
  <c r="E79" i="3"/>
  <c r="E80" i="3"/>
  <c r="E81" i="3"/>
  <c r="E82" i="3"/>
  <c r="E83" i="3"/>
  <c r="E84" i="3"/>
  <c r="E85" i="3"/>
  <c r="E86" i="3"/>
  <c r="E87" i="3"/>
  <c r="E88" i="3"/>
  <c r="E89" i="3"/>
  <c r="E90" i="3"/>
  <c r="E91" i="3"/>
  <c r="D73" i="3"/>
  <c r="E73" i="3" s="1"/>
  <c r="D72" i="3"/>
  <c r="E72" i="3" s="1"/>
  <c r="D66" i="3"/>
  <c r="E66" i="3" s="1"/>
  <c r="D61" i="3"/>
  <c r="E61" i="3" s="1"/>
  <c r="D57" i="3"/>
  <c r="E57" i="3" s="1"/>
  <c r="D58" i="3"/>
  <c r="E58" i="3" s="1"/>
  <c r="D59" i="3"/>
  <c r="E59" i="3" s="1"/>
  <c r="D56" i="3"/>
  <c r="E56" i="3" s="1"/>
  <c r="D49" i="3"/>
  <c r="E49" i="3" s="1"/>
  <c r="D45" i="3"/>
  <c r="E45" i="3" s="1"/>
  <c r="D42" i="3"/>
  <c r="E42" i="3" s="1"/>
  <c r="D31" i="3"/>
  <c r="E31" i="3" s="1"/>
  <c r="D14" i="3"/>
  <c r="E14" i="3" s="1"/>
  <c r="D15" i="3"/>
  <c r="E15" i="3" s="1"/>
  <c r="D13" i="3"/>
  <c r="E13" i="3" s="1"/>
  <c r="D23" i="3"/>
  <c r="E23" i="3" s="1"/>
  <c r="D24" i="3"/>
  <c r="E24" i="3" s="1"/>
  <c r="D25" i="3"/>
  <c r="E25" i="3" s="1"/>
  <c r="D26" i="3"/>
  <c r="E26" i="3" s="1"/>
  <c r="D27" i="3"/>
  <c r="E27" i="3" s="1"/>
  <c r="D28" i="3"/>
  <c r="E28" i="3" s="1"/>
  <c r="D22" i="3"/>
  <c r="E22" i="3" s="1"/>
  <c r="P28" i="3"/>
  <c r="E20" i="3" l="1"/>
  <c r="Q20" i="3" s="1"/>
  <c r="Q17" i="3"/>
  <c r="Q15" i="3"/>
  <c r="Q14" i="3"/>
  <c r="Q16" i="3"/>
  <c r="Q19" i="3"/>
  <c r="Q18" i="3"/>
  <c r="G9" i="3"/>
  <c r="A122" i="3" s="1"/>
  <c r="E115" i="3"/>
  <c r="Q21" i="3"/>
  <c r="P115" i="3"/>
  <c r="Q115" i="3" l="1"/>
  <c r="P72" i="3"/>
  <c r="P110" i="3"/>
  <c r="P104" i="3"/>
  <c r="P99" i="3"/>
  <c r="P93" i="3"/>
  <c r="P66" i="3"/>
  <c r="P61" i="3"/>
  <c r="P56" i="3"/>
  <c r="P31" i="3" l="1"/>
  <c r="P14" i="3" l="1"/>
  <c r="P15" i="3"/>
  <c r="Q29" i="3" l="1"/>
  <c r="Q41" i="3" l="1"/>
  <c r="P34" i="3"/>
  <c r="Q35" i="3"/>
  <c r="P22" i="3"/>
  <c r="P23" i="3"/>
  <c r="P24" i="3"/>
  <c r="P25" i="3"/>
  <c r="P26" i="3"/>
  <c r="P27" i="3"/>
  <c r="Q30" i="3"/>
  <c r="P42" i="3"/>
  <c r="P45" i="3"/>
  <c r="Q48" i="3"/>
  <c r="P49" i="3"/>
  <c r="P52" i="3"/>
  <c r="Q54" i="3"/>
  <c r="Q12" i="3"/>
  <c r="P13" i="3"/>
  <c r="Q13" i="3" l="1"/>
  <c r="Q28" i="3"/>
  <c r="Q56" i="3"/>
  <c r="Q104" i="3"/>
  <c r="Q110" i="3"/>
  <c r="Q61" i="3"/>
  <c r="Q66" i="3"/>
  <c r="Q99" i="3"/>
  <c r="E93" i="3"/>
  <c r="Q93" i="3" s="1"/>
  <c r="Q72" i="3"/>
  <c r="Q31" i="3"/>
  <c r="Q23" i="3"/>
  <c r="Q27" i="3"/>
  <c r="Q25" i="3"/>
  <c r="Q24" i="3"/>
  <c r="Q26" i="3"/>
  <c r="Q42" i="3"/>
  <c r="Q34" i="3"/>
  <c r="Q45" i="3"/>
  <c r="Q52" i="3"/>
  <c r="Q22" i="3"/>
  <c r="Q49"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<sst xmlns="http://schemas.openxmlformats.org/spreadsheetml/2006/main" count="1761" uniqueCount="614">
  <si>
    <t xml:space="preserve">No </t>
  </si>
  <si>
    <t>Regional</t>
  </si>
  <si>
    <t>Centro Zonal</t>
  </si>
  <si>
    <t>#</t>
  </si>
  <si>
    <t>CZ Integral Nororiental</t>
  </si>
  <si>
    <t>CZ Integral Noroccidental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</si>
  <si>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</si>
  <si>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</si>
  <si>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</si>
  <si>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</si>
  <si>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</si>
  <si>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</si>
  <si>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</si>
  <si>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</si>
  <si>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</si>
  <si>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</si>
  <si>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</si>
  <si>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</si>
  <si>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</si>
  <si>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</si>
  <si>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</si>
  <si>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</si>
  <si>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</si>
  <si>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</si>
  <si>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</si>
  <si>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</si>
  <si>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</si>
  <si>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</si>
  <si>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</si>
  <si>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</si>
  <si>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</si>
  <si>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</si>
  <si>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</si>
  <si>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</si>
  <si>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</si>
  <si>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</si>
  <si>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</si>
  <si>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</si>
  <si>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</si>
  <si>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</si>
  <si>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</si>
  <si>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</si>
  <si>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</si>
  <si>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Turbaco</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</si>
  <si>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</si>
  <si>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</si>
  <si>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</si>
  <si>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</si>
  <si>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</si>
  <si>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</si>
  <si>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</si>
  <si>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</si>
  <si>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</si>
  <si>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</si>
  <si>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</si>
  <si>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</si>
  <si>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</si>
  <si>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</si>
  <si>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</si>
  <si>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</si>
  <si>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</si>
  <si>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</si>
  <si>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</si>
  <si>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</si>
  <si>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</si>
  <si>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</si>
  <si>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</si>
  <si>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</si>
  <si>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</si>
  <si>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</si>
  <si>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</si>
  <si>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</si>
  <si>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</si>
  <si>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</si>
  <si>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</si>
  <si>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</si>
  <si>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</si>
  <si>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</si>
  <si>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</si>
  <si>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</si>
  <si>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</si>
  <si>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</si>
  <si>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</si>
  <si>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</si>
  <si>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</si>
  <si>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Soacha</t>
  </si>
  <si>
    <t>CZ Zipaquira</t>
  </si>
  <si>
    <t>CZ Choconta</t>
  </si>
  <si>
    <t>CZ Pacho</t>
  </si>
  <si>
    <t>CZ Villeta</t>
  </si>
  <si>
    <t>CZ Facatativa</t>
  </si>
  <si>
    <t>CZ Fusagasuga</t>
  </si>
  <si>
    <t>CZ Caqueza</t>
  </si>
  <si>
    <t>CZ Gacheta</t>
  </si>
  <si>
    <t>CZ Girardot</t>
  </si>
  <si>
    <t>CZ La Mesa</t>
  </si>
  <si>
    <t>CZ Ubate</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</si>
  <si>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</si>
  <si>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</si>
  <si>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</si>
  <si>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</si>
  <si>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</si>
  <si>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</si>
  <si>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</si>
  <si>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</si>
  <si>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</si>
  <si>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</si>
  <si>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</si>
  <si>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</si>
  <si>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</si>
  <si>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</si>
  <si>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</si>
  <si>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</si>
  <si>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Del Rio</t>
  </si>
  <si>
    <t>CZ Cienaga</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</si>
  <si>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</si>
  <si>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</si>
  <si>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</si>
  <si>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</si>
  <si>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</si>
  <si>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</si>
  <si>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</si>
  <si>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</si>
  <si>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</si>
  <si>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</si>
  <si>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</si>
  <si>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</si>
  <si>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</si>
  <si>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</si>
  <si>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</si>
  <si>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</si>
  <si>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</si>
  <si>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</si>
  <si>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</si>
  <si>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Pamplona</t>
  </si>
  <si>
    <t>CZ Tibu</t>
  </si>
  <si>
    <t>CZ Armenia Sur</t>
  </si>
  <si>
    <t>CZ Armenia Norte</t>
  </si>
  <si>
    <t>CZ Calarca</t>
  </si>
  <si>
    <t>CZ Pereira</t>
  </si>
  <si>
    <t>CZ La Virginia</t>
  </si>
  <si>
    <t>CZ Dos Quebradas</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</si>
  <si>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</si>
  <si>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</si>
  <si>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</si>
  <si>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</si>
  <si>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</si>
  <si>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</si>
  <si>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</si>
  <si>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</si>
  <si>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</si>
  <si>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</si>
  <si>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</si>
  <si>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</si>
  <si>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</si>
  <si>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</si>
  <si>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</si>
  <si>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</si>
  <si>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</si>
  <si>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</si>
  <si>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</si>
  <si>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</si>
  <si>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</si>
  <si>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</si>
  <si>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</si>
  <si>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</si>
  <si>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</si>
  <si>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</si>
  <si>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</si>
  <si>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</si>
  <si>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</si>
  <si>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</si>
  <si>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</si>
  <si>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</si>
  <si>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</si>
  <si>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</si>
  <si>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</si>
  <si>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</si>
  <si>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</si>
  <si>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</si>
  <si>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</si>
  <si>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</si>
  <si>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</si>
  <si>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Villanueva</t>
  </si>
  <si>
    <t>CZ Mocoa</t>
  </si>
  <si>
    <t>CZ Sibundoy</t>
  </si>
  <si>
    <t>CZ Puerto Asis</t>
  </si>
  <si>
    <t>CZ La Hormiga</t>
  </si>
  <si>
    <t>CZ Los Almendros</t>
  </si>
  <si>
    <t>CZ Leticia</t>
  </si>
  <si>
    <t>CZ Inirida</t>
  </si>
  <si>
    <t>CZ Mitu</t>
  </si>
  <si>
    <t>CZ Puerto Carreño</t>
  </si>
  <si>
    <t>Coordinador Centro Zonal:</t>
  </si>
  <si>
    <t>Amazonas</t>
  </si>
  <si>
    <t>Antioquia</t>
  </si>
  <si>
    <t>Arauca</t>
  </si>
  <si>
    <t>Caldas</t>
  </si>
  <si>
    <t>Casanare</t>
  </si>
  <si>
    <t>Cauca</t>
  </si>
  <si>
    <t>Cesar</t>
  </si>
  <si>
    <t>Cundinamarca</t>
  </si>
  <si>
    <t>Guaviare</t>
  </si>
  <si>
    <t>Huila</t>
  </si>
  <si>
    <t>Magdalena</t>
  </si>
  <si>
    <t>Meta</t>
  </si>
  <si>
    <t>Nariño</t>
  </si>
  <si>
    <t>Putumayo</t>
  </si>
  <si>
    <t>Risaralda</t>
  </si>
  <si>
    <t>Santander</t>
  </si>
  <si>
    <t>Sucre</t>
  </si>
  <si>
    <t>Tolima</t>
  </si>
  <si>
    <t>Vichada</t>
  </si>
  <si>
    <t>Atlántico</t>
  </si>
  <si>
    <t>Boyacá</t>
  </si>
  <si>
    <t>Caquetá</t>
  </si>
  <si>
    <t>Guainía</t>
  </si>
  <si>
    <t>Vaupés</t>
  </si>
  <si>
    <t>Frecuencia</t>
  </si>
  <si>
    <t>%</t>
  </si>
  <si>
    <t>Clasificación de la Información: PÚBLICA</t>
  </si>
  <si>
    <t>Regional:</t>
  </si>
  <si>
    <t>Página 2 de 2</t>
  </si>
  <si>
    <t>MESA PÚBLICA</t>
  </si>
  <si>
    <t>Evaluación de:</t>
  </si>
  <si>
    <t xml:space="preserve">Prensa, TV, Radio </t>
  </si>
  <si>
    <t xml:space="preserve">Comunidad  </t>
  </si>
  <si>
    <t xml:space="preserve">Boletín  </t>
  </si>
  <si>
    <t xml:space="preserve">Página Web  </t>
  </si>
  <si>
    <t>No</t>
  </si>
  <si>
    <t>Si</t>
  </si>
  <si>
    <t>Encuestas evaluación diligenciadas</t>
  </si>
  <si>
    <t>Pregunta</t>
  </si>
  <si>
    <t>Respuesta</t>
  </si>
  <si>
    <t>Tipo de organización</t>
  </si>
  <si>
    <t>Difusión</t>
  </si>
  <si>
    <t>Canal</t>
  </si>
  <si>
    <t>Explicación inicial</t>
  </si>
  <si>
    <t>Oportunidad de opinar</t>
  </si>
  <si>
    <t>Información de calidad</t>
  </si>
  <si>
    <t>F10.P2.MS</t>
  </si>
  <si>
    <t>¿Cómo se enteró de la realización del evento?</t>
  </si>
  <si>
    <t>Usuarios</t>
  </si>
  <si>
    <t>Proveedores</t>
  </si>
  <si>
    <t>Comunidad</t>
  </si>
  <si>
    <t>Sociedad (veedurías-medios de comunicación)</t>
  </si>
  <si>
    <t>Por aviso en sitio público</t>
  </si>
  <si>
    <t>Invitación directa y / ó correo electrónico</t>
  </si>
  <si>
    <t>Logística</t>
  </si>
  <si>
    <t>Presentación</t>
  </si>
  <si>
    <t>Conectividad</t>
  </si>
  <si>
    <t>CZ Rosales</t>
  </si>
  <si>
    <t xml:space="preserve">Parte interesada a la que representa </t>
  </si>
  <si>
    <t>¿El lenguaje utilizado en la audiencia pública fue?</t>
  </si>
  <si>
    <t>Totalmente claro</t>
  </si>
  <si>
    <t>Claro</t>
  </si>
  <si>
    <t>Poco claro</t>
  </si>
  <si>
    <t>Para nada claro</t>
  </si>
  <si>
    <t>Tiempo del evento</t>
  </si>
  <si>
    <t>Proponer mejoras a los servicios</t>
  </si>
  <si>
    <t xml:space="preserve">De los siguientes aspectos, por favor califique de 1 a 5 </t>
  </si>
  <si>
    <t>5. Excelente</t>
  </si>
  <si>
    <t>4. Buena</t>
  </si>
  <si>
    <t>3. Aceptable</t>
  </si>
  <si>
    <t>2. Deficiente</t>
  </si>
  <si>
    <t>1. Muy deficiente</t>
  </si>
  <si>
    <t>CZ Kennedy Central</t>
  </si>
  <si>
    <t>PROCESO
MONITOREO Y SEGUIMIENTO A LA GESTIÓN
ANÁLISIS ENCUESTAS DE EVALUACIÓN RPC Y MP</t>
  </si>
  <si>
    <r>
      <rPr>
        <b/>
        <sz val="12"/>
        <rFont val="Tempus Sans ITC"/>
        <family val="5"/>
      </rPr>
      <t xml:space="preserve">Antes de imprimir este documento… piense en el medio ambiente!
</t>
    </r>
    <r>
      <rPr>
        <b/>
        <sz val="6"/>
        <rFont val="Arial"/>
        <family val="2"/>
      </rPr>
      <t xml:space="preserve">
</t>
    </r>
    <r>
      <rPr>
        <sz val="6"/>
        <rFont val="Arial"/>
        <family val="2"/>
      </rPr>
      <t>Cualquier copia impresa de este documento se considera como COPIA NO CONTROLADA
LOS DATOS PROPORCIONADOS SERAN TRATADOS DE ACUERDO A LA POLITICA DE TRATAMIENTO DE DATOS PERSONALES DEL ICBF Y A LA LEY 1581 DE 2012</t>
    </r>
  </si>
  <si>
    <r>
      <rPr>
        <b/>
        <sz val="12"/>
        <rFont val="Tempus Sans ITC"/>
        <family val="5"/>
      </rPr>
      <t>Antes de imprimir este documento… piense en el medio ambiente!</t>
    </r>
    <r>
      <rPr>
        <b/>
        <sz val="6"/>
        <rFont val="Arial"/>
        <family val="2"/>
      </rPr>
      <t xml:space="preserve">
</t>
    </r>
    <r>
      <rPr>
        <sz val="6"/>
        <rFont val="Arial"/>
        <family val="2"/>
      </rPr>
      <t>Cualquier copia impresa de este documento se considera como COPIA NO CONTROLADA.</t>
    </r>
  </si>
  <si>
    <t>En su opinión la información brindada es suficiente para hacer seguimiento y control a la gestión del ICBF</t>
  </si>
  <si>
    <t xml:space="preserve">En una escala de 1 a 5: siendo 5 excelente, 4 buena, 3 aceptable, 2 deficiente, 1 muy deficiente. Califique los siguientes aspectos: 
</t>
  </si>
  <si>
    <t>Según su experiencia, la jornada de diálogo permite a ciudadanos o usuarios de los servicios de la entidad:</t>
  </si>
  <si>
    <t>Tiempo de Evento</t>
  </si>
  <si>
    <t xml:space="preserve">En una escala de 1 a 5: siendo 5 excelente, 4 buena, 3 aceptable, 2 deficiente, 1 muy deficiente. Califique los siguientes aspectos: </t>
  </si>
  <si>
    <t>De acuerdo con las acciones implementadas en su municipio para cumplir con los compromisos del Acuerdo Final para la terminación del conflicto y la Construcción de una Paz estable y duradera.</t>
  </si>
  <si>
    <t>Muy satisfecho</t>
  </si>
  <si>
    <t>Satisfecho</t>
  </si>
  <si>
    <t>Algo satisfecho</t>
  </si>
  <si>
    <t>Insatisfecho</t>
  </si>
  <si>
    <t>De acuerdo con las acciones implementadas en su municipio para cumplir con los compromisos de Acuerdo Final para la terminación del conflicto y la Construcción de una Paz estable y duradera.</t>
  </si>
  <si>
    <t>De acuerdo</t>
  </si>
  <si>
    <t>En desacuerdo</t>
  </si>
  <si>
    <t>Totalmente en desacuerdo</t>
  </si>
  <si>
    <t>Redes sociales</t>
  </si>
  <si>
    <t>Aliados Estratégicos</t>
  </si>
  <si>
    <t>Estado</t>
  </si>
  <si>
    <t>Colaboradores</t>
  </si>
  <si>
    <t>Peticionarios</t>
  </si>
  <si>
    <t>Fecha Análisis</t>
  </si>
  <si>
    <t>Consolidó:</t>
  </si>
  <si>
    <t>Página 1 de 2</t>
  </si>
  <si>
    <t>Versión 8</t>
  </si>
  <si>
    <t>Bogotá_DC</t>
  </si>
  <si>
    <t>Bolívar</t>
  </si>
  <si>
    <t>Chocó</t>
  </si>
  <si>
    <t>Córdoba</t>
  </si>
  <si>
    <t>La_Guajira</t>
  </si>
  <si>
    <t>Norte_De_Santander</t>
  </si>
  <si>
    <t>Quindio</t>
  </si>
  <si>
    <t>San_Andrés</t>
  </si>
  <si>
    <t>Valle_Del_Cauca</t>
  </si>
  <si>
    <t>Cód. Reg</t>
  </si>
  <si>
    <t>Nombre Centro Zonal</t>
  </si>
  <si>
    <t>Cod. CZ</t>
  </si>
  <si>
    <t>05</t>
  </si>
  <si>
    <t>0501</t>
  </si>
  <si>
    <t>0502</t>
  </si>
  <si>
    <t>0504</t>
  </si>
  <si>
    <t>0505</t>
  </si>
  <si>
    <t>0506</t>
  </si>
  <si>
    <t>0507</t>
  </si>
  <si>
    <t>0508</t>
  </si>
  <si>
    <t>0509</t>
  </si>
  <si>
    <t>0510</t>
  </si>
  <si>
    <t>0511</t>
  </si>
  <si>
    <t>0512</t>
  </si>
  <si>
    <t>0513</t>
  </si>
  <si>
    <t>0514</t>
  </si>
  <si>
    <t>0515</t>
  </si>
  <si>
    <t>0516</t>
  </si>
  <si>
    <t>0517</t>
  </si>
  <si>
    <t>0535</t>
  </si>
  <si>
    <t>0536</t>
  </si>
  <si>
    <t>08</t>
  </si>
  <si>
    <t>0801</t>
  </si>
  <si>
    <t>0802</t>
  </si>
  <si>
    <t>0803</t>
  </si>
  <si>
    <t>0804</t>
  </si>
  <si>
    <t>0805</t>
  </si>
  <si>
    <t>0806</t>
  </si>
  <si>
    <t>0807</t>
  </si>
  <si>
    <t>11</t>
  </si>
  <si>
    <t>Bogotá DC</t>
  </si>
  <si>
    <t>1101</t>
  </si>
  <si>
    <t>1102</t>
  </si>
  <si>
    <t>1103</t>
  </si>
  <si>
    <t>1104</t>
  </si>
  <si>
    <t>1105</t>
  </si>
  <si>
    <t>1106</t>
  </si>
  <si>
    <t>1107</t>
  </si>
  <si>
    <t>1108</t>
  </si>
  <si>
    <t>1109</t>
  </si>
  <si>
    <t>1110</t>
  </si>
  <si>
    <t>1111</t>
  </si>
  <si>
    <t>1112</t>
  </si>
  <si>
    <t>1113</t>
  </si>
  <si>
    <t>1114</t>
  </si>
  <si>
    <t>1115</t>
  </si>
  <si>
    <t>1116</t>
  </si>
  <si>
    <t>1130</t>
  </si>
  <si>
    <t>1131</t>
  </si>
  <si>
    <t>13</t>
  </si>
  <si>
    <t>CZ Historico Y Del Caribe Norte</t>
  </si>
  <si>
    <t>1301</t>
  </si>
  <si>
    <t>CZ De La Virgen Y Turistico</t>
  </si>
  <si>
    <t>1302</t>
  </si>
  <si>
    <t>CZ Industrial De La Bahia</t>
  </si>
  <si>
    <t>1303</t>
  </si>
  <si>
    <t>1304</t>
  </si>
  <si>
    <t>CZ El Carmen De Bolivar</t>
  </si>
  <si>
    <t>1305</t>
  </si>
  <si>
    <t>1306</t>
  </si>
  <si>
    <t>1307</t>
  </si>
  <si>
    <t>1308</t>
  </si>
  <si>
    <t>15</t>
  </si>
  <si>
    <t>1501</t>
  </si>
  <si>
    <t>1502</t>
  </si>
  <si>
    <t>1503</t>
  </si>
  <si>
    <t>1504</t>
  </si>
  <si>
    <t>1505</t>
  </si>
  <si>
    <t>1506</t>
  </si>
  <si>
    <t>1507</t>
  </si>
  <si>
    <t>1508</t>
  </si>
  <si>
    <t>1509</t>
  </si>
  <si>
    <t>1510</t>
  </si>
  <si>
    <t>1511</t>
  </si>
  <si>
    <t>1512</t>
  </si>
  <si>
    <t>17</t>
  </si>
  <si>
    <t>1701</t>
  </si>
  <si>
    <t>1702</t>
  </si>
  <si>
    <t>1703</t>
  </si>
  <si>
    <t>1704</t>
  </si>
  <si>
    <t>1705</t>
  </si>
  <si>
    <t>1706</t>
  </si>
  <si>
    <t>1709</t>
  </si>
  <si>
    <t>18</t>
  </si>
  <si>
    <t>1801</t>
  </si>
  <si>
    <t>1802</t>
  </si>
  <si>
    <t>1803</t>
  </si>
  <si>
    <t>CZ Belen De Los Andaquies</t>
  </si>
  <si>
    <t>1804</t>
  </si>
  <si>
    <t>19</t>
  </si>
  <si>
    <t>1901</t>
  </si>
  <si>
    <t>1902</t>
  </si>
  <si>
    <t>1903</t>
  </si>
  <si>
    <t>1904</t>
  </si>
  <si>
    <t>1905</t>
  </si>
  <si>
    <t>1906</t>
  </si>
  <si>
    <t>1907</t>
  </si>
  <si>
    <t>20</t>
  </si>
  <si>
    <t>2001</t>
  </si>
  <si>
    <t>2002</t>
  </si>
  <si>
    <t>2003</t>
  </si>
  <si>
    <t>2004</t>
  </si>
  <si>
    <t>2005</t>
  </si>
  <si>
    <t>23</t>
  </si>
  <si>
    <t>2301</t>
  </si>
  <si>
    <t>2302</t>
  </si>
  <si>
    <t>2303</t>
  </si>
  <si>
    <t>2304</t>
  </si>
  <si>
    <t>2305</t>
  </si>
  <si>
    <t>2306</t>
  </si>
  <si>
    <t>2307</t>
  </si>
  <si>
    <t>CZ San Andres De Sotavento</t>
  </si>
  <si>
    <t>2308</t>
  </si>
  <si>
    <t>25</t>
  </si>
  <si>
    <t>2501</t>
  </si>
  <si>
    <t>2502</t>
  </si>
  <si>
    <t>2503</t>
  </si>
  <si>
    <t>2504</t>
  </si>
  <si>
    <t>2505</t>
  </si>
  <si>
    <t>2506</t>
  </si>
  <si>
    <t>2507</t>
  </si>
  <si>
    <t>2508</t>
  </si>
  <si>
    <t>2509</t>
  </si>
  <si>
    <t>2510</t>
  </si>
  <si>
    <t>2511</t>
  </si>
  <si>
    <t>2512</t>
  </si>
  <si>
    <t>CZ San Juan De Rioseco</t>
  </si>
  <si>
    <t>2513</t>
  </si>
  <si>
    <t>2518</t>
  </si>
  <si>
    <t>27</t>
  </si>
  <si>
    <t>2701</t>
  </si>
  <si>
    <t>2702</t>
  </si>
  <si>
    <t>2703</t>
  </si>
  <si>
    <t>2704</t>
  </si>
  <si>
    <t>2705</t>
  </si>
  <si>
    <t>41</t>
  </si>
  <si>
    <t>4101</t>
  </si>
  <si>
    <t>4102</t>
  </si>
  <si>
    <t>4103</t>
  </si>
  <si>
    <t>4104</t>
  </si>
  <si>
    <t>4105</t>
  </si>
  <si>
    <t>44</t>
  </si>
  <si>
    <t>La Guajira</t>
  </si>
  <si>
    <t>4401</t>
  </si>
  <si>
    <t>4402</t>
  </si>
  <si>
    <t>4403</t>
  </si>
  <si>
    <t>4404</t>
  </si>
  <si>
    <t>4405</t>
  </si>
  <si>
    <t>CZ Nazareth</t>
  </si>
  <si>
    <t>4408</t>
  </si>
  <si>
    <t>CZ Ichitki Wayuuwaapule</t>
  </si>
  <si>
    <t>47</t>
  </si>
  <si>
    <t>CZ Santa Marta 1</t>
  </si>
  <si>
    <t>4701</t>
  </si>
  <si>
    <t>CZ Santa Marta 2</t>
  </si>
  <si>
    <t>4702</t>
  </si>
  <si>
    <t>4703</t>
  </si>
  <si>
    <t>4704</t>
  </si>
  <si>
    <t>CZ Fundación</t>
  </si>
  <si>
    <t>4705</t>
  </si>
  <si>
    <t>4706</t>
  </si>
  <si>
    <t>4707</t>
  </si>
  <si>
    <t>4708</t>
  </si>
  <si>
    <t>50</t>
  </si>
  <si>
    <t>5001</t>
  </si>
  <si>
    <t>5002</t>
  </si>
  <si>
    <t>5003</t>
  </si>
  <si>
    <t>5004</t>
  </si>
  <si>
    <t>5005</t>
  </si>
  <si>
    <t>52</t>
  </si>
  <si>
    <t>5201</t>
  </si>
  <si>
    <t>5202</t>
  </si>
  <si>
    <t>5203</t>
  </si>
  <si>
    <t>5204</t>
  </si>
  <si>
    <t>5205</t>
  </si>
  <si>
    <t>5206</t>
  </si>
  <si>
    <t>5207</t>
  </si>
  <si>
    <t>5208</t>
  </si>
  <si>
    <t>54</t>
  </si>
  <si>
    <t>Norte De Santander</t>
  </si>
  <si>
    <t>5401</t>
  </si>
  <si>
    <t>5402</t>
  </si>
  <si>
    <t>5403</t>
  </si>
  <si>
    <t>CZ Ocaña</t>
  </si>
  <si>
    <t>5404</t>
  </si>
  <si>
    <t>5405</t>
  </si>
  <si>
    <t>5406</t>
  </si>
  <si>
    <t>63</t>
  </si>
  <si>
    <t>6301</t>
  </si>
  <si>
    <t>6302</t>
  </si>
  <si>
    <t>6303</t>
  </si>
  <si>
    <t>66</t>
  </si>
  <si>
    <t>6601</t>
  </si>
  <si>
    <t>6602</t>
  </si>
  <si>
    <t>6603</t>
  </si>
  <si>
    <t>CZ Belen De Umbria</t>
  </si>
  <si>
    <t>6604</t>
  </si>
  <si>
    <t>CZ Santa Rosa De Cabal</t>
  </si>
  <si>
    <t>6605</t>
  </si>
  <si>
    <t>68</t>
  </si>
  <si>
    <t>6801</t>
  </si>
  <si>
    <t>6802</t>
  </si>
  <si>
    <t>6803</t>
  </si>
  <si>
    <t>6804</t>
  </si>
  <si>
    <t>6805</t>
  </si>
  <si>
    <t>6806</t>
  </si>
  <si>
    <t>6807</t>
  </si>
  <si>
    <t>6808</t>
  </si>
  <si>
    <t>6809</t>
  </si>
  <si>
    <t>6810</t>
  </si>
  <si>
    <t>6815</t>
  </si>
  <si>
    <t>70</t>
  </si>
  <si>
    <t>7001</t>
  </si>
  <si>
    <t>7002</t>
  </si>
  <si>
    <t>7003</t>
  </si>
  <si>
    <t>7004</t>
  </si>
  <si>
    <t>73</t>
  </si>
  <si>
    <t>7301</t>
  </si>
  <si>
    <t>7302</t>
  </si>
  <si>
    <t>7303</t>
  </si>
  <si>
    <t>7304</t>
  </si>
  <si>
    <t>7305</t>
  </si>
  <si>
    <t>7306</t>
  </si>
  <si>
    <t>7307</t>
  </si>
  <si>
    <t>7308</t>
  </si>
  <si>
    <t>7309</t>
  </si>
  <si>
    <t>7312</t>
  </si>
  <si>
    <t>76</t>
  </si>
  <si>
    <t>Valle Del Cauca</t>
  </si>
  <si>
    <t>7601</t>
  </si>
  <si>
    <t>7602</t>
  </si>
  <si>
    <t>7603</t>
  </si>
  <si>
    <t>7604</t>
  </si>
  <si>
    <t>7605</t>
  </si>
  <si>
    <t>7606</t>
  </si>
  <si>
    <t>7607</t>
  </si>
  <si>
    <t>7608</t>
  </si>
  <si>
    <t>7609</t>
  </si>
  <si>
    <t>7610</t>
  </si>
  <si>
    <t>7611</t>
  </si>
  <si>
    <t>7612</t>
  </si>
  <si>
    <t>7613</t>
  </si>
  <si>
    <t>7614</t>
  </si>
  <si>
    <t>7620</t>
  </si>
  <si>
    <t>81</t>
  </si>
  <si>
    <t>8101</t>
  </si>
  <si>
    <t>8102</t>
  </si>
  <si>
    <t>8103</t>
  </si>
  <si>
    <t>85</t>
  </si>
  <si>
    <t>8501</t>
  </si>
  <si>
    <t>CZ Paz De Ariporo</t>
  </si>
  <si>
    <t>8502</t>
  </si>
  <si>
    <t>8503</t>
  </si>
  <si>
    <t>86</t>
  </si>
  <si>
    <t>8601</t>
  </si>
  <si>
    <t>8602</t>
  </si>
  <si>
    <t>8603</t>
  </si>
  <si>
    <t>8604</t>
  </si>
  <si>
    <t>88</t>
  </si>
  <si>
    <t>San Andrés</t>
  </si>
  <si>
    <t>8801</t>
  </si>
  <si>
    <t>CZ Old Providence</t>
  </si>
  <si>
    <t>8803</t>
  </si>
  <si>
    <t>91</t>
  </si>
  <si>
    <t>9102</t>
  </si>
  <si>
    <t>94</t>
  </si>
  <si>
    <t>9403</t>
  </si>
  <si>
    <t>95</t>
  </si>
  <si>
    <t>CZ San Jose De Guaviare</t>
  </si>
  <si>
    <t>9505</t>
  </si>
  <si>
    <t>97</t>
  </si>
  <si>
    <t>9704</t>
  </si>
  <si>
    <t>99</t>
  </si>
  <si>
    <t>9902</t>
  </si>
  <si>
    <t>7. ¿El lenguaje utilizado en la audiencia pública fue?</t>
  </si>
  <si>
    <t>CZ Baudó</t>
  </si>
  <si>
    <t>2712</t>
  </si>
  <si>
    <t>44847</t>
  </si>
  <si>
    <t>Lista_Regional</t>
  </si>
  <si>
    <t>DESREF(Listas!$y$3;0;0;CONTARA(Listas!$y:$y);1)</t>
  </si>
  <si>
    <t>Listas!Z3#</t>
  </si>
  <si>
    <t>¿Considera que la jornada permitió conocer los resultados de la gestión de la entidad?</t>
  </si>
  <si>
    <t>Listado centros Zonales Columna Q:</t>
  </si>
  <si>
    <t>Parcialmente</t>
  </si>
  <si>
    <t>No sabe / No responde</t>
  </si>
  <si>
    <t>prueba</t>
  </si>
  <si>
    <t>¿Se generó un espacio de dialogo que facilitará la reflexión y discusión sobre los temas tratados?</t>
  </si>
  <si>
    <t>¿La información presentada en la jornada respondió a sus intereses o expectativas como ciudadano/a?</t>
  </si>
  <si>
    <t>¿Cómo califica el lenguaje utilizado durante la jornada?</t>
  </si>
  <si>
    <t>¿Está de acuerdo con las conclusiones y observaciones presentadas en la jornada?</t>
  </si>
  <si>
    <t>Totalmente de acuerdo</t>
  </si>
  <si>
    <t>Pregunta11</t>
  </si>
  <si>
    <t>¿Está de acuerdo con los compromisos establecidos al finalizar el evento?</t>
  </si>
  <si>
    <t xml:space="preserve"> 11 - 12 </t>
  </si>
  <si>
    <t>Evaluar la gestión de la entidad</t>
  </si>
  <si>
    <t>Informarse de la gestión anual y los programas y servicios </t>
  </si>
  <si>
    <t>Presentar inquietudes, quejas y peticiones</t>
  </si>
  <si>
    <t>Ninguna de las anteriores</t>
  </si>
  <si>
    <t>¿Participaría nuevamente en una jornada de diálogo del ICBF?</t>
  </si>
  <si>
    <t>Muy efectiva</t>
  </si>
  <si>
    <t>Efectiva</t>
  </si>
  <si>
    <t>Poco efectiva</t>
  </si>
  <si>
    <t>Nada efectiva</t>
  </si>
  <si>
    <t>En su opinión ¿La gestión del ICBF según lo presentado, fue…</t>
  </si>
  <si>
    <t>¿Considera clara la explicación de la entidad sobre los temas relacionados con participación ciudadana y transparencia?</t>
  </si>
  <si>
    <t>Totalmente de acuerdo con lo presentado.</t>
  </si>
  <si>
    <t>No tiene suficiente información para opinar.</t>
  </si>
  <si>
    <t>6-7-8-9-15-17</t>
  </si>
  <si>
    <t>En su opinión ¿La gestión del ICBF según lo presentado, fue?</t>
  </si>
  <si>
    <t>ACUERDO DE PAZ (Sí el tema fue el seleccionado en la mesa pública).
--------------------------------
En relación con las acciones implementadas por la entidad para cumplir con los compromisos del Acuerdo Final para la terminación del conflicto y la construcción de una paz estable y duradera en la vigencia 2025, ¿Ustedes se encuentra?</t>
  </si>
  <si>
    <t>Versión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</si>
</sst>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name val="Zurich BT"/>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0"/>
      <name val="Zurich BT"/>
    </font>
    <font>
      <sz val="11"/>
      <color theme="0"/>
      <name val="Calibri"/>
      <family val="2"/>
      <scheme val="minor"/>
    </font>
    <font>
      <sz val="12"/>
      <name val="Calibri"/>
      <family val="2"/>
      <scheme val="minor"/>
    </font>
    <font>
      <sz val="11"/>
      <name val="Zurich BT"/>
    </font>
    <font>
      <b/>
      <sz val="12"/>
      <color theme="1"/>
      <name val="Arial"/>
      <family val="2"/>
    </font>
    <font>
      <b/>
      <sz val="10"/>
      <name val="Arial"/>
      <family val="2"/>
    </font>
    <font>
      <b/>
      <sz val="10"/>
      <color theme="1"/>
      <name val="Arial"/>
      <family val="2"/>
    </font>
    <font>
      <b/>
      <sz val="6"/>
      <name val="Arial"/>
      <family val="2"/>
    </font>
    <font>
      <sz val="6"/>
      <name val="Arial"/>
      <family val="2"/>
    </font>
    <font>
      <b/>
      <sz val="12"/>
      <name val="Tempus Sans ITC"/>
      <family val="5"/>
    </font>
    <font>
      <b/>
      <sz val="6"/>
      <name val="Arial"/>
      <family val="5"/>
    </font>
    <font>
      <b/>
      <u/>
      <sz val="12"/>
      <color theme="1"/>
      <name val="Arial"/>
      <family val="2"/>
    </font>
    <font>
      <b/>
      <sz val="12"/>
      <color theme="0"/>
      <name val="Arial"/>
      <family val="2"/>
    </font>
    <font>
      <sz val="12"/>
      <color theme="1"/>
      <name val="Arial"/>
      <family val="2"/>
    </font>
    <font>
      <b/>
      <sz val="12"/>
      <name val="Arial"/>
      <family val="2"/>
    </font>
    <font>
      <b/>
      <sz val="12"/>
      <color theme="0" tint="-0.499984740745262"/>
      <name val="Arial"/>
      <family val="2"/>
    </font>
    <font>
      <sz val="12"/>
      <name val="Arial"/>
      <family val="2"/>
    </font>
    <font>
      <sz val="10"/>
      <color theme="1"/>
      <name val="Zurich BT"/>
    </font>
    <font>
      <sz val="11"/>
      <name val="Calibri"/>
      <family val="2"/>
      <scheme val="minor"/>
    </font>
    <font>
      <b/>
      <sz val="11"/>
      <color theme="0"/>
      <name val="Calibri"/>
      <family val="2"/>
      <scheme val="minor"/>
    </font>
    <font>
      <b/>
      <sz val="12"/>
      <color rgb="FFFF0000"/>
      <name val="Arial"/>
      <family val="2"/>
    </font>
    <font>
      <b/>
      <sz val="12"/>
      <color theme="9" tint="0.79998168889431442"/>
      <name val="Arial"/>
      <family val="2"/>
    </font>
  </fonts>
  <fills count="12">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rgb="FF65B443"/>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1" tint="0.499984740745262"/>
        <bgColor indexed="64"/>
      </patternFill>
    </fill>
    <fill>
      <patternFill patternType="solid">
        <fgColor theme="6" tint="-0.249977111117893"/>
        <bgColor indexed="64"/>
      </patternFill>
    </fill>
    <fill>
      <patternFill patternType="solid">
        <fgColor theme="6" tint="0.59999389629810485"/>
        <bgColor theme="6" tint="0.59999389629810485"/>
      </patternFill>
    </fill>
    <fill>
      <patternFill patternType="solid">
        <fgColor theme="6" tint="0.79998168889431442"/>
        <bgColor theme="6" tint="0.79998168889431442"/>
      </patternFill>
    </fill>
  </fills>
  <borders count="33">
    <border>
      <left/>
      <right/>
      <top/>
      <bottom/>
      <diagonal/>
    </border>
    <border>
      <left style="thin">
        <color theme="6" tint="0.39994506668294322"/>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diagonal/>
    </border>
    <border>
      <left/>
      <right style="thin">
        <color theme="6"/>
      </right>
      <top/>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theme="6" tint="0.39997558519241921"/>
      </top>
      <bottom/>
      <diagonal/>
    </border>
    <border>
      <left style="thin">
        <color theme="0"/>
      </left>
      <right/>
      <top style="thick">
        <color theme="0"/>
      </top>
      <bottom/>
      <diagonal/>
    </border>
    <border>
      <left/>
      <right/>
      <top style="thick">
        <color theme="0"/>
      </top>
      <bottom/>
      <diagonal/>
    </border>
    <border>
      <left style="thin">
        <color indexed="64"/>
      </left>
      <right/>
      <top/>
      <bottom/>
      <diagonal/>
    </border>
    <border>
      <left style="thin">
        <color indexed="64"/>
      </left>
      <right style="thin">
        <color theme="6" tint="0.39997558519241921"/>
      </right>
      <top/>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s>
  <cellStyleXfs count="4">
    <xf numFmtId="0" fontId="0" fillId="0" borderId="0"/>
    <xf numFmtId="0" fontId="4" fillId="0" borderId="0"/>
    <xf numFmtId="9" fontId="5" fillId="0" borderId="0" applyFont="0" applyFill="0" applyBorder="0" applyAlignment="0" applyProtection="0"/>
    <xf numFmtId="0" fontId="2" fillId="0" borderId="0"/>
  </cellStyleXfs>
  <cellXfs count="141">
    <xf numFmtId="0" fontId="0" fillId="0" borderId="0" xfId="0"/>
    <xf numFmtId="0" fontId="3" fillId="2" borderId="0" xfId="0" applyFont="1" applyFill="1" applyAlignment="1" applyProtection="1">
      <alignment horizontal="center" vertical="center"/>
      <protection hidden="1"/>
    </xf>
    <xf numFmtId="0" fontId="7" fillId="2" borderId="0" xfId="0" applyFont="1" applyFill="1" applyAlignment="1" applyProtection="1">
      <alignment horizontal="center" vertical="center"/>
      <protection hidden="1"/>
    </xf>
    <xf numFmtId="0" fontId="8" fillId="2" borderId="0" xfId="0" applyFont="1" applyFill="1" applyProtection="1">
      <protection hidden="1"/>
    </xf>
    <xf numFmtId="0" fontId="8" fillId="2" borderId="1" xfId="0" applyFont="1" applyFill="1" applyBorder="1" applyAlignment="1" applyProtection="1">
      <alignment vertical="top" wrapText="1"/>
      <protection hidden="1"/>
    </xf>
    <xf numFmtId="0" fontId="8" fillId="2" borderId="0" xfId="0" applyFont="1" applyFill="1" applyAlignment="1" applyProtection="1">
      <alignment vertical="top" wrapText="1"/>
      <protection hidden="1"/>
    </xf>
    <xf numFmtId="9" fontId="8" fillId="2" borderId="0" xfId="2" applyFont="1" applyFill="1" applyProtection="1">
      <protection hidden="1"/>
    </xf>
    <xf numFmtId="0" fontId="9" fillId="2" borderId="0" xfId="0" applyFont="1" applyFill="1" applyAlignment="1" applyProtection="1">
      <alignment horizontal="center" vertical="center" wrapText="1"/>
      <protection hidden="1"/>
    </xf>
    <xf numFmtId="0" fontId="9" fillId="2" borderId="0" xfId="0" applyFont="1" applyFill="1" applyAlignment="1" applyProtection="1">
      <alignment horizontal="center" vertical="center"/>
      <protection hidden="1"/>
    </xf>
    <xf numFmtId="0" fontId="11" fillId="2" borderId="0" xfId="0" applyFont="1" applyFill="1" applyAlignment="1" applyProtection="1">
      <alignment horizontal="center" vertical="center" wrapText="1"/>
      <protection hidden="1"/>
    </xf>
    <xf numFmtId="0" fontId="11" fillId="2" borderId="0" xfId="0" applyFont="1" applyFill="1" applyAlignment="1" applyProtection="1">
      <alignment horizontal="center" vertical="center"/>
      <protection hidden="1"/>
    </xf>
    <xf numFmtId="0" fontId="16" fillId="2" borderId="0" xfId="0" applyFont="1" applyFill="1" applyAlignment="1" applyProtection="1">
      <alignment horizontal="center" vertical="center" wrapText="1"/>
      <protection hidden="1"/>
    </xf>
    <xf numFmtId="0" fontId="17" fillId="4" borderId="2" xfId="0"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vertical="center"/>
      <protection hidden="1"/>
    </xf>
    <xf numFmtId="0" fontId="17" fillId="4" borderId="3"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9" fontId="10" fillId="2" borderId="0" xfId="2" applyFont="1" applyFill="1" applyBorder="1" applyAlignment="1" applyProtection="1">
      <alignment horizontal="center" vertical="center"/>
      <protection hidden="1"/>
    </xf>
    <xf numFmtId="0" fontId="10" fillId="2" borderId="0" xfId="0" applyFont="1" applyFill="1" applyAlignment="1" applyProtection="1">
      <alignment horizontal="center" vertical="center"/>
      <protection hidden="1"/>
    </xf>
    <xf numFmtId="0" fontId="19" fillId="2" borderId="0" xfId="0" applyFont="1" applyFill="1" applyAlignment="1" applyProtection="1">
      <alignment horizontal="center" vertical="center"/>
      <protection hidden="1"/>
    </xf>
    <xf numFmtId="0" fontId="19" fillId="2" borderId="0" xfId="0" applyFont="1" applyFill="1" applyAlignment="1" applyProtection="1">
      <alignment horizontal="center" vertical="center" wrapText="1"/>
      <protection hidden="1"/>
    </xf>
    <xf numFmtId="9" fontId="19" fillId="2" borderId="0" xfId="2" applyFont="1" applyFill="1" applyBorder="1" applyAlignment="1" applyProtection="1">
      <alignment horizontal="center" vertical="center"/>
      <protection hidden="1"/>
    </xf>
    <xf numFmtId="0" fontId="19" fillId="7" borderId="2" xfId="0" applyFont="1" applyFill="1" applyBorder="1" applyAlignment="1" applyProtection="1">
      <alignment horizontal="center" vertical="center"/>
      <protection hidden="1"/>
    </xf>
    <xf numFmtId="0" fontId="20" fillId="2" borderId="0" xfId="0" applyFont="1" applyFill="1" applyAlignment="1" applyProtection="1">
      <alignment horizontal="center" vertical="center"/>
      <protection hidden="1"/>
    </xf>
    <xf numFmtId="9" fontId="20" fillId="2" borderId="0" xfId="2" applyFont="1" applyFill="1" applyBorder="1" applyAlignment="1" applyProtection="1">
      <alignment horizontal="center" vertical="center"/>
      <protection hidden="1"/>
    </xf>
    <xf numFmtId="0" fontId="20" fillId="2" borderId="0" xfId="0" applyFont="1" applyFill="1" applyAlignment="1" applyProtection="1">
      <alignment horizontal="left" vertical="center"/>
      <protection hidden="1"/>
    </xf>
    <xf numFmtId="9" fontId="19" fillId="2" borderId="0" xfId="0" applyNumberFormat="1" applyFont="1" applyFill="1" applyAlignment="1" applyProtection="1">
      <alignment horizontal="center" vertical="center"/>
      <protection hidden="1"/>
    </xf>
    <xf numFmtId="0" fontId="19" fillId="2" borderId="0" xfId="0" applyFont="1" applyFill="1" applyAlignment="1" applyProtection="1">
      <alignment horizontal="left" vertical="center"/>
      <protection hidden="1"/>
    </xf>
    <xf numFmtId="0" fontId="21" fillId="2" borderId="0" xfId="0" applyFont="1" applyFill="1" applyProtection="1">
      <protection hidden="1"/>
    </xf>
    <xf numFmtId="0" fontId="21" fillId="2" borderId="1" xfId="0" applyFont="1" applyFill="1" applyBorder="1" applyAlignment="1" applyProtection="1">
      <alignment vertical="top" wrapText="1"/>
      <protection hidden="1"/>
    </xf>
    <xf numFmtId="0" fontId="21" fillId="2" borderId="0" xfId="0" applyFont="1" applyFill="1" applyAlignment="1" applyProtection="1">
      <alignment vertical="top" wrapText="1"/>
      <protection hidden="1"/>
    </xf>
    <xf numFmtId="0" fontId="10" fillId="0" borderId="6" xfId="0" applyFont="1" applyBorder="1" applyAlignment="1" applyProtection="1">
      <alignment horizontal="center" vertical="center"/>
      <protection hidden="1"/>
    </xf>
    <xf numFmtId="14" fontId="10" fillId="0" borderId="6" xfId="0" applyNumberFormat="1" applyFont="1" applyBorder="1" applyAlignment="1" applyProtection="1">
      <alignment horizontal="center" vertical="center" wrapText="1"/>
      <protection hidden="1"/>
    </xf>
    <xf numFmtId="0" fontId="19" fillId="3" borderId="2" xfId="0" applyFont="1" applyFill="1" applyBorder="1" applyAlignment="1" applyProtection="1">
      <alignment horizontal="center" vertical="center"/>
      <protection locked="0" hidden="1"/>
    </xf>
    <xf numFmtId="9" fontId="19" fillId="3" borderId="2" xfId="2" applyFont="1" applyFill="1" applyBorder="1" applyAlignment="1" applyProtection="1">
      <alignment horizontal="center" vertical="center" wrapText="1"/>
      <protection locked="0" hidden="1"/>
    </xf>
    <xf numFmtId="0" fontId="21" fillId="5" borderId="2" xfId="0" applyFont="1" applyFill="1" applyBorder="1" applyAlignment="1" applyProtection="1">
      <alignment horizontal="center" vertical="center" wrapText="1"/>
      <protection locked="0" hidden="1"/>
    </xf>
    <xf numFmtId="0" fontId="19" fillId="5" borderId="2" xfId="0" applyFont="1" applyFill="1" applyBorder="1" applyAlignment="1" applyProtection="1">
      <alignment horizontal="center" vertical="center" wrapText="1"/>
      <protection locked="0" hidden="1"/>
    </xf>
    <xf numFmtId="9" fontId="19" fillId="5" borderId="2" xfId="2" applyFont="1" applyFill="1" applyBorder="1" applyAlignment="1" applyProtection="1">
      <alignment horizontal="center" vertical="center"/>
      <protection locked="0" hidden="1"/>
    </xf>
    <xf numFmtId="0" fontId="21" fillId="5" borderId="2" xfId="0" applyFont="1" applyFill="1" applyBorder="1" applyAlignment="1" applyProtection="1">
      <alignment vertical="center" wrapText="1"/>
      <protection locked="0" hidden="1"/>
    </xf>
    <xf numFmtId="0" fontId="2" fillId="6" borderId="0" xfId="3" applyFill="1"/>
    <xf numFmtId="0" fontId="6" fillId="6" borderId="0" xfId="3" applyFont="1" applyFill="1"/>
    <xf numFmtId="0" fontId="17" fillId="2" borderId="0" xfId="0" applyFont="1" applyFill="1" applyAlignment="1" applyProtection="1">
      <alignment horizontal="center" vertical="center"/>
      <protection hidden="1"/>
    </xf>
    <xf numFmtId="0" fontId="17" fillId="2" borderId="0" xfId="0" applyFont="1" applyFill="1" applyAlignment="1" applyProtection="1">
      <alignment horizontal="center" vertical="center" wrapText="1"/>
      <protection hidden="1"/>
    </xf>
    <xf numFmtId="0" fontId="20" fillId="8" borderId="0" xfId="0" applyFont="1" applyFill="1" applyAlignment="1" applyProtection="1">
      <alignment horizontal="left" vertical="center"/>
      <protection hidden="1"/>
    </xf>
    <xf numFmtId="0" fontId="18" fillId="6" borderId="0" xfId="1" applyFont="1" applyFill="1"/>
    <xf numFmtId="49" fontId="22" fillId="10" borderId="27" xfId="0" applyNumberFormat="1" applyFont="1" applyFill="1" applyBorder="1" applyAlignment="1">
      <alignment vertical="center"/>
    </xf>
    <xf numFmtId="49" fontId="22" fillId="11" borderId="18" xfId="0" applyNumberFormat="1" applyFont="1" applyFill="1" applyBorder="1" applyAlignment="1">
      <alignment vertical="center"/>
    </xf>
    <xf numFmtId="49" fontId="22" fillId="10" borderId="18" xfId="0" applyNumberFormat="1" applyFont="1" applyFill="1" applyBorder="1" applyAlignment="1">
      <alignment vertical="center"/>
    </xf>
    <xf numFmtId="49" fontId="22" fillId="10" borderId="28" xfId="0" applyNumberFormat="1" applyFont="1" applyFill="1" applyBorder="1" applyAlignment="1">
      <alignment horizontal="center" vertical="center"/>
    </xf>
    <xf numFmtId="0" fontId="22" fillId="10" borderId="27" xfId="0" applyFont="1" applyFill="1" applyBorder="1" applyAlignment="1">
      <alignment vertical="center"/>
    </xf>
    <xf numFmtId="49" fontId="22" fillId="11" borderId="19" xfId="0" applyNumberFormat="1" applyFont="1" applyFill="1" applyBorder="1" applyAlignment="1">
      <alignment horizontal="center" vertical="center"/>
    </xf>
    <xf numFmtId="0" fontId="22" fillId="11" borderId="18" xfId="0" applyFont="1" applyFill="1" applyBorder="1" applyAlignment="1">
      <alignment vertical="center"/>
    </xf>
    <xf numFmtId="49" fontId="22" fillId="10" borderId="19" xfId="0" applyNumberFormat="1" applyFont="1" applyFill="1" applyBorder="1" applyAlignment="1">
      <alignment horizontal="center" vertical="center"/>
    </xf>
    <xf numFmtId="0" fontId="22" fillId="10" borderId="18" xfId="0" applyFont="1" applyFill="1" applyBorder="1" applyAlignment="1">
      <alignment vertical="center"/>
    </xf>
    <xf numFmtId="0" fontId="21" fillId="5" borderId="2" xfId="0" applyFont="1" applyFill="1" applyBorder="1" applyAlignment="1" applyProtection="1">
      <alignment horizontal="center" vertical="center" wrapText="1"/>
      <protection hidden="1"/>
    </xf>
    <xf numFmtId="0" fontId="21" fillId="6" borderId="2" xfId="0" applyFont="1" applyFill="1" applyBorder="1" applyAlignment="1" applyProtection="1">
      <alignment horizontal="center" vertical="center" wrapText="1"/>
      <protection hidden="1"/>
    </xf>
    <xf numFmtId="49" fontId="22" fillId="10" borderId="19" xfId="1" applyNumberFormat="1" applyFont="1" applyFill="1" applyBorder="1" applyAlignment="1">
      <alignment horizontal="center" vertical="center"/>
    </xf>
    <xf numFmtId="0" fontId="22" fillId="10" borderId="18" xfId="1" applyFont="1" applyFill="1" applyBorder="1" applyAlignment="1">
      <alignment vertical="center"/>
    </xf>
    <xf numFmtId="49" fontId="22" fillId="10" borderId="18" xfId="1" applyNumberFormat="1" applyFont="1" applyFill="1" applyBorder="1" applyAlignment="1">
      <alignment vertical="center"/>
    </xf>
    <xf numFmtId="0" fontId="23" fillId="6" borderId="0" xfId="3" applyFont="1" applyFill="1"/>
    <xf numFmtId="0" fontId="26" fillId="2" borderId="0" xfId="0" applyFont="1" applyFill="1" applyAlignment="1" applyProtection="1">
      <alignment horizontal="center" vertical="center"/>
      <protection hidden="1"/>
    </xf>
    <xf numFmtId="0" fontId="2" fillId="6" borderId="0" xfId="3" applyFill="1" applyAlignment="1">
      <alignment horizontal="center"/>
    </xf>
    <xf numFmtId="0" fontId="18" fillId="6" borderId="0" xfId="1" applyFont="1" applyFill="1" applyAlignment="1">
      <alignment horizontal="center"/>
    </xf>
    <xf numFmtId="0" fontId="24" fillId="9" borderId="0" xfId="3" applyFont="1" applyFill="1" applyAlignment="1">
      <alignment horizontal="center"/>
    </xf>
    <xf numFmtId="0" fontId="23" fillId="6" borderId="0" xfId="3" applyFont="1" applyFill="1" applyAlignment="1">
      <alignment horizontal="center"/>
    </xf>
    <xf numFmtId="0" fontId="17" fillId="9" borderId="26" xfId="1" applyFont="1" applyFill="1" applyBorder="1" applyAlignment="1">
      <alignment horizontal="center" vertical="center" wrapText="1"/>
    </xf>
    <xf numFmtId="0" fontId="17" fillId="9" borderId="29" xfId="1" applyFont="1" applyFill="1" applyBorder="1" applyAlignment="1">
      <alignment horizontal="center" vertical="center" wrapText="1"/>
    </xf>
    <xf numFmtId="0" fontId="17" fillId="9" borderId="30" xfId="1" applyFont="1" applyFill="1" applyBorder="1" applyAlignment="1">
      <alignment horizontal="center" vertical="center" wrapText="1"/>
    </xf>
    <xf numFmtId="0" fontId="6" fillId="6" borderId="0" xfId="3" applyFont="1" applyFill="1" applyAlignment="1">
      <alignment horizontal="center" vertical="center" wrapText="1"/>
    </xf>
    <xf numFmtId="0" fontId="24" fillId="9" borderId="0" xfId="3" applyFont="1" applyFill="1" applyAlignment="1">
      <alignment horizontal="center" vertical="center" wrapText="1"/>
    </xf>
    <xf numFmtId="0" fontId="23" fillId="6" borderId="0" xfId="3" applyFont="1" applyFill="1" applyAlignment="1">
      <alignment horizontal="center" vertical="center" wrapText="1"/>
    </xf>
    <xf numFmtId="0" fontId="17" fillId="0" borderId="29" xfId="1" applyFont="1" applyBorder="1" applyAlignment="1">
      <alignment horizontal="center" vertical="center" wrapText="1"/>
    </xf>
    <xf numFmtId="49" fontId="22" fillId="0" borderId="27" xfId="0" applyNumberFormat="1" applyFont="1" applyBorder="1" applyAlignment="1">
      <alignment vertical="center"/>
    </xf>
    <xf numFmtId="49" fontId="22" fillId="0" borderId="18" xfId="0" applyNumberFormat="1" applyFont="1" applyBorder="1" applyAlignment="1">
      <alignment vertical="center"/>
    </xf>
    <xf numFmtId="0" fontId="21" fillId="5" borderId="15" xfId="0" applyFont="1" applyFill="1" applyBorder="1" applyAlignment="1" applyProtection="1">
      <alignment horizontal="center" vertical="center" wrapText="1"/>
      <protection hidden="1"/>
    </xf>
    <xf numFmtId="49" fontId="0" fillId="0" borderId="27" xfId="0" applyNumberFormat="1" applyBorder="1" applyAlignment="1">
      <alignment vertical="center"/>
    </xf>
    <xf numFmtId="49" fontId="0" fillId="0" borderId="18" xfId="0" applyNumberFormat="1" applyBorder="1" applyAlignment="1">
      <alignment vertical="center"/>
    </xf>
    <xf numFmtId="16" fontId="1" fillId="6" borderId="0" xfId="3" applyNumberFormat="1" applyFont="1" applyFill="1" applyAlignment="1">
      <alignment horizontal="center"/>
    </xf>
    <xf numFmtId="49" fontId="0" fillId="10" borderId="27" xfId="0" applyNumberFormat="1" applyFill="1" applyBorder="1" applyAlignment="1">
      <alignment vertical="center"/>
    </xf>
    <xf numFmtId="49" fontId="0" fillId="11" borderId="18" xfId="0" applyNumberFormat="1" applyFill="1" applyBorder="1" applyAlignment="1">
      <alignment vertical="center"/>
    </xf>
    <xf numFmtId="49" fontId="0" fillId="10" borderId="18" xfId="0" applyNumberFormat="1" applyFill="1" applyBorder="1" applyAlignment="1">
      <alignment vertical="center"/>
    </xf>
    <xf numFmtId="0" fontId="25" fillId="9" borderId="29" xfId="1" applyFont="1" applyFill="1" applyBorder="1" applyAlignment="1">
      <alignment horizontal="center" vertical="center" wrapText="1"/>
    </xf>
    <xf numFmtId="0" fontId="17" fillId="4" borderId="18" xfId="0" applyFont="1" applyFill="1" applyBorder="1" applyAlignment="1">
      <alignment horizontal="center" vertical="center" wrapText="1"/>
    </xf>
    <xf numFmtId="3" fontId="18" fillId="11" borderId="18" xfId="0" applyNumberFormat="1" applyFont="1" applyFill="1" applyBorder="1" applyAlignment="1">
      <alignment horizontal="center" vertical="center"/>
    </xf>
    <xf numFmtId="0" fontId="18" fillId="11" borderId="18" xfId="0" applyFont="1" applyFill="1" applyBorder="1" applyAlignment="1">
      <alignment horizontal="center" vertical="center" wrapText="1"/>
    </xf>
    <xf numFmtId="3" fontId="18" fillId="0" borderId="18" xfId="0" applyNumberFormat="1" applyFont="1" applyBorder="1" applyAlignment="1">
      <alignment horizontal="center" vertical="center"/>
    </xf>
    <xf numFmtId="0" fontId="18" fillId="0" borderId="18" xfId="0" applyFont="1" applyBorder="1" applyAlignment="1">
      <alignment horizontal="center" vertical="center" wrapText="1"/>
    </xf>
    <xf numFmtId="3" fontId="18" fillId="0" borderId="3" xfId="0" applyNumberFormat="1" applyFont="1" applyBorder="1" applyAlignment="1">
      <alignment horizontal="center" vertical="center"/>
    </xf>
    <xf numFmtId="0" fontId="18" fillId="0" borderId="3" xfId="0" applyFont="1" applyBorder="1" applyAlignment="1">
      <alignment horizontal="center" vertical="center" wrapText="1"/>
    </xf>
    <xf numFmtId="0" fontId="10" fillId="0" borderId="6" xfId="0" applyFont="1" applyBorder="1" applyAlignment="1" applyProtection="1">
      <alignment vertical="center"/>
      <protection hidden="1"/>
    </xf>
    <xf numFmtId="0" fontId="9" fillId="3" borderId="2" xfId="0" applyFont="1" applyFill="1" applyBorder="1" applyAlignment="1" applyProtection="1">
      <alignment horizontal="center" vertical="center" wrapText="1"/>
      <protection locked="0"/>
    </xf>
    <xf numFmtId="0" fontId="10" fillId="0" borderId="6" xfId="0" applyFont="1" applyBorder="1" applyAlignment="1" applyProtection="1">
      <alignment horizontal="center" vertical="center"/>
      <protection hidden="1"/>
    </xf>
    <xf numFmtId="0" fontId="10" fillId="0" borderId="7" xfId="0" applyFont="1" applyBorder="1" applyAlignment="1" applyProtection="1">
      <alignment horizontal="center" vertical="center" wrapText="1"/>
      <protection hidden="1"/>
    </xf>
    <xf numFmtId="0" fontId="10" fillId="0" borderId="8" xfId="0" applyFont="1" applyBorder="1" applyAlignment="1" applyProtection="1">
      <alignment horizontal="center" vertical="center" wrapText="1"/>
      <protection hidden="1"/>
    </xf>
    <xf numFmtId="0" fontId="10" fillId="0" borderId="9" xfId="0" applyFont="1" applyBorder="1" applyAlignment="1" applyProtection="1">
      <alignment horizontal="center" vertical="center" wrapText="1"/>
      <protection hidden="1"/>
    </xf>
    <xf numFmtId="0" fontId="10" fillId="0" borderId="10"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11" xfId="0" applyFont="1" applyBorder="1" applyAlignment="1" applyProtection="1">
      <alignment horizontal="center" vertical="center" wrapText="1"/>
      <protection hidden="1"/>
    </xf>
    <xf numFmtId="0" fontId="10" fillId="0" borderId="12" xfId="0" applyFont="1" applyBorder="1" applyAlignment="1" applyProtection="1">
      <alignment horizontal="center" vertical="center" wrapText="1"/>
      <protection hidden="1"/>
    </xf>
    <xf numFmtId="0" fontId="10" fillId="0" borderId="13"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0" fontId="10" fillId="0" borderId="31" xfId="0" applyFont="1" applyBorder="1" applyAlignment="1" applyProtection="1">
      <alignment horizontal="center" vertical="center"/>
      <protection hidden="1"/>
    </xf>
    <xf numFmtId="0" fontId="10" fillId="0" borderId="32" xfId="0" applyFont="1" applyBorder="1" applyAlignment="1" applyProtection="1">
      <alignment horizontal="center" vertical="center"/>
      <protection hidden="1"/>
    </xf>
    <xf numFmtId="0" fontId="15" fillId="5" borderId="0" xfId="0" applyFont="1" applyFill="1" applyAlignment="1" applyProtection="1">
      <alignment horizontal="center" vertical="center" wrapText="1"/>
      <protection hidden="1"/>
    </xf>
    <xf numFmtId="0" fontId="9" fillId="3" borderId="3" xfId="0" applyFont="1" applyFill="1" applyBorder="1" applyAlignment="1" applyProtection="1">
      <alignment horizontal="center" vertical="center"/>
      <protection locked="0"/>
    </xf>
    <xf numFmtId="0" fontId="9" fillId="3" borderId="5" xfId="0" applyFont="1" applyFill="1" applyBorder="1" applyAlignment="1" applyProtection="1">
      <alignment horizontal="center" vertical="center"/>
      <protection locked="0"/>
    </xf>
    <xf numFmtId="0" fontId="17" fillId="4" borderId="3" xfId="0" applyFont="1" applyFill="1" applyBorder="1" applyAlignment="1" applyProtection="1">
      <alignment horizontal="center" vertical="center" wrapText="1"/>
      <protection hidden="1"/>
    </xf>
    <xf numFmtId="0" fontId="17" fillId="4" borderId="5" xfId="0" applyFont="1" applyFill="1" applyBorder="1" applyAlignment="1" applyProtection="1">
      <alignment horizontal="center" vertical="center" wrapText="1"/>
      <protection hidden="1"/>
    </xf>
    <xf numFmtId="0" fontId="17" fillId="4" borderId="4" xfId="0" applyFont="1" applyFill="1" applyBorder="1" applyAlignment="1" applyProtection="1">
      <alignment horizontal="center" vertical="center" wrapText="1"/>
      <protection hidden="1"/>
    </xf>
    <xf numFmtId="0" fontId="19" fillId="6" borderId="0" xfId="0" applyFont="1" applyFill="1" applyAlignment="1" applyProtection="1">
      <alignment horizontal="left" vertical="center"/>
      <protection locked="0"/>
    </xf>
    <xf numFmtId="0" fontId="21" fillId="5" borderId="15" xfId="0" applyFont="1" applyFill="1" applyBorder="1" applyAlignment="1" applyProtection="1">
      <alignment horizontal="center" vertical="center" wrapText="1"/>
      <protection locked="0" hidden="1"/>
    </xf>
    <xf numFmtId="0" fontId="21" fillId="5" borderId="16" xfId="0" applyFont="1" applyFill="1" applyBorder="1" applyAlignment="1" applyProtection="1">
      <alignment horizontal="center" vertical="center" wrapText="1"/>
      <protection locked="0" hidden="1"/>
    </xf>
    <xf numFmtId="0" fontId="21" fillId="5" borderId="17" xfId="0" applyFont="1" applyFill="1" applyBorder="1" applyAlignment="1" applyProtection="1">
      <alignment horizontal="center" vertical="center" wrapText="1"/>
      <protection locked="0" hidden="1"/>
    </xf>
    <xf numFmtId="0" fontId="21" fillId="5" borderId="2" xfId="0" applyFont="1" applyFill="1" applyBorder="1" applyAlignment="1" applyProtection="1">
      <alignment horizontal="center" vertical="center" wrapText="1"/>
      <protection locked="0" hidden="1"/>
    </xf>
    <xf numFmtId="0" fontId="21" fillId="5" borderId="2" xfId="0" applyFont="1" applyFill="1" applyBorder="1" applyAlignment="1" applyProtection="1">
      <alignment horizontal="left" vertical="center" wrapText="1"/>
      <protection locked="0" hidden="1"/>
    </xf>
    <xf numFmtId="0" fontId="21" fillId="5" borderId="3" xfId="0" applyFont="1" applyFill="1" applyBorder="1" applyAlignment="1" applyProtection="1">
      <alignment horizontal="center" vertical="center" wrapText="1"/>
      <protection locked="0" hidden="1"/>
    </xf>
    <xf numFmtId="0" fontId="21" fillId="5" borderId="5" xfId="0" applyFont="1" applyFill="1" applyBorder="1" applyAlignment="1" applyProtection="1">
      <alignment horizontal="center" vertical="center" wrapText="1"/>
      <protection locked="0" hidden="1"/>
    </xf>
    <xf numFmtId="0" fontId="21" fillId="5" borderId="4" xfId="0" applyFont="1" applyFill="1" applyBorder="1" applyAlignment="1" applyProtection="1">
      <alignment horizontal="center" vertical="center" wrapText="1"/>
      <protection locked="0" hidden="1"/>
    </xf>
    <xf numFmtId="0" fontId="15" fillId="6" borderId="0" xfId="0" applyFont="1" applyFill="1" applyAlignment="1" applyProtection="1">
      <alignment horizontal="center" vertical="center" wrapText="1"/>
      <protection hidden="1"/>
    </xf>
    <xf numFmtId="0" fontId="21" fillId="6" borderId="18" xfId="0" applyFont="1" applyFill="1" applyBorder="1" applyAlignment="1" applyProtection="1">
      <alignment horizontal="left" vertical="center" wrapText="1"/>
      <protection locked="0"/>
    </xf>
    <xf numFmtId="0" fontId="21" fillId="6" borderId="19" xfId="0" applyFont="1" applyFill="1" applyBorder="1" applyAlignment="1" applyProtection="1">
      <alignment horizontal="left" vertical="center" wrapText="1"/>
      <protection locked="0"/>
    </xf>
    <xf numFmtId="0" fontId="21" fillId="6" borderId="20" xfId="0" applyFont="1" applyFill="1" applyBorder="1" applyAlignment="1" applyProtection="1">
      <alignment horizontal="left" vertical="center" wrapText="1"/>
      <protection locked="0"/>
    </xf>
    <xf numFmtId="0" fontId="21" fillId="6" borderId="21" xfId="0" applyFont="1" applyFill="1" applyBorder="1" applyAlignment="1" applyProtection="1">
      <alignment horizontal="left" vertical="center" wrapText="1"/>
      <protection locked="0"/>
    </xf>
    <xf numFmtId="0" fontId="21" fillId="6" borderId="0" xfId="0" applyFont="1" applyFill="1" applyAlignment="1" applyProtection="1">
      <alignment horizontal="left" vertical="center" wrapText="1"/>
      <protection locked="0"/>
    </xf>
    <xf numFmtId="0" fontId="21" fillId="6" borderId="22" xfId="0" applyFont="1" applyFill="1" applyBorder="1" applyAlignment="1" applyProtection="1">
      <alignment horizontal="left" vertical="center" wrapText="1"/>
      <protection locked="0"/>
    </xf>
    <xf numFmtId="0" fontId="21" fillId="6" borderId="23" xfId="0" applyFont="1" applyFill="1" applyBorder="1" applyAlignment="1" applyProtection="1">
      <alignment horizontal="left" vertical="center" wrapText="1"/>
      <protection locked="0"/>
    </xf>
    <xf numFmtId="0" fontId="21" fillId="6" borderId="24" xfId="0" applyFont="1" applyFill="1" applyBorder="1" applyAlignment="1" applyProtection="1">
      <alignment horizontal="left" vertical="center" wrapText="1"/>
      <protection locked="0"/>
    </xf>
    <xf numFmtId="0" fontId="21" fillId="6" borderId="25" xfId="0" applyFont="1" applyFill="1" applyBorder="1" applyAlignment="1" applyProtection="1">
      <alignment horizontal="left" vertical="center" wrapText="1"/>
      <protection locked="0"/>
    </xf>
    <xf numFmtId="0" fontId="17" fillId="4" borderId="3" xfId="0" applyFont="1" applyFill="1" applyBorder="1" applyAlignment="1" applyProtection="1">
      <alignment horizontal="center"/>
      <protection hidden="1"/>
    </xf>
    <xf numFmtId="0" fontId="17" fillId="4" borderId="5" xfId="0" applyFont="1" applyFill="1" applyBorder="1" applyAlignment="1" applyProtection="1">
      <alignment horizontal="center"/>
      <protection hidden="1"/>
    </xf>
    <xf numFmtId="0" fontId="17" fillId="4" borderId="4" xfId="0" applyFont="1" applyFill="1" applyBorder="1" applyAlignment="1" applyProtection="1">
      <alignment horizontal="center"/>
      <protection hidden="1"/>
    </xf>
    <xf numFmtId="0" fontId="19" fillId="4" borderId="0" xfId="0" applyFont="1" applyFill="1" applyAlignment="1" applyProtection="1">
      <alignment horizontal="left" vertical="center"/>
      <protection hidden="1"/>
    </xf>
    <xf numFmtId="14" fontId="10" fillId="0" borderId="6" xfId="0" applyNumberFormat="1" applyFont="1" applyBorder="1" applyAlignment="1" applyProtection="1">
      <alignment horizontal="center" vertical="center" wrapText="1"/>
      <protection hidden="1"/>
    </xf>
    <xf numFmtId="0" fontId="10" fillId="0" borderId="6" xfId="0" applyFont="1" applyBorder="1" applyAlignment="1" applyProtection="1">
      <alignment horizontal="center" vertical="center" wrapText="1"/>
      <protection hidden="1"/>
    </xf>
    <xf numFmtId="14" fontId="19" fillId="7" borderId="2" xfId="0" applyNumberFormat="1"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vertical="center"/>
      <protection hidden="1"/>
    </xf>
    <xf numFmtId="9" fontId="19" fillId="3" borderId="3" xfId="0" applyNumberFormat="1" applyFont="1" applyFill="1" applyBorder="1" applyAlignment="1" applyProtection="1">
      <alignment horizontal="center" vertical="center" wrapText="1"/>
      <protection hidden="1"/>
    </xf>
    <xf numFmtId="9" fontId="19" fillId="3" borderId="5" xfId="0" applyNumberFormat="1" applyFont="1" applyFill="1" applyBorder="1" applyAlignment="1" applyProtection="1">
      <alignment horizontal="center" vertical="center" wrapText="1"/>
      <protection hidden="1"/>
    </xf>
    <xf numFmtId="9" fontId="19" fillId="3" borderId="4" xfId="0" applyNumberFormat="1"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vertical="center"/>
      <protection locked="0" hidden="1"/>
    </xf>
  </cellXfs>
  <cellStyles count="4">
    <cellStyle name="Normal" xfId="0" builtinId="0"/>
    <cellStyle name="Normal 2" xfId="1" xr:uid="{00000000-0005-0000-0000-000001000000}"/>
    <cellStyle name="Normal 2 2" xfId="3" xr:uid="{001DB6A7-FF59-401A-9A95-DDA65D5AE181}"/>
    <cellStyle name="Porcentaje" xfId="2" builtinId="5"/>
  </cellStyles>
  <dxfs count="58">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ill>
        <patternFill>
          <bgColor rgb="FFFFFF00"/>
        </patternFill>
      </fill>
    </dxf>
    <dxf>
      <font>
        <color theme="6" tint="0.79998168889431442"/>
      </font>
    </dxf>
    <dxf>
      <font>
        <color theme="0" tint="-0.499984740745262"/>
      </font>
      <fill>
        <patternFill>
          <bgColor theme="0" tint="-0.499984740745262"/>
        </patternFill>
      </fill>
      <border>
        <left/>
        <right/>
        <top/>
        <bottom/>
        <vertical/>
        <horizontal/>
      </border>
    </dxf>
    <dxf>
      <font>
        <color theme="6" tint="0.79998168889431442"/>
      </font>
    </dxf>
    <dxf>
      <fill>
        <patternFill>
          <bgColor rgb="FFFFFF00"/>
        </patternFill>
      </fill>
    </dxf>
    <dxf>
      <fill>
        <patternFill>
          <bgColor rgb="FFFFFF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499984740745262"/>
      </font>
      <fill>
        <patternFill>
          <bgColor theme="0" tint="-0.49998474074526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ont>
        <color theme="0" tint="-0.24994659260841701"/>
      </font>
      <fill>
        <patternFill>
          <bgColor theme="0" tint="-0.24994659260841701"/>
        </patternFill>
      </fill>
    </dxf>
    <dxf>
      <fill>
        <patternFill>
          <bgColor rgb="FFFFFF00"/>
        </patternFill>
      </fill>
      <border>
        <left style="thin">
          <color theme="0"/>
        </left>
        <right style="thin">
          <color theme="0"/>
        </right>
        <top style="thin">
          <color theme="0"/>
        </top>
        <bottom style="thin">
          <color theme="0"/>
        </bottom>
      </border>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499984740745262"/>
      </font>
      <fill>
        <patternFill>
          <bgColor theme="0" tint="-0.49998474074526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rgb="FFFFFF00"/>
        </patternFill>
      </fill>
    </dxf>
    <dxf>
      <fill>
        <patternFill>
          <bgColor rgb="FFFFFF00"/>
        </patternFill>
      </fill>
      <border>
        <left style="thin">
          <color theme="0"/>
        </left>
        <right style="thin">
          <color theme="0"/>
        </right>
        <top style="thin">
          <color theme="0"/>
        </top>
        <bottom style="thin">
          <color theme="0"/>
        </bottom>
      </border>
    </dxf>
    <dxf>
      <fill>
        <patternFill>
          <bgColor theme="0" tint="-0.24994659260841701"/>
        </patternFill>
      </fill>
    </dxf>
    <dxf>
      <border outline="0">
        <top style="thin">
          <color theme="6" tint="0.39997558519241921"/>
        </top>
        <bottom style="thick">
          <color theme="0"/>
        </bottom>
      </border>
    </dxf>
    <dxf>
      <font>
        <b/>
        <i val="0"/>
        <strike val="0"/>
        <condense val="0"/>
        <extend val="0"/>
        <outline val="0"/>
        <shadow val="0"/>
        <u val="none"/>
        <vertAlign val="baseline"/>
        <sz val="12"/>
        <color theme="0"/>
        <name val="Arial"/>
        <family val="2"/>
        <scheme val="none"/>
      </font>
      <fill>
        <patternFill patternType="solid">
          <fgColor indexed="64"/>
          <bgColor theme="6"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protection locked="1" hidden="1"/>
    </dxf>
    <dxf>
      <border outline="0">
        <top style="thin">
          <color theme="6" tint="0.39997558519241921"/>
        </top>
        <bottom style="thin">
          <color theme="0"/>
        </bottom>
      </border>
    </dxf>
    <dxf>
      <font>
        <b val="0"/>
        <i val="0"/>
        <strike val="0"/>
        <condense val="0"/>
        <extend val="0"/>
        <outline val="0"/>
        <shadow val="0"/>
        <u val="none"/>
        <vertAlign val="baseline"/>
        <sz val="12"/>
        <color auto="1"/>
        <name val="Arial"/>
        <family val="2"/>
        <scheme val="none"/>
      </font>
      <fill>
        <patternFill patternType="solid">
          <fgColor indexed="64"/>
          <bgColor theme="0" tint="-4.9989318521683403E-2"/>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2"/>
        <color theme="0"/>
        <name val="Arial"/>
        <family val="2"/>
        <scheme val="none"/>
      </font>
      <fill>
        <patternFill patternType="solid">
          <fgColor indexed="64"/>
          <bgColor theme="6" tint="-0.249977111117893"/>
        </patternFill>
      </fill>
      <alignment horizontal="center" vertical="center" textRotation="0" wrapText="1" indent="0" justifyLastLine="0" shrinkToFit="0" readingOrder="0"/>
    </dxf>
    <dxf>
      <border outline="0">
        <top style="thin">
          <color theme="6" tint="0.39997558519241921"/>
        </top>
      </border>
    </dxf>
    <dxf>
      <font>
        <b/>
        <i val="0"/>
        <strike val="0"/>
        <condense val="0"/>
        <extend val="0"/>
        <outline val="0"/>
        <shadow val="0"/>
        <u val="none"/>
        <vertAlign val="baseline"/>
        <sz val="12"/>
        <color rgb="FFFF0000"/>
        <name val="Arial"/>
        <family val="2"/>
        <scheme val="none"/>
      </font>
      <fill>
        <patternFill patternType="solid">
          <fgColor indexed="64"/>
          <bgColor theme="6" tint="-0.249977111117893"/>
        </patternFill>
      </fill>
      <alignment horizontal="center" vertical="center" textRotation="0" wrapText="1" indent="0" justifyLastLine="0" shrinkToFit="0" readingOrder="0"/>
    </dxf>
    <dxf>
      <font>
        <b val="0"/>
        <strike val="0"/>
        <outline val="0"/>
        <shadow val="0"/>
        <u val="none"/>
        <vertAlign val="baseline"/>
        <color auto="1"/>
      </font>
    </dxf>
    <dxf>
      <border outline="0">
        <top style="thin">
          <color theme="6" tint="0.39997558519241921"/>
        </top>
      </border>
    </dxf>
    <dxf>
      <font>
        <b val="0"/>
        <strike val="0"/>
        <outline val="0"/>
        <shadow val="0"/>
        <u val="none"/>
        <vertAlign val="baseline"/>
        <color auto="1"/>
      </font>
    </dxf>
    <dxf>
      <font>
        <b/>
        <i val="0"/>
        <strike val="0"/>
        <condense val="0"/>
        <extend val="0"/>
        <outline val="0"/>
        <shadow val="0"/>
        <u val="none"/>
        <vertAlign val="baseline"/>
        <sz val="12"/>
        <color theme="0"/>
        <name val="Arial"/>
        <family val="2"/>
        <scheme val="none"/>
      </font>
      <fill>
        <patternFill patternType="none">
          <fgColor indexed="64"/>
          <bgColor indexed="65"/>
        </patternFill>
      </fill>
      <alignment horizontal="center" vertical="center" textRotation="0" wrapText="1" indent="0" justifyLastLine="0" shrinkToFit="0" readingOrder="0"/>
    </dxf>
    <dxf>
      <fill>
        <patternFill patternType="none">
          <bgColor auto="1"/>
        </patternFill>
      </fill>
    </dxf>
    <dxf>
      <border outline="0">
        <top style="thin">
          <color theme="6" tint="0.39997558519241921"/>
        </top>
      </border>
    </dxf>
    <dxf>
      <fill>
        <patternFill patternType="none">
          <bgColor auto="1"/>
        </patternFill>
      </fill>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Zurich BT"/>
        <scheme val="none"/>
      </font>
      <numFmt numFmtId="30" formatCode="@"/>
      <fill>
        <patternFill patternType="solid">
          <fgColor theme="6" tint="0.59999389629810485"/>
          <bgColor theme="6" tint="0.5999938962981048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Zurich BT"/>
        <scheme val="none"/>
      </font>
      <fill>
        <patternFill patternType="solid">
          <fgColor theme="6" tint="0.59999389629810485"/>
          <bgColor theme="6" tint="0.5999938962981048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Zurich BT"/>
        <scheme val="none"/>
      </font>
      <fill>
        <patternFill patternType="solid">
          <fgColor theme="6" tint="0.59999389629810485"/>
          <bgColor theme="6" tint="0.5999938962981048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Zurich BT"/>
        <scheme val="none"/>
      </font>
      <numFmt numFmtId="30" formatCode="@"/>
      <fill>
        <patternFill patternType="solid">
          <fgColor theme="6" tint="0.59999389629810485"/>
          <bgColor theme="6" tint="0.59999389629810485"/>
        </patternFill>
      </fill>
      <alignment horizontal="center" vertical="center" textRotation="0" wrapText="0" indent="0" justifyLastLine="0" shrinkToFit="0" readingOrder="0"/>
      <border diagonalUp="0" diagonalDown="0">
        <left/>
        <right/>
        <top style="thin">
          <color theme="0"/>
        </top>
        <bottom/>
        <vertical/>
        <horizontal/>
      </border>
    </dxf>
    <dxf>
      <border outline="0">
        <top style="thin">
          <color theme="6" tint="0.39997558519241921"/>
        </top>
      </border>
    </dxf>
    <dxf>
      <font>
        <b/>
        <i val="0"/>
        <strike val="0"/>
        <condense val="0"/>
        <extend val="0"/>
        <outline val="0"/>
        <shadow val="0"/>
        <u val="none"/>
        <vertAlign val="baseline"/>
        <sz val="12"/>
        <color theme="0"/>
        <name val="Arial"/>
        <family val="2"/>
        <scheme val="none"/>
      </font>
      <fill>
        <patternFill patternType="solid">
          <fgColor indexed="64"/>
          <bgColor theme="6" tint="-0.249977111117893"/>
        </patternFill>
      </fill>
      <alignment horizontal="center" vertical="center" textRotation="0" wrapText="1" indent="0" justifyLastLine="0" shrinkToFit="0" readingOrder="0"/>
    </dxf>
  </dxfs>
  <tableStyles count="0" defaultTableStyle="TableStyleMedium9"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US" sz="1200">
                <a:latin typeface="Arial" panose="020B0604020202020204" pitchFamily="34" charset="0"/>
                <a:cs typeface="Arial" panose="020B0604020202020204" pitchFamily="34" charset="0"/>
              </a:rPr>
              <a:t>ASISTENCIA</a:t>
            </a:r>
            <a:r>
              <a:rPr lang="en-US" sz="1200" baseline="0">
                <a:latin typeface="Arial" panose="020B0604020202020204" pitchFamily="34" charset="0"/>
                <a:cs typeface="Arial" panose="020B0604020202020204" pitchFamily="34" charset="0"/>
              </a:rPr>
              <a:t> DE LA PARTE INTERESADA</a:t>
            </a:r>
          </a:p>
          <a:p>
            <a:pPr>
              <a:defRPr sz="1200">
                <a:latin typeface="Arial" panose="020B0604020202020204" pitchFamily="34" charset="0"/>
                <a:cs typeface="Arial" panose="020B0604020202020204" pitchFamily="34" charset="0"/>
              </a:defRPr>
            </a:pPr>
            <a:endParaRPr lang="en-US" sz="120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0.16100224677344752"/>
          <c:y val="0.23024255512024169"/>
          <c:w val="0.7960931682654574"/>
          <c:h val="0.65223436373192523"/>
        </c:manualLayout>
      </c:layout>
      <c:barChart>
        <c:barDir val="bar"/>
        <c:grouping val="clustered"/>
        <c:varyColors val="0"/>
        <c:ser>
          <c:idx val="0"/>
          <c:order val="0"/>
          <c:tx>
            <c:strRef>
              <c:f>TABULACIÓN!$Q$12</c:f>
              <c:strCache>
                <c:ptCount val="1"/>
                <c:pt idx="0">
                  <c:v>Tipo de organización</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TABULACIÓN!$P$13:$P$20</c:f>
              <c:strCache>
                <c:ptCount val="8"/>
                <c:pt idx="0">
                  <c:v>Usuarios</c:v>
                </c:pt>
                <c:pt idx="1">
                  <c:v>Proveedores</c:v>
                </c:pt>
                <c:pt idx="2">
                  <c:v>Comunidad</c:v>
                </c:pt>
                <c:pt idx="3">
                  <c:v>Sociedad (veedurías-medios de comunicación)</c:v>
                </c:pt>
                <c:pt idx="4">
                  <c:v>Aliados Estratégicos</c:v>
                </c:pt>
                <c:pt idx="5">
                  <c:v>Estado</c:v>
                </c:pt>
                <c:pt idx="6">
                  <c:v>Colaboradores</c:v>
                </c:pt>
                <c:pt idx="7">
                  <c:v>Peticionarios</c:v>
                </c:pt>
              </c:strCache>
            </c:strRef>
          </c:cat>
          <c:val>
            <c:numRef>
              <c:f>TABULACIÓN!$Q$13:$Q$20</c:f>
              <c:numCache>
                <c:formatCode>0%</c:formatCode>
                <c:ptCount val="8"/>
                <c:pt idx="0">
                  <c:v>0.36666666666666664</c:v>
                </c:pt>
                <c:pt idx="1">
                  <c:v>0.7</c:v>
                </c:pt>
                <c:pt idx="2">
                  <c:v>0</c:v>
                </c:pt>
                <c:pt idx="3">
                  <c:v>0</c:v>
                </c:pt>
                <c:pt idx="4">
                  <c:v>0</c:v>
                </c:pt>
                <c:pt idx="5">
                  <c:v>0</c:v>
                </c:pt>
                <c:pt idx="6">
                  <c:v>0</c:v>
                </c:pt>
                <c:pt idx="7">
                  <c:v>0</c:v>
                </c:pt>
              </c:numCache>
            </c:numRef>
          </c:val>
          <c:extLst>
            <c:ext xmlns:c16="http://schemas.microsoft.com/office/drawing/2014/chart" uri="{C3380CC4-5D6E-409C-BE32-E72D297353CC}">
              <c16:uniqueId val="{00000000-E914-4597-BD14-AAAF80A58C3F}"/>
            </c:ext>
          </c:extLst>
        </c:ser>
        <c:dLbls>
          <c:showLegendKey val="0"/>
          <c:showVal val="0"/>
          <c:showCatName val="0"/>
          <c:showSerName val="0"/>
          <c:showPercent val="0"/>
          <c:showBubbleSize val="0"/>
        </c:dLbls>
        <c:gapWidth val="115"/>
        <c:overlap val="-21"/>
        <c:axId val="133737856"/>
        <c:axId val="133850240"/>
      </c:barChart>
      <c:catAx>
        <c:axId val="133737856"/>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33850240"/>
        <c:crosses val="autoZero"/>
        <c:auto val="1"/>
        <c:lblAlgn val="ctr"/>
        <c:lblOffset val="100"/>
        <c:noMultiLvlLbl val="0"/>
      </c:catAx>
      <c:valAx>
        <c:axId val="13385024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33737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0">
          <a:solidFill>
            <a:schemeClr val="tx1"/>
          </a:solidFill>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sz="1200">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INFORMACION</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7123985814057359E-2"/>
          <c:y val="0.18477374557984649"/>
          <c:w val="0.83486289757866483"/>
          <c:h val="0.64295177048634955"/>
        </c:manualLayout>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TABULACIÓN!$C$31:$C$34</c:f>
              <c:strCache>
                <c:ptCount val="4"/>
                <c:pt idx="0">
                  <c:v>Si</c:v>
                </c:pt>
                <c:pt idx="1">
                  <c:v>Parcialmente</c:v>
                </c:pt>
                <c:pt idx="2">
                  <c:v>No</c:v>
                </c:pt>
                <c:pt idx="3">
                  <c:v>No sabe / No responde</c:v>
                </c:pt>
              </c:strCache>
            </c:strRef>
          </c:cat>
          <c:val>
            <c:numRef>
              <c:f>TABULACIÓN!$D$31:$D$34</c:f>
              <c:numCache>
                <c:formatCode>General</c:formatCode>
                <c:ptCount val="4"/>
                <c:pt idx="0">
                  <c:v>3</c:v>
                </c:pt>
                <c:pt idx="1">
                  <c:v>2</c:v>
                </c:pt>
                <c:pt idx="2">
                  <c:v>3</c:v>
                </c:pt>
                <c:pt idx="3">
                  <c:v>2</c:v>
                </c:pt>
              </c:numCache>
            </c:numRef>
          </c:val>
          <c:extLst>
            <c:ext xmlns:c16="http://schemas.microsoft.com/office/drawing/2014/chart" uri="{C3380CC4-5D6E-409C-BE32-E72D297353CC}">
              <c16:uniqueId val="{00000000-400A-554F-B65C-6F80B2A0FC56}"/>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TABULACIÓN!$C$31:$C$34</c:f>
              <c:strCache>
                <c:ptCount val="4"/>
                <c:pt idx="0">
                  <c:v>Si</c:v>
                </c:pt>
                <c:pt idx="1">
                  <c:v>Parcialmente</c:v>
                </c:pt>
                <c:pt idx="2">
                  <c:v>No</c:v>
                </c:pt>
                <c:pt idx="3">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01-400A-554F-B65C-6F80B2A0FC56}"/>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400A-554F-B65C-6F80B2A0FC56}"/>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400A-554F-B65C-6F80B2A0FC56}"/>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400A-554F-B65C-6F80B2A0FC56}"/>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400A-554F-B65C-6F80B2A0FC56}"/>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TABULACIÓN!$C$31:$C$34</c:f>
              <c:strCache>
                <c:ptCount val="4"/>
                <c:pt idx="0">
                  <c:v>Si</c:v>
                </c:pt>
                <c:pt idx="1">
                  <c:v>Parcialmente</c:v>
                </c:pt>
                <c:pt idx="2">
                  <c:v>No</c:v>
                </c:pt>
                <c:pt idx="3">
                  <c:v>No sabe / No responde</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0A-400A-554F-B65C-6F80B2A0FC56}"/>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400A-554F-B65C-6F80B2A0FC56}"/>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400A-554F-B65C-6F80B2A0FC56}"/>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400A-554F-B65C-6F80B2A0FC56}"/>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400A-554F-B65C-6F80B2A0FC56}"/>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TABULACIÓN!$C$31:$C$34</c:f>
              <c:strCache>
                <c:ptCount val="4"/>
                <c:pt idx="0">
                  <c:v>Si</c:v>
                </c:pt>
                <c:pt idx="1">
                  <c:v>Parcialmente</c:v>
                </c:pt>
                <c:pt idx="2">
                  <c:v>No</c:v>
                </c:pt>
                <c:pt idx="3">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13-400A-554F-B65C-6F80B2A0FC56}"/>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a:t>CALIFICACIÓN DE LOGÍSTICA, PRESENTACIÓN, CONECTIVIDAD Y TIEMPO DEL EVENTO: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stacked"/>
        <c:varyColors val="0"/>
        <c:ser>
          <c:idx val="0"/>
          <c:order val="0"/>
          <c:spPr>
            <a:solidFill>
              <a:schemeClr val="accent1"/>
            </a:solidFill>
            <a:ln>
              <a:noFill/>
            </a:ln>
            <a:effectLst/>
          </c:spPr>
          <c:invertIfNegative val="0"/>
          <c:dPt>
            <c:idx val="1"/>
            <c:invertIfNegative val="0"/>
            <c:bubble3D val="0"/>
            <c:spPr>
              <a:solidFill>
                <a:schemeClr val="accent3"/>
              </a:solidFill>
              <a:ln>
                <a:noFill/>
              </a:ln>
              <a:effectLst/>
            </c:spPr>
            <c:extLst>
              <c:ext xmlns:c16="http://schemas.microsoft.com/office/drawing/2014/chart" uri="{C3380CC4-5D6E-409C-BE32-E72D297353CC}">
                <c16:uniqueId val="{00000006-C6ED-3A4C-BB9F-0B63CF381BB2}"/>
              </c:ext>
            </c:extLst>
          </c:dPt>
          <c:dPt>
            <c:idx val="2"/>
            <c:invertIfNegative val="0"/>
            <c:bubble3D val="0"/>
            <c:spPr>
              <a:solidFill>
                <a:schemeClr val="accent4"/>
              </a:solidFill>
              <a:ln>
                <a:noFill/>
              </a:ln>
              <a:effectLst/>
            </c:spPr>
            <c:extLst>
              <c:ext xmlns:c16="http://schemas.microsoft.com/office/drawing/2014/chart" uri="{C3380CC4-5D6E-409C-BE32-E72D297353CC}">
                <c16:uniqueId val="{00000002-C6ED-3A4C-BB9F-0B63CF381BB2}"/>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A-C6ED-3A4C-BB9F-0B63CF381BB2}"/>
              </c:ext>
            </c:extLst>
          </c:dPt>
          <c:dPt>
            <c:idx val="4"/>
            <c:invertIfNegative val="0"/>
            <c:bubble3D val="0"/>
            <c:spPr>
              <a:solidFill>
                <a:schemeClr val="accent2"/>
              </a:solidFill>
              <a:ln>
                <a:noFill/>
              </a:ln>
              <a:effectLst/>
            </c:spPr>
            <c:extLst>
              <c:ext xmlns:c16="http://schemas.microsoft.com/office/drawing/2014/chart" uri="{C3380CC4-5D6E-409C-BE32-E72D297353CC}">
                <c16:uniqueId val="{0000000E-C6ED-3A4C-BB9F-0B63CF381BB2}"/>
              </c:ext>
            </c:extLst>
          </c:dPt>
          <c:dPt>
            <c:idx val="6"/>
            <c:invertIfNegative val="0"/>
            <c:bubble3D val="0"/>
            <c:spPr>
              <a:solidFill>
                <a:schemeClr val="accent3"/>
              </a:solidFill>
              <a:ln>
                <a:noFill/>
              </a:ln>
              <a:effectLst/>
            </c:spPr>
            <c:extLst>
              <c:ext xmlns:c16="http://schemas.microsoft.com/office/drawing/2014/chart" uri="{C3380CC4-5D6E-409C-BE32-E72D297353CC}">
                <c16:uniqueId val="{00000007-C6ED-3A4C-BB9F-0B63CF381BB2}"/>
              </c:ext>
            </c:extLst>
          </c:dPt>
          <c:dPt>
            <c:idx val="7"/>
            <c:invertIfNegative val="0"/>
            <c:bubble3D val="0"/>
            <c:spPr>
              <a:solidFill>
                <a:schemeClr val="accent4"/>
              </a:solidFill>
              <a:ln>
                <a:noFill/>
              </a:ln>
              <a:effectLst/>
            </c:spPr>
            <c:extLst>
              <c:ext xmlns:c16="http://schemas.microsoft.com/office/drawing/2014/chart" uri="{C3380CC4-5D6E-409C-BE32-E72D297353CC}">
                <c16:uniqueId val="{00000003-C6ED-3A4C-BB9F-0B63CF381BB2}"/>
              </c:ext>
            </c:extLst>
          </c:dPt>
          <c:dPt>
            <c:idx val="8"/>
            <c:invertIfNegative val="0"/>
            <c:bubble3D val="0"/>
            <c:spPr>
              <a:solidFill>
                <a:schemeClr val="accent6"/>
              </a:solidFill>
              <a:ln>
                <a:noFill/>
              </a:ln>
              <a:effectLst/>
            </c:spPr>
            <c:extLst>
              <c:ext xmlns:c16="http://schemas.microsoft.com/office/drawing/2014/chart" uri="{C3380CC4-5D6E-409C-BE32-E72D297353CC}">
                <c16:uniqueId val="{0000000B-C6ED-3A4C-BB9F-0B63CF381BB2}"/>
              </c:ext>
            </c:extLst>
          </c:dPt>
          <c:dPt>
            <c:idx val="9"/>
            <c:invertIfNegative val="0"/>
            <c:bubble3D val="0"/>
            <c:spPr>
              <a:solidFill>
                <a:schemeClr val="accent2"/>
              </a:solidFill>
              <a:ln>
                <a:noFill/>
              </a:ln>
              <a:effectLst/>
            </c:spPr>
            <c:extLst>
              <c:ext xmlns:c16="http://schemas.microsoft.com/office/drawing/2014/chart" uri="{C3380CC4-5D6E-409C-BE32-E72D297353CC}">
                <c16:uniqueId val="{0000000F-C6ED-3A4C-BB9F-0B63CF381BB2}"/>
              </c:ext>
            </c:extLst>
          </c:dPt>
          <c:dPt>
            <c:idx val="11"/>
            <c:invertIfNegative val="0"/>
            <c:bubble3D val="0"/>
            <c:spPr>
              <a:solidFill>
                <a:schemeClr val="accent3"/>
              </a:solidFill>
              <a:ln>
                <a:noFill/>
              </a:ln>
              <a:effectLst/>
            </c:spPr>
            <c:extLst>
              <c:ext xmlns:c16="http://schemas.microsoft.com/office/drawing/2014/chart" uri="{C3380CC4-5D6E-409C-BE32-E72D297353CC}">
                <c16:uniqueId val="{00000008-C6ED-3A4C-BB9F-0B63CF381BB2}"/>
              </c:ext>
            </c:extLst>
          </c:dPt>
          <c:dPt>
            <c:idx val="12"/>
            <c:invertIfNegative val="0"/>
            <c:bubble3D val="0"/>
            <c:spPr>
              <a:solidFill>
                <a:schemeClr val="accent4"/>
              </a:solidFill>
              <a:ln>
                <a:noFill/>
              </a:ln>
              <a:effectLst/>
            </c:spPr>
            <c:extLst>
              <c:ext xmlns:c16="http://schemas.microsoft.com/office/drawing/2014/chart" uri="{C3380CC4-5D6E-409C-BE32-E72D297353CC}">
                <c16:uniqueId val="{00000004-C6ED-3A4C-BB9F-0B63CF381BB2}"/>
              </c:ext>
            </c:extLst>
          </c:dPt>
          <c:dPt>
            <c:idx val="13"/>
            <c:invertIfNegative val="0"/>
            <c:bubble3D val="0"/>
            <c:spPr>
              <a:solidFill>
                <a:schemeClr val="accent6"/>
              </a:solidFill>
              <a:ln>
                <a:noFill/>
              </a:ln>
              <a:effectLst/>
            </c:spPr>
            <c:extLst>
              <c:ext xmlns:c16="http://schemas.microsoft.com/office/drawing/2014/chart" uri="{C3380CC4-5D6E-409C-BE32-E72D297353CC}">
                <c16:uniqueId val="{0000000C-C6ED-3A4C-BB9F-0B63CF381BB2}"/>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10-C6ED-3A4C-BB9F-0B63CF381BB2}"/>
              </c:ext>
            </c:extLst>
          </c:dPt>
          <c:dPt>
            <c:idx val="16"/>
            <c:invertIfNegative val="0"/>
            <c:bubble3D val="0"/>
            <c:spPr>
              <a:solidFill>
                <a:schemeClr val="accent3"/>
              </a:solidFill>
              <a:ln>
                <a:noFill/>
              </a:ln>
              <a:effectLst/>
            </c:spPr>
            <c:extLst>
              <c:ext xmlns:c16="http://schemas.microsoft.com/office/drawing/2014/chart" uri="{C3380CC4-5D6E-409C-BE32-E72D297353CC}">
                <c16:uniqueId val="{00000009-C6ED-3A4C-BB9F-0B63CF381BB2}"/>
              </c:ext>
            </c:extLst>
          </c:dPt>
          <c:dPt>
            <c:idx val="17"/>
            <c:invertIfNegative val="0"/>
            <c:bubble3D val="0"/>
            <c:spPr>
              <a:solidFill>
                <a:schemeClr val="accent4"/>
              </a:solidFill>
              <a:ln>
                <a:noFill/>
              </a:ln>
              <a:effectLst/>
            </c:spPr>
            <c:extLst>
              <c:ext xmlns:c16="http://schemas.microsoft.com/office/drawing/2014/chart" uri="{C3380CC4-5D6E-409C-BE32-E72D297353CC}">
                <c16:uniqueId val="{00000005-C6ED-3A4C-BB9F-0B63CF381BB2}"/>
              </c:ext>
            </c:extLst>
          </c:dPt>
          <c:dPt>
            <c:idx val="18"/>
            <c:invertIfNegative val="0"/>
            <c:bubble3D val="0"/>
            <c:spPr>
              <a:solidFill>
                <a:schemeClr val="accent6"/>
              </a:solidFill>
              <a:ln>
                <a:noFill/>
              </a:ln>
              <a:effectLst/>
            </c:spPr>
            <c:extLst>
              <c:ext xmlns:c16="http://schemas.microsoft.com/office/drawing/2014/chart" uri="{C3380CC4-5D6E-409C-BE32-E72D297353CC}">
                <c16:uniqueId val="{0000000D-C6ED-3A4C-BB9F-0B63CF381BB2}"/>
              </c:ext>
            </c:extLst>
          </c:dPt>
          <c:dPt>
            <c:idx val="19"/>
            <c:invertIfNegative val="0"/>
            <c:bubble3D val="0"/>
            <c:spPr>
              <a:solidFill>
                <a:schemeClr val="accent2"/>
              </a:solidFill>
              <a:ln>
                <a:noFill/>
              </a:ln>
              <a:effectLst/>
            </c:spPr>
            <c:extLst>
              <c:ext xmlns:c16="http://schemas.microsoft.com/office/drawing/2014/chart" uri="{C3380CC4-5D6E-409C-BE32-E72D297353CC}">
                <c16:uniqueId val="{00000011-C6ED-3A4C-BB9F-0B63CF381BB2}"/>
              </c:ext>
            </c:extLst>
          </c:dPt>
          <c:cat>
            <c:multiLvlStrRef>
              <c:f>TABULACIÓN!$B$72:$C$91</c:f>
              <c:multiLvlStrCache>
                <c:ptCount val="20"/>
                <c:lvl>
                  <c:pt idx="0">
                    <c:v>5. Excelente</c:v>
                  </c:pt>
                  <c:pt idx="1">
                    <c:v>4. Buena</c:v>
                  </c:pt>
                  <c:pt idx="2">
                    <c:v>3. Aceptable</c:v>
                  </c:pt>
                  <c:pt idx="3">
                    <c:v>2. Deficiente</c:v>
                  </c:pt>
                  <c:pt idx="4">
                    <c:v>1. Muy deficiente</c:v>
                  </c:pt>
                  <c:pt idx="5">
                    <c:v>5. Excelente</c:v>
                  </c:pt>
                  <c:pt idx="6">
                    <c:v>4. Buena</c:v>
                  </c:pt>
                  <c:pt idx="7">
                    <c:v>3. Aceptable</c:v>
                  </c:pt>
                  <c:pt idx="8">
                    <c:v>2. Deficiente</c:v>
                  </c:pt>
                  <c:pt idx="9">
                    <c:v>1. Muy deficiente</c:v>
                  </c:pt>
                  <c:pt idx="10">
                    <c:v>5. Excelente</c:v>
                  </c:pt>
                  <c:pt idx="11">
                    <c:v>4. Buena</c:v>
                  </c:pt>
                  <c:pt idx="12">
                    <c:v>3. Aceptable</c:v>
                  </c:pt>
                  <c:pt idx="13">
                    <c:v>2. Deficiente</c:v>
                  </c:pt>
                  <c:pt idx="14">
                    <c:v>1. Muy deficiente</c:v>
                  </c:pt>
                  <c:pt idx="15">
                    <c:v>5. Excelente</c:v>
                  </c:pt>
                  <c:pt idx="16">
                    <c:v>4. Buena</c:v>
                  </c:pt>
                  <c:pt idx="17">
                    <c:v>3. Aceptable</c:v>
                  </c:pt>
                  <c:pt idx="18">
                    <c:v>2. Deficiente</c:v>
                  </c:pt>
                  <c:pt idx="19">
                    <c:v>1. Muy deficiente</c:v>
                  </c:pt>
                </c:lvl>
                <c:lvl>
                  <c:pt idx="0">
                    <c:v>Logística</c:v>
                  </c:pt>
                  <c:pt idx="5">
                    <c:v>Presentación</c:v>
                  </c:pt>
                  <c:pt idx="10">
                    <c:v>Conectividad</c:v>
                  </c:pt>
                  <c:pt idx="15">
                    <c:v>Tiempo del evento</c:v>
                  </c:pt>
                </c:lvl>
              </c:multiLvlStrCache>
            </c:multiLvlStrRef>
          </c:cat>
          <c:val>
            <c:numRef>
              <c:f>TABULACIÓN!$E$72:$E$91</c:f>
              <c:numCache>
                <c:formatCode>0%</c:formatCode>
                <c:ptCount val="20"/>
                <c:pt idx="0">
                  <c:v>3.3333333333333333E-2</c:v>
                </c:pt>
                <c:pt idx="1">
                  <c:v>3.3333333333333333E-2</c:v>
                </c:pt>
                <c:pt idx="2">
                  <c:v>3.3333333333333333E-2</c:v>
                </c:pt>
                <c:pt idx="3">
                  <c:v>3.3333333333333333E-2</c:v>
                </c:pt>
                <c:pt idx="4">
                  <c:v>3.3333333333333333E-2</c:v>
                </c:pt>
                <c:pt idx="5">
                  <c:v>6.6666666666666666E-2</c:v>
                </c:pt>
                <c:pt idx="6">
                  <c:v>6.6666666666666666E-2</c:v>
                </c:pt>
                <c:pt idx="7">
                  <c:v>6.6666666666666666E-2</c:v>
                </c:pt>
                <c:pt idx="8">
                  <c:v>6.6666666666666666E-2</c:v>
                </c:pt>
                <c:pt idx="9">
                  <c:v>6.6666666666666666E-2</c:v>
                </c:pt>
                <c:pt idx="10">
                  <c:v>0.1</c:v>
                </c:pt>
                <c:pt idx="11">
                  <c:v>0.1</c:v>
                </c:pt>
                <c:pt idx="12">
                  <c:v>0.1</c:v>
                </c:pt>
                <c:pt idx="13">
                  <c:v>0.1</c:v>
                </c:pt>
                <c:pt idx="14">
                  <c:v>0.1</c:v>
                </c:pt>
                <c:pt idx="15">
                  <c:v>0.13333333333333333</c:v>
                </c:pt>
                <c:pt idx="16">
                  <c:v>0.13333333333333333</c:v>
                </c:pt>
                <c:pt idx="17">
                  <c:v>0.13333333333333333</c:v>
                </c:pt>
                <c:pt idx="18">
                  <c:v>0.13333333333333333</c:v>
                </c:pt>
                <c:pt idx="19">
                  <c:v>0.13333333333333333</c:v>
                </c:pt>
              </c:numCache>
            </c:numRef>
          </c:val>
          <c:extLst>
            <c:ext xmlns:c16="http://schemas.microsoft.com/office/drawing/2014/chart" uri="{C3380CC4-5D6E-409C-BE32-E72D297353CC}">
              <c16:uniqueId val="{00000000-C6ED-3A4C-BB9F-0B63CF381BB2}"/>
            </c:ext>
          </c:extLst>
        </c:ser>
        <c:dLbls>
          <c:showLegendKey val="0"/>
          <c:showVal val="0"/>
          <c:showCatName val="0"/>
          <c:showSerName val="0"/>
          <c:showPercent val="0"/>
          <c:showBubbleSize val="0"/>
        </c:dLbls>
        <c:gapWidth val="150"/>
        <c:overlap val="100"/>
        <c:axId val="192750336"/>
        <c:axId val="192751872"/>
      </c:barChart>
      <c:catAx>
        <c:axId val="192750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92751872"/>
        <c:crosses val="autoZero"/>
        <c:auto val="1"/>
        <c:lblAlgn val="ctr"/>
        <c:lblOffset val="100"/>
        <c:noMultiLvlLbl val="0"/>
      </c:catAx>
      <c:valAx>
        <c:axId val="192751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92750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sz="1200">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LA JORNADA DE DIÁLOGO PERMITE A CIUDADANOS O USUARIOS</a:t>
            </a:r>
            <a:r>
              <a:rPr lang="en-US" sz="1200" baseline="0">
                <a:latin typeface="Arial" panose="020B0604020202020204" pitchFamily="34" charset="0"/>
                <a:cs typeface="Arial" panose="020B0604020202020204" pitchFamily="34" charset="0"/>
              </a:rPr>
              <a:t> DE LOS SERVICIOS DE LA ENTIDAD:</a:t>
            </a:r>
            <a:endParaRPr lang="en-US" sz="1200">
              <a:latin typeface="Arial" panose="020B0604020202020204" pitchFamily="34" charset="0"/>
              <a:cs typeface="Arial" panose="020B0604020202020204" pitchFamily="34" charset="0"/>
            </a:endParaRP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049851489277199"/>
          <c:y val="0.27519047403352959"/>
          <c:w val="0.80760442872245541"/>
          <c:h val="0.55504112419731577"/>
        </c:manualLayout>
      </c:layout>
      <c:pie3DChart>
        <c:varyColors val="1"/>
        <c:ser>
          <c:idx val="4"/>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Evaluar la gestión de la entidad</c:v>
                </c:pt>
                <c:pt idx="1">
                  <c:v>Informarse de la gestión anual y los programas y servicios </c:v>
                </c:pt>
                <c:pt idx="2">
                  <c:v>Proponer mejoras a los servicios</c:v>
                </c:pt>
                <c:pt idx="3">
                  <c:v>Presentar inquietudes, quejas y peticiones</c:v>
                </c:pt>
                <c:pt idx="4">
                  <c:v>Ninguna de las anteriores</c:v>
                </c:pt>
              </c:strCache>
            </c:strRef>
          </c:cat>
          <c:val>
            <c:numRef>
              <c:f>TABULACIÓN!$D$93:$D$97</c:f>
              <c:numCache>
                <c:formatCode>General</c:formatCode>
                <c:ptCount val="5"/>
                <c:pt idx="0">
                  <c:v>5</c:v>
                </c:pt>
                <c:pt idx="1">
                  <c:v>4</c:v>
                </c:pt>
                <c:pt idx="2">
                  <c:v>3</c:v>
                </c:pt>
                <c:pt idx="3">
                  <c:v>2</c:v>
                </c:pt>
                <c:pt idx="4">
                  <c:v>1</c:v>
                </c:pt>
              </c:numCache>
            </c:numRef>
          </c:val>
          <c:extLst>
            <c:ext xmlns:c16="http://schemas.microsoft.com/office/drawing/2014/chart" uri="{C3380CC4-5D6E-409C-BE32-E72D297353CC}">
              <c16:uniqueId val="{00000000-A445-1347-B3FB-716550C4F310}"/>
            </c:ext>
          </c:extLst>
        </c:ser>
        <c:ser>
          <c:idx val="5"/>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Evaluar la gestión de la entidad</c:v>
                </c:pt>
                <c:pt idx="1">
                  <c:v>Informarse de la gestión anual y los programas y servicios </c:v>
                </c:pt>
                <c:pt idx="2">
                  <c:v>Proponer mejoras a los servicios</c:v>
                </c:pt>
                <c:pt idx="3">
                  <c:v>Presentar inquietudes, quejas y peticiones</c:v>
                </c:pt>
                <c:pt idx="4">
                  <c:v>Ninguna de las anteriores</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01-A445-1347-B3FB-716550C4F310}"/>
            </c:ext>
          </c:extLst>
        </c:ser>
        <c:ser>
          <c:idx val="6"/>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A445-1347-B3FB-716550C4F31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A445-1347-B3FB-716550C4F310}"/>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A445-1347-B3FB-716550C4F310}"/>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A445-1347-B3FB-716550C4F310}"/>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Evaluar la gestión de la entidad</c:v>
                </c:pt>
                <c:pt idx="1">
                  <c:v>Informarse de la gestión anual y los programas y servicios </c:v>
                </c:pt>
                <c:pt idx="2">
                  <c:v>Proponer mejoras a los servicios</c:v>
                </c:pt>
                <c:pt idx="3">
                  <c:v>Presentar inquietudes, quejas y peticiones</c:v>
                </c:pt>
                <c:pt idx="4">
                  <c:v>Ninguna de las anteriores</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0A-A445-1347-B3FB-716550C4F310}"/>
            </c:ext>
          </c:extLst>
        </c:ser>
        <c:ser>
          <c:idx val="7"/>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A445-1347-B3FB-716550C4F31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A445-1347-B3FB-716550C4F310}"/>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A445-1347-B3FB-716550C4F310}"/>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A445-1347-B3FB-716550C4F310}"/>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Evaluar la gestión de la entidad</c:v>
                </c:pt>
                <c:pt idx="1">
                  <c:v>Informarse de la gestión anual y los programas y servicios </c:v>
                </c:pt>
                <c:pt idx="2">
                  <c:v>Proponer mejoras a los servicios</c:v>
                </c:pt>
                <c:pt idx="3">
                  <c:v>Presentar inquietudes, quejas y peticiones</c:v>
                </c:pt>
                <c:pt idx="4">
                  <c:v>Ninguna de las anteriores</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13-A445-1347-B3FB-716550C4F310}"/>
            </c:ext>
          </c:extLst>
        </c:ser>
        <c:ser>
          <c:idx val="2"/>
          <c:order val="4"/>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Evaluar la gestión de la entidad</c:v>
                </c:pt>
                <c:pt idx="1">
                  <c:v>Informarse de la gestión anual y los programas y servicios </c:v>
                </c:pt>
                <c:pt idx="2">
                  <c:v>Proponer mejoras a los servicios</c:v>
                </c:pt>
                <c:pt idx="3">
                  <c:v>Presentar inquietudes, quejas y peticiones</c:v>
                </c:pt>
                <c:pt idx="4">
                  <c:v>Ninguna de las anteriores</c:v>
                </c:pt>
              </c:strCache>
            </c:strRef>
          </c:cat>
          <c:val>
            <c:numRef>
              <c:f>TABULACIÓN!$D$56:$D$59</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14-A445-1347-B3FB-716550C4F310}"/>
            </c:ext>
          </c:extLst>
        </c:ser>
        <c:ser>
          <c:idx val="3"/>
          <c:order val="5"/>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Evaluar la gestión de la entidad</c:v>
                </c:pt>
                <c:pt idx="1">
                  <c:v>Informarse de la gestión anual y los programas y servicios </c:v>
                </c:pt>
                <c:pt idx="2">
                  <c:v>Proponer mejoras a los servicios</c:v>
                </c:pt>
                <c:pt idx="3">
                  <c:v>Presentar inquietudes, quejas y peticiones</c:v>
                </c:pt>
                <c:pt idx="4">
                  <c:v>Ninguna de las anteriores</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15-A445-1347-B3FB-716550C4F310}"/>
            </c:ext>
          </c:extLst>
        </c:ser>
        <c:ser>
          <c:idx val="0"/>
          <c:order val="6"/>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A445-1347-B3FB-716550C4F31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A445-1347-B3FB-716550C4F310}"/>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A445-1347-B3FB-716550C4F310}"/>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A445-1347-B3FB-716550C4F310}"/>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Evaluar la gestión de la entidad</c:v>
                </c:pt>
                <c:pt idx="1">
                  <c:v>Informarse de la gestión anual y los programas y servicios </c:v>
                </c:pt>
                <c:pt idx="2">
                  <c:v>Proponer mejoras a los servicios</c:v>
                </c:pt>
                <c:pt idx="3">
                  <c:v>Presentar inquietudes, quejas y peticiones</c:v>
                </c:pt>
                <c:pt idx="4">
                  <c:v>Ninguna de las anteriores</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1E-A445-1347-B3FB-716550C4F310}"/>
            </c:ext>
          </c:extLst>
        </c:ser>
        <c:ser>
          <c:idx val="1"/>
          <c:order val="7"/>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0-A445-1347-B3FB-716550C4F31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2-A445-1347-B3FB-716550C4F310}"/>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4-A445-1347-B3FB-716550C4F310}"/>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6-A445-1347-B3FB-716550C4F310}"/>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Evaluar la gestión de la entidad</c:v>
                </c:pt>
                <c:pt idx="1">
                  <c:v>Informarse de la gestión anual y los programas y servicios </c:v>
                </c:pt>
                <c:pt idx="2">
                  <c:v>Proponer mejoras a los servicios</c:v>
                </c:pt>
                <c:pt idx="3">
                  <c:v>Presentar inquietudes, quejas y peticiones</c:v>
                </c:pt>
                <c:pt idx="4">
                  <c:v>Ninguna de las anteriores</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27-A445-1347-B3FB-716550C4F310}"/>
            </c:ext>
          </c:extLst>
        </c:ser>
        <c:ser>
          <c:idx val="8"/>
          <c:order val="8"/>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TABULACIÓN!$C$93:$C$97</c:f>
              <c:strCache>
                <c:ptCount val="5"/>
                <c:pt idx="0">
                  <c:v>Evaluar la gestión de la entidad</c:v>
                </c:pt>
                <c:pt idx="1">
                  <c:v>Informarse de la gestión anual y los programas y servicios </c:v>
                </c:pt>
                <c:pt idx="2">
                  <c:v>Proponer mejoras a los servicios</c:v>
                </c:pt>
                <c:pt idx="3">
                  <c:v>Presentar inquietudes, quejas y peticiones</c:v>
                </c:pt>
                <c:pt idx="4">
                  <c:v>Ninguna de las anteriores</c:v>
                </c:pt>
              </c:strCache>
            </c:strRef>
          </c:cat>
          <c:val>
            <c:numRef>
              <c:f>TABULACIÓN!$D$93</c:f>
              <c:numCache>
                <c:formatCode>General</c:formatCode>
                <c:ptCount val="1"/>
                <c:pt idx="0">
                  <c:v>5</c:v>
                </c:pt>
              </c:numCache>
            </c:numRef>
          </c:val>
          <c:extLst>
            <c:ext xmlns:c16="http://schemas.microsoft.com/office/drawing/2014/chart" uri="{C3380CC4-5D6E-409C-BE32-E72D297353CC}">
              <c16:uniqueId val="{00000020-F063-4AB5-8AC7-8F93C684E553}"/>
            </c:ext>
          </c:extLst>
        </c:ser>
        <c:ser>
          <c:idx val="9"/>
          <c:order val="9"/>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TABULACIÓN!$C$93:$C$97</c:f>
              <c:strCache>
                <c:ptCount val="5"/>
                <c:pt idx="0">
                  <c:v>Evaluar la gestión de la entidad</c:v>
                </c:pt>
                <c:pt idx="1">
                  <c:v>Informarse de la gestión anual y los programas y servicios </c:v>
                </c:pt>
                <c:pt idx="2">
                  <c:v>Proponer mejoras a los servicios</c:v>
                </c:pt>
                <c:pt idx="3">
                  <c:v>Presentar inquietudes, quejas y peticiones</c:v>
                </c:pt>
                <c:pt idx="4">
                  <c:v>Ninguna de las anteriores</c:v>
                </c:pt>
              </c:strCache>
            </c:strRef>
          </c:cat>
          <c:val>
            <c:numRef>
              <c:f>TABULACIÓN!$E$93</c:f>
              <c:numCache>
                <c:formatCode>0%</c:formatCode>
                <c:ptCount val="1"/>
                <c:pt idx="0">
                  <c:v>0.16666666666666666</c:v>
                </c:pt>
              </c:numCache>
            </c:numRef>
          </c:val>
          <c:extLst>
            <c:ext xmlns:c16="http://schemas.microsoft.com/office/drawing/2014/chart" uri="{C3380CC4-5D6E-409C-BE32-E72D297353CC}">
              <c16:uniqueId val="{00000021-F063-4AB5-8AC7-8F93C684E553}"/>
            </c:ext>
          </c:extLst>
        </c:ser>
        <c:dLbls>
          <c:dLblPos val="inEnd"/>
          <c:showLegendKey val="0"/>
          <c:showVal val="0"/>
          <c:showCatName val="0"/>
          <c:showSerName val="0"/>
          <c:showPercent val="1"/>
          <c:showBubbleSize val="0"/>
          <c:showLeaderLines val="1"/>
        </c:dLbls>
      </c:pie3DChart>
      <c:spPr>
        <a:noFill/>
        <a:ln>
          <a:noFill/>
        </a:ln>
        <a:effectLst/>
      </c:spPr>
    </c:plotArea>
    <c:legend>
      <c:legendPos val="b"/>
      <c:layout>
        <c:manualLayout>
          <c:xMode val="edge"/>
          <c:yMode val="edge"/>
          <c:x val="9.2402926800517954E-2"/>
          <c:y val="0.82840728494077687"/>
          <c:w val="0.89681427598205732"/>
          <c:h val="0.17159271505922313"/>
        </c:manualLayout>
      </c:layout>
      <c:overlay val="0"/>
      <c:spPr>
        <a:noFill/>
        <a:ln>
          <a:noFill/>
        </a:ln>
        <a:effectLst/>
      </c:spPr>
      <c:txPr>
        <a:bodyPr rot="0" vert="horz"/>
        <a:lstStyle/>
        <a:p>
          <a:pPr>
            <a:defRPr sz="900">
              <a:latin typeface="Arial" panose="020B0604020202020204" pitchFamily="34" charset="0"/>
              <a:cs typeface="Arial" panose="020B0604020202020204" pitchFamily="34" charset="0"/>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sz="1200">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LA JORNADA DE DIÁLOGO PERMITE A CIUDADANOS O USUARIOS</a:t>
            </a:r>
            <a:r>
              <a:rPr lang="en-US" sz="1200" baseline="0">
                <a:latin typeface="Arial" panose="020B0604020202020204" pitchFamily="34" charset="0"/>
                <a:cs typeface="Arial" panose="020B0604020202020204" pitchFamily="34" charset="0"/>
              </a:rPr>
              <a:t> DE LOS SERVICIOS DE LA ENTIDAD:</a:t>
            </a:r>
            <a:endParaRPr lang="en-US" sz="1200">
              <a:latin typeface="Arial" panose="020B0604020202020204" pitchFamily="34" charset="0"/>
              <a:cs typeface="Arial" panose="020B0604020202020204" pitchFamily="34" charset="0"/>
            </a:endParaRP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5FDC-6C44-A988-79A3EA7C1C7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5FDC-6C44-A988-79A3EA7C1C71}"/>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5FDC-6C44-A988-79A3EA7C1C71}"/>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5FDC-6C44-A988-79A3EA7C1C71}"/>
              </c:ext>
            </c:extLst>
          </c:dPt>
          <c:dLbls>
            <c:spPr>
              <a:noFill/>
              <a:ln>
                <a:noFill/>
              </a:ln>
              <a:effectLst/>
            </c:spPr>
            <c:txPr>
              <a:bodyPr rot="0" vert="horz"/>
              <a:lstStyle/>
              <a:p>
                <a:pPr>
                  <a:defRPr>
                    <a:latin typeface="Arial" panose="020B0604020202020204" pitchFamily="34" charset="0"/>
                    <a:cs typeface="Arial" panose="020B0604020202020204" pitchFamily="34" charset="0"/>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TABULACIÓN!$C$99:$C$102</c:f>
              <c:strCache>
                <c:ptCount val="4"/>
                <c:pt idx="0">
                  <c:v>Si</c:v>
                </c:pt>
                <c:pt idx="1">
                  <c:v>Parcialmente</c:v>
                </c:pt>
                <c:pt idx="2">
                  <c:v>No</c:v>
                </c:pt>
                <c:pt idx="3">
                  <c:v>No sabe / No responde</c:v>
                </c:pt>
              </c:strCache>
            </c:strRef>
          </c:cat>
          <c:val>
            <c:numRef>
              <c:f>TABULACIÓN!$D$99:$D$102</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1E-5FDC-6C44-A988-79A3EA7C1C71}"/>
            </c:ext>
          </c:extLst>
        </c:ser>
        <c:ser>
          <c:idx val="1"/>
          <c:order val="1"/>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0-5FDC-6C44-A988-79A3EA7C1C7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2-5FDC-6C44-A988-79A3EA7C1C71}"/>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4-5FDC-6C44-A988-79A3EA7C1C71}"/>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6-5FDC-6C44-A988-79A3EA7C1C71}"/>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TABULACIÓN!$C$99:$C$102</c:f>
              <c:strCache>
                <c:ptCount val="4"/>
                <c:pt idx="0">
                  <c:v>Si</c:v>
                </c:pt>
                <c:pt idx="1">
                  <c:v>Parcialmente</c:v>
                </c:pt>
                <c:pt idx="2">
                  <c:v>No</c:v>
                </c:pt>
                <c:pt idx="3">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27-5FDC-6C44-A988-79A3EA7C1C71}"/>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latin typeface="Arial" panose="020B0604020202020204" pitchFamily="34" charset="0"/>
              <a:cs typeface="Arial" panose="020B0604020202020204" pitchFamily="34" charset="0"/>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sz="1200">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¿La gestión del ICBF del año 2022 frente al cual se rinde cuentas, fue efectiva?</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23267344711388E-2"/>
          <c:y val="0.25939342814930966"/>
          <c:w val="0.78643770392472057"/>
          <c:h val="0.68370261895012807"/>
        </c:manualLayout>
      </c:layout>
      <c:pie3DChart>
        <c:varyColors val="1"/>
        <c:ser>
          <c:idx val="0"/>
          <c:order val="0"/>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DE20-6740-BA78-C5DDD056EE6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DE20-6740-BA78-C5DDD056EE60}"/>
              </c:ext>
            </c:extLst>
          </c:dPt>
          <c:dLbls>
            <c:spPr>
              <a:noFill/>
              <a:ln>
                <a:noFill/>
              </a:ln>
              <a:effectLst/>
            </c:sp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TABULACIÓN!$C$104:$C$108</c:f>
              <c:strCache>
                <c:ptCount val="5"/>
                <c:pt idx="0">
                  <c:v>Muy efectiva</c:v>
                </c:pt>
                <c:pt idx="1">
                  <c:v>Efectiva</c:v>
                </c:pt>
                <c:pt idx="2">
                  <c:v>Poco efectiva</c:v>
                </c:pt>
                <c:pt idx="3">
                  <c:v>Nada efectiva</c:v>
                </c:pt>
                <c:pt idx="4">
                  <c:v>No sabe / No responde</c:v>
                </c:pt>
              </c:strCache>
            </c:strRef>
          </c:cat>
          <c:val>
            <c:numRef>
              <c:f>TABULACIÓN!$D$104:$D$108</c:f>
              <c:numCache>
                <c:formatCode>General</c:formatCode>
                <c:ptCount val="5"/>
                <c:pt idx="0">
                  <c:v>10</c:v>
                </c:pt>
                <c:pt idx="1">
                  <c:v>8</c:v>
                </c:pt>
                <c:pt idx="2">
                  <c:v>7</c:v>
                </c:pt>
                <c:pt idx="3">
                  <c:v>10</c:v>
                </c:pt>
                <c:pt idx="4">
                  <c:v>5</c:v>
                </c:pt>
              </c:numCache>
            </c:numRef>
          </c:val>
          <c:extLst>
            <c:ext xmlns:c16="http://schemas.microsoft.com/office/drawing/2014/chart" uri="{C3380CC4-5D6E-409C-BE32-E72D297353CC}">
              <c16:uniqueId val="{0000001E-DE20-6740-BA78-C5DDD056EE60}"/>
            </c:ext>
          </c:extLst>
        </c:ser>
        <c:ser>
          <c:idx val="1"/>
          <c:order val="1"/>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0-DE20-6740-BA78-C5DDD056EE6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2-DE20-6740-BA78-C5DDD056EE60}"/>
              </c:ext>
            </c:extLst>
          </c:dPt>
          <c:dLbls>
            <c:spPr>
              <a:noFill/>
              <a:ln>
                <a:noFill/>
              </a:ln>
              <a:effectLst/>
            </c:sp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TABULACIÓN!$C$104:$C$108</c:f>
              <c:strCache>
                <c:ptCount val="5"/>
                <c:pt idx="0">
                  <c:v>Muy efectiva</c:v>
                </c:pt>
                <c:pt idx="1">
                  <c:v>Efectiva</c:v>
                </c:pt>
                <c:pt idx="2">
                  <c:v>Poco efectiva</c:v>
                </c:pt>
                <c:pt idx="3">
                  <c:v>Nada efectiva</c:v>
                </c:pt>
                <c:pt idx="4">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27-DE20-6740-BA78-C5DDD056EE60}"/>
            </c:ext>
          </c:extLst>
        </c:ser>
        <c:dLbls>
          <c:dLblPos val="bestFit"/>
          <c:showLegendKey val="0"/>
          <c:showVal val="1"/>
          <c:showCatName val="0"/>
          <c:showSerName val="0"/>
          <c:showPercent val="0"/>
          <c:showBubbleSize val="0"/>
          <c:showLeaderLines val="1"/>
        </c:dLbls>
      </c:pie3DChart>
      <c:spPr>
        <a:noFill/>
        <a:ln>
          <a:noFill/>
        </a:ln>
        <a:effectLst/>
      </c:spPr>
    </c:plotArea>
    <c:legend>
      <c:legendPos val="r"/>
      <c:layout>
        <c:manualLayout>
          <c:xMode val="edge"/>
          <c:yMode val="edge"/>
          <c:x val="0.12708938779298215"/>
          <c:y val="0.86296166597596358"/>
          <c:w val="0.79741921826427697"/>
          <c:h val="0.11515540820555328"/>
        </c:manualLayout>
      </c:layout>
      <c:overlay val="0"/>
      <c:txPr>
        <a:bodyPr/>
        <a:lstStyle/>
        <a:p>
          <a:pPr>
            <a:defRPr>
              <a:latin typeface="Arial" panose="020B0604020202020204" pitchFamily="34" charset="0"/>
              <a:cs typeface="Arial" panose="020B0604020202020204" pitchFamily="34" charset="0"/>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sz="1200">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La explicación dada por la entidad acerca de los temas de: ¿participación y transparencia, es clara?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txPr>
              <a:bodyPr wrap="square" lIns="38100" tIns="19050" rIns="38100" bIns="19050" anchor="ctr">
                <a:spAutoFit/>
              </a:bodyPr>
              <a:lstStyle/>
              <a:p>
                <a:pPr>
                  <a:defRPr>
                    <a:latin typeface="Arial" panose="020B0604020202020204" pitchFamily="34" charset="0"/>
                    <a:cs typeface="Arial" panose="020B0604020202020204" pitchFamily="34" charset="0"/>
                  </a:defRPr>
                </a:pPr>
                <a:endParaRPr lang="es-CO"/>
              </a:p>
            </c:tx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TABULACIÓN!$C$110:$C$113</c:f>
              <c:strCache>
                <c:ptCount val="4"/>
                <c:pt idx="0">
                  <c:v>Si</c:v>
                </c:pt>
                <c:pt idx="1">
                  <c:v>Parcialmente</c:v>
                </c:pt>
                <c:pt idx="2">
                  <c:v>No</c:v>
                </c:pt>
                <c:pt idx="3">
                  <c:v>No sabe / No responde</c:v>
                </c:pt>
              </c:strCache>
            </c:strRef>
          </c:cat>
          <c:val>
            <c:numRef>
              <c:f>TABULACIÓN!$D$110:$D$113</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00-603E-0E46-B35E-0E3805171927}"/>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TABULACIÓN!$C$110:$C$113</c:f>
              <c:strCache>
                <c:ptCount val="4"/>
                <c:pt idx="0">
                  <c:v>Si</c:v>
                </c:pt>
                <c:pt idx="1">
                  <c:v>Parcialmente</c:v>
                </c:pt>
                <c:pt idx="2">
                  <c:v>No</c:v>
                </c:pt>
                <c:pt idx="3">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01-603E-0E46-B35E-0E3805171927}"/>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603E-0E46-B35E-0E3805171927}"/>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603E-0E46-B35E-0E3805171927}"/>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603E-0E46-B35E-0E3805171927}"/>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603E-0E46-B35E-0E3805171927}"/>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TABULACIÓN!$C$110:$C$113</c:f>
              <c:strCache>
                <c:ptCount val="4"/>
                <c:pt idx="0">
                  <c:v>Si</c:v>
                </c:pt>
                <c:pt idx="1">
                  <c:v>Parcialmente</c:v>
                </c:pt>
                <c:pt idx="2">
                  <c:v>No</c:v>
                </c:pt>
                <c:pt idx="3">
                  <c:v>No sabe / No responde</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0A-603E-0E46-B35E-0E3805171927}"/>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603E-0E46-B35E-0E3805171927}"/>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603E-0E46-B35E-0E3805171927}"/>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603E-0E46-B35E-0E3805171927}"/>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603E-0E46-B35E-0E3805171927}"/>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TABULACIÓN!$C$110:$C$113</c:f>
              <c:strCache>
                <c:ptCount val="4"/>
                <c:pt idx="0">
                  <c:v>Si</c:v>
                </c:pt>
                <c:pt idx="1">
                  <c:v>Parcialmente</c:v>
                </c:pt>
                <c:pt idx="2">
                  <c:v>No</c:v>
                </c:pt>
                <c:pt idx="3">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13-603E-0E46-B35E-0E3805171927}"/>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sz="1200">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TEMAS</a:t>
            </a:r>
            <a:r>
              <a:rPr lang="en-US" sz="1200" baseline="0">
                <a:latin typeface="Arial" panose="020B0604020202020204" pitchFamily="34" charset="0"/>
                <a:cs typeface="Arial" panose="020B0604020202020204" pitchFamily="34" charset="0"/>
              </a:rPr>
              <a:t> DE INTERÉS PARA PRÓXIMAS JORNADAS DE DIÁLOGO</a:t>
            </a:r>
            <a:endParaRPr lang="en-US" sz="1200">
              <a:latin typeface="Arial" panose="020B0604020202020204" pitchFamily="34" charset="0"/>
              <a:cs typeface="Arial" panose="020B0604020202020204" pitchFamily="34" charset="0"/>
            </a:endParaRP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8"/>
          <c:order val="0"/>
          <c:dLbls>
            <c:spPr>
              <a:noFill/>
              <a:ln>
                <a:noFill/>
              </a:ln>
              <a:effectLst/>
            </c:spPr>
            <c:txPr>
              <a:bodyPr wrap="square" lIns="38100" tIns="19050" rIns="38100" bIns="19050" anchor="ctr">
                <a:spAutoFit/>
              </a:bodyPr>
              <a:lstStyle/>
              <a:p>
                <a:pPr>
                  <a:defRPr>
                    <a:latin typeface="Arial" panose="020B0604020202020204" pitchFamily="34" charset="0"/>
                    <a:cs typeface="Arial" panose="020B0604020202020204" pitchFamily="34" charset="0"/>
                  </a:defRPr>
                </a:pPr>
                <a:endParaRPr lang="es-CO"/>
              </a:p>
            </c:tx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58-836D-4C4A-80DE-2FB01916825F}"/>
            </c:ext>
          </c:extLst>
        </c:ser>
        <c:ser>
          <c:idx val="9"/>
          <c:order val="1"/>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TABULACIÓN!$E$36:$E$39</c:f>
              <c:numCache>
                <c:formatCode>0%</c:formatCode>
                <c:ptCount val="4"/>
                <c:pt idx="0">
                  <c:v>0.1</c:v>
                </c:pt>
                <c:pt idx="1">
                  <c:v>6.6666666666666666E-2</c:v>
                </c:pt>
                <c:pt idx="2">
                  <c:v>0.16666666666666666</c:v>
                </c:pt>
                <c:pt idx="3">
                  <c:v>6.6666666666666666E-2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59-836D-4C4A-80DE-2FB01916825F}"/>
            </c:ext>
          </c:extLst>
        </c:ser>
        <c:ser>
          <c:idx val="1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B-836D-4C4A-80DE-2FB01916825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C-836D-4C4A-80DE-2FB01916825F}"/>
              </c:ext>
            </c:extLst>
          </c:dPt>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TABULACIÓN!$D$36:$D$39</c:f>
              <c:numCache>
                <c:formatCode>General</c:formatCode>
                <c:ptCount val="4"/>
                <c:pt idx="0">
                  <c:v>3</c:v>
                </c:pt>
                <c:pt idx="1">
                  <c:v>2</c:v>
                </c:pt>
                <c:pt idx="2">
                  <c:v>5</c:v>
                </c:pt>
                <c:pt idx="3">
                  <c:v>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5A-836D-4C4A-80DE-2FB01916825F}"/>
            </c:ext>
          </c:extLst>
        </c:ser>
        <c:ser>
          <c:idx val="1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E-836D-4C4A-80DE-2FB01916825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F-836D-4C4A-80DE-2FB01916825F}"/>
              </c:ext>
            </c:extLst>
          </c:dPt>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TABULACIÓN!$E$36:$E$39</c:f>
              <c:numCache>
                <c:formatCode>0%</c:formatCode>
                <c:ptCount val="4"/>
                <c:pt idx="0">
                  <c:v>0.1</c:v>
                </c:pt>
                <c:pt idx="1">
                  <c:v>6.6666666666666666E-2</c:v>
                </c:pt>
                <c:pt idx="2">
                  <c:v>0.16666666666666666</c:v>
                </c:pt>
                <c:pt idx="3">
                  <c:v>6.6666666666666666E-2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5D-836D-4C4A-80DE-2FB01916825F}"/>
            </c:ext>
          </c:extLst>
        </c:ser>
        <c:ser>
          <c:idx val="12"/>
          <c:order val="4"/>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60-836D-4C4A-80DE-2FB01916825F}"/>
            </c:ext>
          </c:extLst>
        </c:ser>
        <c:ser>
          <c:idx val="13"/>
          <c:order val="5"/>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TABULACIÓN!$E$36:$E$39</c:f>
              <c:numCache>
                <c:formatCode>0%</c:formatCode>
                <c:ptCount val="4"/>
                <c:pt idx="0">
                  <c:v>0.1</c:v>
                </c:pt>
                <c:pt idx="1">
                  <c:v>6.6666666666666666E-2</c:v>
                </c:pt>
                <c:pt idx="2">
                  <c:v>0.16666666666666666</c:v>
                </c:pt>
                <c:pt idx="3">
                  <c:v>6.6666666666666666E-2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61-836D-4C4A-80DE-2FB01916825F}"/>
            </c:ext>
          </c:extLst>
        </c:ser>
        <c:ser>
          <c:idx val="14"/>
          <c:order val="6"/>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3-836D-4C4A-80DE-2FB01916825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4-836D-4C4A-80DE-2FB01916825F}"/>
              </c:ext>
            </c:extLst>
          </c:dPt>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TABULACIÓN!$D$36:$D$39</c:f>
              <c:numCache>
                <c:formatCode>General</c:formatCode>
                <c:ptCount val="4"/>
                <c:pt idx="0">
                  <c:v>3</c:v>
                </c:pt>
                <c:pt idx="1">
                  <c:v>2</c:v>
                </c:pt>
                <c:pt idx="2">
                  <c:v>5</c:v>
                </c:pt>
                <c:pt idx="3">
                  <c:v>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62-836D-4C4A-80DE-2FB01916825F}"/>
            </c:ext>
          </c:extLst>
        </c:ser>
        <c:ser>
          <c:idx val="15"/>
          <c:order val="7"/>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6-836D-4C4A-80DE-2FB01916825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7-836D-4C4A-80DE-2FB01916825F}"/>
              </c:ext>
            </c:extLst>
          </c:dPt>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TABULACIÓN!$E$36:$E$39</c:f>
              <c:numCache>
                <c:formatCode>0%</c:formatCode>
                <c:ptCount val="4"/>
                <c:pt idx="0">
                  <c:v>0.1</c:v>
                </c:pt>
                <c:pt idx="1">
                  <c:v>6.6666666666666666E-2</c:v>
                </c:pt>
                <c:pt idx="2">
                  <c:v>0.16666666666666666</c:v>
                </c:pt>
                <c:pt idx="3">
                  <c:v>6.6666666666666666E-2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65-836D-4C4A-80DE-2FB01916825F}"/>
            </c:ext>
          </c:extLst>
        </c:ser>
        <c:ser>
          <c:idx val="4"/>
          <c:order val="8"/>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31-836D-4C4A-80DE-2FB01916825F}"/>
            </c:ext>
          </c:extLst>
        </c:ser>
        <c:ser>
          <c:idx val="5"/>
          <c:order val="9"/>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TABULACIÓN!$E$36:$E$39</c:f>
              <c:numCache>
                <c:formatCode>0%</c:formatCode>
                <c:ptCount val="4"/>
                <c:pt idx="0">
                  <c:v>0.1</c:v>
                </c:pt>
                <c:pt idx="1">
                  <c:v>6.6666666666666666E-2</c:v>
                </c:pt>
                <c:pt idx="2">
                  <c:v>0.16666666666666666</c:v>
                </c:pt>
                <c:pt idx="3">
                  <c:v>6.6666666666666666E-2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33-836D-4C4A-80DE-2FB01916825F}"/>
            </c:ext>
          </c:extLst>
        </c:ser>
        <c:ser>
          <c:idx val="6"/>
          <c:order val="10"/>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6-836D-4C4A-80DE-2FB01916825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8-836D-4C4A-80DE-2FB01916825F}"/>
              </c:ext>
            </c:extLst>
          </c:dPt>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TABULACIÓN!$D$36:$D$39</c:f>
              <c:numCache>
                <c:formatCode>General</c:formatCode>
                <c:ptCount val="4"/>
                <c:pt idx="0">
                  <c:v>3</c:v>
                </c:pt>
                <c:pt idx="1">
                  <c:v>2</c:v>
                </c:pt>
                <c:pt idx="2">
                  <c:v>5</c:v>
                </c:pt>
                <c:pt idx="3">
                  <c:v>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39-836D-4C4A-80DE-2FB01916825F}"/>
            </c:ext>
          </c:extLst>
        </c:ser>
        <c:ser>
          <c:idx val="7"/>
          <c:order val="11"/>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C-836D-4C4A-80DE-2FB01916825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E-836D-4C4A-80DE-2FB01916825F}"/>
              </c:ext>
            </c:extLst>
          </c:dPt>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val>
            <c:numRef>
              <c:f>TABULACIÓN!$E$36:$E$39</c:f>
              <c:numCache>
                <c:formatCode>0%</c:formatCode>
                <c:ptCount val="4"/>
                <c:pt idx="0">
                  <c:v>0.1</c:v>
                </c:pt>
                <c:pt idx="1">
                  <c:v>6.6666666666666666E-2</c:v>
                </c:pt>
                <c:pt idx="2">
                  <c:v>0.16666666666666666</c:v>
                </c:pt>
                <c:pt idx="3">
                  <c:v>6.6666666666666666E-2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3F-836D-4C4A-80DE-2FB01916825F}"/>
            </c:ext>
          </c:extLst>
        </c:ser>
        <c:ser>
          <c:idx val="2"/>
          <c:order val="12"/>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41-836D-4C4A-80DE-2FB01916825F}"/>
            </c:ext>
          </c:extLst>
        </c:ser>
        <c:ser>
          <c:idx val="3"/>
          <c:order val="13"/>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TABULACIÓN!$E$36:$E$39</c:f>
              <c:numCache>
                <c:formatCode>0%</c:formatCode>
                <c:ptCount val="4"/>
                <c:pt idx="0">
                  <c:v>0.1</c:v>
                </c:pt>
                <c:pt idx="1">
                  <c:v>6.6666666666666666E-2</c:v>
                </c:pt>
                <c:pt idx="2">
                  <c:v>0.16666666666666666</c:v>
                </c:pt>
                <c:pt idx="3">
                  <c:v>6.6666666666666666E-2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43-836D-4C4A-80DE-2FB01916825F}"/>
            </c:ext>
          </c:extLst>
        </c:ser>
        <c:ser>
          <c:idx val="0"/>
          <c:order val="14"/>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6-836D-4C4A-80DE-2FB01916825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8-836D-4C4A-80DE-2FB01916825F}"/>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A-836D-4C4A-80DE-2FB01916825F}"/>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C-836D-4C4A-80DE-2FB01916825F}"/>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TABULACIÓN!$D$36:$D$39</c:f>
              <c:numCache>
                <c:formatCode>General</c:formatCode>
                <c:ptCount val="4"/>
                <c:pt idx="0">
                  <c:v>3</c:v>
                </c:pt>
                <c:pt idx="1">
                  <c:v>2</c:v>
                </c:pt>
                <c:pt idx="2">
                  <c:v>5</c:v>
                </c:pt>
                <c:pt idx="3">
                  <c:v>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4D-836D-4C4A-80DE-2FB01916825F}"/>
            </c:ext>
          </c:extLst>
        </c:ser>
        <c:ser>
          <c:idx val="1"/>
          <c:order val="15"/>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0-836D-4C4A-80DE-2FB01916825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2-836D-4C4A-80DE-2FB01916825F}"/>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4-836D-4C4A-80DE-2FB01916825F}"/>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6-836D-4C4A-80DE-2FB01916825F}"/>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TABULACIÓN!$E$36:$E$39</c:f>
              <c:numCache>
                <c:formatCode>0%</c:formatCode>
                <c:ptCount val="4"/>
                <c:pt idx="0">
                  <c:v>0.1</c:v>
                </c:pt>
                <c:pt idx="1">
                  <c:v>6.6666666666666666E-2</c:v>
                </c:pt>
                <c:pt idx="2">
                  <c:v>0.16666666666666666</c:v>
                </c:pt>
                <c:pt idx="3">
                  <c:v>6.6666666666666666E-2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57-836D-4C4A-80DE-2FB01916825F}"/>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latin typeface="Arial" panose="020B0604020202020204" pitchFamily="34" charset="0"/>
              <a:cs typeface="Arial" panose="020B0604020202020204" pitchFamily="34" charset="0"/>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sz="1200">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TEMAS</a:t>
            </a:r>
            <a:r>
              <a:rPr lang="en-US" sz="1200" baseline="0">
                <a:latin typeface="Arial" panose="020B0604020202020204" pitchFamily="34" charset="0"/>
                <a:cs typeface="Arial" panose="020B0604020202020204" pitchFamily="34" charset="0"/>
              </a:rPr>
              <a:t> DE INTERÉS PARA PRÓXIMAS JORNADAS DE DIÁLOGO</a:t>
            </a:r>
            <a:endParaRPr lang="en-US" sz="1200">
              <a:latin typeface="Arial" panose="020B0604020202020204" pitchFamily="34" charset="0"/>
              <a:cs typeface="Arial" panose="020B0604020202020204" pitchFamily="34" charset="0"/>
            </a:endParaRP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5052634067223678E-2"/>
          <c:y val="0.18168619907447442"/>
          <c:w val="0.8183839294671319"/>
          <c:h val="0.60996192811372874"/>
        </c:manualLayout>
      </c:layout>
      <c:pie3DChart>
        <c:varyColors val="1"/>
        <c:ser>
          <c:idx val="8"/>
          <c:order val="0"/>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TABULACIÓN!$C$115:$C$118</c:f>
              <c:strCache>
                <c:ptCount val="4"/>
                <c:pt idx="0">
                  <c:v>Totalmente de acuerdo con lo presentado.</c:v>
                </c:pt>
                <c:pt idx="1">
                  <c:v>De acuerdo</c:v>
                </c:pt>
                <c:pt idx="2">
                  <c:v>En desacuerdo</c:v>
                </c:pt>
                <c:pt idx="3">
                  <c:v>No tiene suficiente información para opinar.</c:v>
                </c:pt>
              </c:strCache>
            </c:strRef>
          </c:cat>
          <c:val>
            <c:numRef>
              <c:f>TABULACIÓN!$D$115:$D$118</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00-111D-454A-906A-94F2EC99AA11}"/>
            </c:ext>
          </c:extLst>
        </c:ser>
        <c:dLbls>
          <c:dLblPos val="inEnd"/>
          <c:showLegendKey val="0"/>
          <c:showVal val="0"/>
          <c:showCatName val="0"/>
          <c:showSerName val="0"/>
          <c:showPercent val="1"/>
          <c:showBubbleSize val="0"/>
          <c:showLeaderLines val="1"/>
        </c:dLbls>
        <c:extLst>
          <c:ext xmlns:c15="http://schemas.microsoft.com/office/drawing/2012/chart" uri="{02D57815-91ED-43cb-92C2-25804820EDAC}">
            <c15:filteredPieSeries>
              <c15:ser>
                <c:idx val="9"/>
                <c:order val="1"/>
                <c:dLbls>
                  <c:spPr>
                    <a:noFill/>
                    <a:ln>
                      <a:noFill/>
                    </a:ln>
                    <a:effectLst/>
                  </c:spPr>
                  <c:dLblPos val="inEnd"/>
                  <c:showLegendKey val="0"/>
                  <c:showVal val="0"/>
                  <c:showCatName val="0"/>
                  <c:showSerName val="0"/>
                  <c:showPercent val="1"/>
                  <c:showBubbleSize val="0"/>
                  <c:showLeaderLines val="1"/>
                  <c:extLst>
                    <c:ext uri="{CE6537A1-D6FC-4f65-9D91-7224C49458BB}"/>
                  </c:extLst>
                </c:dLbls>
                <c:cat>
                  <c:strRef>
                    <c:extLst>
                      <c:ex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uri="{02D57815-91ED-43cb-92C2-25804820EDAC}">
                        <c15:formulaRef>
                          <c15:sqref>TABULACIÓN!$E$36:$E$39</c15:sqref>
                        </c15:formulaRef>
                      </c:ext>
                    </c:extLst>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01-111D-454A-906A-94F2EC99AA11}"/>
                  </c:ext>
                </c:extLst>
              </c15:ser>
            </c15:filteredPieSeries>
            <c15:filteredPieSeries>
              <c15:ser>
                <c:idx val="1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03-111D-454A-906A-94F2EC99AA1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05-111D-454A-906A-94F2EC99AA11}"/>
                    </c:ext>
                  </c:extLst>
                </c:dPt>
                <c:dLbls>
                  <c:spPr>
                    <a:noFill/>
                    <a:ln>
                      <a:noFill/>
                    </a:ln>
                    <a:effectLst/>
                  </c:spPr>
                  <c:dLblPos val="inEnd"/>
                  <c:showLegendKey val="0"/>
                  <c:showVal val="0"/>
                  <c:showCatName val="0"/>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xmlns:c15="http://schemas.microsoft.com/office/drawing/2012/chart" uri="{02D57815-91ED-43cb-92C2-25804820EDAC}">
                        <c15:formulaRef>
                          <c15:sqref>TABULACIÓN!$D$36:$D$39</c15:sqref>
                        </c15:formulaRef>
                      </c:ext>
                    </c:extLst>
                    <c:numCache>
                      <c:formatCode>General</c:formatCode>
                      <c:ptCount val="4"/>
                      <c:pt idx="0">
                        <c:v>3</c:v>
                      </c:pt>
                      <c:pt idx="1">
                        <c:v>2</c:v>
                      </c:pt>
                      <c:pt idx="2">
                        <c:v>5</c:v>
                      </c:pt>
                      <c:pt idx="3">
                        <c:v>2</c:v>
                      </c:pt>
                    </c:numCache>
                  </c:numRef>
                </c:val>
                <c:extLst xmlns:c15="http://schemas.microsoft.com/office/drawing/2012/chart">
                  <c:ext xmlns:c16="http://schemas.microsoft.com/office/drawing/2014/chart" uri="{C3380CC4-5D6E-409C-BE32-E72D297353CC}">
                    <c16:uniqueId val="{00000006-111D-454A-906A-94F2EC99AA11}"/>
                  </c:ext>
                </c:extLst>
              </c15:ser>
            </c15:filteredPieSeries>
            <c15:filteredPieSeries>
              <c15:ser>
                <c:idx val="1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08-111D-454A-906A-94F2EC99AA1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0A-111D-454A-906A-94F2EC99AA11}"/>
                    </c:ext>
                  </c:extLst>
                </c:dPt>
                <c:dLbls>
                  <c:spPr>
                    <a:noFill/>
                    <a:ln>
                      <a:noFill/>
                    </a:ln>
                    <a:effectLst/>
                  </c:spPr>
                  <c:dLblPos val="inEnd"/>
                  <c:showLegendKey val="0"/>
                  <c:showVal val="0"/>
                  <c:showCatName val="0"/>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xmlns:c15="http://schemas.microsoft.com/office/drawing/2012/chart" uri="{02D57815-91ED-43cb-92C2-25804820EDAC}">
                        <c15:formulaRef>
                          <c15:sqref>TABULACIÓN!$E$36:$E$39</c15:sqref>
                        </c15:formulaRef>
                      </c:ext>
                    </c:extLst>
                    <c:numCache>
                      <c:formatCode>0%</c:formatCode>
                      <c:ptCount val="4"/>
                      <c:pt idx="0">
                        <c:v>0.1</c:v>
                      </c:pt>
                      <c:pt idx="1">
                        <c:v>6.6666666666666666E-2</c:v>
                      </c:pt>
                      <c:pt idx="2">
                        <c:v>0.16666666666666666</c:v>
                      </c:pt>
                      <c:pt idx="3">
                        <c:v>6.6666666666666666E-2</c:v>
                      </c:pt>
                    </c:numCache>
                  </c:numRef>
                </c:val>
                <c:extLst xmlns:c15="http://schemas.microsoft.com/office/drawing/2012/chart">
                  <c:ext xmlns:c16="http://schemas.microsoft.com/office/drawing/2014/chart" uri="{C3380CC4-5D6E-409C-BE32-E72D297353CC}">
                    <c16:uniqueId val="{0000000B-111D-454A-906A-94F2EC99AA11}"/>
                  </c:ext>
                </c:extLst>
              </c15:ser>
            </c15:filteredPieSeries>
            <c15:filteredPieSeries>
              <c15:ser>
                <c:idx val="12"/>
                <c:order val="4"/>
                <c:dLbls>
                  <c:spPr>
                    <a:noFill/>
                    <a:ln>
                      <a:noFill/>
                    </a:ln>
                    <a:effectLst/>
                  </c:spPr>
                  <c:dLblPos val="inEnd"/>
                  <c:showLegendKey val="0"/>
                  <c:showVal val="0"/>
                  <c:showCatName val="0"/>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xmlns:c15="http://schemas.microsoft.com/office/drawing/2012/chart">
                      <c:ext xmlns:c15="http://schemas.microsoft.com/office/drawing/2012/chart" uri="{02D57815-91ED-43cb-92C2-25804820EDAC}">
                        <c15:formulaRef>
                          <c15:sqref>TABULACIÓN!#REF!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C-111D-454A-906A-94F2EC99AA11}"/>
                  </c:ext>
                </c:extLst>
              </c15:ser>
            </c15:filteredPieSeries>
            <c15:filteredPieSeries>
              <c15:ser>
                <c:idx val="13"/>
                <c:order val="5"/>
                <c:dLbls>
                  <c:spPr>
                    <a:noFill/>
                    <a:ln>
                      <a:noFill/>
                    </a:ln>
                    <a:effectLst/>
                  </c:spPr>
                  <c:dLblPos val="inEnd"/>
                  <c:showLegendKey val="0"/>
                  <c:showVal val="0"/>
                  <c:showCatName val="0"/>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xmlns:c15="http://schemas.microsoft.com/office/drawing/2012/chart" uri="{02D57815-91ED-43cb-92C2-25804820EDAC}">
                        <c15:formulaRef>
                          <c15:sqref>TABULACIÓN!$E$36:$E$39</c15:sqref>
                        </c15:formulaRef>
                      </c:ext>
                    </c:extLst>
                    <c:numCache>
                      <c:formatCode>0%</c:formatCode>
                      <c:ptCount val="4"/>
                      <c:pt idx="0">
                        <c:v>0.1</c:v>
                      </c:pt>
                      <c:pt idx="1">
                        <c:v>6.6666666666666666E-2</c:v>
                      </c:pt>
                      <c:pt idx="2">
                        <c:v>0.16666666666666666</c:v>
                      </c:pt>
                      <c:pt idx="3">
                        <c:v>6.6666666666666666E-2</c:v>
                      </c:pt>
                    </c:numCache>
                  </c:numRef>
                </c:val>
                <c:extLst xmlns:c15="http://schemas.microsoft.com/office/drawing/2012/chart">
                  <c:ext xmlns:c16="http://schemas.microsoft.com/office/drawing/2014/chart" uri="{C3380CC4-5D6E-409C-BE32-E72D297353CC}">
                    <c16:uniqueId val="{0000000D-111D-454A-906A-94F2EC99AA11}"/>
                  </c:ext>
                </c:extLst>
              </c15:ser>
            </c15:filteredPieSeries>
            <c15:filteredPieSeries>
              <c15:ser>
                <c:idx val="14"/>
                <c:order val="6"/>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0F-111D-454A-906A-94F2EC99AA1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11-111D-454A-906A-94F2EC99AA11}"/>
                    </c:ext>
                  </c:extLst>
                </c:dPt>
                <c:dLbls>
                  <c:spPr>
                    <a:noFill/>
                    <a:ln>
                      <a:noFill/>
                    </a:ln>
                    <a:effectLst/>
                  </c:spPr>
                  <c:dLblPos val="inEnd"/>
                  <c:showLegendKey val="0"/>
                  <c:showVal val="0"/>
                  <c:showCatName val="0"/>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xmlns:c15="http://schemas.microsoft.com/office/drawing/2012/chart" uri="{02D57815-91ED-43cb-92C2-25804820EDAC}">
                        <c15:formulaRef>
                          <c15:sqref>TABULACIÓN!$D$36:$D$39</c15:sqref>
                        </c15:formulaRef>
                      </c:ext>
                    </c:extLst>
                    <c:numCache>
                      <c:formatCode>General</c:formatCode>
                      <c:ptCount val="4"/>
                      <c:pt idx="0">
                        <c:v>3</c:v>
                      </c:pt>
                      <c:pt idx="1">
                        <c:v>2</c:v>
                      </c:pt>
                      <c:pt idx="2">
                        <c:v>5</c:v>
                      </c:pt>
                      <c:pt idx="3">
                        <c:v>2</c:v>
                      </c:pt>
                    </c:numCache>
                  </c:numRef>
                </c:val>
                <c:extLst xmlns:c15="http://schemas.microsoft.com/office/drawing/2012/chart">
                  <c:ext xmlns:c16="http://schemas.microsoft.com/office/drawing/2014/chart" uri="{C3380CC4-5D6E-409C-BE32-E72D297353CC}">
                    <c16:uniqueId val="{00000012-111D-454A-906A-94F2EC99AA11}"/>
                  </c:ext>
                </c:extLst>
              </c15:ser>
            </c15:filteredPieSeries>
            <c15:filteredPieSeries>
              <c15:ser>
                <c:idx val="15"/>
                <c:order val="7"/>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14-111D-454A-906A-94F2EC99AA1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16-111D-454A-906A-94F2EC99AA11}"/>
                    </c:ext>
                  </c:extLst>
                </c:dPt>
                <c:dLbls>
                  <c:spPr>
                    <a:noFill/>
                    <a:ln>
                      <a:noFill/>
                    </a:ln>
                    <a:effectLst/>
                  </c:spPr>
                  <c:dLblPos val="inEnd"/>
                  <c:showLegendKey val="0"/>
                  <c:showVal val="0"/>
                  <c:showCatName val="0"/>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xmlns:c15="http://schemas.microsoft.com/office/drawing/2012/chart" uri="{02D57815-91ED-43cb-92C2-25804820EDAC}">
                        <c15:formulaRef>
                          <c15:sqref>TABULACIÓN!$E$36:$E$39</c15:sqref>
                        </c15:formulaRef>
                      </c:ext>
                    </c:extLst>
                    <c:numCache>
                      <c:formatCode>0%</c:formatCode>
                      <c:ptCount val="4"/>
                      <c:pt idx="0">
                        <c:v>0.1</c:v>
                      </c:pt>
                      <c:pt idx="1">
                        <c:v>6.6666666666666666E-2</c:v>
                      </c:pt>
                      <c:pt idx="2">
                        <c:v>0.16666666666666666</c:v>
                      </c:pt>
                      <c:pt idx="3">
                        <c:v>6.6666666666666666E-2</c:v>
                      </c:pt>
                    </c:numCache>
                  </c:numRef>
                </c:val>
                <c:extLst xmlns:c15="http://schemas.microsoft.com/office/drawing/2012/chart">
                  <c:ext xmlns:c16="http://schemas.microsoft.com/office/drawing/2014/chart" uri="{C3380CC4-5D6E-409C-BE32-E72D297353CC}">
                    <c16:uniqueId val="{00000017-111D-454A-906A-94F2EC99AA11}"/>
                  </c:ext>
                </c:extLst>
              </c15:ser>
            </c15:filteredPieSeries>
            <c15:filteredPieSeries>
              <c15:ser>
                <c:idx val="4"/>
                <c:order val="8"/>
                <c:dLbls>
                  <c:spPr>
                    <a:noFill/>
                    <a:ln>
                      <a:noFill/>
                    </a:ln>
                    <a:effectLst/>
                  </c:spPr>
                  <c:dLblPos val="inEnd"/>
                  <c:showLegendKey val="0"/>
                  <c:showVal val="0"/>
                  <c:showCatName val="0"/>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xmlns:c15="http://schemas.microsoft.com/office/drawing/2012/chart">
                      <c:ext xmlns:c15="http://schemas.microsoft.com/office/drawing/2012/chart" uri="{02D57815-91ED-43cb-92C2-25804820EDAC}">
                        <c15:formulaRef>
                          <c15:sqref>TABULACIÓN!#REF!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18-111D-454A-906A-94F2EC99AA11}"/>
                  </c:ext>
                </c:extLst>
              </c15:ser>
            </c15:filteredPieSeries>
            <c15:filteredPieSeries>
              <c15:ser>
                <c:idx val="5"/>
                <c:order val="9"/>
                <c:dLbls>
                  <c:spPr>
                    <a:noFill/>
                    <a:ln>
                      <a:noFill/>
                    </a:ln>
                    <a:effectLst/>
                  </c:spPr>
                  <c:dLblPos val="inEnd"/>
                  <c:showLegendKey val="0"/>
                  <c:showVal val="0"/>
                  <c:showCatName val="0"/>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xmlns:c15="http://schemas.microsoft.com/office/drawing/2012/chart" uri="{02D57815-91ED-43cb-92C2-25804820EDAC}">
                        <c15:formulaRef>
                          <c15:sqref>TABULACIÓN!$E$36:$E$39</c15:sqref>
                        </c15:formulaRef>
                      </c:ext>
                    </c:extLst>
                    <c:numCache>
                      <c:formatCode>0%</c:formatCode>
                      <c:ptCount val="4"/>
                      <c:pt idx="0">
                        <c:v>0.1</c:v>
                      </c:pt>
                      <c:pt idx="1">
                        <c:v>6.6666666666666666E-2</c:v>
                      </c:pt>
                      <c:pt idx="2">
                        <c:v>0.16666666666666666</c:v>
                      </c:pt>
                      <c:pt idx="3">
                        <c:v>6.6666666666666666E-2</c:v>
                      </c:pt>
                    </c:numCache>
                  </c:numRef>
                </c:val>
                <c:extLst xmlns:c15="http://schemas.microsoft.com/office/drawing/2012/chart">
                  <c:ext xmlns:c16="http://schemas.microsoft.com/office/drawing/2014/chart" uri="{C3380CC4-5D6E-409C-BE32-E72D297353CC}">
                    <c16:uniqueId val="{00000019-111D-454A-906A-94F2EC99AA11}"/>
                  </c:ext>
                </c:extLst>
              </c15:ser>
            </c15:filteredPieSeries>
            <c15:filteredPieSeries>
              <c15:ser>
                <c:idx val="6"/>
                <c:order val="10"/>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1B-111D-454A-906A-94F2EC99AA1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1D-111D-454A-906A-94F2EC99AA11}"/>
                    </c:ext>
                  </c:extLst>
                </c:dPt>
                <c:dLbls>
                  <c:spPr>
                    <a:noFill/>
                    <a:ln>
                      <a:noFill/>
                    </a:ln>
                    <a:effectLst/>
                  </c:spPr>
                  <c:dLblPos val="inEnd"/>
                  <c:showLegendKey val="0"/>
                  <c:showVal val="0"/>
                  <c:showCatName val="0"/>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xmlns:c15="http://schemas.microsoft.com/office/drawing/2012/chart" uri="{02D57815-91ED-43cb-92C2-25804820EDAC}">
                        <c15:formulaRef>
                          <c15:sqref>TABULACIÓN!$D$36:$D$39</c15:sqref>
                        </c15:formulaRef>
                      </c:ext>
                    </c:extLst>
                    <c:numCache>
                      <c:formatCode>General</c:formatCode>
                      <c:ptCount val="4"/>
                      <c:pt idx="0">
                        <c:v>3</c:v>
                      </c:pt>
                      <c:pt idx="1">
                        <c:v>2</c:v>
                      </c:pt>
                      <c:pt idx="2">
                        <c:v>5</c:v>
                      </c:pt>
                      <c:pt idx="3">
                        <c:v>2</c:v>
                      </c:pt>
                    </c:numCache>
                  </c:numRef>
                </c:val>
                <c:extLst xmlns:c15="http://schemas.microsoft.com/office/drawing/2012/chart">
                  <c:ext xmlns:c16="http://schemas.microsoft.com/office/drawing/2014/chart" uri="{C3380CC4-5D6E-409C-BE32-E72D297353CC}">
                    <c16:uniqueId val="{0000001E-111D-454A-906A-94F2EC99AA11}"/>
                  </c:ext>
                </c:extLst>
              </c15:ser>
            </c15:filteredPieSeries>
            <c15:filteredPieSeries>
              <c15:ser>
                <c:idx val="7"/>
                <c:order val="11"/>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20-111D-454A-906A-94F2EC99AA1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22-111D-454A-906A-94F2EC99AA11}"/>
                    </c:ext>
                  </c:extLst>
                </c:dPt>
                <c:dLbls>
                  <c:spPr>
                    <a:noFill/>
                    <a:ln>
                      <a:noFill/>
                    </a:ln>
                    <a:effectLst/>
                  </c:spPr>
                  <c:dLblPos val="inEnd"/>
                  <c:showLegendKey val="0"/>
                  <c:showVal val="0"/>
                  <c:showCatName val="0"/>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xmlns:c15="http://schemas.microsoft.com/office/drawing/2012/chart" uri="{02D57815-91ED-43cb-92C2-25804820EDAC}">
                        <c15:formulaRef>
                          <c15:sqref>TABULACIÓN!$E$36:$E$39</c15:sqref>
                        </c15:formulaRef>
                      </c:ext>
                    </c:extLst>
                    <c:numCache>
                      <c:formatCode>0%</c:formatCode>
                      <c:ptCount val="4"/>
                      <c:pt idx="0">
                        <c:v>0.1</c:v>
                      </c:pt>
                      <c:pt idx="1">
                        <c:v>6.6666666666666666E-2</c:v>
                      </c:pt>
                      <c:pt idx="2">
                        <c:v>0.16666666666666666</c:v>
                      </c:pt>
                      <c:pt idx="3">
                        <c:v>6.6666666666666666E-2</c:v>
                      </c:pt>
                    </c:numCache>
                  </c:numRef>
                </c:val>
                <c:extLst xmlns:c15="http://schemas.microsoft.com/office/drawing/2012/chart">
                  <c:ext xmlns:c16="http://schemas.microsoft.com/office/drawing/2014/chart" uri="{C3380CC4-5D6E-409C-BE32-E72D297353CC}">
                    <c16:uniqueId val="{00000023-111D-454A-906A-94F2EC99AA11}"/>
                  </c:ext>
                </c:extLst>
              </c15:ser>
            </c15:filteredPieSeries>
            <c15:filteredPieSeries>
              <c15:ser>
                <c:idx val="2"/>
                <c:order val="12"/>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xmlns:c15="http://schemas.microsoft.com/office/drawing/2012/chart">
                      <c:ext xmlns:c15="http://schemas.microsoft.com/office/drawing/2012/chart" uri="{02D57815-91ED-43cb-92C2-25804820EDAC}">
                        <c15:formulaRef>
                          <c15:sqref>TABULACIÓN!#REF!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24-111D-454A-906A-94F2EC99AA11}"/>
                  </c:ext>
                </c:extLst>
              </c15:ser>
            </c15:filteredPieSeries>
            <c15:filteredPieSeries>
              <c15:ser>
                <c:idx val="3"/>
                <c:order val="13"/>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xmlns:c15="http://schemas.microsoft.com/office/drawing/2012/chart" uri="{02D57815-91ED-43cb-92C2-25804820EDAC}">
                        <c15:formulaRef>
                          <c15:sqref>TABULACIÓN!$E$36:$E$39</c15:sqref>
                        </c15:formulaRef>
                      </c:ext>
                    </c:extLst>
                    <c:numCache>
                      <c:formatCode>0%</c:formatCode>
                      <c:ptCount val="4"/>
                      <c:pt idx="0">
                        <c:v>0.1</c:v>
                      </c:pt>
                      <c:pt idx="1">
                        <c:v>6.6666666666666666E-2</c:v>
                      </c:pt>
                      <c:pt idx="2">
                        <c:v>0.16666666666666666</c:v>
                      </c:pt>
                      <c:pt idx="3">
                        <c:v>6.6666666666666666E-2</c:v>
                      </c:pt>
                    </c:numCache>
                  </c:numRef>
                </c:val>
                <c:extLst xmlns:c15="http://schemas.microsoft.com/office/drawing/2012/chart">
                  <c:ext xmlns:c16="http://schemas.microsoft.com/office/drawing/2014/chart" uri="{C3380CC4-5D6E-409C-BE32-E72D297353CC}">
                    <c16:uniqueId val="{00000025-111D-454A-906A-94F2EC99AA11}"/>
                  </c:ext>
                </c:extLst>
              </c15:ser>
            </c15:filteredPieSeries>
            <c15:filteredPieSeries>
              <c15:ser>
                <c:idx val="0"/>
                <c:order val="14"/>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27-111D-454A-906A-94F2EC99AA1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29-111D-454A-906A-94F2EC99AA11}"/>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2B-111D-454A-906A-94F2EC99AA11}"/>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2D-111D-454A-906A-94F2EC99AA11}"/>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xmlns:c15="http://schemas.microsoft.com/office/drawing/2012/chart" uri="{02D57815-91ED-43cb-92C2-25804820EDAC}">
                        <c15:formulaRef>
                          <c15:sqref>TABULACIÓN!$D$36:$D$39</c15:sqref>
                        </c15:formulaRef>
                      </c:ext>
                    </c:extLst>
                    <c:numCache>
                      <c:formatCode>General</c:formatCode>
                      <c:ptCount val="4"/>
                      <c:pt idx="0">
                        <c:v>3</c:v>
                      </c:pt>
                      <c:pt idx="1">
                        <c:v>2</c:v>
                      </c:pt>
                      <c:pt idx="2">
                        <c:v>5</c:v>
                      </c:pt>
                      <c:pt idx="3">
                        <c:v>2</c:v>
                      </c:pt>
                    </c:numCache>
                  </c:numRef>
                </c:val>
                <c:extLst xmlns:c15="http://schemas.microsoft.com/office/drawing/2012/chart">
                  <c:ext xmlns:c16="http://schemas.microsoft.com/office/drawing/2014/chart" uri="{C3380CC4-5D6E-409C-BE32-E72D297353CC}">
                    <c16:uniqueId val="{0000002E-111D-454A-906A-94F2EC99AA11}"/>
                  </c:ext>
                </c:extLst>
              </c15:ser>
            </c15:filteredPieSeries>
            <c15:filteredPieSeries>
              <c15:ser>
                <c:idx val="1"/>
                <c:order val="15"/>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30-111D-454A-906A-94F2EC99AA1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32-111D-454A-906A-94F2EC99AA11}"/>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34-111D-454A-906A-94F2EC99AA11}"/>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xmlns:c15="http://schemas.microsoft.com/office/drawing/2012/chart">
                    <c:ext xmlns:c16="http://schemas.microsoft.com/office/drawing/2014/chart" uri="{C3380CC4-5D6E-409C-BE32-E72D297353CC}">
                      <c16:uniqueId val="{00000036-111D-454A-906A-94F2EC99AA11}"/>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ormulaRef>
                          <c15:sqref>TABULACIÓN!$C$115:$C$118</c15:sqref>
                        </c15:formulaRef>
                      </c:ext>
                    </c:extLst>
                    <c:strCache>
                      <c:ptCount val="4"/>
                      <c:pt idx="0">
                        <c:v>Totalmente de acuerdo con lo presentado.</c:v>
                      </c:pt>
                      <c:pt idx="1">
                        <c:v>De acuerdo</c:v>
                      </c:pt>
                      <c:pt idx="2">
                        <c:v>En desacuerdo</c:v>
                      </c:pt>
                      <c:pt idx="3">
                        <c:v>No tiene suficiente información para opinar.</c:v>
                      </c:pt>
                    </c:strCache>
                  </c:strRef>
                </c:cat>
                <c:val>
                  <c:numRef>
                    <c:extLst>
                      <c:ext xmlns:c15="http://schemas.microsoft.com/office/drawing/2012/chart" uri="{02D57815-91ED-43cb-92C2-25804820EDAC}">
                        <c15:formulaRef>
                          <c15:sqref>TABULACIÓN!$E$36:$E$39</c15:sqref>
                        </c15:formulaRef>
                      </c:ext>
                    </c:extLst>
                    <c:numCache>
                      <c:formatCode>0%</c:formatCode>
                      <c:ptCount val="4"/>
                      <c:pt idx="0">
                        <c:v>0.1</c:v>
                      </c:pt>
                      <c:pt idx="1">
                        <c:v>6.6666666666666666E-2</c:v>
                      </c:pt>
                      <c:pt idx="2">
                        <c:v>0.16666666666666666</c:v>
                      </c:pt>
                      <c:pt idx="3">
                        <c:v>6.6666666666666666E-2</c:v>
                      </c:pt>
                    </c:numCache>
                  </c:numRef>
                </c:val>
                <c:extLst xmlns:c15="http://schemas.microsoft.com/office/drawing/2012/chart">
                  <c:ext xmlns:c16="http://schemas.microsoft.com/office/drawing/2014/chart" uri="{C3380CC4-5D6E-409C-BE32-E72D297353CC}">
                    <c16:uniqueId val="{00000037-111D-454A-906A-94F2EC99AA11}"/>
                  </c:ext>
                </c:extLst>
              </c15:ser>
            </c15:filteredPieSeries>
          </c:ext>
        </c:extLst>
      </c:pie3DChart>
      <c:spPr>
        <a:noFill/>
        <a:ln>
          <a:noFill/>
        </a:ln>
        <a:effectLst/>
      </c:spPr>
    </c:plotArea>
    <c:legend>
      <c:legendPos val="b"/>
      <c:layout>
        <c:manualLayout>
          <c:xMode val="edge"/>
          <c:yMode val="edge"/>
          <c:x val="7.2664355902004971E-2"/>
          <c:y val="0.79813362650337627"/>
          <c:w val="0.70934257639198028"/>
          <c:h val="0.20186637349662373"/>
        </c:manualLayout>
      </c:layout>
      <c:overlay val="0"/>
      <c:spPr>
        <a:noFill/>
        <a:ln>
          <a:noFill/>
        </a:ln>
        <a:effectLst/>
      </c:spPr>
      <c:txPr>
        <a:bodyPr rot="0" vert="horz"/>
        <a:lstStyle/>
        <a:p>
          <a:pPr>
            <a:defRPr lang="en-US" sz="1200" b="0" i="0" u="none" strike="noStrike" kern="1200" baseline="0">
              <a:solidFill>
                <a:schemeClr val="tx1"/>
              </a:solidFill>
              <a:latin typeface="+mn-lt"/>
              <a:ea typeface="+mn-ea"/>
              <a:cs typeface="+mn-cs"/>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sz="1200">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INFORMACION</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TABULACIÓN!$C$36:$C$39</c:f>
              <c:strCache>
                <c:ptCount val="4"/>
                <c:pt idx="0">
                  <c:v>Si</c:v>
                </c:pt>
                <c:pt idx="1">
                  <c:v>Parcialmente</c:v>
                </c:pt>
                <c:pt idx="2">
                  <c:v>No</c:v>
                </c:pt>
                <c:pt idx="3">
                  <c:v>No sabe / No responde</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24-A6A3-A74B-9491-1CCAF2362AC2}"/>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TABULACIÓN!$C$36:$C$39</c:f>
              <c:strCache>
                <c:ptCount val="4"/>
                <c:pt idx="0">
                  <c:v>Si</c:v>
                </c:pt>
                <c:pt idx="1">
                  <c:v>Parcialmente</c:v>
                </c:pt>
                <c:pt idx="2">
                  <c:v>No</c:v>
                </c:pt>
                <c:pt idx="3">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25-A6A3-A74B-9491-1CCAF2362AC2}"/>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A6A3-A74B-9491-1CCAF2362AC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4-A6A3-A74B-9491-1CCAF2362AC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6-A6A3-A74B-9491-1CCAF2362AC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8-A6A3-A74B-9491-1CCAF2362AC2}"/>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TABULACIÓN!$C$36:$C$39</c:f>
              <c:strCache>
                <c:ptCount val="4"/>
                <c:pt idx="0">
                  <c:v>Si</c:v>
                </c:pt>
                <c:pt idx="1">
                  <c:v>Parcialmente</c:v>
                </c:pt>
                <c:pt idx="2">
                  <c:v>No</c:v>
                </c:pt>
                <c:pt idx="3">
                  <c:v>No sabe / No responde</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19-A6A3-A74B-9491-1CCAF2362AC2}"/>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C-A6A3-A74B-9491-1CCAF2362AC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E-A6A3-A74B-9491-1CCAF2362AC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0-A6A3-A74B-9491-1CCAF2362AC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2-A6A3-A74B-9491-1CCAF2362AC2}"/>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TABULACIÓN!$C$36:$C$39</c:f>
              <c:strCache>
                <c:ptCount val="4"/>
                <c:pt idx="0">
                  <c:v>Si</c:v>
                </c:pt>
                <c:pt idx="1">
                  <c:v>Parcialmente</c:v>
                </c:pt>
                <c:pt idx="2">
                  <c:v>No</c:v>
                </c:pt>
                <c:pt idx="3">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23-A6A3-A74B-9491-1CCAF2362AC2}"/>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CANAL</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0"/>
          <c:order val="0"/>
          <c:tx>
            <c:strRef>
              <c:f>TABULACIÓN!$Q$35</c:f>
              <c:strCache>
                <c:ptCount val="1"/>
                <c:pt idx="0">
                  <c:v>Canal</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0"/>
            <c:invertIfNegative val="0"/>
            <c:bubble3D val="0"/>
            <c:extLst>
              <c:ext xmlns:c16="http://schemas.microsoft.com/office/drawing/2014/chart" uri="{C3380CC4-5D6E-409C-BE32-E72D297353CC}">
                <c16:uniqueId val="{00000001-EB4A-41C9-9C05-1EC92420B8A7}"/>
              </c:ext>
            </c:extLst>
          </c:dPt>
          <c:dPt>
            <c:idx val="1"/>
            <c:invertIfNegative val="0"/>
            <c:bubble3D val="0"/>
            <c:extLst>
              <c:ext xmlns:c16="http://schemas.microsoft.com/office/drawing/2014/chart" uri="{C3380CC4-5D6E-409C-BE32-E72D297353CC}">
                <c16:uniqueId val="{00000003-EB4A-41C9-9C05-1EC92420B8A7}"/>
              </c:ext>
            </c:extLst>
          </c:dPt>
          <c:dPt>
            <c:idx val="2"/>
            <c:invertIfNegative val="0"/>
            <c:bubble3D val="0"/>
            <c:extLst>
              <c:ext xmlns:c16="http://schemas.microsoft.com/office/drawing/2014/chart" uri="{C3380CC4-5D6E-409C-BE32-E72D297353CC}">
                <c16:uniqueId val="{00000005-EB4A-41C9-9C05-1EC92420B8A7}"/>
              </c:ext>
            </c:extLst>
          </c:dPt>
          <c:dLbls>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TABULACIÓN!$P$22:$P$28</c:f>
              <c:strCache>
                <c:ptCount val="7"/>
                <c:pt idx="0">
                  <c:v>Por aviso en sitio público</c:v>
                </c:pt>
                <c:pt idx="1">
                  <c:v>Prensa, TV, Radio </c:v>
                </c:pt>
                <c:pt idx="2">
                  <c:v>Comunidad  </c:v>
                </c:pt>
                <c:pt idx="3">
                  <c:v>Boletín  </c:v>
                </c:pt>
                <c:pt idx="4">
                  <c:v>Página Web  </c:v>
                </c:pt>
                <c:pt idx="5">
                  <c:v>Invitación directa y / ó correo electrónico</c:v>
                </c:pt>
                <c:pt idx="6">
                  <c:v>Redes sociales</c:v>
                </c:pt>
              </c:strCache>
            </c:strRef>
          </c:cat>
          <c:val>
            <c:numRef>
              <c:f>TABULACIÓN!$Q$22:$Q$28</c:f>
              <c:numCache>
                <c:formatCode>0%</c:formatCode>
                <c:ptCount val="7"/>
                <c:pt idx="0">
                  <c:v>0.7</c:v>
                </c:pt>
                <c:pt idx="1">
                  <c:v>0</c:v>
                </c:pt>
                <c:pt idx="2">
                  <c:v>0</c:v>
                </c:pt>
                <c:pt idx="3">
                  <c:v>0</c:v>
                </c:pt>
                <c:pt idx="4">
                  <c:v>0</c:v>
                </c:pt>
                <c:pt idx="5">
                  <c:v>0</c:v>
                </c:pt>
                <c:pt idx="6">
                  <c:v>0</c:v>
                </c:pt>
              </c:numCache>
            </c:numRef>
          </c:val>
          <c:extLst>
            <c:ext xmlns:c16="http://schemas.microsoft.com/office/drawing/2014/chart" uri="{C3380CC4-5D6E-409C-BE32-E72D297353CC}">
              <c16:uniqueId val="{00000006-EB4A-41C9-9C05-1EC92420B8A7}"/>
            </c:ext>
          </c:extLst>
        </c:ser>
        <c:dLbls>
          <c:showLegendKey val="0"/>
          <c:showVal val="0"/>
          <c:showCatName val="0"/>
          <c:showSerName val="0"/>
          <c:showPercent val="0"/>
          <c:showBubbleSize val="0"/>
        </c:dLbls>
        <c:gapWidth val="100"/>
        <c:overlap val="-24"/>
        <c:axId val="307306880"/>
        <c:axId val="306576000"/>
      </c:barChart>
      <c:valAx>
        <c:axId val="306576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CO"/>
          </a:p>
        </c:txPr>
        <c:crossAx val="307306880"/>
        <c:crosses val="autoZero"/>
        <c:crossBetween val="between"/>
      </c:valAx>
      <c:catAx>
        <c:axId val="307306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crossAx val="306576000"/>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0">
          <a:solidFill>
            <a:schemeClr val="tx1"/>
          </a:solidFill>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ESPACIOS DE DIALOGO</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TABULACIÓN!$C$42:$C$45</c:f>
              <c:strCache>
                <c:ptCount val="4"/>
                <c:pt idx="0">
                  <c:v>Si</c:v>
                </c:pt>
                <c:pt idx="1">
                  <c:v>Parcialmente</c:v>
                </c:pt>
                <c:pt idx="2">
                  <c:v>No</c:v>
                </c:pt>
                <c:pt idx="3">
                  <c:v>No sabe / No responde</c:v>
                </c:pt>
              </c:strCache>
            </c:strRef>
          </c:cat>
          <c:val>
            <c:numRef>
              <c:f>TABULACIÓN!$D$42:$D$45</c:f>
              <c:numCache>
                <c:formatCode>General</c:formatCode>
                <c:ptCount val="4"/>
                <c:pt idx="0">
                  <c:v>2</c:v>
                </c:pt>
                <c:pt idx="1">
                  <c:v>2</c:v>
                </c:pt>
                <c:pt idx="2">
                  <c:v>2</c:v>
                </c:pt>
                <c:pt idx="3">
                  <c:v>2</c:v>
                </c:pt>
              </c:numCache>
            </c:numRef>
          </c:val>
          <c:extLst>
            <c:ext xmlns:c16="http://schemas.microsoft.com/office/drawing/2014/chart" uri="{C3380CC4-5D6E-409C-BE32-E72D297353CC}">
              <c16:uniqueId val="{00000000-3927-E84F-9BCE-DBF6D23A9276}"/>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TABULACIÓN!$C$42:$C$45</c:f>
              <c:strCache>
                <c:ptCount val="4"/>
                <c:pt idx="0">
                  <c:v>Si</c:v>
                </c:pt>
                <c:pt idx="1">
                  <c:v>Parcialmente</c:v>
                </c:pt>
                <c:pt idx="2">
                  <c:v>No</c:v>
                </c:pt>
                <c:pt idx="3">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01-3927-E84F-9BCE-DBF6D23A9276}"/>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3927-E84F-9BCE-DBF6D23A9276}"/>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3927-E84F-9BCE-DBF6D23A9276}"/>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3927-E84F-9BCE-DBF6D23A9276}"/>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3927-E84F-9BCE-DBF6D23A9276}"/>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TABULACIÓN!$C$42:$C$45</c:f>
              <c:strCache>
                <c:ptCount val="4"/>
                <c:pt idx="0">
                  <c:v>Si</c:v>
                </c:pt>
                <c:pt idx="1">
                  <c:v>Parcialmente</c:v>
                </c:pt>
                <c:pt idx="2">
                  <c:v>No</c:v>
                </c:pt>
                <c:pt idx="3">
                  <c:v>No sabe / No responde</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0A-3927-E84F-9BCE-DBF6D23A9276}"/>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3927-E84F-9BCE-DBF6D23A9276}"/>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3927-E84F-9BCE-DBF6D23A9276}"/>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3927-E84F-9BCE-DBF6D23A9276}"/>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3927-E84F-9BCE-DBF6D23A9276}"/>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TABULACIÓN!$C$42:$C$45</c:f>
              <c:strCache>
                <c:ptCount val="4"/>
                <c:pt idx="0">
                  <c:v>Si</c:v>
                </c:pt>
                <c:pt idx="1">
                  <c:v>Parcialmente</c:v>
                </c:pt>
                <c:pt idx="2">
                  <c:v>No</c:v>
                </c:pt>
                <c:pt idx="3">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13-3927-E84F-9BCE-DBF6D23A9276}"/>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sz="1200">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INFORMACIÓN RESPONDE A INTERESES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Si</c:v>
                </c:pt>
                <c:pt idx="1">
                  <c:v>Parcialmente</c:v>
                </c:pt>
                <c:pt idx="2">
                  <c:v>No</c:v>
                </c:pt>
                <c:pt idx="3">
                  <c:v>No sabe / No responde</c:v>
                </c:pt>
              </c:strCache>
            </c:strRef>
          </c:cat>
          <c:val>
            <c:numRef>
              <c:f>TABULACIÓN!$D$49:$D$52</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00-1DD7-8C49-ABC0-E39FCBEEA85A}"/>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Si</c:v>
                </c:pt>
                <c:pt idx="1">
                  <c:v>Parcialmente</c:v>
                </c:pt>
                <c:pt idx="2">
                  <c:v>No</c:v>
                </c:pt>
                <c:pt idx="3">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01-1DD7-8C49-ABC0-E39FCBEEA85A}"/>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1DD7-8C49-ABC0-E39FCBEEA85A}"/>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1DD7-8C49-ABC0-E39FCBEEA85A}"/>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1DD7-8C49-ABC0-E39FCBEEA85A}"/>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1DD7-8C49-ABC0-E39FCBEEA85A}"/>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Si</c:v>
                </c:pt>
                <c:pt idx="1">
                  <c:v>Parcialmente</c:v>
                </c:pt>
                <c:pt idx="2">
                  <c:v>No</c:v>
                </c:pt>
                <c:pt idx="3">
                  <c:v>No sabe / No responde</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0A-1DD7-8C49-ABC0-E39FCBEEA85A}"/>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1DD7-8C49-ABC0-E39FCBEEA85A}"/>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1DD7-8C49-ABC0-E39FCBEEA85A}"/>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1DD7-8C49-ABC0-E39FCBEEA85A}"/>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1DD7-8C49-ABC0-E39FCBEEA85A}"/>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Si</c:v>
                </c:pt>
                <c:pt idx="1">
                  <c:v>Parcialmente</c:v>
                </c:pt>
                <c:pt idx="2">
                  <c:v>No</c:v>
                </c:pt>
                <c:pt idx="3">
                  <c:v>No sabe / No responde</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13-1DD7-8C49-ABC0-E39FCBEEA85A}"/>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GESTIONES Y PROGRAMAS ADELANTADOS POR EL ICBF - PANDEMIA</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00-5CBE-814E-B19D-744F11C84FDC}"/>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TABULACIÓN!$E$36:$E$39</c:f>
              <c:numCache>
                <c:formatCode>0%</c:formatCode>
                <c:ptCount val="4"/>
                <c:pt idx="0">
                  <c:v>0.1</c:v>
                </c:pt>
                <c:pt idx="1">
                  <c:v>6.6666666666666666E-2</c:v>
                </c:pt>
                <c:pt idx="2">
                  <c:v>0.16666666666666666</c:v>
                </c:pt>
                <c:pt idx="3">
                  <c:v>6.6666666666666666E-2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01-5CBE-814E-B19D-744F11C84FDC}"/>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5CBE-814E-B19D-744F11C84FD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5CBE-814E-B19D-744F11C84FD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5CBE-814E-B19D-744F11C84FD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5CBE-814E-B19D-744F11C84FDC}"/>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TABULACIÓN!$D$36:$D$39</c:f>
              <c:numCache>
                <c:formatCode>General</c:formatCode>
                <c:ptCount val="4"/>
                <c:pt idx="0">
                  <c:v>3</c:v>
                </c:pt>
                <c:pt idx="1">
                  <c:v>2</c:v>
                </c:pt>
                <c:pt idx="2">
                  <c:v>5</c:v>
                </c:pt>
                <c:pt idx="3">
                  <c:v>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0A-5CBE-814E-B19D-744F11C84FDC}"/>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5CBE-814E-B19D-744F11C84FD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5CBE-814E-B19D-744F11C84FD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5CBE-814E-B19D-744F11C84FD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5CBE-814E-B19D-744F11C84FDC}"/>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TABULACIÓN!$E$36:$E$39</c:f>
              <c:numCache>
                <c:formatCode>0%</c:formatCode>
                <c:ptCount val="4"/>
                <c:pt idx="0">
                  <c:v>0.1</c:v>
                </c:pt>
                <c:pt idx="1">
                  <c:v>6.6666666666666666E-2</c:v>
                </c:pt>
                <c:pt idx="2">
                  <c:v>0.16666666666666666</c:v>
                </c:pt>
                <c:pt idx="3">
                  <c:v>6.6666666666666666E-2</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13-5CBE-814E-B19D-744F11C84FDC}"/>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LENGUAJE UTILIZADO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4"/>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TABULACIÓN!$C$56:$C$59</c:f>
              <c:strCache>
                <c:ptCount val="4"/>
                <c:pt idx="0">
                  <c:v>Totalmente claro</c:v>
                </c:pt>
                <c:pt idx="1">
                  <c:v>Claro</c:v>
                </c:pt>
                <c:pt idx="2">
                  <c:v>Poco claro</c:v>
                </c:pt>
                <c:pt idx="3">
                  <c:v>Para nada claro</c:v>
                </c:pt>
              </c:strCache>
            </c:strRef>
          </c:cat>
          <c:val>
            <c:numRef>
              <c:f>TABULACIÓN!$D$56:$D$59</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2D-888B-9B48-B543-0C2C2551AA4F}"/>
            </c:ext>
          </c:extLst>
        </c:ser>
        <c:ser>
          <c:idx val="5"/>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TABULACIÓN!$C$56:$C$59</c:f>
              <c:strCache>
                <c:ptCount val="4"/>
                <c:pt idx="0">
                  <c:v>Totalmente claro</c:v>
                </c:pt>
                <c:pt idx="1">
                  <c:v>Claro</c:v>
                </c:pt>
                <c:pt idx="2">
                  <c:v>Poco claro</c:v>
                </c:pt>
                <c:pt idx="3">
                  <c:v>Para nada claro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2E-888B-9B48-B543-0C2C2551AA4F}"/>
            </c:ext>
          </c:extLst>
        </c:ser>
        <c:ser>
          <c:idx val="6"/>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0-888B-9B48-B543-0C2C2551AA4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1-888B-9B48-B543-0C2C2551AA4F}"/>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2-888B-9B48-B543-0C2C2551AA4F}"/>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3-888B-9B48-B543-0C2C2551AA4F}"/>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TABULACIÓN!$C$56:$C$59</c:f>
              <c:strCache>
                <c:ptCount val="4"/>
                <c:pt idx="0">
                  <c:v>Totalmente claro</c:v>
                </c:pt>
                <c:pt idx="1">
                  <c:v>Claro</c:v>
                </c:pt>
                <c:pt idx="2">
                  <c:v>Poco claro</c:v>
                </c:pt>
                <c:pt idx="3">
                  <c:v>Para nada claro</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2F-888B-9B48-B543-0C2C2551AA4F}"/>
            </c:ext>
          </c:extLst>
        </c:ser>
        <c:ser>
          <c:idx val="7"/>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5-888B-9B48-B543-0C2C2551AA4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6-888B-9B48-B543-0C2C2551AA4F}"/>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7-888B-9B48-B543-0C2C2551AA4F}"/>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8-888B-9B48-B543-0C2C2551AA4F}"/>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TABULACIÓN!$C$56:$C$59</c:f>
              <c:strCache>
                <c:ptCount val="4"/>
                <c:pt idx="0">
                  <c:v>Totalmente claro</c:v>
                </c:pt>
                <c:pt idx="1">
                  <c:v>Claro</c:v>
                </c:pt>
                <c:pt idx="2">
                  <c:v>Poco claro</c:v>
                </c:pt>
                <c:pt idx="3">
                  <c:v>Para nada claro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34-888B-9B48-B543-0C2C2551AA4F}"/>
            </c:ext>
          </c:extLst>
        </c:ser>
        <c:ser>
          <c:idx val="2"/>
          <c:order val="4"/>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TABULACIÓN!$C$56:$C$59</c:f>
              <c:strCache>
                <c:ptCount val="4"/>
                <c:pt idx="0">
                  <c:v>Totalmente claro</c:v>
                </c:pt>
                <c:pt idx="1">
                  <c:v>Claro</c:v>
                </c:pt>
                <c:pt idx="2">
                  <c:v>Poco claro</c:v>
                </c:pt>
                <c:pt idx="3">
                  <c:v>Para nada claro</c:v>
                </c:pt>
              </c:strCache>
            </c:strRef>
          </c:cat>
          <c:val>
            <c:numRef>
              <c:f>TABULACIÓN!$D$56:$D$59</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16-888B-9B48-B543-0C2C2551AA4F}"/>
            </c:ext>
          </c:extLst>
        </c:ser>
        <c:ser>
          <c:idx val="3"/>
          <c:order val="5"/>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TABULACIÓN!$C$56:$C$59</c:f>
              <c:strCache>
                <c:ptCount val="4"/>
                <c:pt idx="0">
                  <c:v>Totalmente claro</c:v>
                </c:pt>
                <c:pt idx="1">
                  <c:v>Claro</c:v>
                </c:pt>
                <c:pt idx="2">
                  <c:v>Poco claro</c:v>
                </c:pt>
                <c:pt idx="3">
                  <c:v>Para nada claro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18-888B-9B48-B543-0C2C2551AA4F}"/>
            </c:ext>
          </c:extLst>
        </c:ser>
        <c:ser>
          <c:idx val="0"/>
          <c:order val="6"/>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888B-9B48-B543-0C2C2551AA4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888B-9B48-B543-0C2C2551AA4F}"/>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F-888B-9B48-B543-0C2C2551AA4F}"/>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1-888B-9B48-B543-0C2C2551AA4F}"/>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TABULACIÓN!$C$56:$C$59</c:f>
              <c:strCache>
                <c:ptCount val="4"/>
                <c:pt idx="0">
                  <c:v>Totalmente claro</c:v>
                </c:pt>
                <c:pt idx="1">
                  <c:v>Claro</c:v>
                </c:pt>
                <c:pt idx="2">
                  <c:v>Poco claro</c:v>
                </c:pt>
                <c:pt idx="3">
                  <c:v>Para nada claro</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22-888B-9B48-B543-0C2C2551AA4F}"/>
            </c:ext>
          </c:extLst>
        </c:ser>
        <c:ser>
          <c:idx val="1"/>
          <c:order val="7"/>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5-888B-9B48-B543-0C2C2551AA4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7-888B-9B48-B543-0C2C2551AA4F}"/>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9-888B-9B48-B543-0C2C2551AA4F}"/>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B-888B-9B48-B543-0C2C2551AA4F}"/>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TABULACIÓN!$C$56:$C$59</c:f>
              <c:strCache>
                <c:ptCount val="4"/>
                <c:pt idx="0">
                  <c:v>Totalmente claro</c:v>
                </c:pt>
                <c:pt idx="1">
                  <c:v>Claro</c:v>
                </c:pt>
                <c:pt idx="2">
                  <c:v>Poco claro</c:v>
                </c:pt>
                <c:pt idx="3">
                  <c:v>Para nada claro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2C-888B-9B48-B543-0C2C2551AA4F}"/>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latin typeface="Arial" panose="020B0604020202020204" pitchFamily="34" charset="0"/>
              <a:cs typeface="Arial" panose="020B0604020202020204" pitchFamily="34" charset="0"/>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sz="1200">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¿DE ACUERDO CON LAS CONCLUSIONES Y OBSERVACIONES?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4"/>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TABULACIÓN!$C$61:$C$64</c:f>
              <c:strCache>
                <c:ptCount val="4"/>
                <c:pt idx="0">
                  <c:v>Totalmente de acuerdo</c:v>
                </c:pt>
                <c:pt idx="1">
                  <c:v>De acuerdo</c:v>
                </c:pt>
                <c:pt idx="2">
                  <c:v>En desacuerdo</c:v>
                </c:pt>
                <c:pt idx="3">
                  <c:v>Totalmente en desacuerdo</c:v>
                </c:pt>
              </c:strCache>
            </c:strRef>
          </c:cat>
          <c:val>
            <c:numRef>
              <c:f>TABULACIÓN!$D$61:$D$64</c:f>
              <c:numCache>
                <c:formatCode>General</c:formatCode>
                <c:ptCount val="4"/>
                <c:pt idx="0">
                  <c:v>2</c:v>
                </c:pt>
                <c:pt idx="1">
                  <c:v>1</c:v>
                </c:pt>
                <c:pt idx="2">
                  <c:v>1</c:v>
                </c:pt>
                <c:pt idx="3">
                  <c:v>1</c:v>
                </c:pt>
              </c:numCache>
            </c:numRef>
          </c:val>
          <c:extLst>
            <c:ext xmlns:c16="http://schemas.microsoft.com/office/drawing/2014/chart" uri="{C3380CC4-5D6E-409C-BE32-E72D297353CC}">
              <c16:uniqueId val="{00000000-A32F-0F46-B36C-AEA9791003D2}"/>
            </c:ext>
          </c:extLst>
        </c:ser>
        <c:ser>
          <c:idx val="5"/>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TABULACIÓN!$C$61:$C$64</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01-A32F-0F46-B36C-AEA9791003D2}"/>
            </c:ext>
          </c:extLst>
        </c:ser>
        <c:ser>
          <c:idx val="6"/>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A32F-0F46-B36C-AEA9791003D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A32F-0F46-B36C-AEA9791003D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A32F-0F46-B36C-AEA9791003D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A32F-0F46-B36C-AEA9791003D2}"/>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TABULACIÓN!$C$61:$C$64</c:f>
              <c:strCache>
                <c:ptCount val="4"/>
                <c:pt idx="0">
                  <c:v>Totalmente de acuerdo</c:v>
                </c:pt>
                <c:pt idx="1">
                  <c:v>De acuerdo</c:v>
                </c:pt>
                <c:pt idx="2">
                  <c:v>En desacuerdo</c:v>
                </c:pt>
                <c:pt idx="3">
                  <c:v>Totalmente en desacuerdo</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0A-A32F-0F46-B36C-AEA9791003D2}"/>
            </c:ext>
          </c:extLst>
        </c:ser>
        <c:ser>
          <c:idx val="7"/>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A32F-0F46-B36C-AEA9791003D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A32F-0F46-B36C-AEA9791003D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A32F-0F46-B36C-AEA9791003D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A32F-0F46-B36C-AEA9791003D2}"/>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TABULACIÓN!$C$61:$C$64</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13-A32F-0F46-B36C-AEA9791003D2}"/>
            </c:ext>
          </c:extLst>
        </c:ser>
        <c:ser>
          <c:idx val="2"/>
          <c:order val="4"/>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TABULACIÓN!$C$61:$C$64</c:f>
              <c:strCache>
                <c:ptCount val="4"/>
                <c:pt idx="0">
                  <c:v>Totalmente de acuerdo</c:v>
                </c:pt>
                <c:pt idx="1">
                  <c:v>De acuerdo</c:v>
                </c:pt>
                <c:pt idx="2">
                  <c:v>En desacuerdo</c:v>
                </c:pt>
                <c:pt idx="3">
                  <c:v>Totalmente en desacuerdo</c:v>
                </c:pt>
              </c:strCache>
            </c:strRef>
          </c:cat>
          <c:val>
            <c:numRef>
              <c:f>TABULACIÓN!$D$56:$D$59</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14-A32F-0F46-B36C-AEA9791003D2}"/>
            </c:ext>
          </c:extLst>
        </c:ser>
        <c:ser>
          <c:idx val="3"/>
          <c:order val="5"/>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TABULACIÓN!$C$61:$C$64</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15-A32F-0F46-B36C-AEA9791003D2}"/>
            </c:ext>
          </c:extLst>
        </c:ser>
        <c:ser>
          <c:idx val="0"/>
          <c:order val="6"/>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A32F-0F46-B36C-AEA9791003D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A32F-0F46-B36C-AEA9791003D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A32F-0F46-B36C-AEA9791003D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A32F-0F46-B36C-AEA9791003D2}"/>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TABULACIÓN!$C$61:$C$64</c:f>
              <c:strCache>
                <c:ptCount val="4"/>
                <c:pt idx="0">
                  <c:v>Totalmente de acuerdo</c:v>
                </c:pt>
                <c:pt idx="1">
                  <c:v>De acuerdo</c:v>
                </c:pt>
                <c:pt idx="2">
                  <c:v>En desacuerdo</c:v>
                </c:pt>
                <c:pt idx="3">
                  <c:v>Totalmente en desacuerdo</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1E-A32F-0F46-B36C-AEA9791003D2}"/>
            </c:ext>
          </c:extLst>
        </c:ser>
        <c:ser>
          <c:idx val="1"/>
          <c:order val="7"/>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0-A32F-0F46-B36C-AEA9791003D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2-A32F-0F46-B36C-AEA9791003D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4-A32F-0F46-B36C-AEA9791003D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6-A32F-0F46-B36C-AEA9791003D2}"/>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TABULACIÓN!$C$61:$C$64</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27-A32F-0F46-B36C-AEA9791003D2}"/>
            </c:ext>
          </c:extLst>
        </c:ser>
        <c:dLbls>
          <c:dLblPos val="inEnd"/>
          <c:showLegendKey val="0"/>
          <c:showVal val="0"/>
          <c:showCatName val="0"/>
          <c:showSerName val="0"/>
          <c:showPercent val="1"/>
          <c:showBubbleSize val="0"/>
          <c:showLeaderLines val="1"/>
        </c:dLbls>
      </c:pie3DChart>
      <c:spPr>
        <a:noFill/>
        <a:ln>
          <a:noFill/>
        </a:ln>
        <a:effectLst/>
      </c:spPr>
    </c:plotArea>
    <c:legend>
      <c:legendPos val="b"/>
      <c:legendEntry>
        <c:idx val="2"/>
        <c:delete val="1"/>
      </c:legendEntry>
      <c:legendEntry>
        <c:idx val="3"/>
        <c:delete val="1"/>
      </c:legendEntry>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sz="1200">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¿DE ACUERDO CON LOS COMPROMISOS?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8"/>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TABULACIÓN!$D$66:$D$69</c:f>
              <c:numCache>
                <c:formatCode>General</c:formatCode>
                <c:ptCount val="4"/>
                <c:pt idx="0">
                  <c:v>3</c:v>
                </c:pt>
                <c:pt idx="1">
                  <c:v>2</c:v>
                </c:pt>
                <c:pt idx="2">
                  <c:v>2</c:v>
                </c:pt>
                <c:pt idx="3">
                  <c:v>2</c:v>
                </c:pt>
              </c:numCache>
            </c:numRef>
          </c:val>
          <c:extLst>
            <c:ext xmlns:c16="http://schemas.microsoft.com/office/drawing/2014/chart" uri="{C3380CC4-5D6E-409C-BE32-E72D297353CC}">
              <c16:uniqueId val="{00000059-E828-7D40-8D58-4E71E1308A9C}"/>
            </c:ext>
          </c:extLst>
        </c:ser>
        <c:ser>
          <c:idx val="9"/>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5A-E828-7D40-8D58-4E71E1308A9C}"/>
            </c:ext>
          </c:extLst>
        </c:ser>
        <c:ser>
          <c:idx val="1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C-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D-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E-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F-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5B-E828-7D40-8D58-4E71E1308A9C}"/>
            </c:ext>
          </c:extLst>
        </c:ser>
        <c:ser>
          <c:idx val="1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1-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2-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3-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4-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60-E828-7D40-8D58-4E71E1308A9C}"/>
            </c:ext>
          </c:extLst>
        </c:ser>
        <c:ser>
          <c:idx val="12"/>
          <c:order val="4"/>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TABULACIÓN!$D$56:$D$59</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65-E828-7D40-8D58-4E71E1308A9C}"/>
            </c:ext>
          </c:extLst>
        </c:ser>
        <c:ser>
          <c:idx val="13"/>
          <c:order val="5"/>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66-E828-7D40-8D58-4E71E1308A9C}"/>
            </c:ext>
          </c:extLst>
        </c:ser>
        <c:ser>
          <c:idx val="14"/>
          <c:order val="6"/>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8-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9-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A-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B-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67-E828-7D40-8D58-4E71E1308A9C}"/>
            </c:ext>
          </c:extLst>
        </c:ser>
        <c:ser>
          <c:idx val="15"/>
          <c:order val="7"/>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D-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E-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F-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70-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6C-E828-7D40-8D58-4E71E1308A9C}"/>
            </c:ext>
          </c:extLst>
        </c:ser>
        <c:ser>
          <c:idx val="4"/>
          <c:order val="8"/>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TABULACIÓN!$D$61:$D$64</c:f>
              <c:numCache>
                <c:formatCode>General</c:formatCode>
                <c:ptCount val="4"/>
                <c:pt idx="0">
                  <c:v>2</c:v>
                </c:pt>
                <c:pt idx="1">
                  <c:v>1</c:v>
                </c:pt>
                <c:pt idx="2">
                  <c:v>1</c:v>
                </c:pt>
                <c:pt idx="3">
                  <c:v>1</c:v>
                </c:pt>
              </c:numCache>
            </c:numRef>
          </c:val>
          <c:extLst>
            <c:ext xmlns:c16="http://schemas.microsoft.com/office/drawing/2014/chart" uri="{C3380CC4-5D6E-409C-BE32-E72D297353CC}">
              <c16:uniqueId val="{0000002A-E828-7D40-8D58-4E71E1308A9C}"/>
            </c:ext>
          </c:extLst>
        </c:ser>
        <c:ser>
          <c:idx val="5"/>
          <c:order val="9"/>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2C-E828-7D40-8D58-4E71E1308A9C}"/>
            </c:ext>
          </c:extLst>
        </c:ser>
        <c:ser>
          <c:idx val="6"/>
          <c:order val="10"/>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F-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1-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3-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5-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36-E828-7D40-8D58-4E71E1308A9C}"/>
            </c:ext>
          </c:extLst>
        </c:ser>
        <c:ser>
          <c:idx val="7"/>
          <c:order val="11"/>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9-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B-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D-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F-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40-E828-7D40-8D58-4E71E1308A9C}"/>
            </c:ext>
          </c:extLst>
        </c:ser>
        <c:ser>
          <c:idx val="2"/>
          <c:order val="12"/>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TABULACIÓN!$D$56:$D$59</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42-E828-7D40-8D58-4E71E1308A9C}"/>
            </c:ext>
          </c:extLst>
        </c:ser>
        <c:ser>
          <c:idx val="3"/>
          <c:order val="13"/>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44-E828-7D40-8D58-4E71E1308A9C}"/>
            </c:ext>
          </c:extLst>
        </c:ser>
        <c:ser>
          <c:idx val="0"/>
          <c:order val="14"/>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7-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9-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B-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D-E828-7D40-8D58-4E71E1308A9C}"/>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TABULACIÓN!$D$36:$D$39</c:f>
              <c:numCache>
                <c:formatCode>General</c:formatCode>
                <c:ptCount val="4"/>
                <c:pt idx="0">
                  <c:v>3</c:v>
                </c:pt>
                <c:pt idx="1">
                  <c:v>2</c:v>
                </c:pt>
                <c:pt idx="2">
                  <c:v>5</c:v>
                </c:pt>
                <c:pt idx="3">
                  <c:v>2</c:v>
                </c:pt>
              </c:numCache>
            </c:numRef>
          </c:val>
          <c:extLst>
            <c:ext xmlns:c16="http://schemas.microsoft.com/office/drawing/2014/chart" uri="{C3380CC4-5D6E-409C-BE32-E72D297353CC}">
              <c16:uniqueId val="{0000004E-E828-7D40-8D58-4E71E1308A9C}"/>
            </c:ext>
          </c:extLst>
        </c:ser>
        <c:ser>
          <c:idx val="1"/>
          <c:order val="15"/>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1-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3-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5-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7-E828-7D40-8D58-4E71E1308A9C}"/>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TABULACIÓN!$C$66:$C$69</c:f>
              <c:strCache>
                <c:ptCount val="4"/>
                <c:pt idx="0">
                  <c:v>Totalmente de acuerdo</c:v>
                </c:pt>
                <c:pt idx="1">
                  <c:v>De acuerdo</c:v>
                </c:pt>
                <c:pt idx="2">
                  <c:v>En desacuerdo</c:v>
                </c:pt>
                <c:pt idx="3">
                  <c:v>Totalmente en desacuerdo</c:v>
                </c:pt>
              </c:strCache>
            </c:strRef>
          </c:cat>
          <c:val>
            <c:numRef>
              <c:f>TABULACIÓN!$E$36:$E$39</c:f>
              <c:numCache>
                <c:formatCode>0%</c:formatCode>
                <c:ptCount val="4"/>
                <c:pt idx="0">
                  <c:v>0.1</c:v>
                </c:pt>
                <c:pt idx="1">
                  <c:v>6.6666666666666666E-2</c:v>
                </c:pt>
                <c:pt idx="2">
                  <c:v>0.16666666666666666</c:v>
                </c:pt>
                <c:pt idx="3">
                  <c:v>6.6666666666666666E-2</c:v>
                </c:pt>
              </c:numCache>
            </c:numRef>
          </c:val>
          <c:extLst>
            <c:ext xmlns:c16="http://schemas.microsoft.com/office/drawing/2014/chart" uri="{C3380CC4-5D6E-409C-BE32-E72D297353CC}">
              <c16:uniqueId val="{00000058-E828-7D40-8D58-4E71E1308A9C}"/>
            </c:ext>
          </c:extLst>
        </c:ser>
        <c:dLbls>
          <c:dLblPos val="inEnd"/>
          <c:showLegendKey val="0"/>
          <c:showVal val="0"/>
          <c:showCatName val="0"/>
          <c:showSerName val="0"/>
          <c:showPercent val="1"/>
          <c:showBubbleSize val="0"/>
          <c:showLeaderLines val="1"/>
        </c:dLbls>
      </c:pie3DChart>
      <c:spPr>
        <a:noFill/>
        <a:ln>
          <a:noFill/>
        </a:ln>
        <a:effectLst/>
      </c:spPr>
    </c:plotArea>
    <c:legend>
      <c:legendPos val="b"/>
      <c:legendEntry>
        <c:idx val="2"/>
        <c:delete val="1"/>
      </c:legendEntry>
      <c:legendEntry>
        <c:idx val="3"/>
        <c:delete val="1"/>
      </c:legendEntry>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image" Target="../media/image1.png"/><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1</xdr:col>
      <xdr:colOff>326572</xdr:colOff>
      <xdr:row>0</xdr:row>
      <xdr:rowOff>0</xdr:rowOff>
    </xdr:from>
    <xdr:to>
      <xdr:col>1</xdr:col>
      <xdr:colOff>989158</xdr:colOff>
      <xdr:row>2</xdr:row>
      <xdr:rowOff>256187</xdr:rowOff>
    </xdr:to>
    <xdr:pic>
      <xdr:nvPicPr>
        <xdr:cNvPr id="2" name="Imagen 1">
          <a:extLst>
            <a:ext uri="{FF2B5EF4-FFF2-40B4-BE49-F238E27FC236}">
              <a16:creationId xmlns:a16="http://schemas.microsoft.com/office/drawing/2014/main" id="{E1AAD756-9B2E-4DFC-A61B-25CC15C3F0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2822" y="0"/>
          <a:ext cx="662586" cy="8340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502227</xdr:colOff>
      <xdr:row>11</xdr:row>
      <xdr:rowOff>112568</xdr:rowOff>
    </xdr:from>
    <xdr:to>
      <xdr:col>11</xdr:col>
      <xdr:colOff>813955</xdr:colOff>
      <xdr:row>19</xdr:row>
      <xdr:rowOff>377536</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34637</xdr:colOff>
      <xdr:row>35</xdr:row>
      <xdr:rowOff>867</xdr:rowOff>
    </xdr:from>
    <xdr:to>
      <xdr:col>12</xdr:col>
      <xdr:colOff>25977</xdr:colOff>
      <xdr:row>39</xdr:row>
      <xdr:rowOff>0</xdr:rowOff>
    </xdr:to>
    <xdr:graphicFrame macro="">
      <xdr:nvGraphicFramePr>
        <xdr:cNvPr id="9" name="Gráfico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21</xdr:row>
      <xdr:rowOff>0</xdr:rowOff>
    </xdr:from>
    <xdr:to>
      <xdr:col>12</xdr:col>
      <xdr:colOff>778566</xdr:colOff>
      <xdr:row>28</xdr:row>
      <xdr:rowOff>8659</xdr:rowOff>
    </xdr:to>
    <xdr:graphicFrame macro="">
      <xdr:nvGraphicFramePr>
        <xdr:cNvPr id="11" name="Gráfico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21167</xdr:colOff>
      <xdr:row>39</xdr:row>
      <xdr:rowOff>116417</xdr:rowOff>
    </xdr:from>
    <xdr:to>
      <xdr:col>11</xdr:col>
      <xdr:colOff>931334</xdr:colOff>
      <xdr:row>45</xdr:row>
      <xdr:rowOff>105834</xdr:rowOff>
    </xdr:to>
    <xdr:graphicFrame macro="">
      <xdr:nvGraphicFramePr>
        <xdr:cNvPr id="27" name="Gráfico 26">
          <a:extLst>
            <a:ext uri="{FF2B5EF4-FFF2-40B4-BE49-F238E27FC236}">
              <a16:creationId xmlns:a16="http://schemas.microsoft.com/office/drawing/2014/main" id="{DB49F82D-B1A9-5C43-9A11-640CE911D8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613832</xdr:colOff>
      <xdr:row>48</xdr:row>
      <xdr:rowOff>1</xdr:rowOff>
    </xdr:from>
    <xdr:to>
      <xdr:col>11</xdr:col>
      <xdr:colOff>920749</xdr:colOff>
      <xdr:row>52</xdr:row>
      <xdr:rowOff>158751</xdr:rowOff>
    </xdr:to>
    <xdr:graphicFrame macro="">
      <xdr:nvGraphicFramePr>
        <xdr:cNvPr id="28" name="Gráfico 27">
          <a:extLst>
            <a:ext uri="{FF2B5EF4-FFF2-40B4-BE49-F238E27FC236}">
              <a16:creationId xmlns:a16="http://schemas.microsoft.com/office/drawing/2014/main" id="{A0243C68-C6E5-8C4A-BFEC-3A99F191C0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582084</xdr:colOff>
      <xdr:row>54</xdr:row>
      <xdr:rowOff>0</xdr:rowOff>
    </xdr:from>
    <xdr:to>
      <xdr:col>11</xdr:col>
      <xdr:colOff>901508</xdr:colOff>
      <xdr:row>54</xdr:row>
      <xdr:rowOff>16405</xdr:rowOff>
    </xdr:to>
    <xdr:graphicFrame macro="">
      <xdr:nvGraphicFramePr>
        <xdr:cNvPr id="31" name="Gráfico 30">
          <a:extLst>
            <a:ext uri="{FF2B5EF4-FFF2-40B4-BE49-F238E27FC236}">
              <a16:creationId xmlns:a16="http://schemas.microsoft.com/office/drawing/2014/main" id="{E394F896-72EF-F048-9066-58F2220D5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560916</xdr:colOff>
      <xdr:row>54</xdr:row>
      <xdr:rowOff>179918</xdr:rowOff>
    </xdr:from>
    <xdr:to>
      <xdr:col>11</xdr:col>
      <xdr:colOff>878417</xdr:colOff>
      <xdr:row>59</xdr:row>
      <xdr:rowOff>518584</xdr:rowOff>
    </xdr:to>
    <xdr:graphicFrame macro="">
      <xdr:nvGraphicFramePr>
        <xdr:cNvPr id="32" name="Gráfico 31">
          <a:extLst>
            <a:ext uri="{FF2B5EF4-FFF2-40B4-BE49-F238E27FC236}">
              <a16:creationId xmlns:a16="http://schemas.microsoft.com/office/drawing/2014/main" id="{F0D15E70-483D-444A-9B55-06FDD3312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63499</xdr:colOff>
      <xdr:row>60</xdr:row>
      <xdr:rowOff>0</xdr:rowOff>
    </xdr:from>
    <xdr:to>
      <xdr:col>11</xdr:col>
      <xdr:colOff>899583</xdr:colOff>
      <xdr:row>64</xdr:row>
      <xdr:rowOff>391583</xdr:rowOff>
    </xdr:to>
    <xdr:graphicFrame macro="">
      <xdr:nvGraphicFramePr>
        <xdr:cNvPr id="33" name="Gráfico 32">
          <a:extLst>
            <a:ext uri="{FF2B5EF4-FFF2-40B4-BE49-F238E27FC236}">
              <a16:creationId xmlns:a16="http://schemas.microsoft.com/office/drawing/2014/main" id="{69928026-0714-AC4A-AE9B-0C4BC75D4E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65</xdr:row>
      <xdr:rowOff>0</xdr:rowOff>
    </xdr:from>
    <xdr:to>
      <xdr:col>11</xdr:col>
      <xdr:colOff>836084</xdr:colOff>
      <xdr:row>69</xdr:row>
      <xdr:rowOff>1280583</xdr:rowOff>
    </xdr:to>
    <xdr:graphicFrame macro="">
      <xdr:nvGraphicFramePr>
        <xdr:cNvPr id="34" name="Gráfico 33">
          <a:extLst>
            <a:ext uri="{FF2B5EF4-FFF2-40B4-BE49-F238E27FC236}">
              <a16:creationId xmlns:a16="http://schemas.microsoft.com/office/drawing/2014/main" id="{5C221A07-C0AE-DA46-8FAF-5A033413E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30</xdr:row>
      <xdr:rowOff>0</xdr:rowOff>
    </xdr:from>
    <xdr:to>
      <xdr:col>11</xdr:col>
      <xdr:colOff>899584</xdr:colOff>
      <xdr:row>34</xdr:row>
      <xdr:rowOff>52916</xdr:rowOff>
    </xdr:to>
    <xdr:graphicFrame macro="">
      <xdr:nvGraphicFramePr>
        <xdr:cNvPr id="36" name="Gráfico 35">
          <a:extLst>
            <a:ext uri="{FF2B5EF4-FFF2-40B4-BE49-F238E27FC236}">
              <a16:creationId xmlns:a16="http://schemas.microsoft.com/office/drawing/2014/main" id="{29EE1F1B-BBB6-2949-968B-C8C00D2960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1057</xdr:colOff>
      <xdr:row>70</xdr:row>
      <xdr:rowOff>94191</xdr:rowOff>
    </xdr:from>
    <xdr:to>
      <xdr:col>14</xdr:col>
      <xdr:colOff>287129</xdr:colOff>
      <xdr:row>90</xdr:row>
      <xdr:rowOff>169332</xdr:rowOff>
    </xdr:to>
    <xdr:graphicFrame macro="">
      <xdr:nvGraphicFramePr>
        <xdr:cNvPr id="42" name="Gráfico 41">
          <a:extLst>
            <a:ext uri="{FF2B5EF4-FFF2-40B4-BE49-F238E27FC236}">
              <a16:creationId xmlns:a16="http://schemas.microsoft.com/office/drawing/2014/main" id="{3B5C3344-398A-4F44-87AA-F50DAB5C2B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xdr:colOff>
      <xdr:row>92</xdr:row>
      <xdr:rowOff>0</xdr:rowOff>
    </xdr:from>
    <xdr:to>
      <xdr:col>11</xdr:col>
      <xdr:colOff>846668</xdr:colOff>
      <xdr:row>97</xdr:row>
      <xdr:rowOff>931334</xdr:rowOff>
    </xdr:to>
    <xdr:graphicFrame macro="">
      <xdr:nvGraphicFramePr>
        <xdr:cNvPr id="43" name="Gráfico 42">
          <a:extLst>
            <a:ext uri="{FF2B5EF4-FFF2-40B4-BE49-F238E27FC236}">
              <a16:creationId xmlns:a16="http://schemas.microsoft.com/office/drawing/2014/main" id="{89D6425B-9F36-F940-B68D-61A37A980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613832</xdr:colOff>
      <xdr:row>98</xdr:row>
      <xdr:rowOff>0</xdr:rowOff>
    </xdr:from>
    <xdr:to>
      <xdr:col>11</xdr:col>
      <xdr:colOff>920749</xdr:colOff>
      <xdr:row>102</xdr:row>
      <xdr:rowOff>1005417</xdr:rowOff>
    </xdr:to>
    <xdr:graphicFrame macro="">
      <xdr:nvGraphicFramePr>
        <xdr:cNvPr id="44" name="Gráfico 43">
          <a:extLst>
            <a:ext uri="{FF2B5EF4-FFF2-40B4-BE49-F238E27FC236}">
              <a16:creationId xmlns:a16="http://schemas.microsoft.com/office/drawing/2014/main" id="{FCB2EB9C-C62D-B94D-91D9-1E0CCDE216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0</xdr:colOff>
      <xdr:row>103</xdr:row>
      <xdr:rowOff>0</xdr:rowOff>
    </xdr:from>
    <xdr:to>
      <xdr:col>11</xdr:col>
      <xdr:colOff>920750</xdr:colOff>
      <xdr:row>108</xdr:row>
      <xdr:rowOff>1651000</xdr:rowOff>
    </xdr:to>
    <xdr:graphicFrame macro="">
      <xdr:nvGraphicFramePr>
        <xdr:cNvPr id="45" name="Gráfico 44">
          <a:extLst>
            <a:ext uri="{FF2B5EF4-FFF2-40B4-BE49-F238E27FC236}">
              <a16:creationId xmlns:a16="http://schemas.microsoft.com/office/drawing/2014/main" id="{067DB757-29FE-BA49-86C9-4CA27DE19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364435</xdr:colOff>
      <xdr:row>108</xdr:row>
      <xdr:rowOff>2112065</xdr:rowOff>
    </xdr:from>
    <xdr:to>
      <xdr:col>12</xdr:col>
      <xdr:colOff>25401</xdr:colOff>
      <xdr:row>113</xdr:row>
      <xdr:rowOff>406401</xdr:rowOff>
    </xdr:to>
    <xdr:graphicFrame macro="">
      <xdr:nvGraphicFramePr>
        <xdr:cNvPr id="46" name="Gráfico 45">
          <a:extLst>
            <a:ext uri="{FF2B5EF4-FFF2-40B4-BE49-F238E27FC236}">
              <a16:creationId xmlns:a16="http://schemas.microsoft.com/office/drawing/2014/main" id="{2F5B1494-B4FD-4F4E-B25A-5495A438D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0</xdr:colOff>
      <xdr:row>119</xdr:row>
      <xdr:rowOff>0</xdr:rowOff>
    </xdr:from>
    <xdr:to>
      <xdr:col>12</xdr:col>
      <xdr:colOff>31750</xdr:colOff>
      <xdr:row>119</xdr:row>
      <xdr:rowOff>1</xdr:rowOff>
    </xdr:to>
    <xdr:graphicFrame macro="">
      <xdr:nvGraphicFramePr>
        <xdr:cNvPr id="48" name="Gráfico 47">
          <a:extLst>
            <a:ext uri="{FF2B5EF4-FFF2-40B4-BE49-F238E27FC236}">
              <a16:creationId xmlns:a16="http://schemas.microsoft.com/office/drawing/2014/main" id="{06A4792B-FAC2-084D-9EB1-91EAC0DE3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0</xdr:col>
      <xdr:colOff>230908</xdr:colOff>
      <xdr:row>0</xdr:row>
      <xdr:rowOff>0</xdr:rowOff>
    </xdr:from>
    <xdr:to>
      <xdr:col>0</xdr:col>
      <xdr:colOff>893494</xdr:colOff>
      <xdr:row>2</xdr:row>
      <xdr:rowOff>256957</xdr:rowOff>
    </xdr:to>
    <xdr:pic>
      <xdr:nvPicPr>
        <xdr:cNvPr id="3" name="Imagen 2">
          <a:extLst>
            <a:ext uri="{FF2B5EF4-FFF2-40B4-BE49-F238E27FC236}">
              <a16:creationId xmlns:a16="http://schemas.microsoft.com/office/drawing/2014/main" id="{62F5BBF8-A541-254C-97EA-3E5789C3F6B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30908" y="0"/>
          <a:ext cx="662586" cy="821337"/>
        </a:xfrm>
        <a:prstGeom prst="rect">
          <a:avLst/>
        </a:prstGeom>
      </xdr:spPr>
    </xdr:pic>
    <xdr:clientData/>
  </xdr:twoCellAnchor>
  <xdr:twoCellAnchor>
    <xdr:from>
      <xdr:col>5</xdr:col>
      <xdr:colOff>428625</xdr:colOff>
      <xdr:row>114</xdr:row>
      <xdr:rowOff>0</xdr:rowOff>
    </xdr:from>
    <xdr:to>
      <xdr:col>11</xdr:col>
      <xdr:colOff>742950</xdr:colOff>
      <xdr:row>118</xdr:row>
      <xdr:rowOff>69436</xdr:rowOff>
    </xdr:to>
    <xdr:graphicFrame macro="">
      <xdr:nvGraphicFramePr>
        <xdr:cNvPr id="4" name="Gráfico 3">
          <a:extLst>
            <a:ext uri="{FF2B5EF4-FFF2-40B4-BE49-F238E27FC236}">
              <a16:creationId xmlns:a16="http://schemas.microsoft.com/office/drawing/2014/main" id="{178F5660-3BFC-F64A-8865-58082686DC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6C7CE8-6B73-41BE-B594-CA18EC6F24CF}" name="Regional_CZ" displayName="Regional_CZ" ref="X2:AA220" totalsRowShown="0" headerRowDxfId="57" tableBorderDxfId="56" headerRowCellStyle="Normal 2">
  <autoFilter ref="X2:AA220" xr:uid="{476C7CE8-6B73-41BE-B594-CA18EC6F24CF}"/>
  <tableColumns count="4">
    <tableColumn id="1" xr3:uid="{088D0ADA-2AC1-489E-AFAE-D7DF92C792EE}" name="Cód. Reg" dataDxfId="55"/>
    <tableColumn id="2" xr3:uid="{B5715352-090A-4C40-8FEC-7DDC05FB5B5C}" name="Regional" dataDxfId="54"/>
    <tableColumn id="3" xr3:uid="{22397A28-9EA3-4638-8BC5-E2A21EC97031}" name="Nombre Centro Zonal" dataDxfId="53"/>
    <tableColumn id="4" xr3:uid="{6B7FD9A7-362A-4EEE-8481-7D26FBC6B803}" name="Cod. CZ" dataDxfId="5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7E5CFD1-381E-47AB-8738-48DD89273693}" name="Pregunta6" displayName="Pregunta6" ref="F2:F6" totalsRowShown="0" headerRowDxfId="51" dataDxfId="50" tableBorderDxfId="49" headerRowCellStyle="Normal 2">
  <autoFilter ref="F2:F6" xr:uid="{17E5CFD1-381E-47AB-8738-48DD89273693}"/>
  <tableColumns count="1">
    <tableColumn id="1" xr3:uid="{9892AB9E-9200-42C6-A0B9-23F1AFC96C90}" name="¿Considera que la jornada permitió conocer los resultados de la gestión de la entidad?" dataDxfId="48"/>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5960D8F-0F79-4D38-BF74-C41505C7FAB8}" name="Pregunta11" displayName="Pregunta11" ref="J2:J6" totalsRowShown="0" headerRowDxfId="47" dataDxfId="46" tableBorderDxfId="45" headerRowCellStyle="Normal 2">
  <autoFilter ref="J2:J6" xr:uid="{15960D8F-0F79-4D38-BF74-C41505C7FAB8}"/>
  <tableColumns count="1">
    <tableColumn id="1" xr3:uid="{E120B070-3A69-4088-A032-8EFFFB9EE839}" name="Pregunta11" dataDxfId="44"/>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F6E9842-B046-4D4A-AF49-8FB11CAF7CB3}" name="Pregunta14" displayName="Pregunta14" ref="N2:N7" totalsRowShown="0" headerRowDxfId="43" tableBorderDxfId="42" headerRowCellStyle="Normal 2">
  <autoFilter ref="N2:N7" xr:uid="{5F6E9842-B046-4D4A-AF49-8FB11CAF7CB3}"/>
  <tableColumns count="1">
    <tableColumn id="1" xr3:uid="{FE97128D-5BC7-4958-8811-74AF6A751A2E}" name="Según su experiencia, la jornada de diálogo permite a ciudadanos o usuarios de los servicios de la entidad:"/>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94BA1D9-7136-452D-9F07-29776D4CB83E}" name="Pregunta16" displayName="Pregunta16" ref="P2:P7" totalsRowShown="0" headerRowDxfId="41" dataDxfId="40" tableBorderDxfId="39" headerRowCellStyle="Normal 2">
  <autoFilter ref="P2:P7" xr:uid="{D94BA1D9-7136-452D-9F07-29776D4CB83E}"/>
  <tableColumns count="1">
    <tableColumn id="1" xr3:uid="{1365FFAD-F3F6-41F3-A4E7-202C23860C72}" name="En su opinión ¿La gestión del ICBF según lo presentado, fue…" dataDxfId="3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A622083-B67F-442A-BEBA-1D19DEB6CC7B}" name="Pregunta18" displayName="Pregunta18" ref="T2:T6" totalsRowShown="0" headerRowDxfId="37" tableBorderDxfId="36" headerRowCellStyle="Normal 2">
  <autoFilter ref="T2:T6" xr:uid="{9A622083-B67F-442A-BEBA-1D19DEB6CC7B}"/>
  <tableColumns count="1">
    <tableColumn id="1" xr3:uid="{EFBE08AE-E130-4927-9CEC-ADAB570A9534}" name="De acuerdo con las acciones implementadas en su municipio para cumplir con los compromisos de Acuerdo Final para la terminación del conflicto y la Construcción de una Paz estable y duradera."/>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3.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E4F82-9B7C-463D-A75C-8E92902140EF}">
  <sheetPr>
    <pageSetUpPr fitToPage="1"/>
  </sheetPr>
  <dimension ref="A1:W214"/>
  <sheetViews>
    <sheetView tabSelected="1" zoomScale="85" zoomScaleNormal="85" workbookViewId="0">
      <selection activeCell="U2" sqref="U2"/>
    </sheetView>
  </sheetViews>
  <sheetFormatPr baseColWidth="10" defaultColWidth="11.42578125" defaultRowHeight="13.5" customHeight="1"/>
  <cols>
    <col min="1" max="1" width="13.5703125" style="1" customWidth="1"/>
    <col min="2" max="2" width="26.42578125" style="1" customWidth="1"/>
    <col min="3" max="3" width="22" style="1" bestFit="1" customWidth="1"/>
    <col min="4" max="4" width="23.5703125" style="1" customWidth="1"/>
    <col min="5" max="5" width="20.42578125" style="1" customWidth="1"/>
    <col min="6" max="6" width="21" style="1" customWidth="1"/>
    <col min="7" max="7" width="17.42578125" style="1" customWidth="1"/>
    <col min="8" max="8" width="21.85546875" style="1" customWidth="1"/>
    <col min="9" max="10" width="17.42578125" style="1" customWidth="1"/>
    <col min="11" max="11" width="29.42578125" style="1" customWidth="1"/>
    <col min="12" max="12" width="23.42578125" style="1" customWidth="1"/>
    <col min="13" max="16" width="23.85546875" style="1" customWidth="1"/>
    <col min="17" max="17" width="25.42578125" style="1" customWidth="1"/>
    <col min="18" max="18" width="23.42578125" style="1" customWidth="1"/>
    <col min="19" max="19" width="25.42578125" style="1" customWidth="1"/>
    <col min="20" max="20" width="26.42578125" style="1" customWidth="1"/>
    <col min="21" max="21" width="76" style="1" customWidth="1"/>
    <col min="22" max="22" width="23.42578125" style="1" customWidth="1"/>
    <col min="23" max="23" width="3.140625" style="1" customWidth="1"/>
    <col min="24" max="26" width="11.42578125" style="1"/>
    <col min="27" max="27" width="12.140625" style="1" customWidth="1"/>
    <col min="28" max="16384" width="11.42578125" style="1"/>
  </cols>
  <sheetData>
    <row r="1" spans="1:23" s="10" customFormat="1" ht="22.5" customHeight="1">
      <c r="A1" s="91"/>
      <c r="B1" s="91"/>
      <c r="C1" s="92" t="s">
        <v>267</v>
      </c>
      <c r="D1" s="93"/>
      <c r="E1" s="93"/>
      <c r="F1" s="93"/>
      <c r="G1" s="93"/>
      <c r="H1" s="93"/>
      <c r="I1" s="93"/>
      <c r="J1" s="93"/>
      <c r="K1" s="93"/>
      <c r="L1" s="93"/>
      <c r="M1" s="93"/>
      <c r="N1" s="93"/>
      <c r="O1" s="93"/>
      <c r="P1" s="93"/>
      <c r="Q1" s="93"/>
      <c r="R1" s="93"/>
      <c r="S1" s="94"/>
      <c r="T1" s="89" t="s">
        <v>240</v>
      </c>
      <c r="U1" s="32">
        <v>46138</v>
      </c>
      <c r="V1" s="9"/>
      <c r="W1" s="9"/>
    </row>
    <row r="2" spans="1:23" s="10" customFormat="1" ht="22.5" customHeight="1">
      <c r="A2" s="91"/>
      <c r="B2" s="91"/>
      <c r="C2" s="95"/>
      <c r="D2" s="96"/>
      <c r="E2" s="96"/>
      <c r="F2" s="96"/>
      <c r="G2" s="96"/>
      <c r="H2" s="96"/>
      <c r="I2" s="96"/>
      <c r="J2" s="96"/>
      <c r="K2" s="96"/>
      <c r="L2" s="96"/>
      <c r="M2" s="96"/>
      <c r="N2" s="96"/>
      <c r="O2" s="96"/>
      <c r="P2" s="96"/>
      <c r="Q2" s="96"/>
      <c r="R2" s="96"/>
      <c r="S2" s="97"/>
      <c r="T2" s="89" t="s">
        <v>613</v>
      </c>
      <c r="U2" s="31" t="s">
        <v>291</v>
      </c>
      <c r="V2" s="9"/>
      <c r="W2" s="9"/>
    </row>
    <row r="3" spans="1:23" s="10" customFormat="1" ht="22.5" customHeight="1">
      <c r="A3" s="91"/>
      <c r="B3" s="91"/>
      <c r="C3" s="98"/>
      <c r="D3" s="99"/>
      <c r="E3" s="99"/>
      <c r="F3" s="99"/>
      <c r="G3" s="99"/>
      <c r="H3" s="99"/>
      <c r="I3" s="99"/>
      <c r="J3" s="99"/>
      <c r="K3" s="99"/>
      <c r="L3" s="99"/>
      <c r="M3" s="99"/>
      <c r="N3" s="99"/>
      <c r="O3" s="99"/>
      <c r="P3" s="99"/>
      <c r="Q3" s="99"/>
      <c r="R3" s="99"/>
      <c r="S3" s="100"/>
      <c r="T3" s="101" t="s">
        <v>220</v>
      </c>
      <c r="U3" s="102"/>
      <c r="V3" s="9"/>
      <c r="W3" s="9"/>
    </row>
    <row r="4" spans="1:23" s="8" customFormat="1" ht="13.5" customHeight="1">
      <c r="A4" s="11"/>
      <c r="B4" s="11"/>
      <c r="C4" s="11"/>
      <c r="D4" s="11"/>
      <c r="E4" s="11"/>
      <c r="F4" s="11"/>
      <c r="G4" s="11"/>
      <c r="H4" s="11"/>
      <c r="I4" s="11"/>
      <c r="J4" s="11"/>
      <c r="K4" s="11"/>
    </row>
    <row r="5" spans="1:23" s="8" customFormat="1" ht="13.5" customHeight="1">
      <c r="A5" s="11"/>
      <c r="B5" s="12" t="s">
        <v>224</v>
      </c>
      <c r="C5" s="90" t="s">
        <v>223</v>
      </c>
      <c r="D5" s="90"/>
      <c r="E5" s="90"/>
      <c r="F5" s="90"/>
      <c r="G5" s="90"/>
      <c r="H5" s="90"/>
      <c r="I5" s="90"/>
      <c r="J5" s="90"/>
      <c r="K5" s="90"/>
    </row>
    <row r="6" spans="1:23" s="8" customFormat="1" ht="13.5" customHeight="1">
      <c r="A6" s="11"/>
      <c r="B6" s="11"/>
      <c r="C6" s="11"/>
      <c r="D6" s="11"/>
      <c r="E6" s="11"/>
      <c r="F6" s="11"/>
      <c r="G6" s="11"/>
      <c r="H6" s="11"/>
      <c r="I6" s="11"/>
      <c r="J6" s="11"/>
      <c r="K6" s="11"/>
    </row>
    <row r="7" spans="1:23" s="8" customFormat="1" ht="17.100000000000001" customHeight="1">
      <c r="B7" s="13" t="s">
        <v>221</v>
      </c>
      <c r="C7" s="104" t="s">
        <v>562</v>
      </c>
      <c r="D7" s="105"/>
      <c r="E7" s="105"/>
      <c r="F7" s="105"/>
      <c r="G7" s="105"/>
      <c r="H7" s="105"/>
      <c r="I7" s="105"/>
      <c r="J7" s="105"/>
      <c r="K7" s="105"/>
      <c r="M7" s="106" t="s">
        <v>2</v>
      </c>
      <c r="N7" s="107"/>
      <c r="O7" s="107"/>
      <c r="P7" s="108"/>
      <c r="Q7" s="90" t="s">
        <v>578</v>
      </c>
      <c r="R7" s="90"/>
    </row>
    <row r="8" spans="1:23" s="8" customFormat="1" ht="15.75">
      <c r="C8" s="7"/>
      <c r="D8" s="7"/>
      <c r="E8" s="7"/>
      <c r="F8" s="7"/>
      <c r="G8" s="7"/>
      <c r="H8" s="7"/>
      <c r="I8" s="7"/>
      <c r="J8" s="7"/>
      <c r="K8" s="7"/>
      <c r="L8" s="7"/>
      <c r="M8" s="7"/>
      <c r="N8" s="7"/>
      <c r="O8" s="7"/>
      <c r="P8" s="7"/>
      <c r="Q8" s="7"/>
    </row>
    <row r="9" spans="1:23" s="8" customFormat="1" ht="13.5" customHeight="1">
      <c r="A9" s="11"/>
      <c r="B9" s="11"/>
      <c r="C9" s="11"/>
      <c r="D9" s="11"/>
      <c r="E9" s="11"/>
      <c r="F9" s="11"/>
      <c r="G9" s="11"/>
      <c r="H9" s="11"/>
      <c r="I9" s="11"/>
      <c r="J9" s="11"/>
      <c r="K9" s="11"/>
      <c r="L9" s="11"/>
      <c r="M9" s="11"/>
      <c r="N9" s="11"/>
      <c r="O9" s="11"/>
      <c r="P9" s="11"/>
      <c r="Q9" s="11"/>
      <c r="R9" s="11"/>
    </row>
    <row r="10" spans="1:23" s="8" customFormat="1" ht="27.75" customHeight="1">
      <c r="A10" s="106"/>
      <c r="B10" s="107"/>
      <c r="C10" s="108"/>
      <c r="D10" s="12">
        <v>4</v>
      </c>
      <c r="E10" s="12">
        <v>5</v>
      </c>
      <c r="F10" s="14">
        <v>6</v>
      </c>
      <c r="G10" s="12">
        <v>7</v>
      </c>
      <c r="H10" s="12">
        <v>8</v>
      </c>
      <c r="I10" s="12">
        <v>9</v>
      </c>
      <c r="J10" s="12">
        <v>10</v>
      </c>
      <c r="K10" s="12">
        <v>11</v>
      </c>
      <c r="L10" s="12">
        <v>12</v>
      </c>
      <c r="M10" s="106">
        <v>13</v>
      </c>
      <c r="N10" s="107"/>
      <c r="O10" s="107"/>
      <c r="P10" s="108"/>
      <c r="Q10" s="12">
        <v>14</v>
      </c>
      <c r="R10" s="14">
        <v>15</v>
      </c>
      <c r="S10" s="12">
        <v>16</v>
      </c>
      <c r="T10" s="12">
        <v>17</v>
      </c>
      <c r="U10" s="14">
        <v>18</v>
      </c>
    </row>
    <row r="11" spans="1:23" s="60" customFormat="1" ht="157.5" customHeight="1">
      <c r="A11" s="12" t="s">
        <v>0</v>
      </c>
      <c r="B11" s="12" t="s">
        <v>1</v>
      </c>
      <c r="C11" s="12" t="s">
        <v>2</v>
      </c>
      <c r="D11" s="12" t="s">
        <v>252</v>
      </c>
      <c r="E11" s="12" t="s">
        <v>241</v>
      </c>
      <c r="F11" s="14" t="s">
        <v>584</v>
      </c>
      <c r="G11" s="12" t="s">
        <v>270</v>
      </c>
      <c r="H11" s="12" t="s">
        <v>589</v>
      </c>
      <c r="I11" s="12" t="s">
        <v>590</v>
      </c>
      <c r="J11" s="12" t="s">
        <v>591</v>
      </c>
      <c r="K11" s="12" t="s">
        <v>592</v>
      </c>
      <c r="L11" s="12" t="s">
        <v>595</v>
      </c>
      <c r="M11" s="106" t="s">
        <v>271</v>
      </c>
      <c r="N11" s="107"/>
      <c r="O11" s="107"/>
      <c r="P11" s="108"/>
      <c r="Q11" s="12" t="s">
        <v>272</v>
      </c>
      <c r="R11" s="14" t="s">
        <v>601</v>
      </c>
      <c r="S11" s="12" t="s">
        <v>611</v>
      </c>
      <c r="T11" s="12" t="s">
        <v>607</v>
      </c>
      <c r="U11" s="14" t="s">
        <v>612</v>
      </c>
    </row>
    <row r="12" spans="1:23" s="8" customFormat="1" ht="15.95" customHeight="1">
      <c r="A12" s="82"/>
      <c r="B12" s="82"/>
      <c r="C12" s="82"/>
      <c r="D12" s="82"/>
      <c r="E12" s="82"/>
      <c r="F12" s="82"/>
      <c r="G12" s="82"/>
      <c r="H12" s="82"/>
      <c r="I12" s="82"/>
      <c r="J12" s="82"/>
      <c r="K12" s="82"/>
      <c r="L12" s="82"/>
      <c r="M12" s="82" t="s">
        <v>248</v>
      </c>
      <c r="N12" s="82" t="s">
        <v>249</v>
      </c>
      <c r="O12" s="82" t="s">
        <v>250</v>
      </c>
      <c r="P12" s="82" t="s">
        <v>273</v>
      </c>
      <c r="Q12" s="82"/>
      <c r="R12" s="82"/>
      <c r="S12" s="82"/>
      <c r="T12" s="82"/>
      <c r="U12" s="82"/>
    </row>
    <row r="13" spans="1:23" s="15" customFormat="1" ht="13.5" customHeight="1">
      <c r="A13" s="83">
        <v>1</v>
      </c>
      <c r="B13" s="83" t="s">
        <v>299</v>
      </c>
      <c r="C13" s="83" t="s">
        <v>142</v>
      </c>
      <c r="D13" s="84" t="s">
        <v>243</v>
      </c>
      <c r="E13" s="84" t="s">
        <v>246</v>
      </c>
      <c r="F13" s="84" t="s">
        <v>230</v>
      </c>
      <c r="G13" s="84" t="s">
        <v>586</v>
      </c>
      <c r="H13" s="84" t="s">
        <v>586</v>
      </c>
      <c r="I13" s="84" t="s">
        <v>586</v>
      </c>
      <c r="J13" s="84" t="s">
        <v>254</v>
      </c>
      <c r="K13" s="84" t="s">
        <v>593</v>
      </c>
      <c r="L13" s="84" t="s">
        <v>593</v>
      </c>
      <c r="M13" s="84" t="s">
        <v>261</v>
      </c>
      <c r="N13" s="84" t="s">
        <v>261</v>
      </c>
      <c r="O13" s="84" t="s">
        <v>261</v>
      </c>
      <c r="P13" s="84" t="s">
        <v>261</v>
      </c>
      <c r="Q13" s="84" t="s">
        <v>597</v>
      </c>
      <c r="R13" s="84" t="s">
        <v>586</v>
      </c>
      <c r="S13" s="84" t="s">
        <v>602</v>
      </c>
      <c r="T13" s="84" t="s">
        <v>586</v>
      </c>
      <c r="U13" s="84" t="s">
        <v>608</v>
      </c>
    </row>
    <row r="14" spans="1:23" s="15" customFormat="1" ht="13.5" customHeight="1">
      <c r="A14" s="85">
        <v>2</v>
      </c>
      <c r="B14" s="85" t="s">
        <v>299</v>
      </c>
      <c r="C14" s="85" t="s">
        <v>137</v>
      </c>
      <c r="D14" s="86" t="s">
        <v>243</v>
      </c>
      <c r="E14" s="86" t="s">
        <v>246</v>
      </c>
      <c r="F14" s="86" t="s">
        <v>586</v>
      </c>
      <c r="G14" s="86" t="s">
        <v>230</v>
      </c>
      <c r="H14" s="86" t="s">
        <v>230</v>
      </c>
      <c r="I14" s="86" t="s">
        <v>230</v>
      </c>
      <c r="J14" s="86" t="s">
        <v>255</v>
      </c>
      <c r="K14" s="86" t="s">
        <v>281</v>
      </c>
      <c r="L14" s="86" t="s">
        <v>281</v>
      </c>
      <c r="M14" s="86" t="s">
        <v>262</v>
      </c>
      <c r="N14" s="86" t="s">
        <v>262</v>
      </c>
      <c r="O14" s="86" t="s">
        <v>262</v>
      </c>
      <c r="P14" s="86" t="s">
        <v>262</v>
      </c>
      <c r="Q14" s="86" t="s">
        <v>597</v>
      </c>
      <c r="R14" s="86" t="s">
        <v>230</v>
      </c>
      <c r="S14" s="86" t="s">
        <v>602</v>
      </c>
      <c r="T14" s="86" t="s">
        <v>230</v>
      </c>
      <c r="U14" s="86" t="s">
        <v>281</v>
      </c>
    </row>
    <row r="15" spans="1:23" s="15" customFormat="1" ht="13.5" customHeight="1">
      <c r="A15" s="83">
        <v>3</v>
      </c>
      <c r="B15" s="83" t="s">
        <v>299</v>
      </c>
      <c r="C15" s="83" t="s">
        <v>137</v>
      </c>
      <c r="D15" s="84" t="s">
        <v>243</v>
      </c>
      <c r="E15" s="84" t="s">
        <v>246</v>
      </c>
      <c r="F15" s="84" t="s">
        <v>229</v>
      </c>
      <c r="G15" s="84" t="s">
        <v>230</v>
      </c>
      <c r="H15" s="84" t="s">
        <v>229</v>
      </c>
      <c r="I15" s="84" t="s">
        <v>229</v>
      </c>
      <c r="J15" s="84" t="s">
        <v>256</v>
      </c>
      <c r="K15" s="84" t="s">
        <v>282</v>
      </c>
      <c r="L15" s="84" t="s">
        <v>282</v>
      </c>
      <c r="M15" s="84" t="s">
        <v>263</v>
      </c>
      <c r="N15" s="84" t="s">
        <v>263</v>
      </c>
      <c r="O15" s="84" t="s">
        <v>263</v>
      </c>
      <c r="P15" s="84" t="s">
        <v>263</v>
      </c>
      <c r="Q15" s="84" t="s">
        <v>597</v>
      </c>
      <c r="R15" s="84" t="s">
        <v>229</v>
      </c>
      <c r="S15" s="84" t="s">
        <v>602</v>
      </c>
      <c r="T15" s="84" t="s">
        <v>229</v>
      </c>
      <c r="U15" s="84" t="s">
        <v>282</v>
      </c>
    </row>
    <row r="16" spans="1:23" s="15" customFormat="1" ht="13.5" customHeight="1">
      <c r="A16" s="85">
        <v>4</v>
      </c>
      <c r="B16" s="85" t="s">
        <v>299</v>
      </c>
      <c r="C16" s="85" t="s">
        <v>137</v>
      </c>
      <c r="D16" s="86" t="s">
        <v>243</v>
      </c>
      <c r="E16" s="86" t="s">
        <v>246</v>
      </c>
      <c r="F16" s="86" t="s">
        <v>587</v>
      </c>
      <c r="G16" s="86" t="s">
        <v>230</v>
      </c>
      <c r="H16" s="86" t="s">
        <v>587</v>
      </c>
      <c r="I16" s="86" t="s">
        <v>587</v>
      </c>
      <c r="J16" s="86" t="s">
        <v>257</v>
      </c>
      <c r="K16" s="86" t="s">
        <v>283</v>
      </c>
      <c r="L16" s="86" t="s">
        <v>283</v>
      </c>
      <c r="M16" s="86" t="s">
        <v>264</v>
      </c>
      <c r="N16" s="86" t="s">
        <v>264</v>
      </c>
      <c r="O16" s="86" t="s">
        <v>264</v>
      </c>
      <c r="P16" s="86" t="s">
        <v>264</v>
      </c>
      <c r="Q16" s="86" t="s">
        <v>597</v>
      </c>
      <c r="R16" s="86" t="s">
        <v>587</v>
      </c>
      <c r="S16" s="86" t="s">
        <v>602</v>
      </c>
      <c r="T16" s="86" t="s">
        <v>587</v>
      </c>
      <c r="U16" s="86" t="s">
        <v>609</v>
      </c>
    </row>
    <row r="17" spans="1:21" s="15" customFormat="1" ht="13.5" customHeight="1">
      <c r="A17" s="83">
        <v>5</v>
      </c>
      <c r="B17" s="83" t="s">
        <v>299</v>
      </c>
      <c r="C17" s="83" t="s">
        <v>137</v>
      </c>
      <c r="D17" s="84" t="s">
        <v>243</v>
      </c>
      <c r="E17" s="84" t="s">
        <v>246</v>
      </c>
      <c r="F17" s="84" t="s">
        <v>586</v>
      </c>
      <c r="G17" s="84" t="s">
        <v>229</v>
      </c>
      <c r="H17" s="84" t="s">
        <v>586</v>
      </c>
      <c r="I17" s="84"/>
      <c r="J17" s="84"/>
      <c r="K17" s="84" t="s">
        <v>593</v>
      </c>
      <c r="L17" s="84" t="s">
        <v>593</v>
      </c>
      <c r="M17" s="84" t="s">
        <v>265</v>
      </c>
      <c r="N17" s="84" t="s">
        <v>265</v>
      </c>
      <c r="O17" s="84" t="s">
        <v>265</v>
      </c>
      <c r="P17" s="84" t="s">
        <v>265</v>
      </c>
      <c r="Q17" s="84" t="s">
        <v>597</v>
      </c>
      <c r="R17" s="84"/>
      <c r="S17" s="84" t="s">
        <v>602</v>
      </c>
      <c r="T17" s="84"/>
      <c r="U17" s="84"/>
    </row>
    <row r="18" spans="1:21" s="15" customFormat="1" ht="13.5" customHeight="1">
      <c r="A18" s="85">
        <v>6</v>
      </c>
      <c r="B18" s="85" t="s">
        <v>299</v>
      </c>
      <c r="C18" s="85" t="s">
        <v>137</v>
      </c>
      <c r="D18" s="86" t="s">
        <v>243</v>
      </c>
      <c r="E18" s="86" t="s">
        <v>246</v>
      </c>
      <c r="F18" s="86" t="s">
        <v>229</v>
      </c>
      <c r="G18" s="86" t="s">
        <v>229</v>
      </c>
      <c r="H18" s="86" t="s">
        <v>230</v>
      </c>
      <c r="I18" s="86"/>
      <c r="J18" s="86"/>
      <c r="K18" s="86"/>
      <c r="L18" s="86" t="s">
        <v>283</v>
      </c>
      <c r="M18" s="86"/>
      <c r="N18" s="86" t="s">
        <v>261</v>
      </c>
      <c r="O18" s="86" t="s">
        <v>261</v>
      </c>
      <c r="P18" s="86" t="s">
        <v>261</v>
      </c>
      <c r="Q18" s="86" t="s">
        <v>598</v>
      </c>
      <c r="R18" s="86"/>
      <c r="S18" s="86" t="s">
        <v>602</v>
      </c>
      <c r="T18" s="86"/>
      <c r="U18" s="86"/>
    </row>
    <row r="19" spans="1:21" s="15" customFormat="1" ht="13.5" customHeight="1">
      <c r="A19" s="83">
        <v>7</v>
      </c>
      <c r="B19" s="83" t="s">
        <v>299</v>
      </c>
      <c r="C19" s="83" t="s">
        <v>137</v>
      </c>
      <c r="D19" s="84" t="s">
        <v>243</v>
      </c>
      <c r="E19" s="84" t="s">
        <v>246</v>
      </c>
      <c r="F19" s="84" t="s">
        <v>229</v>
      </c>
      <c r="G19" s="84" t="s">
        <v>586</v>
      </c>
      <c r="H19" s="84" t="s">
        <v>229</v>
      </c>
      <c r="I19" s="84"/>
      <c r="J19" s="84"/>
      <c r="K19" s="84"/>
      <c r="L19" s="84" t="s">
        <v>282</v>
      </c>
      <c r="M19" s="84"/>
      <c r="N19" s="84" t="s">
        <v>262</v>
      </c>
      <c r="O19" s="84" t="s">
        <v>262</v>
      </c>
      <c r="P19" s="84" t="s">
        <v>262</v>
      </c>
      <c r="Q19" s="84" t="s">
        <v>598</v>
      </c>
      <c r="R19" s="84"/>
      <c r="S19" s="84" t="s">
        <v>602</v>
      </c>
      <c r="T19" s="84"/>
      <c r="U19" s="84"/>
    </row>
    <row r="20" spans="1:21" s="15" customFormat="1" ht="13.5" customHeight="1">
      <c r="A20" s="85">
        <v>8</v>
      </c>
      <c r="B20" s="85" t="s">
        <v>299</v>
      </c>
      <c r="C20" s="85" t="s">
        <v>137</v>
      </c>
      <c r="D20" s="86" t="s">
        <v>243</v>
      </c>
      <c r="E20" s="86" t="s">
        <v>246</v>
      </c>
      <c r="F20" s="86" t="s">
        <v>230</v>
      </c>
      <c r="G20" s="86" t="s">
        <v>229</v>
      </c>
      <c r="H20" s="86" t="s">
        <v>587</v>
      </c>
      <c r="I20" s="86"/>
      <c r="J20" s="86"/>
      <c r="K20" s="86"/>
      <c r="L20" s="86" t="s">
        <v>281</v>
      </c>
      <c r="M20" s="86"/>
      <c r="N20" s="86" t="s">
        <v>263</v>
      </c>
      <c r="O20" s="86" t="s">
        <v>263</v>
      </c>
      <c r="P20" s="86" t="s">
        <v>263</v>
      </c>
      <c r="Q20" s="86" t="s">
        <v>598</v>
      </c>
      <c r="R20" s="86"/>
      <c r="S20" s="86" t="s">
        <v>602</v>
      </c>
      <c r="T20" s="86"/>
      <c r="U20" s="86"/>
    </row>
    <row r="21" spans="1:21" s="15" customFormat="1" ht="13.5" customHeight="1">
      <c r="A21" s="83">
        <v>9</v>
      </c>
      <c r="B21" s="83" t="s">
        <v>299</v>
      </c>
      <c r="C21" s="83" t="s">
        <v>137</v>
      </c>
      <c r="D21" s="84" t="s">
        <v>243</v>
      </c>
      <c r="E21" s="84" t="s">
        <v>246</v>
      </c>
      <c r="F21" s="84" t="s">
        <v>587</v>
      </c>
      <c r="G21" s="84" t="s">
        <v>229</v>
      </c>
      <c r="H21" s="84"/>
      <c r="I21" s="84"/>
      <c r="J21" s="84"/>
      <c r="K21" s="84"/>
      <c r="L21" s="84" t="s">
        <v>593</v>
      </c>
      <c r="M21" s="84"/>
      <c r="N21" s="84" t="s">
        <v>264</v>
      </c>
      <c r="O21" s="84" t="s">
        <v>264</v>
      </c>
      <c r="P21" s="84" t="s">
        <v>264</v>
      </c>
      <c r="Q21" s="84" t="s">
        <v>598</v>
      </c>
      <c r="R21" s="84"/>
      <c r="S21" s="84" t="s">
        <v>602</v>
      </c>
      <c r="T21" s="84"/>
      <c r="U21" s="84"/>
    </row>
    <row r="22" spans="1:21" s="15" customFormat="1" ht="13.5" customHeight="1">
      <c r="A22" s="85">
        <v>10</v>
      </c>
      <c r="B22" s="85" t="s">
        <v>299</v>
      </c>
      <c r="C22" s="85" t="s">
        <v>137</v>
      </c>
      <c r="D22" s="86" t="s">
        <v>243</v>
      </c>
      <c r="E22" s="86" t="s">
        <v>246</v>
      </c>
      <c r="F22" s="86" t="s">
        <v>230</v>
      </c>
      <c r="G22" s="86" t="s">
        <v>229</v>
      </c>
      <c r="H22" s="86"/>
      <c r="I22" s="86"/>
      <c r="J22" s="86"/>
      <c r="K22" s="86"/>
      <c r="L22" s="86"/>
      <c r="M22" s="86"/>
      <c r="N22" s="86" t="s">
        <v>265</v>
      </c>
      <c r="O22" s="86" t="s">
        <v>265</v>
      </c>
      <c r="P22" s="86" t="s">
        <v>265</v>
      </c>
      <c r="Q22" s="86" t="s">
        <v>259</v>
      </c>
      <c r="R22" s="86"/>
      <c r="S22" s="86" t="s">
        <v>602</v>
      </c>
      <c r="T22" s="86"/>
      <c r="U22" s="86"/>
    </row>
    <row r="23" spans="1:21" s="15" customFormat="1" ht="13.5" customHeight="1">
      <c r="A23" s="83">
        <v>11</v>
      </c>
      <c r="B23" s="83" t="s">
        <v>299</v>
      </c>
      <c r="C23" s="83" t="s">
        <v>137</v>
      </c>
      <c r="D23" s="84" t="s">
        <v>243</v>
      </c>
      <c r="E23" s="84" t="s">
        <v>246</v>
      </c>
      <c r="F23" s="84"/>
      <c r="G23" s="84" t="s">
        <v>587</v>
      </c>
      <c r="H23" s="84"/>
      <c r="I23" s="84"/>
      <c r="J23" s="84"/>
      <c r="K23" s="84"/>
      <c r="L23" s="84"/>
      <c r="M23" s="84"/>
      <c r="N23" s="84"/>
      <c r="O23" s="84" t="s">
        <v>261</v>
      </c>
      <c r="P23" s="84" t="s">
        <v>261</v>
      </c>
      <c r="Q23" s="84" t="s">
        <v>259</v>
      </c>
      <c r="R23" s="84"/>
      <c r="S23" s="84" t="s">
        <v>603</v>
      </c>
      <c r="T23" s="84"/>
      <c r="U23" s="84"/>
    </row>
    <row r="24" spans="1:21" s="15" customFormat="1" ht="13.5" customHeight="1">
      <c r="A24" s="85">
        <v>12</v>
      </c>
      <c r="B24" s="85" t="s">
        <v>299</v>
      </c>
      <c r="C24" s="85" t="s">
        <v>137</v>
      </c>
      <c r="D24" s="86" t="s">
        <v>243</v>
      </c>
      <c r="E24" s="86" t="s">
        <v>246</v>
      </c>
      <c r="F24" s="86"/>
      <c r="G24" s="86" t="s">
        <v>587</v>
      </c>
      <c r="H24" s="86"/>
      <c r="I24" s="86"/>
      <c r="J24" s="86"/>
      <c r="K24" s="86"/>
      <c r="L24" s="86"/>
      <c r="M24" s="86"/>
      <c r="N24" s="86"/>
      <c r="O24" s="86" t="s">
        <v>262</v>
      </c>
      <c r="P24" s="86" t="s">
        <v>262</v>
      </c>
      <c r="Q24" s="86" t="s">
        <v>259</v>
      </c>
      <c r="R24" s="86"/>
      <c r="S24" s="86" t="s">
        <v>603</v>
      </c>
      <c r="T24" s="86"/>
      <c r="U24" s="86"/>
    </row>
    <row r="25" spans="1:21" s="15" customFormat="1" ht="13.5" customHeight="1">
      <c r="A25" s="83">
        <v>13</v>
      </c>
      <c r="B25" s="83" t="s">
        <v>299</v>
      </c>
      <c r="C25" s="83" t="s">
        <v>137</v>
      </c>
      <c r="D25" s="84" t="s">
        <v>243</v>
      </c>
      <c r="E25" s="84" t="s">
        <v>246</v>
      </c>
      <c r="F25" s="84"/>
      <c r="G25" s="84"/>
      <c r="H25" s="84"/>
      <c r="I25" s="84"/>
      <c r="J25" s="84"/>
      <c r="K25" s="84"/>
      <c r="L25" s="84"/>
      <c r="M25" s="84"/>
      <c r="N25" s="84"/>
      <c r="O25" s="84" t="s">
        <v>263</v>
      </c>
      <c r="P25" s="84" t="s">
        <v>263</v>
      </c>
      <c r="Q25" s="84" t="s">
        <v>599</v>
      </c>
      <c r="R25" s="84"/>
      <c r="S25" s="84" t="s">
        <v>603</v>
      </c>
      <c r="T25" s="84"/>
      <c r="U25" s="84"/>
    </row>
    <row r="26" spans="1:21" s="15" customFormat="1" ht="13.5" customHeight="1">
      <c r="A26" s="85">
        <v>14</v>
      </c>
      <c r="B26" s="85" t="s">
        <v>299</v>
      </c>
      <c r="C26" s="85" t="s">
        <v>137</v>
      </c>
      <c r="D26" s="86" t="s">
        <v>243</v>
      </c>
      <c r="E26" s="86" t="s">
        <v>246</v>
      </c>
      <c r="F26" s="86"/>
      <c r="G26" s="86"/>
      <c r="H26" s="86"/>
      <c r="I26" s="86"/>
      <c r="J26" s="86"/>
      <c r="K26" s="86"/>
      <c r="L26" s="86"/>
      <c r="M26" s="86"/>
      <c r="N26" s="86"/>
      <c r="O26" s="86" t="s">
        <v>264</v>
      </c>
      <c r="P26" s="86" t="s">
        <v>264</v>
      </c>
      <c r="Q26" s="86" t="s">
        <v>599</v>
      </c>
      <c r="R26" s="86"/>
      <c r="S26" s="86" t="s">
        <v>603</v>
      </c>
      <c r="T26" s="86"/>
      <c r="U26" s="86"/>
    </row>
    <row r="27" spans="1:21" s="15" customFormat="1" ht="13.5" customHeight="1">
      <c r="A27" s="83">
        <v>15</v>
      </c>
      <c r="B27" s="83" t="s">
        <v>299</v>
      </c>
      <c r="C27" s="83" t="s">
        <v>137</v>
      </c>
      <c r="D27" s="84" t="s">
        <v>243</v>
      </c>
      <c r="E27" s="84" t="s">
        <v>246</v>
      </c>
      <c r="F27" s="84"/>
      <c r="G27" s="84"/>
      <c r="H27" s="84"/>
      <c r="I27" s="84"/>
      <c r="J27" s="84"/>
      <c r="K27" s="84"/>
      <c r="L27" s="84"/>
      <c r="M27" s="84"/>
      <c r="N27" s="84"/>
      <c r="O27" s="84" t="s">
        <v>265</v>
      </c>
      <c r="P27" s="84" t="s">
        <v>265</v>
      </c>
      <c r="Q27" s="84" t="s">
        <v>600</v>
      </c>
      <c r="R27" s="84"/>
      <c r="S27" s="84" t="s">
        <v>603</v>
      </c>
      <c r="T27" s="84"/>
      <c r="U27" s="84"/>
    </row>
    <row r="28" spans="1:21" s="15" customFormat="1" ht="13.5" customHeight="1">
      <c r="A28" s="85">
        <v>16</v>
      </c>
      <c r="B28" s="85" t="s">
        <v>299</v>
      </c>
      <c r="C28" s="85" t="s">
        <v>137</v>
      </c>
      <c r="D28" s="86" t="s">
        <v>243</v>
      </c>
      <c r="E28" s="86" t="s">
        <v>246</v>
      </c>
      <c r="F28" s="86"/>
      <c r="G28" s="86"/>
      <c r="H28" s="86"/>
      <c r="I28" s="86"/>
      <c r="J28" s="86"/>
      <c r="K28" s="86"/>
      <c r="L28" s="86"/>
      <c r="M28" s="86"/>
      <c r="N28" s="86"/>
      <c r="O28" s="86"/>
      <c r="P28" s="86" t="s">
        <v>261</v>
      </c>
      <c r="Q28" s="86"/>
      <c r="R28" s="86"/>
      <c r="S28" s="86" t="s">
        <v>603</v>
      </c>
      <c r="T28" s="86"/>
      <c r="U28" s="86"/>
    </row>
    <row r="29" spans="1:21" s="15" customFormat="1" ht="13.5" customHeight="1">
      <c r="A29" s="83">
        <v>17</v>
      </c>
      <c r="B29" s="83" t="s">
        <v>299</v>
      </c>
      <c r="C29" s="83" t="s">
        <v>137</v>
      </c>
      <c r="D29" s="84" t="s">
        <v>243</v>
      </c>
      <c r="E29" s="84" t="s">
        <v>246</v>
      </c>
      <c r="F29" s="84"/>
      <c r="G29" s="84"/>
      <c r="H29" s="84"/>
      <c r="I29" s="84"/>
      <c r="J29" s="84"/>
      <c r="K29" s="84"/>
      <c r="L29" s="84"/>
      <c r="M29" s="84"/>
      <c r="N29" s="84"/>
      <c r="O29" s="84"/>
      <c r="P29" s="84" t="s">
        <v>262</v>
      </c>
      <c r="Q29" s="84"/>
      <c r="R29" s="84"/>
      <c r="S29" s="84" t="s">
        <v>603</v>
      </c>
      <c r="T29" s="84"/>
      <c r="U29" s="84"/>
    </row>
    <row r="30" spans="1:21" s="15" customFormat="1" ht="13.5" customHeight="1">
      <c r="A30" s="85">
        <v>18</v>
      </c>
      <c r="B30" s="85" t="s">
        <v>299</v>
      </c>
      <c r="C30" s="85" t="s">
        <v>137</v>
      </c>
      <c r="D30" s="86" t="s">
        <v>243</v>
      </c>
      <c r="E30" s="86" t="s">
        <v>246</v>
      </c>
      <c r="F30" s="86"/>
      <c r="G30" s="86"/>
      <c r="H30" s="86"/>
      <c r="I30" s="86"/>
      <c r="J30" s="86"/>
      <c r="K30" s="86"/>
      <c r="L30" s="86"/>
      <c r="M30" s="86"/>
      <c r="N30" s="86"/>
      <c r="O30" s="86"/>
      <c r="P30" s="86" t="s">
        <v>263</v>
      </c>
      <c r="Q30" s="86"/>
      <c r="R30" s="86"/>
      <c r="S30" s="86" t="s">
        <v>603</v>
      </c>
      <c r="T30" s="86"/>
      <c r="U30" s="86"/>
    </row>
    <row r="31" spans="1:21" s="15" customFormat="1" ht="13.5" customHeight="1">
      <c r="A31" s="83">
        <v>19</v>
      </c>
      <c r="B31" s="83" t="s">
        <v>299</v>
      </c>
      <c r="C31" s="83" t="s">
        <v>137</v>
      </c>
      <c r="D31" s="84" t="s">
        <v>243</v>
      </c>
      <c r="E31" s="84" t="s">
        <v>246</v>
      </c>
      <c r="F31" s="84"/>
      <c r="G31" s="84"/>
      <c r="H31" s="84"/>
      <c r="I31" s="84"/>
      <c r="J31" s="84"/>
      <c r="K31" s="84"/>
      <c r="L31" s="84"/>
      <c r="M31" s="84"/>
      <c r="N31" s="84"/>
      <c r="O31" s="84"/>
      <c r="P31" s="84" t="s">
        <v>264</v>
      </c>
      <c r="Q31" s="84"/>
      <c r="R31" s="84"/>
      <c r="S31" s="84" t="s">
        <v>604</v>
      </c>
      <c r="T31" s="84"/>
      <c r="U31" s="84"/>
    </row>
    <row r="32" spans="1:21" s="15" customFormat="1" ht="13.5" customHeight="1">
      <c r="A32" s="85">
        <v>20</v>
      </c>
      <c r="B32" s="85" t="s">
        <v>299</v>
      </c>
      <c r="C32" s="85" t="s">
        <v>137</v>
      </c>
      <c r="D32" s="86" t="s">
        <v>243</v>
      </c>
      <c r="E32" s="86" t="s">
        <v>246</v>
      </c>
      <c r="F32" s="86"/>
      <c r="G32" s="86"/>
      <c r="H32" s="86"/>
      <c r="I32" s="86"/>
      <c r="J32" s="86"/>
      <c r="K32" s="86"/>
      <c r="L32" s="86"/>
      <c r="M32" s="86"/>
      <c r="N32" s="86"/>
      <c r="O32" s="86"/>
      <c r="P32" s="86" t="s">
        <v>265</v>
      </c>
      <c r="Q32" s="86"/>
      <c r="R32" s="86"/>
      <c r="S32" s="86" t="s">
        <v>604</v>
      </c>
      <c r="T32" s="86"/>
      <c r="U32" s="86"/>
    </row>
    <row r="33" spans="1:21" s="15" customFormat="1" ht="13.5" customHeight="1">
      <c r="A33" s="83">
        <v>21</v>
      </c>
      <c r="B33" s="83" t="s">
        <v>299</v>
      </c>
      <c r="C33" s="83" t="s">
        <v>137</v>
      </c>
      <c r="D33" s="84" t="s">
        <v>243</v>
      </c>
      <c r="E33" s="84" t="s">
        <v>246</v>
      </c>
      <c r="F33" s="84"/>
      <c r="G33" s="84"/>
      <c r="H33" s="84"/>
      <c r="I33" s="84"/>
      <c r="J33" s="84"/>
      <c r="K33" s="84"/>
      <c r="L33" s="84"/>
      <c r="M33" s="84"/>
      <c r="N33" s="84"/>
      <c r="O33" s="84"/>
      <c r="P33" s="84"/>
      <c r="Q33" s="84"/>
      <c r="R33" s="84"/>
      <c r="S33" s="84" t="s">
        <v>604</v>
      </c>
      <c r="T33" s="84"/>
      <c r="U33" s="84"/>
    </row>
    <row r="34" spans="1:21" s="15" customFormat="1" ht="13.5" customHeight="1">
      <c r="A34" s="85">
        <v>22</v>
      </c>
      <c r="B34" s="85" t="s">
        <v>299</v>
      </c>
      <c r="C34" s="85" t="s">
        <v>137</v>
      </c>
      <c r="D34" s="86" t="s">
        <v>242</v>
      </c>
      <c r="E34" s="86"/>
      <c r="F34" s="86"/>
      <c r="G34" s="86"/>
      <c r="H34" s="86"/>
      <c r="I34" s="86"/>
      <c r="J34" s="86"/>
      <c r="K34" s="86"/>
      <c r="L34" s="86"/>
      <c r="M34" s="86"/>
      <c r="N34" s="86"/>
      <c r="O34" s="86"/>
      <c r="P34" s="86"/>
      <c r="Q34" s="86"/>
      <c r="R34" s="86"/>
      <c r="S34" s="86" t="s">
        <v>604</v>
      </c>
      <c r="T34" s="86"/>
      <c r="U34" s="86"/>
    </row>
    <row r="35" spans="1:21" s="15" customFormat="1" ht="13.5" customHeight="1">
      <c r="A35" s="83">
        <v>23</v>
      </c>
      <c r="B35" s="83" t="s">
        <v>299</v>
      </c>
      <c r="C35" s="83" t="s">
        <v>137</v>
      </c>
      <c r="D35" s="84" t="s">
        <v>242</v>
      </c>
      <c r="E35" s="84"/>
      <c r="F35" s="84"/>
      <c r="G35" s="84"/>
      <c r="H35" s="84"/>
      <c r="I35" s="84"/>
      <c r="J35" s="84"/>
      <c r="K35" s="84"/>
      <c r="L35" s="84"/>
      <c r="M35" s="84"/>
      <c r="N35" s="84"/>
      <c r="O35" s="84"/>
      <c r="P35" s="84"/>
      <c r="Q35" s="84"/>
      <c r="R35" s="84"/>
      <c r="S35" s="84" t="s">
        <v>604</v>
      </c>
      <c r="T35" s="84"/>
      <c r="U35" s="84"/>
    </row>
    <row r="36" spans="1:21" s="15" customFormat="1" ht="13.5" customHeight="1">
      <c r="A36" s="85">
        <v>24</v>
      </c>
      <c r="B36" s="85" t="s">
        <v>299</v>
      </c>
      <c r="C36" s="85" t="s">
        <v>137</v>
      </c>
      <c r="D36" s="86" t="s">
        <v>242</v>
      </c>
      <c r="E36" s="86"/>
      <c r="F36" s="86"/>
      <c r="G36" s="86"/>
      <c r="H36" s="86"/>
      <c r="I36" s="86"/>
      <c r="J36" s="86"/>
      <c r="K36" s="86"/>
      <c r="L36" s="86"/>
      <c r="M36" s="86"/>
      <c r="N36" s="86"/>
      <c r="O36" s="86"/>
      <c r="P36" s="86"/>
      <c r="Q36" s="86"/>
      <c r="R36" s="86"/>
      <c r="S36" s="86" t="s">
        <v>604</v>
      </c>
      <c r="T36" s="86"/>
      <c r="U36" s="86"/>
    </row>
    <row r="37" spans="1:21" s="15" customFormat="1" ht="13.5" customHeight="1">
      <c r="A37" s="83">
        <v>25</v>
      </c>
      <c r="B37" s="83" t="s">
        <v>299</v>
      </c>
      <c r="C37" s="83" t="s">
        <v>137</v>
      </c>
      <c r="D37" s="84" t="s">
        <v>242</v>
      </c>
      <c r="E37" s="84"/>
      <c r="F37" s="84"/>
      <c r="G37" s="84"/>
      <c r="H37" s="84"/>
      <c r="I37" s="84"/>
      <c r="J37" s="84"/>
      <c r="K37" s="84"/>
      <c r="L37" s="84"/>
      <c r="M37" s="84"/>
      <c r="N37" s="84"/>
      <c r="O37" s="84"/>
      <c r="P37" s="84"/>
      <c r="Q37" s="84"/>
      <c r="R37" s="84"/>
      <c r="S37" s="84" t="s">
        <v>604</v>
      </c>
      <c r="T37" s="84"/>
      <c r="U37" s="84"/>
    </row>
    <row r="38" spans="1:21" s="15" customFormat="1" ht="13.5" customHeight="1">
      <c r="A38" s="85">
        <v>26</v>
      </c>
      <c r="B38" s="85" t="s">
        <v>299</v>
      </c>
      <c r="C38" s="85" t="s">
        <v>137</v>
      </c>
      <c r="D38" s="86" t="s">
        <v>242</v>
      </c>
      <c r="E38" s="86"/>
      <c r="F38" s="86"/>
      <c r="G38" s="86"/>
      <c r="H38" s="86"/>
      <c r="I38" s="86"/>
      <c r="J38" s="86"/>
      <c r="K38" s="86"/>
      <c r="L38" s="86"/>
      <c r="M38" s="86"/>
      <c r="N38" s="86"/>
      <c r="O38" s="86"/>
      <c r="P38" s="86"/>
      <c r="Q38" s="86"/>
      <c r="R38" s="86"/>
      <c r="S38" s="86" t="s">
        <v>605</v>
      </c>
      <c r="T38" s="86"/>
      <c r="U38" s="86"/>
    </row>
    <row r="39" spans="1:21" s="15" customFormat="1" ht="13.5" customHeight="1">
      <c r="A39" s="83">
        <v>27</v>
      </c>
      <c r="B39" s="83" t="s">
        <v>299</v>
      </c>
      <c r="C39" s="83" t="s">
        <v>137</v>
      </c>
      <c r="D39" s="84" t="s">
        <v>242</v>
      </c>
      <c r="E39" s="84"/>
      <c r="F39" s="84"/>
      <c r="G39" s="84"/>
      <c r="H39" s="84"/>
      <c r="I39" s="84"/>
      <c r="J39" s="84"/>
      <c r="K39" s="84"/>
      <c r="L39" s="84"/>
      <c r="M39" s="84"/>
      <c r="N39" s="84"/>
      <c r="O39" s="84"/>
      <c r="P39" s="84"/>
      <c r="Q39" s="84"/>
      <c r="R39" s="84"/>
      <c r="S39" s="84" t="s">
        <v>605</v>
      </c>
      <c r="T39" s="84"/>
      <c r="U39" s="84"/>
    </row>
    <row r="40" spans="1:21" s="15" customFormat="1" ht="13.5" customHeight="1">
      <c r="A40" s="85">
        <v>28</v>
      </c>
      <c r="B40" s="85" t="s">
        <v>299</v>
      </c>
      <c r="C40" s="85" t="s">
        <v>137</v>
      </c>
      <c r="D40" s="86" t="s">
        <v>242</v>
      </c>
      <c r="E40" s="86"/>
      <c r="F40" s="86"/>
      <c r="G40" s="86"/>
      <c r="H40" s="86"/>
      <c r="I40" s="86"/>
      <c r="J40" s="86"/>
      <c r="K40" s="86"/>
      <c r="L40" s="86"/>
      <c r="M40" s="86"/>
      <c r="N40" s="86"/>
      <c r="O40" s="86"/>
      <c r="P40" s="86"/>
      <c r="Q40" s="86"/>
      <c r="R40" s="86"/>
      <c r="S40" s="86" t="s">
        <v>605</v>
      </c>
      <c r="T40" s="86"/>
      <c r="U40" s="86"/>
    </row>
    <row r="41" spans="1:21" s="15" customFormat="1" ht="13.5" customHeight="1">
      <c r="A41" s="83">
        <v>29</v>
      </c>
      <c r="B41" s="83" t="s">
        <v>299</v>
      </c>
      <c r="C41" s="83" t="s">
        <v>137</v>
      </c>
      <c r="D41" s="84" t="s">
        <v>242</v>
      </c>
      <c r="E41" s="84"/>
      <c r="F41" s="84"/>
      <c r="G41" s="84"/>
      <c r="H41" s="84"/>
      <c r="I41" s="84"/>
      <c r="J41" s="84"/>
      <c r="K41" s="84"/>
      <c r="L41" s="84"/>
      <c r="M41" s="84"/>
      <c r="N41" s="84"/>
      <c r="O41" s="84"/>
      <c r="P41" s="84"/>
      <c r="Q41" s="84"/>
      <c r="R41" s="84"/>
      <c r="S41" s="84" t="s">
        <v>605</v>
      </c>
      <c r="T41" s="84"/>
      <c r="U41" s="84"/>
    </row>
    <row r="42" spans="1:21" s="15" customFormat="1" ht="13.5" customHeight="1">
      <c r="A42" s="85">
        <v>30</v>
      </c>
      <c r="B42" s="85" t="s">
        <v>299</v>
      </c>
      <c r="C42" s="85" t="s">
        <v>137</v>
      </c>
      <c r="D42" s="86" t="s">
        <v>242</v>
      </c>
      <c r="E42" s="86"/>
      <c r="F42" s="86"/>
      <c r="G42" s="86"/>
      <c r="H42" s="86"/>
      <c r="I42" s="86"/>
      <c r="J42" s="86"/>
      <c r="K42" s="86"/>
      <c r="L42" s="86"/>
      <c r="M42" s="86"/>
      <c r="N42" s="86"/>
      <c r="O42" s="86"/>
      <c r="P42" s="86"/>
      <c r="Q42" s="86"/>
      <c r="R42" s="86"/>
      <c r="S42" s="86" t="s">
        <v>605</v>
      </c>
      <c r="T42" s="86"/>
      <c r="U42" s="86"/>
    </row>
    <row r="43" spans="1:21" s="15" customFormat="1" ht="13.5" customHeight="1">
      <c r="A43" s="83">
        <v>31</v>
      </c>
      <c r="B43" s="83" t="s">
        <v>299</v>
      </c>
      <c r="C43" s="83" t="s">
        <v>137</v>
      </c>
      <c r="D43" s="84" t="s">
        <v>242</v>
      </c>
      <c r="E43" s="84"/>
      <c r="F43" s="84"/>
      <c r="G43" s="84"/>
      <c r="H43" s="84"/>
      <c r="I43" s="84"/>
      <c r="J43" s="84"/>
      <c r="K43" s="84"/>
      <c r="L43" s="84"/>
      <c r="M43" s="84"/>
      <c r="N43" s="84"/>
      <c r="O43" s="84"/>
      <c r="P43" s="84"/>
      <c r="Q43" s="84"/>
      <c r="R43" s="84"/>
      <c r="S43" s="84" t="s">
        <v>605</v>
      </c>
      <c r="T43" s="84"/>
      <c r="U43" s="84"/>
    </row>
    <row r="44" spans="1:21" s="15" customFormat="1" ht="13.5" customHeight="1">
      <c r="A44" s="85">
        <v>32</v>
      </c>
      <c r="B44" s="85" t="s">
        <v>299</v>
      </c>
      <c r="C44" s="85" t="s">
        <v>137</v>
      </c>
      <c r="D44" s="86" t="s">
        <v>242</v>
      </c>
      <c r="E44" s="86"/>
      <c r="F44" s="86"/>
      <c r="G44" s="86"/>
      <c r="H44" s="86"/>
      <c r="I44" s="86"/>
      <c r="J44" s="86"/>
      <c r="K44" s="86"/>
      <c r="L44" s="86"/>
      <c r="M44" s="86"/>
      <c r="N44" s="86"/>
      <c r="O44" s="86"/>
      <c r="P44" s="86"/>
      <c r="Q44" s="86"/>
      <c r="R44" s="86"/>
      <c r="S44" s="86" t="s">
        <v>605</v>
      </c>
      <c r="T44" s="86"/>
      <c r="U44" s="86"/>
    </row>
    <row r="45" spans="1:21" s="15" customFormat="1" ht="13.5" customHeight="1">
      <c r="A45" s="83">
        <v>33</v>
      </c>
      <c r="B45" s="83" t="s">
        <v>299</v>
      </c>
      <c r="C45" s="83" t="s">
        <v>137</v>
      </c>
      <c r="D45" s="84"/>
      <c r="E45" s="84"/>
      <c r="F45" s="84"/>
      <c r="G45" s="84"/>
      <c r="H45" s="84"/>
      <c r="I45" s="84"/>
      <c r="J45" s="84"/>
      <c r="K45" s="84"/>
      <c r="L45" s="84"/>
      <c r="M45" s="84"/>
      <c r="N45" s="84"/>
      <c r="O45" s="84"/>
      <c r="P45" s="84"/>
      <c r="Q45" s="84"/>
      <c r="R45" s="84"/>
      <c r="S45" s="84" t="s">
        <v>605</v>
      </c>
      <c r="T45" s="84"/>
      <c r="U45" s="84"/>
    </row>
    <row r="46" spans="1:21" s="15" customFormat="1" ht="13.5" customHeight="1">
      <c r="A46" s="85">
        <v>34</v>
      </c>
      <c r="B46" s="85" t="s">
        <v>299</v>
      </c>
      <c r="C46" s="85" t="s">
        <v>137</v>
      </c>
      <c r="D46" s="86"/>
      <c r="E46" s="86"/>
      <c r="F46" s="86"/>
      <c r="G46" s="86"/>
      <c r="H46" s="86"/>
      <c r="I46" s="86"/>
      <c r="J46" s="86"/>
      <c r="K46" s="86"/>
      <c r="L46" s="86"/>
      <c r="M46" s="86"/>
      <c r="N46" s="86"/>
      <c r="O46" s="86"/>
      <c r="P46" s="86"/>
      <c r="Q46" s="86"/>
      <c r="R46" s="86"/>
      <c r="S46" s="86" t="s">
        <v>605</v>
      </c>
      <c r="T46" s="86"/>
      <c r="U46" s="86"/>
    </row>
    <row r="47" spans="1:21" s="15" customFormat="1" ht="13.5" customHeight="1">
      <c r="A47" s="83">
        <v>35</v>
      </c>
      <c r="B47" s="83" t="s">
        <v>299</v>
      </c>
      <c r="C47" s="83" t="s">
        <v>137</v>
      </c>
      <c r="D47" s="84"/>
      <c r="E47" s="84"/>
      <c r="F47" s="84"/>
      <c r="G47" s="84"/>
      <c r="H47" s="84"/>
      <c r="I47" s="84"/>
      <c r="J47" s="84"/>
      <c r="K47" s="84"/>
      <c r="L47" s="84"/>
      <c r="M47" s="84"/>
      <c r="N47" s="84"/>
      <c r="O47" s="84"/>
      <c r="P47" s="84"/>
      <c r="Q47" s="84"/>
      <c r="R47" s="84"/>
      <c r="S47" s="84" t="s">
        <v>605</v>
      </c>
      <c r="T47" s="84"/>
      <c r="U47" s="84"/>
    </row>
    <row r="48" spans="1:21" s="15" customFormat="1" ht="13.5" customHeight="1">
      <c r="A48" s="85">
        <v>36</v>
      </c>
      <c r="B48" s="85" t="s">
        <v>299</v>
      </c>
      <c r="C48" s="85" t="s">
        <v>137</v>
      </c>
      <c r="D48" s="86"/>
      <c r="E48" s="86"/>
      <c r="F48" s="86"/>
      <c r="G48" s="86"/>
      <c r="H48" s="86"/>
      <c r="I48" s="86"/>
      <c r="J48" s="86"/>
      <c r="K48" s="86"/>
      <c r="L48" s="86"/>
      <c r="M48" s="86"/>
      <c r="N48" s="86"/>
      <c r="O48" s="86"/>
      <c r="P48" s="86"/>
      <c r="Q48" s="86"/>
      <c r="R48" s="86"/>
      <c r="S48" s="86" t="s">
        <v>587</v>
      </c>
      <c r="T48" s="86"/>
      <c r="U48" s="86"/>
    </row>
    <row r="49" spans="1:21" s="15" customFormat="1" ht="13.5" customHeight="1">
      <c r="A49" s="83">
        <v>37</v>
      </c>
      <c r="B49" s="83" t="s">
        <v>299</v>
      </c>
      <c r="C49" s="83" t="s">
        <v>137</v>
      </c>
      <c r="D49" s="84"/>
      <c r="E49" s="84"/>
      <c r="F49" s="84"/>
      <c r="G49" s="84"/>
      <c r="H49" s="84"/>
      <c r="I49" s="84"/>
      <c r="J49" s="84"/>
      <c r="K49" s="84"/>
      <c r="L49" s="84"/>
      <c r="M49" s="84"/>
      <c r="N49" s="84"/>
      <c r="O49" s="84"/>
      <c r="P49" s="84"/>
      <c r="Q49" s="84"/>
      <c r="R49" s="84"/>
      <c r="S49" s="84" t="s">
        <v>587</v>
      </c>
      <c r="T49" s="84"/>
      <c r="U49" s="84"/>
    </row>
    <row r="50" spans="1:21" s="15" customFormat="1" ht="13.5" customHeight="1">
      <c r="A50" s="85">
        <v>38</v>
      </c>
      <c r="B50" s="85" t="s">
        <v>299</v>
      </c>
      <c r="C50" s="85" t="s">
        <v>137</v>
      </c>
      <c r="D50" s="86"/>
      <c r="E50" s="86"/>
      <c r="F50" s="86"/>
      <c r="G50" s="86"/>
      <c r="H50" s="86"/>
      <c r="I50" s="86"/>
      <c r="J50" s="86"/>
      <c r="K50" s="86"/>
      <c r="L50" s="86"/>
      <c r="M50" s="86"/>
      <c r="N50" s="86"/>
      <c r="O50" s="86"/>
      <c r="P50" s="86"/>
      <c r="Q50" s="86"/>
      <c r="R50" s="86"/>
      <c r="S50" s="86" t="s">
        <v>587</v>
      </c>
      <c r="T50" s="86"/>
      <c r="U50" s="86"/>
    </row>
    <row r="51" spans="1:21" s="15" customFormat="1" ht="13.5" customHeight="1">
      <c r="A51" s="83">
        <v>39</v>
      </c>
      <c r="B51" s="83" t="s">
        <v>299</v>
      </c>
      <c r="C51" s="83" t="s">
        <v>137</v>
      </c>
      <c r="D51" s="84"/>
      <c r="E51" s="84"/>
      <c r="F51" s="84"/>
      <c r="G51" s="84"/>
      <c r="H51" s="84"/>
      <c r="I51" s="84"/>
      <c r="J51" s="84"/>
      <c r="K51" s="84"/>
      <c r="L51" s="84"/>
      <c r="M51" s="84"/>
      <c r="N51" s="84"/>
      <c r="O51" s="84"/>
      <c r="P51" s="84"/>
      <c r="Q51" s="84"/>
      <c r="R51" s="84"/>
      <c r="S51" s="84" t="s">
        <v>587</v>
      </c>
      <c r="T51" s="84"/>
      <c r="U51" s="84"/>
    </row>
    <row r="52" spans="1:21" s="15" customFormat="1" ht="13.5" customHeight="1">
      <c r="A52" s="85">
        <v>40</v>
      </c>
      <c r="B52" s="85" t="s">
        <v>299</v>
      </c>
      <c r="C52" s="85" t="s">
        <v>137</v>
      </c>
      <c r="D52" s="86"/>
      <c r="E52" s="86"/>
      <c r="F52" s="86"/>
      <c r="G52" s="86"/>
      <c r="H52" s="86"/>
      <c r="I52" s="86"/>
      <c r="J52" s="86"/>
      <c r="K52" s="86"/>
      <c r="L52" s="86"/>
      <c r="M52" s="86"/>
      <c r="N52" s="86"/>
      <c r="O52" s="86"/>
      <c r="P52" s="86"/>
      <c r="Q52" s="86"/>
      <c r="R52" s="86"/>
      <c r="S52" s="86" t="s">
        <v>587</v>
      </c>
      <c r="T52" s="86"/>
      <c r="U52" s="86"/>
    </row>
    <row r="53" spans="1:21" s="15" customFormat="1" ht="13.5" customHeight="1">
      <c r="A53" s="83">
        <v>41</v>
      </c>
      <c r="B53" s="83" t="s">
        <v>299</v>
      </c>
      <c r="C53" s="83" t="s">
        <v>137</v>
      </c>
      <c r="D53" s="84"/>
      <c r="E53" s="84"/>
      <c r="F53" s="84"/>
      <c r="G53" s="84"/>
      <c r="H53" s="84"/>
      <c r="I53" s="84"/>
      <c r="J53" s="84"/>
      <c r="K53" s="84"/>
      <c r="L53" s="84"/>
      <c r="M53" s="84"/>
      <c r="N53" s="84"/>
      <c r="O53" s="84"/>
      <c r="P53" s="84"/>
      <c r="Q53" s="84"/>
      <c r="R53" s="84"/>
      <c r="S53" s="84"/>
      <c r="T53" s="84"/>
      <c r="U53" s="84"/>
    </row>
    <row r="54" spans="1:21" s="15" customFormat="1" ht="13.5" customHeight="1">
      <c r="A54" s="85">
        <v>42</v>
      </c>
      <c r="B54" s="85" t="s">
        <v>299</v>
      </c>
      <c r="C54" s="85" t="s">
        <v>137</v>
      </c>
      <c r="D54" s="86"/>
      <c r="E54" s="86"/>
      <c r="F54" s="86"/>
      <c r="G54" s="86"/>
      <c r="H54" s="86"/>
      <c r="I54" s="86"/>
      <c r="J54" s="86"/>
      <c r="K54" s="86"/>
      <c r="L54" s="86"/>
      <c r="M54" s="86"/>
      <c r="N54" s="86"/>
      <c r="O54" s="86"/>
      <c r="P54" s="86"/>
      <c r="Q54" s="86"/>
      <c r="R54" s="86"/>
      <c r="S54" s="86"/>
      <c r="T54" s="86"/>
      <c r="U54" s="86"/>
    </row>
    <row r="55" spans="1:21" s="15" customFormat="1" ht="13.5" customHeight="1">
      <c r="A55" s="83">
        <v>43</v>
      </c>
      <c r="B55" s="83" t="s">
        <v>299</v>
      </c>
      <c r="C55" s="83" t="s">
        <v>137</v>
      </c>
      <c r="D55" s="84"/>
      <c r="E55" s="84"/>
      <c r="F55" s="84"/>
      <c r="G55" s="84"/>
      <c r="H55" s="84"/>
      <c r="I55" s="84"/>
      <c r="J55" s="84"/>
      <c r="K55" s="84"/>
      <c r="L55" s="84"/>
      <c r="M55" s="84"/>
      <c r="N55" s="84"/>
      <c r="O55" s="84"/>
      <c r="P55" s="84"/>
      <c r="Q55" s="84"/>
      <c r="R55" s="84"/>
      <c r="S55" s="84"/>
      <c r="T55" s="84"/>
      <c r="U55" s="84"/>
    </row>
    <row r="56" spans="1:21" s="15" customFormat="1" ht="13.5" customHeight="1">
      <c r="A56" s="85">
        <v>44</v>
      </c>
      <c r="B56" s="85" t="s">
        <v>299</v>
      </c>
      <c r="C56" s="85" t="s">
        <v>137</v>
      </c>
      <c r="D56" s="86"/>
      <c r="E56" s="86"/>
      <c r="F56" s="86"/>
      <c r="G56" s="86"/>
      <c r="H56" s="86"/>
      <c r="I56" s="86"/>
      <c r="J56" s="86"/>
      <c r="K56" s="86"/>
      <c r="L56" s="86"/>
      <c r="M56" s="86"/>
      <c r="N56" s="86"/>
      <c r="O56" s="86"/>
      <c r="P56" s="86"/>
      <c r="Q56" s="86"/>
      <c r="R56" s="86"/>
      <c r="S56" s="86"/>
      <c r="T56" s="86"/>
      <c r="U56" s="86"/>
    </row>
    <row r="57" spans="1:21" s="15" customFormat="1" ht="13.5" customHeight="1">
      <c r="A57" s="83">
        <v>45</v>
      </c>
      <c r="B57" s="83" t="s">
        <v>299</v>
      </c>
      <c r="C57" s="83" t="s">
        <v>137</v>
      </c>
      <c r="D57" s="84"/>
      <c r="E57" s="84"/>
      <c r="F57" s="84"/>
      <c r="G57" s="84"/>
      <c r="H57" s="84"/>
      <c r="I57" s="84"/>
      <c r="J57" s="84"/>
      <c r="K57" s="84"/>
      <c r="L57" s="84"/>
      <c r="M57" s="84"/>
      <c r="N57" s="84"/>
      <c r="O57" s="84"/>
      <c r="P57" s="84"/>
      <c r="Q57" s="84"/>
      <c r="R57" s="84"/>
      <c r="S57" s="84"/>
      <c r="T57" s="84"/>
      <c r="U57" s="84"/>
    </row>
    <row r="58" spans="1:21" s="15" customFormat="1" ht="13.5" customHeight="1">
      <c r="A58" s="85">
        <v>46</v>
      </c>
      <c r="B58" s="85" t="s">
        <v>299</v>
      </c>
      <c r="C58" s="85" t="s">
        <v>137</v>
      </c>
      <c r="D58" s="86"/>
      <c r="E58" s="86"/>
      <c r="F58" s="86"/>
      <c r="G58" s="86"/>
      <c r="H58" s="86"/>
      <c r="I58" s="86"/>
      <c r="J58" s="86"/>
      <c r="K58" s="86"/>
      <c r="L58" s="86"/>
      <c r="M58" s="86"/>
      <c r="N58" s="86"/>
      <c r="O58" s="86"/>
      <c r="P58" s="86"/>
      <c r="Q58" s="86"/>
      <c r="R58" s="86"/>
      <c r="S58" s="86"/>
      <c r="T58" s="86"/>
      <c r="U58" s="86"/>
    </row>
    <row r="59" spans="1:21" s="15" customFormat="1" ht="13.5" customHeight="1">
      <c r="A59" s="83">
        <v>47</v>
      </c>
      <c r="B59" s="83" t="s">
        <v>299</v>
      </c>
      <c r="C59" s="83" t="s">
        <v>137</v>
      </c>
      <c r="D59" s="84"/>
      <c r="E59" s="84"/>
      <c r="F59" s="84"/>
      <c r="G59" s="84"/>
      <c r="H59" s="84"/>
      <c r="I59" s="84"/>
      <c r="J59" s="84"/>
      <c r="K59" s="84"/>
      <c r="L59" s="84"/>
      <c r="M59" s="84"/>
      <c r="N59" s="84"/>
      <c r="O59" s="84"/>
      <c r="P59" s="84"/>
      <c r="Q59" s="84"/>
      <c r="R59" s="84"/>
      <c r="S59" s="84"/>
      <c r="T59" s="84"/>
      <c r="U59" s="84"/>
    </row>
    <row r="60" spans="1:21" s="15" customFormat="1" ht="13.5" customHeight="1">
      <c r="A60" s="85">
        <v>48</v>
      </c>
      <c r="B60" s="85" t="s">
        <v>299</v>
      </c>
      <c r="C60" s="85" t="s">
        <v>137</v>
      </c>
      <c r="D60" s="86"/>
      <c r="E60" s="86"/>
      <c r="F60" s="86"/>
      <c r="G60" s="86"/>
      <c r="H60" s="86"/>
      <c r="I60" s="86"/>
      <c r="J60" s="86"/>
      <c r="K60" s="86"/>
      <c r="L60" s="86"/>
      <c r="M60" s="86"/>
      <c r="N60" s="86"/>
      <c r="O60" s="86"/>
      <c r="P60" s="86"/>
      <c r="Q60" s="86"/>
      <c r="R60" s="86"/>
      <c r="S60" s="86"/>
      <c r="T60" s="86"/>
      <c r="U60" s="86"/>
    </row>
    <row r="61" spans="1:21" s="15" customFormat="1" ht="13.5" customHeight="1">
      <c r="A61" s="83">
        <v>49</v>
      </c>
      <c r="B61" s="83" t="s">
        <v>299</v>
      </c>
      <c r="C61" s="83" t="s">
        <v>137</v>
      </c>
      <c r="D61" s="84"/>
      <c r="E61" s="84"/>
      <c r="F61" s="84"/>
      <c r="G61" s="84"/>
      <c r="H61" s="84"/>
      <c r="I61" s="84"/>
      <c r="J61" s="84"/>
      <c r="K61" s="84"/>
      <c r="L61" s="84"/>
      <c r="M61" s="84"/>
      <c r="N61" s="84"/>
      <c r="O61" s="84"/>
      <c r="P61" s="84"/>
      <c r="Q61" s="84"/>
      <c r="R61" s="84"/>
      <c r="S61" s="84"/>
      <c r="T61" s="84"/>
      <c r="U61" s="84"/>
    </row>
    <row r="62" spans="1:21" s="15" customFormat="1" ht="13.5" customHeight="1">
      <c r="A62" s="85">
        <v>50</v>
      </c>
      <c r="B62" s="85" t="s">
        <v>299</v>
      </c>
      <c r="C62" s="85" t="s">
        <v>137</v>
      </c>
      <c r="D62" s="86"/>
      <c r="E62" s="86"/>
      <c r="F62" s="86"/>
      <c r="G62" s="86"/>
      <c r="H62" s="86"/>
      <c r="I62" s="86"/>
      <c r="J62" s="86"/>
      <c r="K62" s="86"/>
      <c r="L62" s="86"/>
      <c r="M62" s="86"/>
      <c r="N62" s="86"/>
      <c r="O62" s="86"/>
      <c r="P62" s="86"/>
      <c r="Q62" s="86"/>
      <c r="R62" s="86"/>
      <c r="S62" s="86"/>
      <c r="T62" s="86"/>
      <c r="U62" s="86"/>
    </row>
    <row r="63" spans="1:21" s="15" customFormat="1" ht="13.5" customHeight="1">
      <c r="A63" s="83">
        <v>51</v>
      </c>
      <c r="B63" s="83" t="s">
        <v>299</v>
      </c>
      <c r="C63" s="83" t="s">
        <v>137</v>
      </c>
      <c r="D63" s="84"/>
      <c r="E63" s="84"/>
      <c r="F63" s="84"/>
      <c r="G63" s="84"/>
      <c r="H63" s="84"/>
      <c r="I63" s="84"/>
      <c r="J63" s="84"/>
      <c r="K63" s="84"/>
      <c r="L63" s="84"/>
      <c r="M63" s="84"/>
      <c r="N63" s="84"/>
      <c r="O63" s="84"/>
      <c r="P63" s="84"/>
      <c r="Q63" s="84"/>
      <c r="R63" s="84"/>
      <c r="S63" s="84"/>
      <c r="T63" s="84"/>
      <c r="U63" s="84"/>
    </row>
    <row r="64" spans="1:21" s="15" customFormat="1" ht="13.5" customHeight="1">
      <c r="A64" s="85">
        <v>52</v>
      </c>
      <c r="B64" s="85" t="s">
        <v>299</v>
      </c>
      <c r="C64" s="85" t="s">
        <v>137</v>
      </c>
      <c r="D64" s="86"/>
      <c r="E64" s="86"/>
      <c r="F64" s="86"/>
      <c r="G64" s="86"/>
      <c r="H64" s="86"/>
      <c r="I64" s="86"/>
      <c r="J64" s="86"/>
      <c r="K64" s="86"/>
      <c r="L64" s="86"/>
      <c r="M64" s="86"/>
      <c r="N64" s="86"/>
      <c r="O64" s="86"/>
      <c r="P64" s="86"/>
      <c r="Q64" s="86"/>
      <c r="R64" s="86"/>
      <c r="S64" s="86"/>
      <c r="T64" s="86"/>
      <c r="U64" s="86"/>
    </row>
    <row r="65" spans="1:21" s="15" customFormat="1" ht="13.5" customHeight="1">
      <c r="A65" s="83">
        <v>53</v>
      </c>
      <c r="B65" s="83" t="s">
        <v>299</v>
      </c>
      <c r="C65" s="83" t="s">
        <v>137</v>
      </c>
      <c r="D65" s="84"/>
      <c r="E65" s="84"/>
      <c r="F65" s="84"/>
      <c r="G65" s="84"/>
      <c r="H65" s="84"/>
      <c r="I65" s="84"/>
      <c r="J65" s="84"/>
      <c r="K65" s="84"/>
      <c r="L65" s="84"/>
      <c r="M65" s="84"/>
      <c r="N65" s="84"/>
      <c r="O65" s="84"/>
      <c r="P65" s="84"/>
      <c r="Q65" s="84"/>
      <c r="R65" s="84"/>
      <c r="S65" s="84"/>
      <c r="T65" s="84"/>
      <c r="U65" s="84"/>
    </row>
    <row r="66" spans="1:21" s="15" customFormat="1" ht="13.5" customHeight="1">
      <c r="A66" s="85">
        <v>54</v>
      </c>
      <c r="B66" s="85" t="s">
        <v>299</v>
      </c>
      <c r="C66" s="85" t="s">
        <v>137</v>
      </c>
      <c r="D66" s="86"/>
      <c r="E66" s="86"/>
      <c r="F66" s="86"/>
      <c r="G66" s="86"/>
      <c r="H66" s="86"/>
      <c r="I66" s="86"/>
      <c r="J66" s="86"/>
      <c r="K66" s="86"/>
      <c r="L66" s="86"/>
      <c r="M66" s="86"/>
      <c r="N66" s="86"/>
      <c r="O66" s="86"/>
      <c r="P66" s="86"/>
      <c r="Q66" s="86"/>
      <c r="R66" s="86"/>
      <c r="S66" s="86"/>
      <c r="T66" s="86"/>
      <c r="U66" s="86"/>
    </row>
    <row r="67" spans="1:21" s="15" customFormat="1" ht="13.5" customHeight="1">
      <c r="A67" s="83">
        <v>55</v>
      </c>
      <c r="B67" s="83" t="s">
        <v>299</v>
      </c>
      <c r="C67" s="83" t="s">
        <v>137</v>
      </c>
      <c r="D67" s="84"/>
      <c r="E67" s="84"/>
      <c r="F67" s="84"/>
      <c r="G67" s="84"/>
      <c r="H67" s="84"/>
      <c r="I67" s="84"/>
      <c r="J67" s="84"/>
      <c r="K67" s="84"/>
      <c r="L67" s="84"/>
      <c r="M67" s="84"/>
      <c r="N67" s="84"/>
      <c r="O67" s="84"/>
      <c r="P67" s="84"/>
      <c r="Q67" s="84"/>
      <c r="R67" s="84"/>
      <c r="S67" s="84"/>
      <c r="T67" s="84"/>
      <c r="U67" s="84"/>
    </row>
    <row r="68" spans="1:21" s="15" customFormat="1" ht="13.5" customHeight="1">
      <c r="A68" s="85">
        <v>56</v>
      </c>
      <c r="B68" s="85" t="s">
        <v>299</v>
      </c>
      <c r="C68" s="85" t="s">
        <v>137</v>
      </c>
      <c r="D68" s="86"/>
      <c r="E68" s="86"/>
      <c r="F68" s="86"/>
      <c r="G68" s="86"/>
      <c r="H68" s="86"/>
      <c r="I68" s="86"/>
      <c r="J68" s="86"/>
      <c r="K68" s="86"/>
      <c r="L68" s="86"/>
      <c r="M68" s="86"/>
      <c r="N68" s="86"/>
      <c r="O68" s="86"/>
      <c r="P68" s="86"/>
      <c r="Q68" s="86"/>
      <c r="R68" s="86"/>
      <c r="S68" s="86"/>
      <c r="T68" s="86"/>
      <c r="U68" s="86"/>
    </row>
    <row r="69" spans="1:21" s="15" customFormat="1" ht="13.5" customHeight="1">
      <c r="A69" s="83">
        <v>57</v>
      </c>
      <c r="B69" s="83" t="s">
        <v>299</v>
      </c>
      <c r="C69" s="83" t="s">
        <v>137</v>
      </c>
      <c r="D69" s="84"/>
      <c r="E69" s="84"/>
      <c r="F69" s="84"/>
      <c r="G69" s="84"/>
      <c r="H69" s="84"/>
      <c r="I69" s="84"/>
      <c r="J69" s="84"/>
      <c r="K69" s="84"/>
      <c r="L69" s="84"/>
      <c r="M69" s="84"/>
      <c r="N69" s="84"/>
      <c r="O69" s="84"/>
      <c r="P69" s="84"/>
      <c r="Q69" s="84"/>
      <c r="R69" s="84"/>
      <c r="S69" s="84"/>
      <c r="T69" s="84"/>
      <c r="U69" s="84"/>
    </row>
    <row r="70" spans="1:21" s="15" customFormat="1" ht="13.5" customHeight="1">
      <c r="A70" s="85">
        <v>58</v>
      </c>
      <c r="B70" s="85" t="s">
        <v>299</v>
      </c>
      <c r="C70" s="85" t="s">
        <v>137</v>
      </c>
      <c r="D70" s="86"/>
      <c r="E70" s="86"/>
      <c r="F70" s="86"/>
      <c r="G70" s="86"/>
      <c r="H70" s="86"/>
      <c r="I70" s="86"/>
      <c r="J70" s="86"/>
      <c r="K70" s="86"/>
      <c r="L70" s="86"/>
      <c r="M70" s="86"/>
      <c r="N70" s="86"/>
      <c r="O70" s="86"/>
      <c r="P70" s="86"/>
      <c r="Q70" s="86"/>
      <c r="R70" s="86"/>
      <c r="S70" s="86"/>
      <c r="T70" s="86"/>
      <c r="U70" s="86"/>
    </row>
    <row r="71" spans="1:21" s="15" customFormat="1" ht="13.5" customHeight="1">
      <c r="A71" s="83">
        <v>59</v>
      </c>
      <c r="B71" s="83" t="s">
        <v>299</v>
      </c>
      <c r="C71" s="83" t="s">
        <v>137</v>
      </c>
      <c r="D71" s="84"/>
      <c r="E71" s="84"/>
      <c r="F71" s="84"/>
      <c r="G71" s="84"/>
      <c r="H71" s="84"/>
      <c r="I71" s="84"/>
      <c r="J71" s="84"/>
      <c r="K71" s="84"/>
      <c r="L71" s="84"/>
      <c r="M71" s="84"/>
      <c r="N71" s="84"/>
      <c r="O71" s="84"/>
      <c r="P71" s="84"/>
      <c r="Q71" s="84"/>
      <c r="R71" s="84"/>
      <c r="S71" s="84"/>
      <c r="T71" s="84"/>
      <c r="U71" s="84"/>
    </row>
    <row r="72" spans="1:21" s="15" customFormat="1" ht="13.5" customHeight="1">
      <c r="A72" s="85">
        <v>60</v>
      </c>
      <c r="B72" s="85" t="s">
        <v>299</v>
      </c>
      <c r="C72" s="85" t="s">
        <v>137</v>
      </c>
      <c r="D72" s="86"/>
      <c r="E72" s="86"/>
      <c r="F72" s="86"/>
      <c r="G72" s="86"/>
      <c r="H72" s="86"/>
      <c r="I72" s="86"/>
      <c r="J72" s="86"/>
      <c r="K72" s="86"/>
      <c r="L72" s="86"/>
      <c r="M72" s="86"/>
      <c r="N72" s="86"/>
      <c r="O72" s="86"/>
      <c r="P72" s="86"/>
      <c r="Q72" s="86"/>
      <c r="R72" s="86"/>
      <c r="S72" s="86"/>
      <c r="T72" s="86"/>
      <c r="U72" s="86"/>
    </row>
    <row r="73" spans="1:21" s="15" customFormat="1" ht="13.5" customHeight="1">
      <c r="A73" s="83">
        <v>61</v>
      </c>
      <c r="B73" s="83" t="s">
        <v>299</v>
      </c>
      <c r="C73" s="83" t="s">
        <v>137</v>
      </c>
      <c r="D73" s="84"/>
      <c r="E73" s="84"/>
      <c r="F73" s="84"/>
      <c r="G73" s="84"/>
      <c r="H73" s="84"/>
      <c r="I73" s="84"/>
      <c r="J73" s="84"/>
      <c r="K73" s="84"/>
      <c r="L73" s="84"/>
      <c r="M73" s="84"/>
      <c r="N73" s="84"/>
      <c r="O73" s="84"/>
      <c r="P73" s="84"/>
      <c r="Q73" s="84"/>
      <c r="R73" s="84"/>
      <c r="S73" s="84"/>
      <c r="T73" s="84"/>
      <c r="U73" s="84"/>
    </row>
    <row r="74" spans="1:21" s="15" customFormat="1" ht="13.5" customHeight="1">
      <c r="A74" s="85">
        <v>62</v>
      </c>
      <c r="B74" s="85" t="s">
        <v>299</v>
      </c>
      <c r="C74" s="85" t="s">
        <v>137</v>
      </c>
      <c r="D74" s="86"/>
      <c r="E74" s="86"/>
      <c r="F74" s="86"/>
      <c r="G74" s="86"/>
      <c r="H74" s="86"/>
      <c r="I74" s="86"/>
      <c r="J74" s="86"/>
      <c r="K74" s="86"/>
      <c r="L74" s="86"/>
      <c r="M74" s="86"/>
      <c r="N74" s="86"/>
      <c r="O74" s="86"/>
      <c r="P74" s="86"/>
      <c r="Q74" s="86"/>
      <c r="R74" s="86"/>
      <c r="S74" s="86"/>
      <c r="T74" s="86"/>
      <c r="U74" s="86"/>
    </row>
    <row r="75" spans="1:21" s="15" customFormat="1" ht="13.5" customHeight="1">
      <c r="A75" s="83">
        <v>63</v>
      </c>
      <c r="B75" s="83" t="s">
        <v>299</v>
      </c>
      <c r="C75" s="83" t="s">
        <v>137</v>
      </c>
      <c r="D75" s="84"/>
      <c r="E75" s="84"/>
      <c r="F75" s="84"/>
      <c r="G75" s="84"/>
      <c r="H75" s="84"/>
      <c r="I75" s="84"/>
      <c r="J75" s="84"/>
      <c r="K75" s="84"/>
      <c r="L75" s="84"/>
      <c r="M75" s="84"/>
      <c r="N75" s="84"/>
      <c r="O75" s="84"/>
      <c r="P75" s="84"/>
      <c r="Q75" s="84"/>
      <c r="R75" s="84"/>
      <c r="S75" s="84"/>
      <c r="T75" s="84"/>
      <c r="U75" s="84"/>
    </row>
    <row r="76" spans="1:21" s="15" customFormat="1" ht="13.5" customHeight="1">
      <c r="A76" s="85">
        <v>64</v>
      </c>
      <c r="B76" s="85" t="s">
        <v>299</v>
      </c>
      <c r="C76" s="85" t="s">
        <v>137</v>
      </c>
      <c r="D76" s="86"/>
      <c r="E76" s="86"/>
      <c r="F76" s="86"/>
      <c r="G76" s="86"/>
      <c r="H76" s="86"/>
      <c r="I76" s="86"/>
      <c r="J76" s="86"/>
      <c r="K76" s="86"/>
      <c r="L76" s="86"/>
      <c r="M76" s="86"/>
      <c r="N76" s="86"/>
      <c r="O76" s="86"/>
      <c r="P76" s="86"/>
      <c r="Q76" s="86"/>
      <c r="R76" s="86"/>
      <c r="S76" s="86"/>
      <c r="T76" s="86"/>
      <c r="U76" s="86"/>
    </row>
    <row r="77" spans="1:21" s="15" customFormat="1" ht="13.5" customHeight="1">
      <c r="A77" s="83">
        <v>65</v>
      </c>
      <c r="B77" s="83" t="s">
        <v>299</v>
      </c>
      <c r="C77" s="83" t="s">
        <v>137</v>
      </c>
      <c r="D77" s="84"/>
      <c r="E77" s="84"/>
      <c r="F77" s="84"/>
      <c r="G77" s="84"/>
      <c r="H77" s="84"/>
      <c r="I77" s="84"/>
      <c r="J77" s="84"/>
      <c r="K77" s="84"/>
      <c r="L77" s="84"/>
      <c r="M77" s="84"/>
      <c r="N77" s="84"/>
      <c r="O77" s="84"/>
      <c r="P77" s="84"/>
      <c r="Q77" s="84"/>
      <c r="R77" s="84"/>
      <c r="S77" s="84"/>
      <c r="T77" s="84"/>
      <c r="U77" s="84"/>
    </row>
    <row r="78" spans="1:21" s="15" customFormat="1" ht="13.5" customHeight="1">
      <c r="A78" s="85">
        <v>66</v>
      </c>
      <c r="B78" s="85" t="s">
        <v>299</v>
      </c>
      <c r="C78" s="85" t="s">
        <v>137</v>
      </c>
      <c r="D78" s="86"/>
      <c r="E78" s="86"/>
      <c r="F78" s="86"/>
      <c r="G78" s="86"/>
      <c r="H78" s="86"/>
      <c r="I78" s="86"/>
      <c r="J78" s="86"/>
      <c r="K78" s="86"/>
      <c r="L78" s="86"/>
      <c r="M78" s="86"/>
      <c r="N78" s="86"/>
      <c r="O78" s="86"/>
      <c r="P78" s="86"/>
      <c r="Q78" s="86"/>
      <c r="R78" s="86"/>
      <c r="S78" s="86"/>
      <c r="T78" s="86"/>
      <c r="U78" s="86"/>
    </row>
    <row r="79" spans="1:21" s="15" customFormat="1" ht="13.5" customHeight="1">
      <c r="A79" s="83">
        <v>67</v>
      </c>
      <c r="B79" s="83" t="s">
        <v>299</v>
      </c>
      <c r="C79" s="83" t="s">
        <v>137</v>
      </c>
      <c r="D79" s="84"/>
      <c r="E79" s="84"/>
      <c r="F79" s="84"/>
      <c r="G79" s="84"/>
      <c r="H79" s="84"/>
      <c r="I79" s="84"/>
      <c r="J79" s="84"/>
      <c r="K79" s="84"/>
      <c r="L79" s="84"/>
      <c r="M79" s="84"/>
      <c r="N79" s="84"/>
      <c r="O79" s="84"/>
      <c r="P79" s="84"/>
      <c r="Q79" s="84"/>
      <c r="R79" s="84"/>
      <c r="S79" s="84"/>
      <c r="T79" s="84"/>
      <c r="U79" s="84"/>
    </row>
    <row r="80" spans="1:21" s="15" customFormat="1" ht="13.5" customHeight="1">
      <c r="A80" s="85">
        <v>68</v>
      </c>
      <c r="B80" s="85" t="s">
        <v>299</v>
      </c>
      <c r="C80" s="85" t="s">
        <v>137</v>
      </c>
      <c r="D80" s="86"/>
      <c r="E80" s="86"/>
      <c r="F80" s="86"/>
      <c r="G80" s="86"/>
      <c r="H80" s="86"/>
      <c r="I80" s="86"/>
      <c r="J80" s="86"/>
      <c r="K80" s="86"/>
      <c r="L80" s="86"/>
      <c r="M80" s="86"/>
      <c r="N80" s="86"/>
      <c r="O80" s="86"/>
      <c r="P80" s="86"/>
      <c r="Q80" s="86"/>
      <c r="R80" s="86"/>
      <c r="S80" s="86"/>
      <c r="T80" s="86"/>
      <c r="U80" s="86"/>
    </row>
    <row r="81" spans="1:21" s="15" customFormat="1" ht="13.5" customHeight="1">
      <c r="A81" s="83">
        <v>69</v>
      </c>
      <c r="B81" s="83" t="s">
        <v>299</v>
      </c>
      <c r="C81" s="83" t="s">
        <v>137</v>
      </c>
      <c r="D81" s="84"/>
      <c r="E81" s="84"/>
      <c r="F81" s="84"/>
      <c r="G81" s="84"/>
      <c r="H81" s="84"/>
      <c r="I81" s="84"/>
      <c r="J81" s="84"/>
      <c r="K81" s="84"/>
      <c r="L81" s="84"/>
      <c r="M81" s="84"/>
      <c r="N81" s="84"/>
      <c r="O81" s="84"/>
      <c r="P81" s="84"/>
      <c r="Q81" s="84"/>
      <c r="R81" s="84"/>
      <c r="S81" s="84"/>
      <c r="T81" s="84"/>
      <c r="U81" s="84"/>
    </row>
    <row r="82" spans="1:21" s="15" customFormat="1" ht="13.5" customHeight="1">
      <c r="A82" s="85">
        <v>70</v>
      </c>
      <c r="B82" s="85" t="s">
        <v>299</v>
      </c>
      <c r="C82" s="85" t="s">
        <v>137</v>
      </c>
      <c r="D82" s="86"/>
      <c r="E82" s="86"/>
      <c r="F82" s="86"/>
      <c r="G82" s="86"/>
      <c r="H82" s="86"/>
      <c r="I82" s="86"/>
      <c r="J82" s="86"/>
      <c r="K82" s="86"/>
      <c r="L82" s="86"/>
      <c r="M82" s="86"/>
      <c r="N82" s="86"/>
      <c r="O82" s="86"/>
      <c r="P82" s="86"/>
      <c r="Q82" s="86"/>
      <c r="R82" s="86"/>
      <c r="S82" s="86"/>
      <c r="T82" s="86"/>
      <c r="U82" s="86"/>
    </row>
    <row r="83" spans="1:21" s="15" customFormat="1" ht="13.5" customHeight="1">
      <c r="A83" s="83">
        <v>71</v>
      </c>
      <c r="B83" s="83" t="s">
        <v>299</v>
      </c>
      <c r="C83" s="83" t="s">
        <v>137</v>
      </c>
      <c r="D83" s="84"/>
      <c r="E83" s="84"/>
      <c r="F83" s="84"/>
      <c r="G83" s="84"/>
      <c r="H83" s="84"/>
      <c r="I83" s="84"/>
      <c r="J83" s="84"/>
      <c r="K83" s="84"/>
      <c r="L83" s="84"/>
      <c r="M83" s="84"/>
      <c r="N83" s="84"/>
      <c r="O83" s="84"/>
      <c r="P83" s="84"/>
      <c r="Q83" s="84"/>
      <c r="R83" s="84"/>
      <c r="S83" s="84"/>
      <c r="T83" s="84"/>
      <c r="U83" s="84"/>
    </row>
    <row r="84" spans="1:21" s="15" customFormat="1" ht="13.5" customHeight="1">
      <c r="A84" s="85">
        <v>72</v>
      </c>
      <c r="B84" s="85" t="s">
        <v>299</v>
      </c>
      <c r="C84" s="85" t="s">
        <v>137</v>
      </c>
      <c r="D84" s="86"/>
      <c r="E84" s="86"/>
      <c r="F84" s="86"/>
      <c r="G84" s="86"/>
      <c r="H84" s="86"/>
      <c r="I84" s="86"/>
      <c r="J84" s="86"/>
      <c r="K84" s="86"/>
      <c r="L84" s="86"/>
      <c r="M84" s="86"/>
      <c r="N84" s="86"/>
      <c r="O84" s="86"/>
      <c r="P84" s="86"/>
      <c r="Q84" s="86"/>
      <c r="R84" s="86"/>
      <c r="S84" s="86"/>
      <c r="T84" s="86"/>
      <c r="U84" s="86"/>
    </row>
    <row r="85" spans="1:21" s="15" customFormat="1" ht="13.5" customHeight="1">
      <c r="A85" s="83">
        <v>73</v>
      </c>
      <c r="B85" s="83" t="s">
        <v>299</v>
      </c>
      <c r="C85" s="83" t="s">
        <v>137</v>
      </c>
      <c r="D85" s="84"/>
      <c r="E85" s="84"/>
      <c r="F85" s="84"/>
      <c r="G85" s="84"/>
      <c r="H85" s="84"/>
      <c r="I85" s="84"/>
      <c r="J85" s="84"/>
      <c r="K85" s="84"/>
      <c r="L85" s="84"/>
      <c r="M85" s="84"/>
      <c r="N85" s="84"/>
      <c r="O85" s="84"/>
      <c r="P85" s="84"/>
      <c r="Q85" s="84"/>
      <c r="R85" s="84"/>
      <c r="S85" s="84"/>
      <c r="T85" s="84"/>
      <c r="U85" s="84"/>
    </row>
    <row r="86" spans="1:21" s="15" customFormat="1" ht="13.5" customHeight="1">
      <c r="A86" s="85">
        <v>74</v>
      </c>
      <c r="B86" s="85" t="s">
        <v>299</v>
      </c>
      <c r="C86" s="85" t="s">
        <v>137</v>
      </c>
      <c r="D86" s="86"/>
      <c r="E86" s="86"/>
      <c r="F86" s="86"/>
      <c r="G86" s="86"/>
      <c r="H86" s="86"/>
      <c r="I86" s="86"/>
      <c r="J86" s="86"/>
      <c r="K86" s="86"/>
      <c r="L86" s="86"/>
      <c r="M86" s="86"/>
      <c r="N86" s="86"/>
      <c r="O86" s="86"/>
      <c r="P86" s="86"/>
      <c r="Q86" s="86"/>
      <c r="R86" s="86"/>
      <c r="S86" s="86"/>
      <c r="T86" s="86"/>
      <c r="U86" s="86"/>
    </row>
    <row r="87" spans="1:21" s="15" customFormat="1" ht="13.5" customHeight="1">
      <c r="A87" s="83">
        <v>75</v>
      </c>
      <c r="B87" s="83" t="s">
        <v>299</v>
      </c>
      <c r="C87" s="83" t="s">
        <v>137</v>
      </c>
      <c r="D87" s="84"/>
      <c r="E87" s="84"/>
      <c r="F87" s="84"/>
      <c r="G87" s="84"/>
      <c r="H87" s="84"/>
      <c r="I87" s="84"/>
      <c r="J87" s="84"/>
      <c r="K87" s="84"/>
      <c r="L87" s="84"/>
      <c r="M87" s="84"/>
      <c r="N87" s="84"/>
      <c r="O87" s="84"/>
      <c r="P87" s="84"/>
      <c r="Q87" s="84"/>
      <c r="R87" s="84"/>
      <c r="S87" s="84"/>
      <c r="T87" s="84"/>
      <c r="U87" s="84"/>
    </row>
    <row r="88" spans="1:21" s="15" customFormat="1" ht="13.5" customHeight="1">
      <c r="A88" s="85">
        <v>76</v>
      </c>
      <c r="B88" s="85" t="s">
        <v>299</v>
      </c>
      <c r="C88" s="85" t="s">
        <v>137</v>
      </c>
      <c r="D88" s="86"/>
      <c r="E88" s="86"/>
      <c r="F88" s="86"/>
      <c r="G88" s="86"/>
      <c r="H88" s="86"/>
      <c r="I88" s="86"/>
      <c r="J88" s="86"/>
      <c r="K88" s="86"/>
      <c r="L88" s="86"/>
      <c r="M88" s="86"/>
      <c r="N88" s="86"/>
      <c r="O88" s="86"/>
      <c r="P88" s="86"/>
      <c r="Q88" s="86"/>
      <c r="R88" s="86"/>
      <c r="S88" s="86"/>
      <c r="T88" s="86"/>
      <c r="U88" s="86"/>
    </row>
    <row r="89" spans="1:21" s="15" customFormat="1" ht="13.5" customHeight="1">
      <c r="A89" s="83">
        <v>77</v>
      </c>
      <c r="B89" s="83" t="s">
        <v>299</v>
      </c>
      <c r="C89" s="83" t="s">
        <v>137</v>
      </c>
      <c r="D89" s="84"/>
      <c r="E89" s="84"/>
      <c r="F89" s="84"/>
      <c r="G89" s="84"/>
      <c r="H89" s="84"/>
      <c r="I89" s="84"/>
      <c r="J89" s="84"/>
      <c r="K89" s="84"/>
      <c r="L89" s="84"/>
      <c r="M89" s="84"/>
      <c r="N89" s="84"/>
      <c r="O89" s="84"/>
      <c r="P89" s="84"/>
      <c r="Q89" s="84"/>
      <c r="R89" s="84"/>
      <c r="S89" s="84"/>
      <c r="T89" s="84"/>
      <c r="U89" s="84"/>
    </row>
    <row r="90" spans="1:21" s="15" customFormat="1" ht="13.5" customHeight="1">
      <c r="A90" s="85">
        <v>78</v>
      </c>
      <c r="B90" s="85" t="s">
        <v>299</v>
      </c>
      <c r="C90" s="85" t="s">
        <v>137</v>
      </c>
      <c r="D90" s="86"/>
      <c r="E90" s="86"/>
      <c r="F90" s="86"/>
      <c r="G90" s="86"/>
      <c r="H90" s="86"/>
      <c r="I90" s="86"/>
      <c r="J90" s="86"/>
      <c r="K90" s="86"/>
      <c r="L90" s="86"/>
      <c r="M90" s="86"/>
      <c r="N90" s="86"/>
      <c r="O90" s="86"/>
      <c r="P90" s="86"/>
      <c r="Q90" s="86"/>
      <c r="R90" s="86"/>
      <c r="S90" s="86"/>
      <c r="T90" s="86"/>
      <c r="U90" s="86"/>
    </row>
    <row r="91" spans="1:21" s="15" customFormat="1" ht="13.5" customHeight="1">
      <c r="A91" s="83">
        <v>79</v>
      </c>
      <c r="B91" s="83" t="s">
        <v>299</v>
      </c>
      <c r="C91" s="83" t="s">
        <v>137</v>
      </c>
      <c r="D91" s="84"/>
      <c r="E91" s="84"/>
      <c r="F91" s="84"/>
      <c r="G91" s="84"/>
      <c r="H91" s="84"/>
      <c r="I91" s="84"/>
      <c r="J91" s="84"/>
      <c r="K91" s="84"/>
      <c r="L91" s="84"/>
      <c r="M91" s="84"/>
      <c r="N91" s="84"/>
      <c r="O91" s="84"/>
      <c r="P91" s="84"/>
      <c r="Q91" s="84"/>
      <c r="R91" s="84"/>
      <c r="S91" s="84"/>
      <c r="T91" s="84"/>
      <c r="U91" s="84"/>
    </row>
    <row r="92" spans="1:21" s="15" customFormat="1" ht="13.5" customHeight="1">
      <c r="A92" s="85">
        <v>80</v>
      </c>
      <c r="B92" s="85" t="s">
        <v>299</v>
      </c>
      <c r="C92" s="85" t="s">
        <v>137</v>
      </c>
      <c r="D92" s="86"/>
      <c r="E92" s="86"/>
      <c r="F92" s="86"/>
      <c r="G92" s="86"/>
      <c r="H92" s="86"/>
      <c r="I92" s="86"/>
      <c r="J92" s="86"/>
      <c r="K92" s="86"/>
      <c r="L92" s="86"/>
      <c r="M92" s="86"/>
      <c r="N92" s="86"/>
      <c r="O92" s="86"/>
      <c r="P92" s="86"/>
      <c r="Q92" s="86"/>
      <c r="R92" s="86"/>
      <c r="S92" s="86"/>
      <c r="T92" s="86"/>
      <c r="U92" s="86"/>
    </row>
    <row r="93" spans="1:21" s="15" customFormat="1" ht="13.5" customHeight="1">
      <c r="A93" s="83">
        <v>81</v>
      </c>
      <c r="B93" s="83" t="s">
        <v>299</v>
      </c>
      <c r="C93" s="83" t="s">
        <v>137</v>
      </c>
      <c r="D93" s="84"/>
      <c r="E93" s="84"/>
      <c r="F93" s="84"/>
      <c r="G93" s="84"/>
      <c r="H93" s="84"/>
      <c r="I93" s="84"/>
      <c r="J93" s="84"/>
      <c r="K93" s="84"/>
      <c r="L93" s="84"/>
      <c r="M93" s="84"/>
      <c r="N93" s="84"/>
      <c r="O93" s="84"/>
      <c r="P93" s="84"/>
      <c r="Q93" s="84"/>
      <c r="R93" s="84"/>
      <c r="S93" s="84"/>
      <c r="T93" s="84"/>
      <c r="U93" s="84"/>
    </row>
    <row r="94" spans="1:21" s="15" customFormat="1" ht="13.5" customHeight="1">
      <c r="A94" s="85">
        <v>82</v>
      </c>
      <c r="B94" s="85" t="s">
        <v>299</v>
      </c>
      <c r="C94" s="85" t="s">
        <v>137</v>
      </c>
      <c r="D94" s="86"/>
      <c r="E94" s="86"/>
      <c r="F94" s="86"/>
      <c r="G94" s="86"/>
      <c r="H94" s="86"/>
      <c r="I94" s="86"/>
      <c r="J94" s="86"/>
      <c r="K94" s="86"/>
      <c r="L94" s="86"/>
      <c r="M94" s="86"/>
      <c r="N94" s="86"/>
      <c r="O94" s="86"/>
      <c r="P94" s="86"/>
      <c r="Q94" s="86"/>
      <c r="R94" s="86"/>
      <c r="S94" s="86"/>
      <c r="T94" s="86"/>
      <c r="U94" s="86"/>
    </row>
    <row r="95" spans="1:21" s="15" customFormat="1" ht="13.5" customHeight="1">
      <c r="A95" s="83">
        <v>83</v>
      </c>
      <c r="B95" s="83" t="s">
        <v>299</v>
      </c>
      <c r="C95" s="83" t="s">
        <v>137</v>
      </c>
      <c r="D95" s="84"/>
      <c r="E95" s="84"/>
      <c r="F95" s="84"/>
      <c r="G95" s="84"/>
      <c r="H95" s="84"/>
      <c r="I95" s="84"/>
      <c r="J95" s="84"/>
      <c r="K95" s="84"/>
      <c r="L95" s="84"/>
      <c r="M95" s="84"/>
      <c r="N95" s="84"/>
      <c r="O95" s="84"/>
      <c r="P95" s="84"/>
      <c r="Q95" s="84"/>
      <c r="R95" s="84"/>
      <c r="S95" s="84"/>
      <c r="T95" s="84"/>
      <c r="U95" s="84"/>
    </row>
    <row r="96" spans="1:21" s="15" customFormat="1" ht="13.5" customHeight="1">
      <c r="A96" s="85">
        <v>84</v>
      </c>
      <c r="B96" s="85" t="s">
        <v>299</v>
      </c>
      <c r="C96" s="85" t="s">
        <v>137</v>
      </c>
      <c r="D96" s="86"/>
      <c r="E96" s="86"/>
      <c r="F96" s="86"/>
      <c r="G96" s="86"/>
      <c r="H96" s="86"/>
      <c r="I96" s="86"/>
      <c r="J96" s="86"/>
      <c r="K96" s="86"/>
      <c r="L96" s="86"/>
      <c r="M96" s="86"/>
      <c r="N96" s="86"/>
      <c r="O96" s="86"/>
      <c r="P96" s="86"/>
      <c r="Q96" s="86"/>
      <c r="R96" s="86"/>
      <c r="S96" s="86"/>
      <c r="T96" s="86"/>
      <c r="U96" s="86"/>
    </row>
    <row r="97" spans="1:21" s="15" customFormat="1" ht="13.5" customHeight="1">
      <c r="A97" s="83">
        <v>85</v>
      </c>
      <c r="B97" s="83" t="s">
        <v>299</v>
      </c>
      <c r="C97" s="83" t="s">
        <v>137</v>
      </c>
      <c r="D97" s="84"/>
      <c r="E97" s="84"/>
      <c r="F97" s="84"/>
      <c r="G97" s="84"/>
      <c r="H97" s="84"/>
      <c r="I97" s="84"/>
      <c r="J97" s="84"/>
      <c r="K97" s="84"/>
      <c r="L97" s="84"/>
      <c r="M97" s="84"/>
      <c r="N97" s="84"/>
      <c r="O97" s="84"/>
      <c r="P97" s="84"/>
      <c r="Q97" s="84"/>
      <c r="R97" s="84"/>
      <c r="S97" s="84"/>
      <c r="T97" s="84"/>
      <c r="U97" s="84"/>
    </row>
    <row r="98" spans="1:21" s="15" customFormat="1" ht="13.5" customHeight="1">
      <c r="A98" s="85">
        <v>86</v>
      </c>
      <c r="B98" s="85" t="s">
        <v>299</v>
      </c>
      <c r="C98" s="85" t="s">
        <v>137</v>
      </c>
      <c r="D98" s="86"/>
      <c r="E98" s="86"/>
      <c r="F98" s="86"/>
      <c r="G98" s="86"/>
      <c r="H98" s="86"/>
      <c r="I98" s="86"/>
      <c r="J98" s="86"/>
      <c r="K98" s="86"/>
      <c r="L98" s="86"/>
      <c r="M98" s="86"/>
      <c r="N98" s="86"/>
      <c r="O98" s="86"/>
      <c r="P98" s="86"/>
      <c r="Q98" s="86"/>
      <c r="R98" s="86"/>
      <c r="S98" s="86"/>
      <c r="T98" s="86"/>
      <c r="U98" s="86"/>
    </row>
    <row r="99" spans="1:21" s="15" customFormat="1" ht="13.5" customHeight="1">
      <c r="A99" s="83">
        <v>87</v>
      </c>
      <c r="B99" s="83" t="s">
        <v>299</v>
      </c>
      <c r="C99" s="83" t="s">
        <v>137</v>
      </c>
      <c r="D99" s="84"/>
      <c r="E99" s="84"/>
      <c r="F99" s="84"/>
      <c r="G99" s="84"/>
      <c r="H99" s="84"/>
      <c r="I99" s="84"/>
      <c r="J99" s="84"/>
      <c r="K99" s="84"/>
      <c r="L99" s="84"/>
      <c r="M99" s="84"/>
      <c r="N99" s="84"/>
      <c r="O99" s="84"/>
      <c r="P99" s="84"/>
      <c r="Q99" s="84"/>
      <c r="R99" s="84"/>
      <c r="S99" s="84"/>
      <c r="T99" s="84"/>
      <c r="U99" s="84"/>
    </row>
    <row r="100" spans="1:21" s="15" customFormat="1" ht="13.5" customHeight="1">
      <c r="A100" s="85">
        <v>88</v>
      </c>
      <c r="B100" s="85" t="s">
        <v>299</v>
      </c>
      <c r="C100" s="85" t="s">
        <v>137</v>
      </c>
      <c r="D100" s="86"/>
      <c r="E100" s="86"/>
      <c r="F100" s="86"/>
      <c r="G100" s="86"/>
      <c r="H100" s="86"/>
      <c r="I100" s="86"/>
      <c r="J100" s="86"/>
      <c r="K100" s="86"/>
      <c r="L100" s="86"/>
      <c r="M100" s="86"/>
      <c r="N100" s="86"/>
      <c r="O100" s="86"/>
      <c r="P100" s="86"/>
      <c r="Q100" s="86"/>
      <c r="R100" s="86"/>
      <c r="S100" s="86"/>
      <c r="T100" s="86"/>
      <c r="U100" s="86"/>
    </row>
    <row r="101" spans="1:21" s="15" customFormat="1" ht="13.5" customHeight="1">
      <c r="A101" s="83">
        <v>89</v>
      </c>
      <c r="B101" s="83" t="s">
        <v>299</v>
      </c>
      <c r="C101" s="83" t="s">
        <v>137</v>
      </c>
      <c r="D101" s="84"/>
      <c r="E101" s="84"/>
      <c r="F101" s="84"/>
      <c r="G101" s="84"/>
      <c r="H101" s="84"/>
      <c r="I101" s="84"/>
      <c r="J101" s="84"/>
      <c r="K101" s="84"/>
      <c r="L101" s="84"/>
      <c r="M101" s="84"/>
      <c r="N101" s="84"/>
      <c r="O101" s="84"/>
      <c r="P101" s="84"/>
      <c r="Q101" s="84"/>
      <c r="R101" s="84"/>
      <c r="S101" s="84"/>
      <c r="T101" s="84"/>
      <c r="U101" s="84"/>
    </row>
    <row r="102" spans="1:21" s="15" customFormat="1" ht="13.5" customHeight="1">
      <c r="A102" s="85">
        <v>90</v>
      </c>
      <c r="B102" s="85" t="s">
        <v>299</v>
      </c>
      <c r="C102" s="85" t="s">
        <v>137</v>
      </c>
      <c r="D102" s="86"/>
      <c r="E102" s="86"/>
      <c r="F102" s="86"/>
      <c r="G102" s="86"/>
      <c r="H102" s="86"/>
      <c r="I102" s="86"/>
      <c r="J102" s="86"/>
      <c r="K102" s="86"/>
      <c r="L102" s="86"/>
      <c r="M102" s="86"/>
      <c r="N102" s="86"/>
      <c r="O102" s="86"/>
      <c r="P102" s="86"/>
      <c r="Q102" s="86"/>
      <c r="R102" s="86"/>
      <c r="S102" s="86"/>
      <c r="T102" s="86"/>
      <c r="U102" s="86"/>
    </row>
    <row r="103" spans="1:21" s="15" customFormat="1" ht="13.5" customHeight="1">
      <c r="A103" s="83">
        <v>91</v>
      </c>
      <c r="B103" s="83" t="s">
        <v>299</v>
      </c>
      <c r="C103" s="83" t="s">
        <v>137</v>
      </c>
      <c r="D103" s="84"/>
      <c r="E103" s="84"/>
      <c r="F103" s="84"/>
      <c r="G103" s="84"/>
      <c r="H103" s="84"/>
      <c r="I103" s="84"/>
      <c r="J103" s="84"/>
      <c r="K103" s="84"/>
      <c r="L103" s="84"/>
      <c r="M103" s="84"/>
      <c r="N103" s="84"/>
      <c r="O103" s="84"/>
      <c r="P103" s="84"/>
      <c r="Q103" s="84"/>
      <c r="R103" s="84"/>
      <c r="S103" s="84"/>
      <c r="T103" s="84"/>
      <c r="U103" s="84"/>
    </row>
    <row r="104" spans="1:21" s="15" customFormat="1" ht="13.5" customHeight="1">
      <c r="A104" s="85">
        <v>92</v>
      </c>
      <c r="B104" s="85" t="s">
        <v>299</v>
      </c>
      <c r="C104" s="85" t="s">
        <v>137</v>
      </c>
      <c r="D104" s="86"/>
      <c r="E104" s="86"/>
      <c r="F104" s="86"/>
      <c r="G104" s="86"/>
      <c r="H104" s="86"/>
      <c r="I104" s="86"/>
      <c r="J104" s="86"/>
      <c r="K104" s="86"/>
      <c r="L104" s="86"/>
      <c r="M104" s="86"/>
      <c r="N104" s="86"/>
      <c r="O104" s="86"/>
      <c r="P104" s="86"/>
      <c r="Q104" s="86"/>
      <c r="R104" s="86"/>
      <c r="S104" s="86"/>
      <c r="T104" s="86"/>
      <c r="U104" s="86"/>
    </row>
    <row r="105" spans="1:21" s="15" customFormat="1" ht="13.5" customHeight="1">
      <c r="A105" s="83">
        <v>93</v>
      </c>
      <c r="B105" s="83" t="s">
        <v>299</v>
      </c>
      <c r="C105" s="83" t="s">
        <v>137</v>
      </c>
      <c r="D105" s="84"/>
      <c r="E105" s="84"/>
      <c r="F105" s="84"/>
      <c r="G105" s="84"/>
      <c r="H105" s="84"/>
      <c r="I105" s="84"/>
      <c r="J105" s="84"/>
      <c r="K105" s="84"/>
      <c r="L105" s="84"/>
      <c r="M105" s="84"/>
      <c r="N105" s="84"/>
      <c r="O105" s="84"/>
      <c r="P105" s="84"/>
      <c r="Q105" s="84"/>
      <c r="R105" s="84"/>
      <c r="S105" s="84"/>
      <c r="T105" s="84"/>
      <c r="U105" s="84"/>
    </row>
    <row r="106" spans="1:21" s="15" customFormat="1" ht="13.5" customHeight="1">
      <c r="A106" s="85">
        <v>94</v>
      </c>
      <c r="B106" s="85" t="s">
        <v>299</v>
      </c>
      <c r="C106" s="85" t="s">
        <v>137</v>
      </c>
      <c r="D106" s="86"/>
      <c r="E106" s="86"/>
      <c r="F106" s="86"/>
      <c r="G106" s="86"/>
      <c r="H106" s="86"/>
      <c r="I106" s="86"/>
      <c r="J106" s="86"/>
      <c r="K106" s="86"/>
      <c r="L106" s="86"/>
      <c r="M106" s="86"/>
      <c r="N106" s="86"/>
      <c r="O106" s="86"/>
      <c r="P106" s="86"/>
      <c r="Q106" s="86"/>
      <c r="R106" s="86"/>
      <c r="S106" s="86"/>
      <c r="T106" s="86"/>
      <c r="U106" s="86"/>
    </row>
    <row r="107" spans="1:21" s="15" customFormat="1" ht="13.5" customHeight="1">
      <c r="A107" s="83">
        <v>95</v>
      </c>
      <c r="B107" s="83" t="s">
        <v>299</v>
      </c>
      <c r="C107" s="83" t="s">
        <v>137</v>
      </c>
      <c r="D107" s="84"/>
      <c r="E107" s="84"/>
      <c r="F107" s="84"/>
      <c r="G107" s="84"/>
      <c r="H107" s="84"/>
      <c r="I107" s="84"/>
      <c r="J107" s="84"/>
      <c r="K107" s="84"/>
      <c r="L107" s="84"/>
      <c r="M107" s="84"/>
      <c r="N107" s="84"/>
      <c r="O107" s="84"/>
      <c r="P107" s="84"/>
      <c r="Q107" s="84"/>
      <c r="R107" s="84"/>
      <c r="S107" s="84"/>
      <c r="T107" s="84"/>
      <c r="U107" s="84"/>
    </row>
    <row r="108" spans="1:21" s="15" customFormat="1" ht="13.5" customHeight="1">
      <c r="A108" s="85">
        <v>96</v>
      </c>
      <c r="B108" s="85" t="s">
        <v>299</v>
      </c>
      <c r="C108" s="85" t="s">
        <v>137</v>
      </c>
      <c r="D108" s="86"/>
      <c r="E108" s="86"/>
      <c r="F108" s="86"/>
      <c r="G108" s="86"/>
      <c r="H108" s="86"/>
      <c r="I108" s="86"/>
      <c r="J108" s="86"/>
      <c r="K108" s="86"/>
      <c r="L108" s="86"/>
      <c r="M108" s="86"/>
      <c r="N108" s="86"/>
      <c r="O108" s="86"/>
      <c r="P108" s="86"/>
      <c r="Q108" s="86"/>
      <c r="R108" s="86"/>
      <c r="S108" s="86"/>
      <c r="T108" s="86"/>
      <c r="U108" s="86"/>
    </row>
    <row r="109" spans="1:21" s="15" customFormat="1" ht="13.5" customHeight="1">
      <c r="A109" s="83">
        <v>97</v>
      </c>
      <c r="B109" s="83" t="s">
        <v>299</v>
      </c>
      <c r="C109" s="83" t="s">
        <v>137</v>
      </c>
      <c r="D109" s="84"/>
      <c r="E109" s="84"/>
      <c r="F109" s="84"/>
      <c r="G109" s="84"/>
      <c r="H109" s="84"/>
      <c r="I109" s="84"/>
      <c r="J109" s="84"/>
      <c r="K109" s="84"/>
      <c r="L109" s="84"/>
      <c r="M109" s="84"/>
      <c r="N109" s="84"/>
      <c r="O109" s="84"/>
      <c r="P109" s="84"/>
      <c r="Q109" s="84"/>
      <c r="R109" s="84"/>
      <c r="S109" s="84"/>
      <c r="T109" s="84"/>
      <c r="U109" s="84"/>
    </row>
    <row r="110" spans="1:21" s="15" customFormat="1" ht="13.5" customHeight="1">
      <c r="A110" s="85">
        <v>98</v>
      </c>
      <c r="B110" s="85" t="s">
        <v>299</v>
      </c>
      <c r="C110" s="85" t="s">
        <v>137</v>
      </c>
      <c r="D110" s="86"/>
      <c r="E110" s="86"/>
      <c r="F110" s="86"/>
      <c r="G110" s="86"/>
      <c r="H110" s="86"/>
      <c r="I110" s="86"/>
      <c r="J110" s="86"/>
      <c r="K110" s="86"/>
      <c r="L110" s="86"/>
      <c r="M110" s="86"/>
      <c r="N110" s="86"/>
      <c r="O110" s="86"/>
      <c r="P110" s="86"/>
      <c r="Q110" s="86"/>
      <c r="R110" s="86"/>
      <c r="S110" s="86"/>
      <c r="T110" s="86"/>
      <c r="U110" s="86"/>
    </row>
    <row r="111" spans="1:21" s="15" customFormat="1" ht="13.5" customHeight="1">
      <c r="A111" s="83">
        <v>99</v>
      </c>
      <c r="B111" s="83" t="s">
        <v>299</v>
      </c>
      <c r="C111" s="83" t="s">
        <v>137</v>
      </c>
      <c r="D111" s="84"/>
      <c r="E111" s="84"/>
      <c r="F111" s="84"/>
      <c r="G111" s="84"/>
      <c r="H111" s="84"/>
      <c r="I111" s="84"/>
      <c r="J111" s="84"/>
      <c r="K111" s="84"/>
      <c r="L111" s="84"/>
      <c r="M111" s="84"/>
      <c r="N111" s="84"/>
      <c r="O111" s="84"/>
      <c r="P111" s="84"/>
      <c r="Q111" s="84"/>
      <c r="R111" s="84"/>
      <c r="S111" s="84"/>
      <c r="T111" s="84"/>
      <c r="U111" s="84"/>
    </row>
    <row r="112" spans="1:21" s="15" customFormat="1" ht="13.5" customHeight="1">
      <c r="A112" s="85">
        <v>100</v>
      </c>
      <c r="B112" s="85" t="s">
        <v>299</v>
      </c>
      <c r="C112" s="85" t="s">
        <v>137</v>
      </c>
      <c r="D112" s="86"/>
      <c r="E112" s="86"/>
      <c r="F112" s="86"/>
      <c r="G112" s="86"/>
      <c r="H112" s="86"/>
      <c r="I112" s="86"/>
      <c r="J112" s="86"/>
      <c r="K112" s="86"/>
      <c r="L112" s="86"/>
      <c r="M112" s="86"/>
      <c r="N112" s="86"/>
      <c r="O112" s="86"/>
      <c r="P112" s="86"/>
      <c r="Q112" s="86"/>
      <c r="R112" s="86"/>
      <c r="S112" s="86"/>
      <c r="T112" s="86"/>
      <c r="U112" s="86"/>
    </row>
    <row r="113" spans="1:21" s="15" customFormat="1" ht="13.5" customHeight="1">
      <c r="A113" s="83">
        <v>101</v>
      </c>
      <c r="B113" s="83" t="s">
        <v>299</v>
      </c>
      <c r="C113" s="83" t="s">
        <v>137</v>
      </c>
      <c r="D113" s="84"/>
      <c r="E113" s="84"/>
      <c r="F113" s="84"/>
      <c r="G113" s="84"/>
      <c r="H113" s="84"/>
      <c r="I113" s="84"/>
      <c r="J113" s="84"/>
      <c r="K113" s="84"/>
      <c r="L113" s="84"/>
      <c r="M113" s="84"/>
      <c r="N113" s="84"/>
      <c r="O113" s="84"/>
      <c r="P113" s="84"/>
      <c r="Q113" s="84"/>
      <c r="R113" s="84"/>
      <c r="S113" s="84"/>
      <c r="T113" s="84"/>
      <c r="U113" s="84"/>
    </row>
    <row r="114" spans="1:21" s="15" customFormat="1" ht="13.5" customHeight="1">
      <c r="A114" s="85">
        <v>102</v>
      </c>
      <c r="B114" s="85" t="s">
        <v>299</v>
      </c>
      <c r="C114" s="85" t="s">
        <v>137</v>
      </c>
      <c r="D114" s="86"/>
      <c r="E114" s="86"/>
      <c r="F114" s="86"/>
      <c r="G114" s="86"/>
      <c r="H114" s="86"/>
      <c r="I114" s="86"/>
      <c r="J114" s="86"/>
      <c r="K114" s="86"/>
      <c r="L114" s="86"/>
      <c r="M114" s="86"/>
      <c r="N114" s="86"/>
      <c r="O114" s="86"/>
      <c r="P114" s="86"/>
      <c r="Q114" s="86"/>
      <c r="R114" s="86"/>
      <c r="S114" s="86"/>
      <c r="T114" s="86"/>
      <c r="U114" s="86"/>
    </row>
    <row r="115" spans="1:21" s="15" customFormat="1" ht="13.5" customHeight="1">
      <c r="A115" s="83">
        <v>103</v>
      </c>
      <c r="B115" s="83" t="s">
        <v>299</v>
      </c>
      <c r="C115" s="83" t="s">
        <v>137</v>
      </c>
      <c r="D115" s="84"/>
      <c r="E115" s="84"/>
      <c r="F115" s="84"/>
      <c r="G115" s="84"/>
      <c r="H115" s="84"/>
      <c r="I115" s="84"/>
      <c r="J115" s="84"/>
      <c r="K115" s="84"/>
      <c r="L115" s="84"/>
      <c r="M115" s="84"/>
      <c r="N115" s="84"/>
      <c r="O115" s="84"/>
      <c r="P115" s="84"/>
      <c r="Q115" s="84"/>
      <c r="R115" s="84"/>
      <c r="S115" s="84"/>
      <c r="T115" s="84"/>
      <c r="U115" s="84"/>
    </row>
    <row r="116" spans="1:21" s="15" customFormat="1" ht="13.5" customHeight="1">
      <c r="A116" s="85">
        <v>104</v>
      </c>
      <c r="B116" s="85" t="s">
        <v>299</v>
      </c>
      <c r="C116" s="85" t="s">
        <v>137</v>
      </c>
      <c r="D116" s="86"/>
      <c r="E116" s="86"/>
      <c r="F116" s="86"/>
      <c r="G116" s="86"/>
      <c r="H116" s="86"/>
      <c r="I116" s="86"/>
      <c r="J116" s="86"/>
      <c r="K116" s="86"/>
      <c r="L116" s="86"/>
      <c r="M116" s="86"/>
      <c r="N116" s="86"/>
      <c r="O116" s="86"/>
      <c r="P116" s="86"/>
      <c r="Q116" s="86"/>
      <c r="R116" s="86"/>
      <c r="S116" s="86"/>
      <c r="T116" s="86"/>
      <c r="U116" s="86"/>
    </row>
    <row r="117" spans="1:21" s="15" customFormat="1" ht="13.5" customHeight="1">
      <c r="A117" s="83">
        <v>105</v>
      </c>
      <c r="B117" s="83" t="s">
        <v>299</v>
      </c>
      <c r="C117" s="83" t="s">
        <v>137</v>
      </c>
      <c r="D117" s="84"/>
      <c r="E117" s="84"/>
      <c r="F117" s="84"/>
      <c r="G117" s="84"/>
      <c r="H117" s="84"/>
      <c r="I117" s="84"/>
      <c r="J117" s="84"/>
      <c r="K117" s="84"/>
      <c r="L117" s="84"/>
      <c r="M117" s="84"/>
      <c r="N117" s="84"/>
      <c r="O117" s="84"/>
      <c r="P117" s="84"/>
      <c r="Q117" s="84"/>
      <c r="R117" s="84"/>
      <c r="S117" s="84"/>
      <c r="T117" s="84"/>
      <c r="U117" s="84"/>
    </row>
    <row r="118" spans="1:21" s="15" customFormat="1" ht="13.5" customHeight="1">
      <c r="A118" s="85">
        <v>106</v>
      </c>
      <c r="B118" s="85" t="s">
        <v>299</v>
      </c>
      <c r="C118" s="85" t="s">
        <v>137</v>
      </c>
      <c r="D118" s="86"/>
      <c r="E118" s="86"/>
      <c r="F118" s="86"/>
      <c r="G118" s="86"/>
      <c r="H118" s="86"/>
      <c r="I118" s="86"/>
      <c r="J118" s="86"/>
      <c r="K118" s="86"/>
      <c r="L118" s="86"/>
      <c r="M118" s="86"/>
      <c r="N118" s="86"/>
      <c r="O118" s="86"/>
      <c r="P118" s="86"/>
      <c r="Q118" s="86"/>
      <c r="R118" s="86"/>
      <c r="S118" s="86"/>
      <c r="T118" s="86"/>
      <c r="U118" s="86"/>
    </row>
    <row r="119" spans="1:21" s="15" customFormat="1" ht="13.5" customHeight="1">
      <c r="A119" s="83">
        <v>107</v>
      </c>
      <c r="B119" s="83" t="s">
        <v>299</v>
      </c>
      <c r="C119" s="83" t="s">
        <v>137</v>
      </c>
      <c r="D119" s="84"/>
      <c r="E119" s="84"/>
      <c r="F119" s="84"/>
      <c r="G119" s="84"/>
      <c r="H119" s="84"/>
      <c r="I119" s="84"/>
      <c r="J119" s="84"/>
      <c r="K119" s="84"/>
      <c r="L119" s="84"/>
      <c r="M119" s="84"/>
      <c r="N119" s="84"/>
      <c r="O119" s="84"/>
      <c r="P119" s="84"/>
      <c r="Q119" s="84"/>
      <c r="R119" s="84"/>
      <c r="S119" s="84"/>
      <c r="T119" s="84"/>
      <c r="U119" s="84"/>
    </row>
    <row r="120" spans="1:21" s="15" customFormat="1" ht="13.5" customHeight="1">
      <c r="A120" s="85">
        <v>108</v>
      </c>
      <c r="B120" s="85" t="s">
        <v>299</v>
      </c>
      <c r="C120" s="85" t="s">
        <v>137</v>
      </c>
      <c r="D120" s="86"/>
      <c r="E120" s="86"/>
      <c r="F120" s="86"/>
      <c r="G120" s="86"/>
      <c r="H120" s="86"/>
      <c r="I120" s="86"/>
      <c r="J120" s="86"/>
      <c r="K120" s="86"/>
      <c r="L120" s="86"/>
      <c r="M120" s="86"/>
      <c r="N120" s="86"/>
      <c r="O120" s="86"/>
      <c r="P120" s="86"/>
      <c r="Q120" s="86"/>
      <c r="R120" s="86"/>
      <c r="S120" s="86"/>
      <c r="T120" s="86"/>
      <c r="U120" s="86"/>
    </row>
    <row r="121" spans="1:21" s="15" customFormat="1" ht="13.5" customHeight="1">
      <c r="A121" s="83">
        <v>109</v>
      </c>
      <c r="B121" s="83" t="s">
        <v>299</v>
      </c>
      <c r="C121" s="83" t="s">
        <v>137</v>
      </c>
      <c r="D121" s="84"/>
      <c r="E121" s="84"/>
      <c r="F121" s="84"/>
      <c r="G121" s="84"/>
      <c r="H121" s="84"/>
      <c r="I121" s="84"/>
      <c r="J121" s="84"/>
      <c r="K121" s="84"/>
      <c r="L121" s="84"/>
      <c r="M121" s="84"/>
      <c r="N121" s="84"/>
      <c r="O121" s="84"/>
      <c r="P121" s="84"/>
      <c r="Q121" s="84"/>
      <c r="R121" s="84"/>
      <c r="S121" s="84"/>
      <c r="T121" s="84"/>
      <c r="U121" s="84"/>
    </row>
    <row r="122" spans="1:21" s="15" customFormat="1" ht="13.5" customHeight="1">
      <c r="A122" s="85">
        <v>110</v>
      </c>
      <c r="B122" s="85" t="s">
        <v>299</v>
      </c>
      <c r="C122" s="85" t="s">
        <v>137</v>
      </c>
      <c r="D122" s="86"/>
      <c r="E122" s="86"/>
      <c r="F122" s="86"/>
      <c r="G122" s="86"/>
      <c r="H122" s="86"/>
      <c r="I122" s="86"/>
      <c r="J122" s="86"/>
      <c r="K122" s="86"/>
      <c r="L122" s="86"/>
      <c r="M122" s="86"/>
      <c r="N122" s="86"/>
      <c r="O122" s="86"/>
      <c r="P122" s="86"/>
      <c r="Q122" s="86"/>
      <c r="R122" s="86"/>
      <c r="S122" s="86"/>
      <c r="T122" s="86"/>
      <c r="U122" s="86"/>
    </row>
    <row r="123" spans="1:21" s="15" customFormat="1" ht="13.5" customHeight="1">
      <c r="A123" s="83">
        <v>111</v>
      </c>
      <c r="B123" s="83" t="s">
        <v>299</v>
      </c>
      <c r="C123" s="83" t="s">
        <v>137</v>
      </c>
      <c r="D123" s="84"/>
      <c r="E123" s="84"/>
      <c r="F123" s="84"/>
      <c r="G123" s="84"/>
      <c r="H123" s="84"/>
      <c r="I123" s="84"/>
      <c r="J123" s="84"/>
      <c r="K123" s="84"/>
      <c r="L123" s="84"/>
      <c r="M123" s="84"/>
      <c r="N123" s="84"/>
      <c r="O123" s="84"/>
      <c r="P123" s="84"/>
      <c r="Q123" s="84"/>
      <c r="R123" s="84"/>
      <c r="S123" s="84"/>
      <c r="T123" s="84"/>
      <c r="U123" s="84"/>
    </row>
    <row r="124" spans="1:21" s="15" customFormat="1" ht="13.5" customHeight="1">
      <c r="A124" s="85">
        <v>112</v>
      </c>
      <c r="B124" s="85" t="s">
        <v>299</v>
      </c>
      <c r="C124" s="85" t="s">
        <v>137</v>
      </c>
      <c r="D124" s="86"/>
      <c r="E124" s="86"/>
      <c r="F124" s="86"/>
      <c r="G124" s="86"/>
      <c r="H124" s="86"/>
      <c r="I124" s="86"/>
      <c r="J124" s="86"/>
      <c r="K124" s="86"/>
      <c r="L124" s="86"/>
      <c r="M124" s="86"/>
      <c r="N124" s="86"/>
      <c r="O124" s="86"/>
      <c r="P124" s="86"/>
      <c r="Q124" s="86"/>
      <c r="R124" s="86"/>
      <c r="S124" s="86"/>
      <c r="T124" s="86"/>
      <c r="U124" s="86"/>
    </row>
    <row r="125" spans="1:21" s="15" customFormat="1" ht="13.5" customHeight="1">
      <c r="A125" s="83">
        <v>113</v>
      </c>
      <c r="B125" s="83" t="s">
        <v>299</v>
      </c>
      <c r="C125" s="83" t="s">
        <v>137</v>
      </c>
      <c r="D125" s="84"/>
      <c r="E125" s="84"/>
      <c r="F125" s="84"/>
      <c r="G125" s="84"/>
      <c r="H125" s="84"/>
      <c r="I125" s="84"/>
      <c r="J125" s="84"/>
      <c r="K125" s="84"/>
      <c r="L125" s="84"/>
      <c r="M125" s="84"/>
      <c r="N125" s="84"/>
      <c r="O125" s="84"/>
      <c r="P125" s="84"/>
      <c r="Q125" s="84"/>
      <c r="R125" s="84"/>
      <c r="S125" s="84"/>
      <c r="T125" s="84"/>
      <c r="U125" s="84"/>
    </row>
    <row r="126" spans="1:21" s="15" customFormat="1" ht="13.5" customHeight="1">
      <c r="A126" s="85">
        <v>114</v>
      </c>
      <c r="B126" s="85" t="s">
        <v>299</v>
      </c>
      <c r="C126" s="85" t="s">
        <v>137</v>
      </c>
      <c r="D126" s="86"/>
      <c r="E126" s="86"/>
      <c r="F126" s="86"/>
      <c r="G126" s="86"/>
      <c r="H126" s="86"/>
      <c r="I126" s="86"/>
      <c r="J126" s="86"/>
      <c r="K126" s="86"/>
      <c r="L126" s="86"/>
      <c r="M126" s="86"/>
      <c r="N126" s="86"/>
      <c r="O126" s="86"/>
      <c r="P126" s="86"/>
      <c r="Q126" s="86"/>
      <c r="R126" s="86"/>
      <c r="S126" s="86"/>
      <c r="T126" s="86"/>
      <c r="U126" s="86"/>
    </row>
    <row r="127" spans="1:21" s="15" customFormat="1" ht="13.5" customHeight="1">
      <c r="A127" s="83">
        <v>115</v>
      </c>
      <c r="B127" s="83" t="s">
        <v>299</v>
      </c>
      <c r="C127" s="83" t="s">
        <v>137</v>
      </c>
      <c r="D127" s="84"/>
      <c r="E127" s="84"/>
      <c r="F127" s="84"/>
      <c r="G127" s="84"/>
      <c r="H127" s="84"/>
      <c r="I127" s="84"/>
      <c r="J127" s="84"/>
      <c r="K127" s="84"/>
      <c r="L127" s="84"/>
      <c r="M127" s="84"/>
      <c r="N127" s="84"/>
      <c r="O127" s="84"/>
      <c r="P127" s="84"/>
      <c r="Q127" s="84"/>
      <c r="R127" s="84"/>
      <c r="S127" s="84"/>
      <c r="T127" s="84"/>
      <c r="U127" s="84"/>
    </row>
    <row r="128" spans="1:21" s="15" customFormat="1" ht="13.5" customHeight="1">
      <c r="A128" s="85">
        <v>116</v>
      </c>
      <c r="B128" s="85" t="s">
        <v>299</v>
      </c>
      <c r="C128" s="85" t="s">
        <v>137</v>
      </c>
      <c r="D128" s="86"/>
      <c r="E128" s="86"/>
      <c r="F128" s="86"/>
      <c r="G128" s="86"/>
      <c r="H128" s="86"/>
      <c r="I128" s="86"/>
      <c r="J128" s="86"/>
      <c r="K128" s="86"/>
      <c r="L128" s="86"/>
      <c r="M128" s="86"/>
      <c r="N128" s="86"/>
      <c r="O128" s="86"/>
      <c r="P128" s="86"/>
      <c r="Q128" s="86"/>
      <c r="R128" s="86"/>
      <c r="S128" s="86"/>
      <c r="T128" s="86"/>
      <c r="U128" s="86"/>
    </row>
    <row r="129" spans="1:21" s="15" customFormat="1" ht="13.5" customHeight="1">
      <c r="A129" s="83">
        <v>117</v>
      </c>
      <c r="B129" s="83" t="s">
        <v>299</v>
      </c>
      <c r="C129" s="83" t="s">
        <v>137</v>
      </c>
      <c r="D129" s="84"/>
      <c r="E129" s="84"/>
      <c r="F129" s="84"/>
      <c r="G129" s="84"/>
      <c r="H129" s="84"/>
      <c r="I129" s="84"/>
      <c r="J129" s="84"/>
      <c r="K129" s="84"/>
      <c r="L129" s="84"/>
      <c r="M129" s="84"/>
      <c r="N129" s="84"/>
      <c r="O129" s="84"/>
      <c r="P129" s="84"/>
      <c r="Q129" s="84"/>
      <c r="R129" s="84"/>
      <c r="S129" s="84"/>
      <c r="T129" s="84"/>
      <c r="U129" s="84"/>
    </row>
    <row r="130" spans="1:21" s="15" customFormat="1" ht="13.5" customHeight="1">
      <c r="A130" s="85">
        <v>118</v>
      </c>
      <c r="B130" s="85" t="s">
        <v>299</v>
      </c>
      <c r="C130" s="85" t="s">
        <v>137</v>
      </c>
      <c r="D130" s="86"/>
      <c r="E130" s="86"/>
      <c r="F130" s="86"/>
      <c r="G130" s="86"/>
      <c r="H130" s="86"/>
      <c r="I130" s="86"/>
      <c r="J130" s="86"/>
      <c r="K130" s="86"/>
      <c r="L130" s="86"/>
      <c r="M130" s="86"/>
      <c r="N130" s="86"/>
      <c r="O130" s="86"/>
      <c r="P130" s="86"/>
      <c r="Q130" s="86"/>
      <c r="R130" s="86"/>
      <c r="S130" s="86"/>
      <c r="T130" s="86"/>
      <c r="U130" s="86"/>
    </row>
    <row r="131" spans="1:21" s="15" customFormat="1" ht="13.5" customHeight="1">
      <c r="A131" s="83">
        <v>119</v>
      </c>
      <c r="B131" s="83" t="s">
        <v>299</v>
      </c>
      <c r="C131" s="83" t="s">
        <v>137</v>
      </c>
      <c r="D131" s="84"/>
      <c r="E131" s="84"/>
      <c r="F131" s="84"/>
      <c r="G131" s="84"/>
      <c r="H131" s="84"/>
      <c r="I131" s="84"/>
      <c r="J131" s="84"/>
      <c r="K131" s="84"/>
      <c r="L131" s="84"/>
      <c r="M131" s="84"/>
      <c r="N131" s="84"/>
      <c r="O131" s="84"/>
      <c r="P131" s="84"/>
      <c r="Q131" s="84"/>
      <c r="R131" s="84"/>
      <c r="S131" s="84"/>
      <c r="T131" s="84"/>
      <c r="U131" s="84"/>
    </row>
    <row r="132" spans="1:21" s="15" customFormat="1" ht="13.5" customHeight="1">
      <c r="A132" s="85">
        <v>120</v>
      </c>
      <c r="B132" s="85" t="s">
        <v>299</v>
      </c>
      <c r="C132" s="85" t="s">
        <v>137</v>
      </c>
      <c r="D132" s="86"/>
      <c r="E132" s="86"/>
      <c r="F132" s="86"/>
      <c r="G132" s="86"/>
      <c r="H132" s="86"/>
      <c r="I132" s="86"/>
      <c r="J132" s="86"/>
      <c r="K132" s="86"/>
      <c r="L132" s="86"/>
      <c r="M132" s="86"/>
      <c r="N132" s="86"/>
      <c r="O132" s="86"/>
      <c r="P132" s="86"/>
      <c r="Q132" s="86"/>
      <c r="R132" s="86"/>
      <c r="S132" s="86"/>
      <c r="T132" s="86"/>
      <c r="U132" s="86"/>
    </row>
    <row r="133" spans="1:21" s="15" customFormat="1" ht="13.5" customHeight="1">
      <c r="A133" s="83">
        <v>121</v>
      </c>
      <c r="B133" s="83" t="s">
        <v>299</v>
      </c>
      <c r="C133" s="83" t="s">
        <v>137</v>
      </c>
      <c r="D133" s="84"/>
      <c r="E133" s="84"/>
      <c r="F133" s="84"/>
      <c r="G133" s="84"/>
      <c r="H133" s="84"/>
      <c r="I133" s="84"/>
      <c r="J133" s="84"/>
      <c r="K133" s="84"/>
      <c r="L133" s="84"/>
      <c r="M133" s="84"/>
      <c r="N133" s="84"/>
      <c r="O133" s="84"/>
      <c r="P133" s="84"/>
      <c r="Q133" s="84"/>
      <c r="R133" s="84"/>
      <c r="S133" s="84"/>
      <c r="T133" s="84"/>
      <c r="U133" s="84"/>
    </row>
    <row r="134" spans="1:21" s="15" customFormat="1" ht="13.5" customHeight="1">
      <c r="A134" s="85">
        <v>122</v>
      </c>
      <c r="B134" s="85" t="s">
        <v>299</v>
      </c>
      <c r="C134" s="85" t="s">
        <v>137</v>
      </c>
      <c r="D134" s="86"/>
      <c r="E134" s="86"/>
      <c r="F134" s="86"/>
      <c r="G134" s="86"/>
      <c r="H134" s="86"/>
      <c r="I134" s="86"/>
      <c r="J134" s="86"/>
      <c r="K134" s="86"/>
      <c r="L134" s="86"/>
      <c r="M134" s="86"/>
      <c r="N134" s="86"/>
      <c r="O134" s="86"/>
      <c r="P134" s="86"/>
      <c r="Q134" s="86"/>
      <c r="R134" s="86"/>
      <c r="S134" s="86"/>
      <c r="T134" s="86"/>
      <c r="U134" s="86"/>
    </row>
    <row r="135" spans="1:21" s="15" customFormat="1" ht="13.5" customHeight="1">
      <c r="A135" s="83">
        <v>123</v>
      </c>
      <c r="B135" s="83" t="s">
        <v>299</v>
      </c>
      <c r="C135" s="83" t="s">
        <v>137</v>
      </c>
      <c r="D135" s="84"/>
      <c r="E135" s="84"/>
      <c r="F135" s="84"/>
      <c r="G135" s="84"/>
      <c r="H135" s="84"/>
      <c r="I135" s="84"/>
      <c r="J135" s="84"/>
      <c r="K135" s="84"/>
      <c r="L135" s="84"/>
      <c r="M135" s="84"/>
      <c r="N135" s="84"/>
      <c r="O135" s="84"/>
      <c r="P135" s="84"/>
      <c r="Q135" s="84"/>
      <c r="R135" s="84"/>
      <c r="S135" s="84"/>
      <c r="T135" s="84"/>
      <c r="U135" s="84"/>
    </row>
    <row r="136" spans="1:21" s="15" customFormat="1" ht="13.5" customHeight="1">
      <c r="A136" s="85">
        <v>124</v>
      </c>
      <c r="B136" s="85" t="s">
        <v>299</v>
      </c>
      <c r="C136" s="85" t="s">
        <v>137</v>
      </c>
      <c r="D136" s="86"/>
      <c r="E136" s="86"/>
      <c r="F136" s="86"/>
      <c r="G136" s="86"/>
      <c r="H136" s="86"/>
      <c r="I136" s="86"/>
      <c r="J136" s="86"/>
      <c r="K136" s="86"/>
      <c r="L136" s="86"/>
      <c r="M136" s="86"/>
      <c r="N136" s="86"/>
      <c r="O136" s="86"/>
      <c r="P136" s="86"/>
      <c r="Q136" s="86"/>
      <c r="R136" s="86"/>
      <c r="S136" s="86"/>
      <c r="T136" s="86"/>
      <c r="U136" s="86"/>
    </row>
    <row r="137" spans="1:21" s="15" customFormat="1" ht="13.5" customHeight="1">
      <c r="A137" s="83">
        <v>125</v>
      </c>
      <c r="B137" s="83" t="s">
        <v>299</v>
      </c>
      <c r="C137" s="83" t="s">
        <v>137</v>
      </c>
      <c r="D137" s="84"/>
      <c r="E137" s="84"/>
      <c r="F137" s="84"/>
      <c r="G137" s="84"/>
      <c r="H137" s="84"/>
      <c r="I137" s="84"/>
      <c r="J137" s="84"/>
      <c r="K137" s="84"/>
      <c r="L137" s="84"/>
      <c r="M137" s="84"/>
      <c r="N137" s="84"/>
      <c r="O137" s="84"/>
      <c r="P137" s="84"/>
      <c r="Q137" s="84"/>
      <c r="R137" s="84"/>
      <c r="S137" s="84"/>
      <c r="T137" s="84"/>
      <c r="U137" s="84"/>
    </row>
    <row r="138" spans="1:21" s="15" customFormat="1" ht="13.5" customHeight="1">
      <c r="A138" s="85">
        <v>126</v>
      </c>
      <c r="B138" s="85" t="s">
        <v>299</v>
      </c>
      <c r="C138" s="85" t="s">
        <v>137</v>
      </c>
      <c r="D138" s="86"/>
      <c r="E138" s="86"/>
      <c r="F138" s="86"/>
      <c r="G138" s="86"/>
      <c r="H138" s="86"/>
      <c r="I138" s="86"/>
      <c r="J138" s="86"/>
      <c r="K138" s="86"/>
      <c r="L138" s="86"/>
      <c r="M138" s="86"/>
      <c r="N138" s="86"/>
      <c r="O138" s="86"/>
      <c r="P138" s="86"/>
      <c r="Q138" s="86"/>
      <c r="R138" s="86"/>
      <c r="S138" s="86"/>
      <c r="T138" s="86"/>
      <c r="U138" s="86"/>
    </row>
    <row r="139" spans="1:21" s="15" customFormat="1" ht="13.5" customHeight="1">
      <c r="A139" s="83">
        <v>127</v>
      </c>
      <c r="B139" s="83" t="s">
        <v>299</v>
      </c>
      <c r="C139" s="83" t="s">
        <v>137</v>
      </c>
      <c r="D139" s="84"/>
      <c r="E139" s="84"/>
      <c r="F139" s="84"/>
      <c r="G139" s="84"/>
      <c r="H139" s="84"/>
      <c r="I139" s="84"/>
      <c r="J139" s="84"/>
      <c r="K139" s="84"/>
      <c r="L139" s="84"/>
      <c r="M139" s="84"/>
      <c r="N139" s="84"/>
      <c r="O139" s="84"/>
      <c r="P139" s="84"/>
      <c r="Q139" s="84"/>
      <c r="R139" s="84"/>
      <c r="S139" s="84"/>
      <c r="T139" s="84"/>
      <c r="U139" s="84"/>
    </row>
    <row r="140" spans="1:21" s="15" customFormat="1" ht="13.5" customHeight="1">
      <c r="A140" s="85">
        <v>128</v>
      </c>
      <c r="B140" s="85" t="s">
        <v>299</v>
      </c>
      <c r="C140" s="85" t="s">
        <v>137</v>
      </c>
      <c r="D140" s="86"/>
      <c r="E140" s="86"/>
      <c r="F140" s="86"/>
      <c r="G140" s="86"/>
      <c r="H140" s="86"/>
      <c r="I140" s="86"/>
      <c r="J140" s="86"/>
      <c r="K140" s="86"/>
      <c r="L140" s="86"/>
      <c r="M140" s="86"/>
      <c r="N140" s="86"/>
      <c r="O140" s="86"/>
      <c r="P140" s="86"/>
      <c r="Q140" s="86"/>
      <c r="R140" s="86"/>
      <c r="S140" s="86"/>
      <c r="T140" s="86"/>
      <c r="U140" s="86"/>
    </row>
    <row r="141" spans="1:21" s="15" customFormat="1" ht="13.5" customHeight="1">
      <c r="A141" s="83">
        <v>129</v>
      </c>
      <c r="B141" s="83" t="s">
        <v>299</v>
      </c>
      <c r="C141" s="83" t="s">
        <v>137</v>
      </c>
      <c r="D141" s="84"/>
      <c r="E141" s="84"/>
      <c r="F141" s="84"/>
      <c r="G141" s="84"/>
      <c r="H141" s="84"/>
      <c r="I141" s="84"/>
      <c r="J141" s="84"/>
      <c r="K141" s="84"/>
      <c r="L141" s="84"/>
      <c r="M141" s="84"/>
      <c r="N141" s="84"/>
      <c r="O141" s="84"/>
      <c r="P141" s="84"/>
      <c r="Q141" s="84"/>
      <c r="R141" s="84"/>
      <c r="S141" s="84"/>
      <c r="T141" s="84"/>
      <c r="U141" s="84"/>
    </row>
    <row r="142" spans="1:21" s="15" customFormat="1" ht="13.5" customHeight="1">
      <c r="A142" s="85">
        <v>130</v>
      </c>
      <c r="B142" s="85" t="s">
        <v>299</v>
      </c>
      <c r="C142" s="85" t="s">
        <v>137</v>
      </c>
      <c r="D142" s="86"/>
      <c r="E142" s="86"/>
      <c r="F142" s="86"/>
      <c r="G142" s="86"/>
      <c r="H142" s="86"/>
      <c r="I142" s="86"/>
      <c r="J142" s="86"/>
      <c r="K142" s="86"/>
      <c r="L142" s="86"/>
      <c r="M142" s="86"/>
      <c r="N142" s="86"/>
      <c r="O142" s="86"/>
      <c r="P142" s="86"/>
      <c r="Q142" s="86"/>
      <c r="R142" s="86"/>
      <c r="S142" s="86"/>
      <c r="T142" s="86"/>
      <c r="U142" s="86"/>
    </row>
    <row r="143" spans="1:21" s="15" customFormat="1" ht="13.5" customHeight="1">
      <c r="A143" s="83">
        <v>131</v>
      </c>
      <c r="B143" s="83" t="s">
        <v>299</v>
      </c>
      <c r="C143" s="83" t="s">
        <v>137</v>
      </c>
      <c r="D143" s="84"/>
      <c r="E143" s="84"/>
      <c r="F143" s="84"/>
      <c r="G143" s="84"/>
      <c r="H143" s="84"/>
      <c r="I143" s="84"/>
      <c r="J143" s="84"/>
      <c r="K143" s="84"/>
      <c r="L143" s="84"/>
      <c r="M143" s="84"/>
      <c r="N143" s="84"/>
      <c r="O143" s="84"/>
      <c r="P143" s="84"/>
      <c r="Q143" s="84"/>
      <c r="R143" s="84"/>
      <c r="S143" s="84"/>
      <c r="T143" s="84"/>
      <c r="U143" s="84"/>
    </row>
    <row r="144" spans="1:21" s="15" customFormat="1" ht="13.5" customHeight="1">
      <c r="A144" s="85">
        <v>132</v>
      </c>
      <c r="B144" s="85" t="s">
        <v>299</v>
      </c>
      <c r="C144" s="85" t="s">
        <v>137</v>
      </c>
      <c r="D144" s="86"/>
      <c r="E144" s="86"/>
      <c r="F144" s="86"/>
      <c r="G144" s="86"/>
      <c r="H144" s="86"/>
      <c r="I144" s="86"/>
      <c r="J144" s="86"/>
      <c r="K144" s="86"/>
      <c r="L144" s="86"/>
      <c r="M144" s="86"/>
      <c r="N144" s="86"/>
      <c r="O144" s="86"/>
      <c r="P144" s="86"/>
      <c r="Q144" s="86"/>
      <c r="R144" s="86"/>
      <c r="S144" s="86"/>
      <c r="T144" s="86"/>
      <c r="U144" s="86"/>
    </row>
    <row r="145" spans="1:21" s="15" customFormat="1" ht="13.5" customHeight="1">
      <c r="A145" s="83">
        <v>133</v>
      </c>
      <c r="B145" s="83" t="s">
        <v>299</v>
      </c>
      <c r="C145" s="83" t="s">
        <v>137</v>
      </c>
      <c r="D145" s="84"/>
      <c r="E145" s="84"/>
      <c r="F145" s="84"/>
      <c r="G145" s="84"/>
      <c r="H145" s="84"/>
      <c r="I145" s="84"/>
      <c r="J145" s="84"/>
      <c r="K145" s="84"/>
      <c r="L145" s="84"/>
      <c r="M145" s="84"/>
      <c r="N145" s="84"/>
      <c r="O145" s="84"/>
      <c r="P145" s="84"/>
      <c r="Q145" s="84"/>
      <c r="R145" s="84"/>
      <c r="S145" s="84"/>
      <c r="T145" s="84"/>
      <c r="U145" s="84"/>
    </row>
    <row r="146" spans="1:21" s="15" customFormat="1" ht="13.5" customHeight="1">
      <c r="A146" s="85">
        <v>134</v>
      </c>
      <c r="B146" s="85" t="s">
        <v>299</v>
      </c>
      <c r="C146" s="85" t="s">
        <v>137</v>
      </c>
      <c r="D146" s="86"/>
      <c r="E146" s="86"/>
      <c r="F146" s="86"/>
      <c r="G146" s="86"/>
      <c r="H146" s="86"/>
      <c r="I146" s="86"/>
      <c r="J146" s="86"/>
      <c r="K146" s="86"/>
      <c r="L146" s="86"/>
      <c r="M146" s="86"/>
      <c r="N146" s="86"/>
      <c r="O146" s="86"/>
      <c r="P146" s="86"/>
      <c r="Q146" s="86"/>
      <c r="R146" s="86"/>
      <c r="S146" s="86"/>
      <c r="T146" s="86"/>
      <c r="U146" s="86"/>
    </row>
    <row r="147" spans="1:21" s="15" customFormat="1" ht="13.5" customHeight="1">
      <c r="A147" s="83">
        <v>135</v>
      </c>
      <c r="B147" s="83" t="s">
        <v>299</v>
      </c>
      <c r="C147" s="83" t="s">
        <v>137</v>
      </c>
      <c r="D147" s="84"/>
      <c r="E147" s="84"/>
      <c r="F147" s="84"/>
      <c r="G147" s="84"/>
      <c r="H147" s="84"/>
      <c r="I147" s="84"/>
      <c r="J147" s="84"/>
      <c r="K147" s="84"/>
      <c r="L147" s="84"/>
      <c r="M147" s="84"/>
      <c r="N147" s="84"/>
      <c r="O147" s="84"/>
      <c r="P147" s="84"/>
      <c r="Q147" s="84"/>
      <c r="R147" s="84"/>
      <c r="S147" s="84"/>
      <c r="T147" s="84"/>
      <c r="U147" s="84"/>
    </row>
    <row r="148" spans="1:21" s="15" customFormat="1" ht="13.5" customHeight="1">
      <c r="A148" s="85">
        <v>136</v>
      </c>
      <c r="B148" s="85" t="s">
        <v>299</v>
      </c>
      <c r="C148" s="85" t="s">
        <v>137</v>
      </c>
      <c r="D148" s="86"/>
      <c r="E148" s="86"/>
      <c r="F148" s="86"/>
      <c r="G148" s="86"/>
      <c r="H148" s="86"/>
      <c r="I148" s="86"/>
      <c r="J148" s="86"/>
      <c r="K148" s="86"/>
      <c r="L148" s="86"/>
      <c r="M148" s="86"/>
      <c r="N148" s="86"/>
      <c r="O148" s="86"/>
      <c r="P148" s="86"/>
      <c r="Q148" s="86"/>
      <c r="R148" s="86"/>
      <c r="S148" s="86"/>
      <c r="T148" s="86"/>
      <c r="U148" s="86"/>
    </row>
    <row r="149" spans="1:21" s="15" customFormat="1" ht="13.5" customHeight="1">
      <c r="A149" s="83">
        <v>137</v>
      </c>
      <c r="B149" s="83" t="s">
        <v>299</v>
      </c>
      <c r="C149" s="83" t="s">
        <v>137</v>
      </c>
      <c r="D149" s="84"/>
      <c r="E149" s="84"/>
      <c r="F149" s="84"/>
      <c r="G149" s="84"/>
      <c r="H149" s="84"/>
      <c r="I149" s="84"/>
      <c r="J149" s="84"/>
      <c r="K149" s="84"/>
      <c r="L149" s="84"/>
      <c r="M149" s="84"/>
      <c r="N149" s="84"/>
      <c r="O149" s="84"/>
      <c r="P149" s="84"/>
      <c r="Q149" s="84"/>
      <c r="R149" s="84"/>
      <c r="S149" s="84"/>
      <c r="T149" s="84"/>
      <c r="U149" s="84"/>
    </row>
    <row r="150" spans="1:21" s="15" customFormat="1" ht="13.5" customHeight="1">
      <c r="A150" s="85">
        <v>138</v>
      </c>
      <c r="B150" s="85" t="s">
        <v>299</v>
      </c>
      <c r="C150" s="85" t="s">
        <v>137</v>
      </c>
      <c r="D150" s="86"/>
      <c r="E150" s="86"/>
      <c r="F150" s="86"/>
      <c r="G150" s="86"/>
      <c r="H150" s="86"/>
      <c r="I150" s="86"/>
      <c r="J150" s="86"/>
      <c r="K150" s="86"/>
      <c r="L150" s="86"/>
      <c r="M150" s="86"/>
      <c r="N150" s="86"/>
      <c r="O150" s="86"/>
      <c r="P150" s="86"/>
      <c r="Q150" s="86"/>
      <c r="R150" s="86"/>
      <c r="S150" s="86"/>
      <c r="T150" s="86"/>
      <c r="U150" s="86"/>
    </row>
    <row r="151" spans="1:21" s="15" customFormat="1" ht="13.5" customHeight="1">
      <c r="A151" s="83">
        <v>139</v>
      </c>
      <c r="B151" s="83" t="s">
        <v>299</v>
      </c>
      <c r="C151" s="83" t="s">
        <v>137</v>
      </c>
      <c r="D151" s="84"/>
      <c r="E151" s="84"/>
      <c r="F151" s="84"/>
      <c r="G151" s="84"/>
      <c r="H151" s="84"/>
      <c r="I151" s="84"/>
      <c r="J151" s="84"/>
      <c r="K151" s="84"/>
      <c r="L151" s="84"/>
      <c r="M151" s="84"/>
      <c r="N151" s="84"/>
      <c r="O151" s="84"/>
      <c r="P151" s="84"/>
      <c r="Q151" s="84"/>
      <c r="R151" s="84"/>
      <c r="S151" s="84"/>
      <c r="T151" s="84"/>
      <c r="U151" s="84"/>
    </row>
    <row r="152" spans="1:21" s="15" customFormat="1" ht="13.5" customHeight="1">
      <c r="A152" s="85">
        <v>140</v>
      </c>
      <c r="B152" s="85" t="s">
        <v>299</v>
      </c>
      <c r="C152" s="85" t="s">
        <v>137</v>
      </c>
      <c r="D152" s="86"/>
      <c r="E152" s="86"/>
      <c r="F152" s="86"/>
      <c r="G152" s="86"/>
      <c r="H152" s="86"/>
      <c r="I152" s="86"/>
      <c r="J152" s="86"/>
      <c r="K152" s="86"/>
      <c r="L152" s="86"/>
      <c r="M152" s="86"/>
      <c r="N152" s="86"/>
      <c r="O152" s="86"/>
      <c r="P152" s="86"/>
      <c r="Q152" s="86"/>
      <c r="R152" s="86"/>
      <c r="S152" s="86"/>
      <c r="T152" s="86"/>
      <c r="U152" s="86"/>
    </row>
    <row r="153" spans="1:21" s="15" customFormat="1" ht="13.5" customHeight="1">
      <c r="A153" s="83">
        <v>141</v>
      </c>
      <c r="B153" s="83" t="s">
        <v>299</v>
      </c>
      <c r="C153" s="83" t="s">
        <v>137</v>
      </c>
      <c r="D153" s="84"/>
      <c r="E153" s="84"/>
      <c r="F153" s="84"/>
      <c r="G153" s="84"/>
      <c r="H153" s="84"/>
      <c r="I153" s="84"/>
      <c r="J153" s="84"/>
      <c r="K153" s="84"/>
      <c r="L153" s="84"/>
      <c r="M153" s="84"/>
      <c r="N153" s="84"/>
      <c r="O153" s="84"/>
      <c r="P153" s="84"/>
      <c r="Q153" s="84"/>
      <c r="R153" s="84"/>
      <c r="S153" s="84"/>
      <c r="T153" s="84"/>
      <c r="U153" s="84"/>
    </row>
    <row r="154" spans="1:21" s="15" customFormat="1" ht="13.5" customHeight="1">
      <c r="A154" s="85">
        <v>142</v>
      </c>
      <c r="B154" s="85" t="s">
        <v>299</v>
      </c>
      <c r="C154" s="85" t="s">
        <v>137</v>
      </c>
      <c r="D154" s="86"/>
      <c r="E154" s="86"/>
      <c r="F154" s="86"/>
      <c r="G154" s="86"/>
      <c r="H154" s="86"/>
      <c r="I154" s="86"/>
      <c r="J154" s="86"/>
      <c r="K154" s="86"/>
      <c r="L154" s="86"/>
      <c r="M154" s="86"/>
      <c r="N154" s="86"/>
      <c r="O154" s="86"/>
      <c r="P154" s="86"/>
      <c r="Q154" s="86"/>
      <c r="R154" s="86"/>
      <c r="S154" s="86"/>
      <c r="T154" s="86"/>
      <c r="U154" s="86"/>
    </row>
    <row r="155" spans="1:21" s="15" customFormat="1" ht="13.5" customHeight="1">
      <c r="A155" s="83">
        <v>143</v>
      </c>
      <c r="B155" s="83" t="s">
        <v>299</v>
      </c>
      <c r="C155" s="83" t="s">
        <v>137</v>
      </c>
      <c r="D155" s="84"/>
      <c r="E155" s="84"/>
      <c r="F155" s="84"/>
      <c r="G155" s="84"/>
      <c r="H155" s="84"/>
      <c r="I155" s="84"/>
      <c r="J155" s="84"/>
      <c r="K155" s="84"/>
      <c r="L155" s="84"/>
      <c r="M155" s="84"/>
      <c r="N155" s="84"/>
      <c r="O155" s="84"/>
      <c r="P155" s="84"/>
      <c r="Q155" s="84"/>
      <c r="R155" s="84"/>
      <c r="S155" s="84"/>
      <c r="T155" s="84"/>
      <c r="U155" s="84"/>
    </row>
    <row r="156" spans="1:21" s="15" customFormat="1" ht="13.5" customHeight="1">
      <c r="A156" s="85">
        <v>144</v>
      </c>
      <c r="B156" s="85" t="s">
        <v>299</v>
      </c>
      <c r="C156" s="85" t="s">
        <v>137</v>
      </c>
      <c r="D156" s="86"/>
      <c r="E156" s="86"/>
      <c r="F156" s="86"/>
      <c r="G156" s="86"/>
      <c r="H156" s="86"/>
      <c r="I156" s="86"/>
      <c r="J156" s="86"/>
      <c r="K156" s="86"/>
      <c r="L156" s="86"/>
      <c r="M156" s="86"/>
      <c r="N156" s="86"/>
      <c r="O156" s="86"/>
      <c r="P156" s="86"/>
      <c r="Q156" s="86"/>
      <c r="R156" s="86"/>
      <c r="S156" s="86"/>
      <c r="T156" s="86"/>
      <c r="U156" s="86"/>
    </row>
    <row r="157" spans="1:21" s="15" customFormat="1" ht="13.5" customHeight="1">
      <c r="A157" s="83">
        <v>145</v>
      </c>
      <c r="B157" s="83" t="s">
        <v>299</v>
      </c>
      <c r="C157" s="83" t="s">
        <v>137</v>
      </c>
      <c r="D157" s="84"/>
      <c r="E157" s="84"/>
      <c r="F157" s="84"/>
      <c r="G157" s="84"/>
      <c r="H157" s="84"/>
      <c r="I157" s="84"/>
      <c r="J157" s="84"/>
      <c r="K157" s="84"/>
      <c r="L157" s="84"/>
      <c r="M157" s="84"/>
      <c r="N157" s="84"/>
      <c r="O157" s="84"/>
      <c r="P157" s="84"/>
      <c r="Q157" s="84"/>
      <c r="R157" s="84"/>
      <c r="S157" s="84"/>
      <c r="T157" s="84"/>
      <c r="U157" s="84"/>
    </row>
    <row r="158" spans="1:21" s="15" customFormat="1" ht="13.5" customHeight="1">
      <c r="A158" s="85">
        <v>146</v>
      </c>
      <c r="B158" s="85" t="s">
        <v>299</v>
      </c>
      <c r="C158" s="85" t="s">
        <v>137</v>
      </c>
      <c r="D158" s="86"/>
      <c r="E158" s="86"/>
      <c r="F158" s="86"/>
      <c r="G158" s="86"/>
      <c r="H158" s="86"/>
      <c r="I158" s="86"/>
      <c r="J158" s="86"/>
      <c r="K158" s="86"/>
      <c r="L158" s="86"/>
      <c r="M158" s="86"/>
      <c r="N158" s="86"/>
      <c r="O158" s="86"/>
      <c r="P158" s="86"/>
      <c r="Q158" s="86"/>
      <c r="R158" s="86"/>
      <c r="S158" s="86"/>
      <c r="T158" s="86"/>
      <c r="U158" s="86"/>
    </row>
    <row r="159" spans="1:21" s="15" customFormat="1" ht="13.5" customHeight="1">
      <c r="A159" s="83">
        <v>147</v>
      </c>
      <c r="B159" s="83" t="s">
        <v>299</v>
      </c>
      <c r="C159" s="83" t="s">
        <v>137</v>
      </c>
      <c r="D159" s="84"/>
      <c r="E159" s="84"/>
      <c r="F159" s="84"/>
      <c r="G159" s="84"/>
      <c r="H159" s="84"/>
      <c r="I159" s="84"/>
      <c r="J159" s="84"/>
      <c r="K159" s="84"/>
      <c r="L159" s="84"/>
      <c r="M159" s="84"/>
      <c r="N159" s="84"/>
      <c r="O159" s="84"/>
      <c r="P159" s="84"/>
      <c r="Q159" s="84"/>
      <c r="R159" s="84"/>
      <c r="S159" s="84"/>
      <c r="T159" s="84"/>
      <c r="U159" s="84"/>
    </row>
    <row r="160" spans="1:21" s="15" customFormat="1" ht="13.5" customHeight="1">
      <c r="A160" s="85">
        <v>148</v>
      </c>
      <c r="B160" s="85" t="s">
        <v>299</v>
      </c>
      <c r="C160" s="85" t="s">
        <v>137</v>
      </c>
      <c r="D160" s="86"/>
      <c r="E160" s="86"/>
      <c r="F160" s="86"/>
      <c r="G160" s="86"/>
      <c r="H160" s="86"/>
      <c r="I160" s="86"/>
      <c r="J160" s="86"/>
      <c r="K160" s="86"/>
      <c r="L160" s="86"/>
      <c r="M160" s="86"/>
      <c r="N160" s="86"/>
      <c r="O160" s="86"/>
      <c r="P160" s="86"/>
      <c r="Q160" s="86"/>
      <c r="R160" s="86"/>
      <c r="S160" s="86"/>
      <c r="T160" s="86"/>
      <c r="U160" s="86"/>
    </row>
    <row r="161" spans="1:21" s="15" customFormat="1" ht="13.5" customHeight="1">
      <c r="A161" s="83">
        <v>149</v>
      </c>
      <c r="B161" s="83" t="s">
        <v>299</v>
      </c>
      <c r="C161" s="83" t="s">
        <v>137</v>
      </c>
      <c r="D161" s="84"/>
      <c r="E161" s="84"/>
      <c r="F161" s="84"/>
      <c r="G161" s="84"/>
      <c r="H161" s="84"/>
      <c r="I161" s="84"/>
      <c r="J161" s="84"/>
      <c r="K161" s="84"/>
      <c r="L161" s="84"/>
      <c r="M161" s="84"/>
      <c r="N161" s="84"/>
      <c r="O161" s="84"/>
      <c r="P161" s="84"/>
      <c r="Q161" s="84"/>
      <c r="R161" s="84"/>
      <c r="S161" s="84"/>
      <c r="T161" s="84"/>
      <c r="U161" s="84"/>
    </row>
    <row r="162" spans="1:21" s="15" customFormat="1" ht="13.5" customHeight="1">
      <c r="A162" s="85">
        <v>150</v>
      </c>
      <c r="B162" s="85" t="s">
        <v>299</v>
      </c>
      <c r="C162" s="85" t="s">
        <v>137</v>
      </c>
      <c r="D162" s="86"/>
      <c r="E162" s="86"/>
      <c r="F162" s="86"/>
      <c r="G162" s="86"/>
      <c r="H162" s="86"/>
      <c r="I162" s="86"/>
      <c r="J162" s="86"/>
      <c r="K162" s="86"/>
      <c r="L162" s="86"/>
      <c r="M162" s="86"/>
      <c r="N162" s="86"/>
      <c r="O162" s="86"/>
      <c r="P162" s="86"/>
      <c r="Q162" s="86"/>
      <c r="R162" s="86"/>
      <c r="S162" s="86"/>
      <c r="T162" s="86"/>
      <c r="U162" s="86"/>
    </row>
    <row r="163" spans="1:21" s="15" customFormat="1" ht="13.5" customHeight="1">
      <c r="A163" s="83">
        <v>151</v>
      </c>
      <c r="B163" s="83" t="s">
        <v>299</v>
      </c>
      <c r="C163" s="83" t="s">
        <v>137</v>
      </c>
      <c r="D163" s="84"/>
      <c r="E163" s="84"/>
      <c r="F163" s="84"/>
      <c r="G163" s="84"/>
      <c r="H163" s="84"/>
      <c r="I163" s="84"/>
      <c r="J163" s="84"/>
      <c r="K163" s="84"/>
      <c r="L163" s="84"/>
      <c r="M163" s="84"/>
      <c r="N163" s="84"/>
      <c r="O163" s="84"/>
      <c r="P163" s="84"/>
      <c r="Q163" s="84"/>
      <c r="R163" s="84"/>
      <c r="S163" s="84"/>
      <c r="T163" s="84"/>
      <c r="U163" s="84"/>
    </row>
    <row r="164" spans="1:21" s="15" customFormat="1" ht="13.5" customHeight="1">
      <c r="A164" s="85">
        <v>152</v>
      </c>
      <c r="B164" s="85" t="s">
        <v>299</v>
      </c>
      <c r="C164" s="85" t="s">
        <v>137</v>
      </c>
      <c r="D164" s="86"/>
      <c r="E164" s="86"/>
      <c r="F164" s="86"/>
      <c r="G164" s="86"/>
      <c r="H164" s="86"/>
      <c r="I164" s="86"/>
      <c r="J164" s="86"/>
      <c r="K164" s="86"/>
      <c r="L164" s="86"/>
      <c r="M164" s="86"/>
      <c r="N164" s="86"/>
      <c r="O164" s="86"/>
      <c r="P164" s="86"/>
      <c r="Q164" s="86"/>
      <c r="R164" s="86"/>
      <c r="S164" s="86"/>
      <c r="T164" s="86"/>
      <c r="U164" s="86"/>
    </row>
    <row r="165" spans="1:21" s="15" customFormat="1" ht="13.5" customHeight="1">
      <c r="A165" s="83">
        <v>153</v>
      </c>
      <c r="B165" s="83" t="s">
        <v>299</v>
      </c>
      <c r="C165" s="83" t="s">
        <v>137</v>
      </c>
      <c r="D165" s="84"/>
      <c r="E165" s="84"/>
      <c r="F165" s="84"/>
      <c r="G165" s="84"/>
      <c r="H165" s="84"/>
      <c r="I165" s="84"/>
      <c r="J165" s="84"/>
      <c r="K165" s="84"/>
      <c r="L165" s="84"/>
      <c r="M165" s="84"/>
      <c r="N165" s="84"/>
      <c r="O165" s="84"/>
      <c r="P165" s="84"/>
      <c r="Q165" s="84"/>
      <c r="R165" s="84"/>
      <c r="S165" s="84"/>
      <c r="T165" s="84"/>
      <c r="U165" s="84"/>
    </row>
    <row r="166" spans="1:21" s="15" customFormat="1" ht="13.5" customHeight="1">
      <c r="A166" s="85">
        <v>154</v>
      </c>
      <c r="B166" s="85" t="s">
        <v>299</v>
      </c>
      <c r="C166" s="85" t="s">
        <v>137</v>
      </c>
      <c r="D166" s="86"/>
      <c r="E166" s="86"/>
      <c r="F166" s="86"/>
      <c r="G166" s="86"/>
      <c r="H166" s="86"/>
      <c r="I166" s="86"/>
      <c r="J166" s="86"/>
      <c r="K166" s="86"/>
      <c r="L166" s="86"/>
      <c r="M166" s="86"/>
      <c r="N166" s="86"/>
      <c r="O166" s="86"/>
      <c r="P166" s="86"/>
      <c r="Q166" s="86"/>
      <c r="R166" s="86"/>
      <c r="S166" s="86"/>
      <c r="T166" s="86"/>
      <c r="U166" s="86"/>
    </row>
    <row r="167" spans="1:21" s="15" customFormat="1" ht="13.5" customHeight="1">
      <c r="A167" s="83">
        <v>155</v>
      </c>
      <c r="B167" s="83" t="s">
        <v>299</v>
      </c>
      <c r="C167" s="83" t="s">
        <v>137</v>
      </c>
      <c r="D167" s="84"/>
      <c r="E167" s="84"/>
      <c r="F167" s="84"/>
      <c r="G167" s="84"/>
      <c r="H167" s="84"/>
      <c r="I167" s="84"/>
      <c r="J167" s="84"/>
      <c r="K167" s="84"/>
      <c r="L167" s="84"/>
      <c r="M167" s="84"/>
      <c r="N167" s="84"/>
      <c r="O167" s="84"/>
      <c r="P167" s="84"/>
      <c r="Q167" s="84"/>
      <c r="R167" s="84"/>
      <c r="S167" s="84"/>
      <c r="T167" s="84"/>
      <c r="U167" s="84"/>
    </row>
    <row r="168" spans="1:21" s="15" customFormat="1" ht="13.5" customHeight="1">
      <c r="A168" s="85">
        <v>156</v>
      </c>
      <c r="B168" s="85" t="s">
        <v>299</v>
      </c>
      <c r="C168" s="85" t="s">
        <v>137</v>
      </c>
      <c r="D168" s="86"/>
      <c r="E168" s="86"/>
      <c r="F168" s="86"/>
      <c r="G168" s="86"/>
      <c r="H168" s="86"/>
      <c r="I168" s="86"/>
      <c r="J168" s="86"/>
      <c r="K168" s="86"/>
      <c r="L168" s="86"/>
      <c r="M168" s="86"/>
      <c r="N168" s="86"/>
      <c r="O168" s="86"/>
      <c r="P168" s="86"/>
      <c r="Q168" s="86"/>
      <c r="R168" s="86"/>
      <c r="S168" s="86"/>
      <c r="T168" s="86"/>
      <c r="U168" s="86"/>
    </row>
    <row r="169" spans="1:21" s="15" customFormat="1" ht="13.5" customHeight="1">
      <c r="A169" s="83">
        <v>157</v>
      </c>
      <c r="B169" s="83" t="s">
        <v>299</v>
      </c>
      <c r="C169" s="83" t="s">
        <v>137</v>
      </c>
      <c r="D169" s="84"/>
      <c r="E169" s="84"/>
      <c r="F169" s="84"/>
      <c r="G169" s="84"/>
      <c r="H169" s="84"/>
      <c r="I169" s="84"/>
      <c r="J169" s="84"/>
      <c r="K169" s="84"/>
      <c r="L169" s="84"/>
      <c r="M169" s="84"/>
      <c r="N169" s="84"/>
      <c r="O169" s="84"/>
      <c r="P169" s="84"/>
      <c r="Q169" s="84"/>
      <c r="R169" s="84"/>
      <c r="S169" s="84"/>
      <c r="T169" s="84"/>
      <c r="U169" s="84"/>
    </row>
    <row r="170" spans="1:21" s="15" customFormat="1" ht="13.5" customHeight="1">
      <c r="A170" s="85">
        <v>158</v>
      </c>
      <c r="B170" s="85" t="s">
        <v>299</v>
      </c>
      <c r="C170" s="85" t="s">
        <v>137</v>
      </c>
      <c r="D170" s="86"/>
      <c r="E170" s="86"/>
      <c r="F170" s="86"/>
      <c r="G170" s="86"/>
      <c r="H170" s="86"/>
      <c r="I170" s="86"/>
      <c r="J170" s="86"/>
      <c r="K170" s="86"/>
      <c r="L170" s="86"/>
      <c r="M170" s="86"/>
      <c r="N170" s="86"/>
      <c r="O170" s="86"/>
      <c r="P170" s="86"/>
      <c r="Q170" s="86"/>
      <c r="R170" s="86"/>
      <c r="S170" s="86"/>
      <c r="T170" s="86"/>
      <c r="U170" s="86"/>
    </row>
    <row r="171" spans="1:21" s="15" customFormat="1" ht="13.5" customHeight="1">
      <c r="A171" s="83">
        <v>159</v>
      </c>
      <c r="B171" s="83" t="s">
        <v>299</v>
      </c>
      <c r="C171" s="83" t="s">
        <v>137</v>
      </c>
      <c r="D171" s="84"/>
      <c r="E171" s="84"/>
      <c r="F171" s="84"/>
      <c r="G171" s="84"/>
      <c r="H171" s="84"/>
      <c r="I171" s="84"/>
      <c r="J171" s="84"/>
      <c r="K171" s="84"/>
      <c r="L171" s="84"/>
      <c r="M171" s="84"/>
      <c r="N171" s="84"/>
      <c r="O171" s="84"/>
      <c r="P171" s="84"/>
      <c r="Q171" s="84"/>
      <c r="R171" s="84"/>
      <c r="S171" s="84"/>
      <c r="T171" s="84"/>
      <c r="U171" s="84"/>
    </row>
    <row r="172" spans="1:21" s="15" customFormat="1" ht="13.5" customHeight="1">
      <c r="A172" s="85">
        <v>160</v>
      </c>
      <c r="B172" s="85" t="s">
        <v>299</v>
      </c>
      <c r="C172" s="85" t="s">
        <v>137</v>
      </c>
      <c r="D172" s="86"/>
      <c r="E172" s="86"/>
      <c r="F172" s="86"/>
      <c r="G172" s="86"/>
      <c r="H172" s="86"/>
      <c r="I172" s="86"/>
      <c r="J172" s="86"/>
      <c r="K172" s="86"/>
      <c r="L172" s="86"/>
      <c r="M172" s="86"/>
      <c r="N172" s="86"/>
      <c r="O172" s="86"/>
      <c r="P172" s="86"/>
      <c r="Q172" s="86"/>
      <c r="R172" s="86"/>
      <c r="S172" s="86"/>
      <c r="T172" s="86"/>
      <c r="U172" s="86"/>
    </row>
    <row r="173" spans="1:21" s="15" customFormat="1" ht="13.5" customHeight="1">
      <c r="A173" s="83">
        <v>161</v>
      </c>
      <c r="B173" s="83" t="s">
        <v>299</v>
      </c>
      <c r="C173" s="83" t="s">
        <v>137</v>
      </c>
      <c r="D173" s="84"/>
      <c r="E173" s="84"/>
      <c r="F173" s="84"/>
      <c r="G173" s="84"/>
      <c r="H173" s="84"/>
      <c r="I173" s="84"/>
      <c r="J173" s="84"/>
      <c r="K173" s="84"/>
      <c r="L173" s="84"/>
      <c r="M173" s="84"/>
      <c r="N173" s="84"/>
      <c r="O173" s="84"/>
      <c r="P173" s="84"/>
      <c r="Q173" s="84"/>
      <c r="R173" s="84"/>
      <c r="S173" s="84"/>
      <c r="T173" s="84"/>
      <c r="U173" s="84"/>
    </row>
    <row r="174" spans="1:21" s="15" customFormat="1" ht="13.5" customHeight="1">
      <c r="A174" s="85">
        <v>162</v>
      </c>
      <c r="B174" s="85" t="s">
        <v>299</v>
      </c>
      <c r="C174" s="85" t="s">
        <v>137</v>
      </c>
      <c r="D174" s="86"/>
      <c r="E174" s="86"/>
      <c r="F174" s="86"/>
      <c r="G174" s="86"/>
      <c r="H174" s="86"/>
      <c r="I174" s="86"/>
      <c r="J174" s="86"/>
      <c r="K174" s="86"/>
      <c r="L174" s="86"/>
      <c r="M174" s="86"/>
      <c r="N174" s="86"/>
      <c r="O174" s="86"/>
      <c r="P174" s="86"/>
      <c r="Q174" s="86"/>
      <c r="R174" s="86"/>
      <c r="S174" s="86"/>
      <c r="T174" s="86"/>
      <c r="U174" s="86"/>
    </row>
    <row r="175" spans="1:21" s="15" customFormat="1" ht="13.5" customHeight="1">
      <c r="A175" s="83">
        <v>163</v>
      </c>
      <c r="B175" s="83" t="s">
        <v>299</v>
      </c>
      <c r="C175" s="83" t="s">
        <v>137</v>
      </c>
      <c r="D175" s="84"/>
      <c r="E175" s="84"/>
      <c r="F175" s="84"/>
      <c r="G175" s="84"/>
      <c r="H175" s="84"/>
      <c r="I175" s="84"/>
      <c r="J175" s="84"/>
      <c r="K175" s="84"/>
      <c r="L175" s="84"/>
      <c r="M175" s="84"/>
      <c r="N175" s="84"/>
      <c r="O175" s="84"/>
      <c r="P175" s="84"/>
      <c r="Q175" s="84"/>
      <c r="R175" s="84"/>
      <c r="S175" s="84"/>
      <c r="T175" s="84"/>
      <c r="U175" s="84"/>
    </row>
    <row r="176" spans="1:21" s="15" customFormat="1" ht="13.5" customHeight="1">
      <c r="A176" s="85">
        <v>164</v>
      </c>
      <c r="B176" s="85" t="s">
        <v>299</v>
      </c>
      <c r="C176" s="85" t="s">
        <v>137</v>
      </c>
      <c r="D176" s="86"/>
      <c r="E176" s="86"/>
      <c r="F176" s="86"/>
      <c r="G176" s="86"/>
      <c r="H176" s="86"/>
      <c r="I176" s="86"/>
      <c r="J176" s="86"/>
      <c r="K176" s="86"/>
      <c r="L176" s="86"/>
      <c r="M176" s="86"/>
      <c r="N176" s="86"/>
      <c r="O176" s="86"/>
      <c r="P176" s="86"/>
      <c r="Q176" s="86"/>
      <c r="R176" s="86"/>
      <c r="S176" s="86"/>
      <c r="T176" s="86"/>
      <c r="U176" s="86"/>
    </row>
    <row r="177" spans="1:21" s="15" customFormat="1" ht="13.5" customHeight="1">
      <c r="A177" s="83">
        <v>165</v>
      </c>
      <c r="B177" s="83" t="s">
        <v>299</v>
      </c>
      <c r="C177" s="83" t="s">
        <v>137</v>
      </c>
      <c r="D177" s="84"/>
      <c r="E177" s="84"/>
      <c r="F177" s="84"/>
      <c r="G177" s="84"/>
      <c r="H177" s="84"/>
      <c r="I177" s="84"/>
      <c r="J177" s="84"/>
      <c r="K177" s="84"/>
      <c r="L177" s="84"/>
      <c r="M177" s="84"/>
      <c r="N177" s="84"/>
      <c r="O177" s="84"/>
      <c r="P177" s="84"/>
      <c r="Q177" s="84"/>
      <c r="R177" s="84"/>
      <c r="S177" s="84"/>
      <c r="T177" s="84"/>
      <c r="U177" s="84"/>
    </row>
    <row r="178" spans="1:21" s="15" customFormat="1" ht="13.5" customHeight="1">
      <c r="A178" s="85">
        <v>166</v>
      </c>
      <c r="B178" s="85" t="s">
        <v>299</v>
      </c>
      <c r="C178" s="85" t="s">
        <v>137</v>
      </c>
      <c r="D178" s="86"/>
      <c r="E178" s="86"/>
      <c r="F178" s="86"/>
      <c r="G178" s="86"/>
      <c r="H178" s="86"/>
      <c r="I178" s="86"/>
      <c r="J178" s="86"/>
      <c r="K178" s="86"/>
      <c r="L178" s="86"/>
      <c r="M178" s="86"/>
      <c r="N178" s="86"/>
      <c r="O178" s="86"/>
      <c r="P178" s="86"/>
      <c r="Q178" s="86"/>
      <c r="R178" s="86"/>
      <c r="S178" s="86"/>
      <c r="T178" s="86"/>
      <c r="U178" s="86"/>
    </row>
    <row r="179" spans="1:21" s="15" customFormat="1" ht="13.5" customHeight="1">
      <c r="A179" s="83">
        <v>167</v>
      </c>
      <c r="B179" s="83" t="s">
        <v>299</v>
      </c>
      <c r="C179" s="83" t="s">
        <v>137</v>
      </c>
      <c r="D179" s="84"/>
      <c r="E179" s="84"/>
      <c r="F179" s="84"/>
      <c r="G179" s="84"/>
      <c r="H179" s="84"/>
      <c r="I179" s="84"/>
      <c r="J179" s="84"/>
      <c r="K179" s="84"/>
      <c r="L179" s="84"/>
      <c r="M179" s="84"/>
      <c r="N179" s="84"/>
      <c r="O179" s="84"/>
      <c r="P179" s="84"/>
      <c r="Q179" s="84"/>
      <c r="R179" s="84"/>
      <c r="S179" s="84"/>
      <c r="T179" s="84"/>
      <c r="U179" s="84"/>
    </row>
    <row r="180" spans="1:21" s="15" customFormat="1" ht="13.5" customHeight="1">
      <c r="A180" s="85">
        <v>168</v>
      </c>
      <c r="B180" s="85" t="s">
        <v>299</v>
      </c>
      <c r="C180" s="85" t="s">
        <v>137</v>
      </c>
      <c r="D180" s="86"/>
      <c r="E180" s="86"/>
      <c r="F180" s="86"/>
      <c r="G180" s="86"/>
      <c r="H180" s="86"/>
      <c r="I180" s="86"/>
      <c r="J180" s="86"/>
      <c r="K180" s="86"/>
      <c r="L180" s="86"/>
      <c r="M180" s="86"/>
      <c r="N180" s="86"/>
      <c r="O180" s="86"/>
      <c r="P180" s="86"/>
      <c r="Q180" s="86"/>
      <c r="R180" s="86"/>
      <c r="S180" s="86"/>
      <c r="T180" s="86"/>
      <c r="U180" s="86"/>
    </row>
    <row r="181" spans="1:21" s="15" customFormat="1" ht="13.5" customHeight="1">
      <c r="A181" s="83">
        <v>169</v>
      </c>
      <c r="B181" s="83" t="s">
        <v>299</v>
      </c>
      <c r="C181" s="83" t="s">
        <v>137</v>
      </c>
      <c r="D181" s="84"/>
      <c r="E181" s="84"/>
      <c r="F181" s="84"/>
      <c r="G181" s="84"/>
      <c r="H181" s="84"/>
      <c r="I181" s="84"/>
      <c r="J181" s="84"/>
      <c r="K181" s="84"/>
      <c r="L181" s="84"/>
      <c r="M181" s="84"/>
      <c r="N181" s="84"/>
      <c r="O181" s="84"/>
      <c r="P181" s="84"/>
      <c r="Q181" s="84"/>
      <c r="R181" s="84"/>
      <c r="S181" s="84"/>
      <c r="T181" s="84"/>
      <c r="U181" s="84"/>
    </row>
    <row r="182" spans="1:21" s="15" customFormat="1" ht="13.5" customHeight="1">
      <c r="A182" s="85">
        <v>170</v>
      </c>
      <c r="B182" s="85" t="s">
        <v>299</v>
      </c>
      <c r="C182" s="85" t="s">
        <v>137</v>
      </c>
      <c r="D182" s="86"/>
      <c r="E182" s="86"/>
      <c r="F182" s="86"/>
      <c r="G182" s="86"/>
      <c r="H182" s="86"/>
      <c r="I182" s="86"/>
      <c r="J182" s="86"/>
      <c r="K182" s="86"/>
      <c r="L182" s="86"/>
      <c r="M182" s="86"/>
      <c r="N182" s="86"/>
      <c r="O182" s="86"/>
      <c r="P182" s="86"/>
      <c r="Q182" s="86"/>
      <c r="R182" s="86"/>
      <c r="S182" s="86"/>
      <c r="T182" s="86"/>
      <c r="U182" s="86"/>
    </row>
    <row r="183" spans="1:21" s="15" customFormat="1" ht="13.5" customHeight="1">
      <c r="A183" s="83">
        <v>171</v>
      </c>
      <c r="B183" s="83" t="s">
        <v>299</v>
      </c>
      <c r="C183" s="83" t="s">
        <v>137</v>
      </c>
      <c r="D183" s="84"/>
      <c r="E183" s="84"/>
      <c r="F183" s="84"/>
      <c r="G183" s="84"/>
      <c r="H183" s="84"/>
      <c r="I183" s="84"/>
      <c r="J183" s="84"/>
      <c r="K183" s="84"/>
      <c r="L183" s="84"/>
      <c r="M183" s="84"/>
      <c r="N183" s="84"/>
      <c r="O183" s="84"/>
      <c r="P183" s="84"/>
      <c r="Q183" s="84"/>
      <c r="R183" s="84"/>
      <c r="S183" s="84"/>
      <c r="T183" s="84"/>
      <c r="U183" s="84"/>
    </row>
    <row r="184" spans="1:21" s="15" customFormat="1" ht="13.5" customHeight="1">
      <c r="A184" s="85">
        <v>172</v>
      </c>
      <c r="B184" s="85" t="s">
        <v>299</v>
      </c>
      <c r="C184" s="85" t="s">
        <v>137</v>
      </c>
      <c r="D184" s="86"/>
      <c r="E184" s="86"/>
      <c r="F184" s="86"/>
      <c r="G184" s="86"/>
      <c r="H184" s="86"/>
      <c r="I184" s="86"/>
      <c r="J184" s="86"/>
      <c r="K184" s="86"/>
      <c r="L184" s="86"/>
      <c r="M184" s="86"/>
      <c r="N184" s="86"/>
      <c r="O184" s="86"/>
      <c r="P184" s="86"/>
      <c r="Q184" s="86"/>
      <c r="R184" s="86"/>
      <c r="S184" s="86"/>
      <c r="T184" s="86"/>
      <c r="U184" s="86"/>
    </row>
    <row r="185" spans="1:21" s="15" customFormat="1" ht="13.5" customHeight="1">
      <c r="A185" s="83">
        <v>173</v>
      </c>
      <c r="B185" s="83" t="s">
        <v>299</v>
      </c>
      <c r="C185" s="83" t="s">
        <v>137</v>
      </c>
      <c r="D185" s="84"/>
      <c r="E185" s="84"/>
      <c r="F185" s="84"/>
      <c r="G185" s="84"/>
      <c r="H185" s="84"/>
      <c r="I185" s="84"/>
      <c r="J185" s="84"/>
      <c r="K185" s="84"/>
      <c r="L185" s="84"/>
      <c r="M185" s="84"/>
      <c r="N185" s="84"/>
      <c r="O185" s="84"/>
      <c r="P185" s="84"/>
      <c r="Q185" s="84"/>
      <c r="R185" s="84"/>
      <c r="S185" s="84"/>
      <c r="T185" s="84"/>
      <c r="U185" s="84"/>
    </row>
    <row r="186" spans="1:21" s="15" customFormat="1" ht="13.5" customHeight="1">
      <c r="A186" s="85">
        <v>174</v>
      </c>
      <c r="B186" s="85" t="s">
        <v>299</v>
      </c>
      <c r="C186" s="85" t="s">
        <v>137</v>
      </c>
      <c r="D186" s="86"/>
      <c r="E186" s="86"/>
      <c r="F186" s="86"/>
      <c r="G186" s="86"/>
      <c r="H186" s="86"/>
      <c r="I186" s="86"/>
      <c r="J186" s="86"/>
      <c r="K186" s="86"/>
      <c r="L186" s="86"/>
      <c r="M186" s="86"/>
      <c r="N186" s="86"/>
      <c r="O186" s="86"/>
      <c r="P186" s="86"/>
      <c r="Q186" s="86"/>
      <c r="R186" s="86"/>
      <c r="S186" s="86"/>
      <c r="T186" s="86"/>
      <c r="U186" s="86"/>
    </row>
    <row r="187" spans="1:21" s="15" customFormat="1" ht="13.5" customHeight="1">
      <c r="A187" s="83">
        <v>175</v>
      </c>
      <c r="B187" s="83" t="s">
        <v>299</v>
      </c>
      <c r="C187" s="83" t="s">
        <v>137</v>
      </c>
      <c r="D187" s="84"/>
      <c r="E187" s="84"/>
      <c r="F187" s="84"/>
      <c r="G187" s="84"/>
      <c r="H187" s="84"/>
      <c r="I187" s="84"/>
      <c r="J187" s="84"/>
      <c r="K187" s="84"/>
      <c r="L187" s="84"/>
      <c r="M187" s="84"/>
      <c r="N187" s="84"/>
      <c r="O187" s="84"/>
      <c r="P187" s="84"/>
      <c r="Q187" s="84"/>
      <c r="R187" s="84"/>
      <c r="S187" s="84"/>
      <c r="T187" s="84"/>
      <c r="U187" s="84"/>
    </row>
    <row r="188" spans="1:21" s="15" customFormat="1" ht="13.5" customHeight="1">
      <c r="A188" s="85">
        <v>176</v>
      </c>
      <c r="B188" s="85" t="s">
        <v>299</v>
      </c>
      <c r="C188" s="85" t="s">
        <v>137</v>
      </c>
      <c r="D188" s="86"/>
      <c r="E188" s="86"/>
      <c r="F188" s="86"/>
      <c r="G188" s="86"/>
      <c r="H188" s="86"/>
      <c r="I188" s="86"/>
      <c r="J188" s="86"/>
      <c r="K188" s="86"/>
      <c r="L188" s="86"/>
      <c r="M188" s="86"/>
      <c r="N188" s="86"/>
      <c r="O188" s="86"/>
      <c r="P188" s="86"/>
      <c r="Q188" s="86"/>
      <c r="R188" s="86"/>
      <c r="S188" s="86"/>
      <c r="T188" s="86"/>
      <c r="U188" s="86"/>
    </row>
    <row r="189" spans="1:21" s="15" customFormat="1" ht="13.5" customHeight="1">
      <c r="A189" s="83">
        <v>177</v>
      </c>
      <c r="B189" s="83" t="s">
        <v>299</v>
      </c>
      <c r="C189" s="83" t="s">
        <v>137</v>
      </c>
      <c r="D189" s="84"/>
      <c r="E189" s="84"/>
      <c r="F189" s="84"/>
      <c r="G189" s="84"/>
      <c r="H189" s="84"/>
      <c r="I189" s="84"/>
      <c r="J189" s="84"/>
      <c r="K189" s="84"/>
      <c r="L189" s="84"/>
      <c r="M189" s="84"/>
      <c r="N189" s="84"/>
      <c r="O189" s="84"/>
      <c r="P189" s="84"/>
      <c r="Q189" s="84"/>
      <c r="R189" s="84"/>
      <c r="S189" s="84"/>
      <c r="T189" s="84"/>
      <c r="U189" s="84"/>
    </row>
    <row r="190" spans="1:21" s="15" customFormat="1" ht="13.5" customHeight="1">
      <c r="A190" s="85">
        <v>178</v>
      </c>
      <c r="B190" s="85" t="s">
        <v>299</v>
      </c>
      <c r="C190" s="85" t="s">
        <v>137</v>
      </c>
      <c r="D190" s="86"/>
      <c r="E190" s="86"/>
      <c r="F190" s="86"/>
      <c r="G190" s="86"/>
      <c r="H190" s="86"/>
      <c r="I190" s="86"/>
      <c r="J190" s="86"/>
      <c r="K190" s="86"/>
      <c r="L190" s="86"/>
      <c r="M190" s="86"/>
      <c r="N190" s="86"/>
      <c r="O190" s="86"/>
      <c r="P190" s="86"/>
      <c r="Q190" s="86"/>
      <c r="R190" s="86"/>
      <c r="S190" s="86"/>
      <c r="T190" s="86"/>
      <c r="U190" s="86"/>
    </row>
    <row r="191" spans="1:21" s="15" customFormat="1" ht="13.5" customHeight="1">
      <c r="A191" s="83">
        <v>179</v>
      </c>
      <c r="B191" s="83" t="s">
        <v>299</v>
      </c>
      <c r="C191" s="83" t="s">
        <v>137</v>
      </c>
      <c r="D191" s="84"/>
      <c r="E191" s="84"/>
      <c r="F191" s="84"/>
      <c r="G191" s="84"/>
      <c r="H191" s="84"/>
      <c r="I191" s="84"/>
      <c r="J191" s="84"/>
      <c r="K191" s="84"/>
      <c r="L191" s="84"/>
      <c r="M191" s="84"/>
      <c r="N191" s="84"/>
      <c r="O191" s="84"/>
      <c r="P191" s="84"/>
      <c r="Q191" s="84"/>
      <c r="R191" s="84"/>
      <c r="S191" s="84"/>
      <c r="T191" s="84"/>
      <c r="U191" s="84"/>
    </row>
    <row r="192" spans="1:21" s="15" customFormat="1" ht="13.5" customHeight="1">
      <c r="A192" s="85">
        <v>180</v>
      </c>
      <c r="B192" s="85" t="s">
        <v>299</v>
      </c>
      <c r="C192" s="85" t="s">
        <v>137</v>
      </c>
      <c r="D192" s="86"/>
      <c r="E192" s="86"/>
      <c r="F192" s="86"/>
      <c r="G192" s="86"/>
      <c r="H192" s="86"/>
      <c r="I192" s="86"/>
      <c r="J192" s="86"/>
      <c r="K192" s="86"/>
      <c r="L192" s="86"/>
      <c r="M192" s="86"/>
      <c r="N192" s="86"/>
      <c r="O192" s="86"/>
      <c r="P192" s="86"/>
      <c r="Q192" s="86"/>
      <c r="R192" s="86"/>
      <c r="S192" s="86"/>
      <c r="T192" s="86"/>
      <c r="U192" s="86"/>
    </row>
    <row r="193" spans="1:21" s="15" customFormat="1" ht="13.5" customHeight="1">
      <c r="A193" s="83">
        <v>181</v>
      </c>
      <c r="B193" s="83" t="s">
        <v>299</v>
      </c>
      <c r="C193" s="83" t="s">
        <v>137</v>
      </c>
      <c r="D193" s="84"/>
      <c r="E193" s="84"/>
      <c r="F193" s="84"/>
      <c r="G193" s="84"/>
      <c r="H193" s="84"/>
      <c r="I193" s="84"/>
      <c r="J193" s="84"/>
      <c r="K193" s="84"/>
      <c r="L193" s="84"/>
      <c r="M193" s="84"/>
      <c r="N193" s="84"/>
      <c r="O193" s="84"/>
      <c r="P193" s="84"/>
      <c r="Q193" s="84"/>
      <c r="R193" s="84"/>
      <c r="S193" s="84"/>
      <c r="T193" s="84"/>
      <c r="U193" s="84"/>
    </row>
    <row r="194" spans="1:21" s="15" customFormat="1" ht="13.5" customHeight="1">
      <c r="A194" s="85">
        <v>182</v>
      </c>
      <c r="B194" s="85" t="s">
        <v>299</v>
      </c>
      <c r="C194" s="85" t="s">
        <v>137</v>
      </c>
      <c r="D194" s="86"/>
      <c r="E194" s="86"/>
      <c r="F194" s="86"/>
      <c r="G194" s="86"/>
      <c r="H194" s="86"/>
      <c r="I194" s="86"/>
      <c r="J194" s="86"/>
      <c r="K194" s="86"/>
      <c r="L194" s="86"/>
      <c r="M194" s="86"/>
      <c r="N194" s="86"/>
      <c r="O194" s="86"/>
      <c r="P194" s="86"/>
      <c r="Q194" s="86"/>
      <c r="R194" s="86"/>
      <c r="S194" s="86"/>
      <c r="T194" s="86"/>
      <c r="U194" s="86"/>
    </row>
    <row r="195" spans="1:21" s="15" customFormat="1" ht="13.5" customHeight="1">
      <c r="A195" s="83">
        <v>183</v>
      </c>
      <c r="B195" s="83" t="s">
        <v>299</v>
      </c>
      <c r="C195" s="83" t="s">
        <v>137</v>
      </c>
      <c r="D195" s="84"/>
      <c r="E195" s="84"/>
      <c r="F195" s="84"/>
      <c r="G195" s="84"/>
      <c r="H195" s="84"/>
      <c r="I195" s="84"/>
      <c r="J195" s="84"/>
      <c r="K195" s="84"/>
      <c r="L195" s="84"/>
      <c r="M195" s="84"/>
      <c r="N195" s="84"/>
      <c r="O195" s="84"/>
      <c r="P195" s="84"/>
      <c r="Q195" s="84"/>
      <c r="R195" s="84"/>
      <c r="S195" s="84"/>
      <c r="T195" s="84"/>
      <c r="U195" s="84"/>
    </row>
    <row r="196" spans="1:21" s="15" customFormat="1" ht="13.5" customHeight="1">
      <c r="A196" s="85">
        <v>184</v>
      </c>
      <c r="B196" s="85" t="s">
        <v>299</v>
      </c>
      <c r="C196" s="85" t="s">
        <v>137</v>
      </c>
      <c r="D196" s="86"/>
      <c r="E196" s="86"/>
      <c r="F196" s="86"/>
      <c r="G196" s="86"/>
      <c r="H196" s="86"/>
      <c r="I196" s="86"/>
      <c r="J196" s="86"/>
      <c r="K196" s="86"/>
      <c r="L196" s="86"/>
      <c r="M196" s="86"/>
      <c r="N196" s="86"/>
      <c r="O196" s="86"/>
      <c r="P196" s="86"/>
      <c r="Q196" s="86"/>
      <c r="R196" s="86"/>
      <c r="S196" s="86"/>
      <c r="T196" s="86"/>
      <c r="U196" s="86"/>
    </row>
    <row r="197" spans="1:21" s="15" customFormat="1" ht="13.5" customHeight="1">
      <c r="A197" s="83">
        <v>185</v>
      </c>
      <c r="B197" s="83" t="s">
        <v>299</v>
      </c>
      <c r="C197" s="83" t="s">
        <v>137</v>
      </c>
      <c r="D197" s="84"/>
      <c r="E197" s="84"/>
      <c r="F197" s="84"/>
      <c r="G197" s="84"/>
      <c r="H197" s="84"/>
      <c r="I197" s="84"/>
      <c r="J197" s="84"/>
      <c r="K197" s="84"/>
      <c r="L197" s="84"/>
      <c r="M197" s="84"/>
      <c r="N197" s="84"/>
      <c r="O197" s="84"/>
      <c r="P197" s="84"/>
      <c r="Q197" s="84"/>
      <c r="R197" s="84"/>
      <c r="S197" s="84"/>
      <c r="T197" s="84"/>
      <c r="U197" s="84"/>
    </row>
    <row r="198" spans="1:21" s="15" customFormat="1" ht="13.5" customHeight="1">
      <c r="A198" s="85">
        <v>186</v>
      </c>
      <c r="B198" s="85" t="s">
        <v>299</v>
      </c>
      <c r="C198" s="85" t="s">
        <v>137</v>
      </c>
      <c r="D198" s="86"/>
      <c r="E198" s="86"/>
      <c r="F198" s="86"/>
      <c r="G198" s="86"/>
      <c r="H198" s="86"/>
      <c r="I198" s="86"/>
      <c r="J198" s="86"/>
      <c r="K198" s="86"/>
      <c r="L198" s="86"/>
      <c r="M198" s="86"/>
      <c r="N198" s="86"/>
      <c r="O198" s="86"/>
      <c r="P198" s="86"/>
      <c r="Q198" s="86"/>
      <c r="R198" s="86"/>
      <c r="S198" s="86"/>
      <c r="T198" s="86"/>
      <c r="U198" s="86"/>
    </row>
    <row r="199" spans="1:21" s="15" customFormat="1" ht="13.5" customHeight="1">
      <c r="A199" s="83">
        <v>187</v>
      </c>
      <c r="B199" s="83" t="s">
        <v>299</v>
      </c>
      <c r="C199" s="83" t="s">
        <v>137</v>
      </c>
      <c r="D199" s="84"/>
      <c r="E199" s="84"/>
      <c r="F199" s="84"/>
      <c r="G199" s="84"/>
      <c r="H199" s="84"/>
      <c r="I199" s="84"/>
      <c r="J199" s="84"/>
      <c r="K199" s="84"/>
      <c r="L199" s="84"/>
      <c r="M199" s="84"/>
      <c r="N199" s="84"/>
      <c r="O199" s="84"/>
      <c r="P199" s="84"/>
      <c r="Q199" s="84"/>
      <c r="R199" s="84"/>
      <c r="S199" s="84"/>
      <c r="T199" s="84"/>
      <c r="U199" s="84"/>
    </row>
    <row r="200" spans="1:21" s="15" customFormat="1" ht="13.5" customHeight="1">
      <c r="A200" s="85">
        <v>188</v>
      </c>
      <c r="B200" s="85" t="s">
        <v>299</v>
      </c>
      <c r="C200" s="85" t="s">
        <v>137</v>
      </c>
      <c r="D200" s="86"/>
      <c r="E200" s="86"/>
      <c r="F200" s="86"/>
      <c r="G200" s="86"/>
      <c r="H200" s="86"/>
      <c r="I200" s="86"/>
      <c r="J200" s="86"/>
      <c r="K200" s="86"/>
      <c r="L200" s="86"/>
      <c r="M200" s="86"/>
      <c r="N200" s="86"/>
      <c r="O200" s="86"/>
      <c r="P200" s="86"/>
      <c r="Q200" s="86"/>
      <c r="R200" s="86"/>
      <c r="S200" s="86"/>
      <c r="T200" s="86"/>
      <c r="U200" s="86"/>
    </row>
    <row r="201" spans="1:21" s="15" customFormat="1" ht="13.5" customHeight="1">
      <c r="A201" s="83">
        <v>189</v>
      </c>
      <c r="B201" s="83" t="s">
        <v>299</v>
      </c>
      <c r="C201" s="83" t="s">
        <v>137</v>
      </c>
      <c r="D201" s="84"/>
      <c r="E201" s="84"/>
      <c r="F201" s="84"/>
      <c r="G201" s="84"/>
      <c r="H201" s="84"/>
      <c r="I201" s="84"/>
      <c r="J201" s="84"/>
      <c r="K201" s="84"/>
      <c r="L201" s="84"/>
      <c r="M201" s="84"/>
      <c r="N201" s="84"/>
      <c r="O201" s="84"/>
      <c r="P201" s="84"/>
      <c r="Q201" s="84"/>
      <c r="R201" s="84"/>
      <c r="S201" s="84"/>
      <c r="T201" s="84"/>
      <c r="U201" s="84"/>
    </row>
    <row r="202" spans="1:21" s="15" customFormat="1" ht="13.5" customHeight="1">
      <c r="A202" s="85">
        <v>190</v>
      </c>
      <c r="B202" s="85" t="s">
        <v>299</v>
      </c>
      <c r="C202" s="85" t="s">
        <v>137</v>
      </c>
      <c r="D202" s="86"/>
      <c r="E202" s="86"/>
      <c r="F202" s="86"/>
      <c r="G202" s="86"/>
      <c r="H202" s="86"/>
      <c r="I202" s="86"/>
      <c r="J202" s="86"/>
      <c r="K202" s="86"/>
      <c r="L202" s="86"/>
      <c r="M202" s="86"/>
      <c r="N202" s="86"/>
      <c r="O202" s="86"/>
      <c r="P202" s="86"/>
      <c r="Q202" s="86"/>
      <c r="R202" s="86"/>
      <c r="S202" s="86"/>
      <c r="T202" s="86"/>
      <c r="U202" s="86"/>
    </row>
    <row r="203" spans="1:21" s="15" customFormat="1" ht="13.5" customHeight="1">
      <c r="A203" s="83">
        <v>191</v>
      </c>
      <c r="B203" s="83" t="s">
        <v>299</v>
      </c>
      <c r="C203" s="83" t="s">
        <v>137</v>
      </c>
      <c r="D203" s="84"/>
      <c r="E203" s="84"/>
      <c r="F203" s="84"/>
      <c r="G203" s="84"/>
      <c r="H203" s="84"/>
      <c r="I203" s="84"/>
      <c r="J203" s="84"/>
      <c r="K203" s="84"/>
      <c r="L203" s="84"/>
      <c r="M203" s="84"/>
      <c r="N203" s="84"/>
      <c r="O203" s="84"/>
      <c r="P203" s="84"/>
      <c r="Q203" s="84"/>
      <c r="R203" s="84"/>
      <c r="S203" s="84"/>
      <c r="T203" s="84"/>
      <c r="U203" s="84"/>
    </row>
    <row r="204" spans="1:21" s="15" customFormat="1" ht="13.5" customHeight="1">
      <c r="A204" s="85">
        <v>192</v>
      </c>
      <c r="B204" s="85" t="s">
        <v>299</v>
      </c>
      <c r="C204" s="85" t="s">
        <v>137</v>
      </c>
      <c r="D204" s="86"/>
      <c r="E204" s="86"/>
      <c r="F204" s="86"/>
      <c r="G204" s="86"/>
      <c r="H204" s="86"/>
      <c r="I204" s="86"/>
      <c r="J204" s="86"/>
      <c r="K204" s="86"/>
      <c r="L204" s="86"/>
      <c r="M204" s="86"/>
      <c r="N204" s="86"/>
      <c r="O204" s="86"/>
      <c r="P204" s="86"/>
      <c r="Q204" s="86"/>
      <c r="R204" s="86"/>
      <c r="S204" s="86"/>
      <c r="T204" s="86"/>
      <c r="U204" s="86"/>
    </row>
    <row r="205" spans="1:21" s="15" customFormat="1" ht="13.5" customHeight="1">
      <c r="A205" s="83">
        <v>193</v>
      </c>
      <c r="B205" s="83" t="s">
        <v>299</v>
      </c>
      <c r="C205" s="83" t="s">
        <v>137</v>
      </c>
      <c r="D205" s="84"/>
      <c r="E205" s="84"/>
      <c r="F205" s="84"/>
      <c r="G205" s="84"/>
      <c r="H205" s="84"/>
      <c r="I205" s="84"/>
      <c r="J205" s="84"/>
      <c r="K205" s="84"/>
      <c r="L205" s="84"/>
      <c r="M205" s="84"/>
      <c r="N205" s="84"/>
      <c r="O205" s="84"/>
      <c r="P205" s="84"/>
      <c r="Q205" s="84"/>
      <c r="R205" s="84"/>
      <c r="S205" s="84"/>
      <c r="T205" s="84"/>
      <c r="U205" s="84"/>
    </row>
    <row r="206" spans="1:21" s="15" customFormat="1" ht="13.5" customHeight="1">
      <c r="A206" s="85">
        <v>194</v>
      </c>
      <c r="B206" s="85" t="s">
        <v>299</v>
      </c>
      <c r="C206" s="85" t="s">
        <v>137</v>
      </c>
      <c r="D206" s="86"/>
      <c r="E206" s="86"/>
      <c r="F206" s="86"/>
      <c r="G206" s="86"/>
      <c r="H206" s="86"/>
      <c r="I206" s="86"/>
      <c r="J206" s="86"/>
      <c r="K206" s="86"/>
      <c r="L206" s="86"/>
      <c r="M206" s="86"/>
      <c r="N206" s="86"/>
      <c r="O206" s="86"/>
      <c r="P206" s="86"/>
      <c r="Q206" s="86"/>
      <c r="R206" s="86"/>
      <c r="S206" s="86"/>
      <c r="T206" s="86"/>
      <c r="U206" s="86"/>
    </row>
    <row r="207" spans="1:21" s="15" customFormat="1" ht="13.5" customHeight="1">
      <c r="A207" s="83">
        <v>195</v>
      </c>
      <c r="B207" s="83" t="s">
        <v>299</v>
      </c>
      <c r="C207" s="83" t="s">
        <v>137</v>
      </c>
      <c r="D207" s="84"/>
      <c r="E207" s="84"/>
      <c r="F207" s="84"/>
      <c r="G207" s="84"/>
      <c r="H207" s="84"/>
      <c r="I207" s="84"/>
      <c r="J207" s="84"/>
      <c r="K207" s="84"/>
      <c r="L207" s="84"/>
      <c r="M207" s="84"/>
      <c r="N207" s="84"/>
      <c r="O207" s="84"/>
      <c r="P207" s="84"/>
      <c r="Q207" s="84"/>
      <c r="R207" s="84"/>
      <c r="S207" s="84"/>
      <c r="T207" s="84"/>
      <c r="U207" s="84"/>
    </row>
    <row r="208" spans="1:21" s="15" customFormat="1" ht="13.5" customHeight="1">
      <c r="A208" s="85">
        <v>196</v>
      </c>
      <c r="B208" s="85" t="s">
        <v>299</v>
      </c>
      <c r="C208" s="85" t="s">
        <v>137</v>
      </c>
      <c r="D208" s="86"/>
      <c r="E208" s="86"/>
      <c r="F208" s="86"/>
      <c r="G208" s="86"/>
      <c r="H208" s="86"/>
      <c r="I208" s="86"/>
      <c r="J208" s="86"/>
      <c r="K208" s="86"/>
      <c r="L208" s="86"/>
      <c r="M208" s="86"/>
      <c r="N208" s="86"/>
      <c r="O208" s="86"/>
      <c r="P208" s="86"/>
      <c r="Q208" s="86"/>
      <c r="R208" s="86"/>
      <c r="S208" s="86"/>
      <c r="T208" s="86"/>
      <c r="U208" s="86"/>
    </row>
    <row r="209" spans="1:21" s="15" customFormat="1" ht="13.5" customHeight="1">
      <c r="A209" s="83">
        <v>197</v>
      </c>
      <c r="B209" s="83" t="s">
        <v>299</v>
      </c>
      <c r="C209" s="83" t="s">
        <v>137</v>
      </c>
      <c r="D209" s="84"/>
      <c r="E209" s="84"/>
      <c r="F209" s="84"/>
      <c r="G209" s="84"/>
      <c r="H209" s="84"/>
      <c r="I209" s="84"/>
      <c r="J209" s="84"/>
      <c r="K209" s="84"/>
      <c r="L209" s="84"/>
      <c r="M209" s="84"/>
      <c r="N209" s="84"/>
      <c r="O209" s="84"/>
      <c r="P209" s="84"/>
      <c r="Q209" s="84"/>
      <c r="R209" s="84"/>
      <c r="S209" s="84"/>
      <c r="T209" s="84"/>
      <c r="U209" s="84"/>
    </row>
    <row r="210" spans="1:21" s="15" customFormat="1" ht="13.5" customHeight="1">
      <c r="A210" s="85">
        <v>198</v>
      </c>
      <c r="B210" s="85" t="s">
        <v>299</v>
      </c>
      <c r="C210" s="85" t="s">
        <v>137</v>
      </c>
      <c r="D210" s="86"/>
      <c r="E210" s="86"/>
      <c r="F210" s="86"/>
      <c r="G210" s="86"/>
      <c r="H210" s="86"/>
      <c r="I210" s="86"/>
      <c r="J210" s="86"/>
      <c r="K210" s="86"/>
      <c r="L210" s="86"/>
      <c r="M210" s="86"/>
      <c r="N210" s="86"/>
      <c r="O210" s="86"/>
      <c r="P210" s="86"/>
      <c r="Q210" s="86"/>
      <c r="R210" s="86"/>
      <c r="S210" s="86"/>
      <c r="T210" s="86"/>
      <c r="U210" s="86"/>
    </row>
    <row r="211" spans="1:21" s="15" customFormat="1" ht="13.5" customHeight="1">
      <c r="A211" s="83">
        <v>199</v>
      </c>
      <c r="B211" s="83" t="s">
        <v>299</v>
      </c>
      <c r="C211" s="83" t="s">
        <v>137</v>
      </c>
      <c r="D211" s="84"/>
      <c r="E211" s="84"/>
      <c r="F211" s="84"/>
      <c r="G211" s="84"/>
      <c r="H211" s="84"/>
      <c r="I211" s="84"/>
      <c r="J211" s="84"/>
      <c r="K211" s="84"/>
      <c r="L211" s="84"/>
      <c r="M211" s="84"/>
      <c r="N211" s="84"/>
      <c r="O211" s="84"/>
      <c r="P211" s="84"/>
      <c r="Q211" s="84"/>
      <c r="R211" s="84"/>
      <c r="S211" s="84"/>
      <c r="T211" s="84"/>
      <c r="U211" s="84"/>
    </row>
    <row r="212" spans="1:21" s="15" customFormat="1" ht="13.5" customHeight="1">
      <c r="A212" s="87">
        <v>200</v>
      </c>
      <c r="B212" s="87" t="s">
        <v>299</v>
      </c>
      <c r="C212" s="87" t="s">
        <v>137</v>
      </c>
      <c r="D212" s="88"/>
      <c r="E212" s="88"/>
      <c r="F212" s="88"/>
      <c r="G212" s="88"/>
      <c r="H212" s="88"/>
      <c r="I212" s="88"/>
      <c r="J212" s="88"/>
      <c r="K212" s="88"/>
      <c r="L212" s="88"/>
      <c r="M212" s="88"/>
      <c r="N212" s="88"/>
      <c r="O212" s="88"/>
      <c r="P212" s="88"/>
      <c r="Q212" s="88"/>
      <c r="R212" s="88"/>
      <c r="S212" s="88"/>
      <c r="T212" s="88"/>
      <c r="U212" s="88"/>
    </row>
    <row r="214" spans="1:21" s="2" customFormat="1" ht="55.5" customHeight="1">
      <c r="A214" s="103" t="s">
        <v>268</v>
      </c>
      <c r="B214" s="103"/>
      <c r="C214" s="103"/>
      <c r="D214" s="103"/>
      <c r="E214" s="103"/>
      <c r="F214" s="103"/>
      <c r="G214" s="103"/>
      <c r="H214" s="103"/>
      <c r="I214" s="103"/>
      <c r="J214" s="103"/>
      <c r="K214" s="103"/>
      <c r="L214" s="103"/>
      <c r="M214" s="103"/>
      <c r="N214" s="103"/>
      <c r="O214" s="103"/>
      <c r="P214" s="103"/>
      <c r="Q214" s="103"/>
      <c r="R214" s="103"/>
      <c r="S214" s="103"/>
      <c r="T214" s="103"/>
      <c r="U214" s="103"/>
    </row>
  </sheetData>
  <mergeCells count="11">
    <mergeCell ref="C5:K5"/>
    <mergeCell ref="A1:B3"/>
    <mergeCell ref="C1:S3"/>
    <mergeCell ref="T3:U3"/>
    <mergeCell ref="A214:U214"/>
    <mergeCell ref="C7:K7"/>
    <mergeCell ref="M7:P7"/>
    <mergeCell ref="Q7:R7"/>
    <mergeCell ref="A10:C10"/>
    <mergeCell ref="M10:P10"/>
    <mergeCell ref="M11:P11"/>
  </mergeCells>
  <conditionalFormatting sqref="C5:J5">
    <cfRule type="expression" dxfId="35" priority="211">
      <formula>#REF!="X"</formula>
    </cfRule>
  </conditionalFormatting>
  <conditionalFormatting sqref="C7:J7">
    <cfRule type="containsBlanks" dxfId="34" priority="212">
      <formula>LEN(TRIM(C7))=0</formula>
    </cfRule>
  </conditionalFormatting>
  <conditionalFormatting sqref="C5:K5">
    <cfRule type="containsBlanks" dxfId="33" priority="210">
      <formula>LEN(TRIM(C5))=0</formula>
    </cfRule>
  </conditionalFormatting>
  <conditionalFormatting sqref="D14:I212">
    <cfRule type="expression" dxfId="32" priority="1">
      <formula>$C$5="RENDICIÓN PÚBLICA DE CUENTAS"</formula>
    </cfRule>
  </conditionalFormatting>
  <conditionalFormatting sqref="D13:K13 Q13:U13 K13:L212">
    <cfRule type="expression" dxfId="31" priority="202">
      <formula>$C$5="RENDICIÓN PÚBLICA DE CUENTAS"</formula>
    </cfRule>
  </conditionalFormatting>
  <conditionalFormatting sqref="J14:J52 J54:J212">
    <cfRule type="expression" dxfId="30" priority="37">
      <formula>$C$5="RENDICIÓN PÚBLICA DE CUENTAS"</formula>
    </cfRule>
  </conditionalFormatting>
  <conditionalFormatting sqref="J53:Q53">
    <cfRule type="expression" dxfId="29" priority="31">
      <formula>$C$5="RENDICIÓN PÚBLICA DE CUENTAS"</formula>
    </cfRule>
  </conditionalFormatting>
  <conditionalFormatting sqref="K19:M19">
    <cfRule type="expression" dxfId="28" priority="36">
      <formula>$C$5="RENDICIÓN PÚBLICA DE CUENTAS"</formula>
    </cfRule>
  </conditionalFormatting>
  <conditionalFormatting sqref="K15:Q15 K17:Q17 K21:M21 K23:N23 K25:Q25 K27:Q27 K29:O29 K31:O31 K33:Q33 K35:Q35 K37:Q37 K39:Q39 K41:Q41 K43:Q43 K45:Q45">
    <cfRule type="expression" dxfId="27" priority="82">
      <formula>$C$5="RENDICIÓN PÚBLICA DE CUENTAS"</formula>
    </cfRule>
  </conditionalFormatting>
  <conditionalFormatting sqref="K47:Q47 K49:Q49 K51:Q51 K87:Q87 K89:Q89 K91:Q91 K93:Q93 K95:Q95 K97:Q97 K99:Q99 K101:Q101 K103:Q103 K105:Q105 K107:Q107 K109:Q109 K111:Q111 K113:Q113 K115:Q115 K117:Q117 K119:Q119 K121:Q121 K123:Q123 K125:Q125 K127:Q127 K129:Q129 K131:Q131 K133:Q133 K135:Q135 K137:Q137 K139:Q139 K141:Q141 K143:Q143 K145:Q145 K147:Q147 K149:Q149 K151:Q151 K153:Q153 K155:Q155 K157:Q157 K159:Q159 K161:Q161 K163:Q163 K165:Q165 K167:Q167 K169:Q169 K171:Q171 K173:Q173 K175:Q175 K177:Q177 K179:Q179 K181:Q181 K183:Q183 K185:Q185 K187:Q187 K189:Q189 K191:Q191 K193:Q193 K195:Q195 K197:Q197 K199:Q199 K201:Q201 K203:Q203 K205:Q205 K207:Q207 K209:Q209 K211:Q211">
    <cfRule type="expression" dxfId="26" priority="81">
      <formula>$C$5="RENDICIÓN PÚBLICA DE CUENTAS"</formula>
    </cfRule>
  </conditionalFormatting>
  <conditionalFormatting sqref="K55:Q55 K57:Q57 K61:Q61 K63:Q63 K65:Q65 K67:Q67 K69:Q69 K71:Q71 K73:Q73 K75:Q75 K77:Q77 K79:Q79 K81:Q81 K83:Q83 K85:Q85">
    <cfRule type="expression" dxfId="25" priority="30">
      <formula>$C$5="RENDICIÓN PÚBLICA DE CUENTAS"</formula>
    </cfRule>
  </conditionalFormatting>
  <conditionalFormatting sqref="M7">
    <cfRule type="expression" dxfId="24" priority="209" stopIfTrue="1">
      <formula>$C$5="RENDICIÓN PÚBLICA DE CUENTAS"</formula>
    </cfRule>
  </conditionalFormatting>
  <conditionalFormatting sqref="M13:P13">
    <cfRule type="expression" dxfId="23" priority="18">
      <formula>$C$5="RENDICIÓN PÚBLICA DE CUENTAS"</formula>
    </cfRule>
  </conditionalFormatting>
  <conditionalFormatting sqref="N18:P19">
    <cfRule type="expression" dxfId="22" priority="15">
      <formula>$C$5="RENDICIÓN PÚBLICA DE CUENTAS"</formula>
    </cfRule>
  </conditionalFormatting>
  <conditionalFormatting sqref="N20:P20 N22:P22">
    <cfRule type="expression" dxfId="21" priority="16">
      <formula>$C$5="RENDICIÓN PÚBLICA DE CUENTAS"</formula>
    </cfRule>
  </conditionalFormatting>
  <conditionalFormatting sqref="N21:P21">
    <cfRule type="expression" dxfId="20" priority="17">
      <formula>$C$5="RENDICIÓN PÚBLICA DE CUENTAS"</formula>
    </cfRule>
  </conditionalFormatting>
  <conditionalFormatting sqref="O23:P23">
    <cfRule type="expression" dxfId="19" priority="13">
      <formula>$C$5="RENDICIÓN PÚBLICA DE CUENTAS"</formula>
    </cfRule>
  </conditionalFormatting>
  <conditionalFormatting sqref="P28:P29">
    <cfRule type="expression" dxfId="18" priority="10">
      <formula>$C$5="RENDICIÓN PÚBLICA DE CUENTAS"</formula>
    </cfRule>
  </conditionalFormatting>
  <conditionalFormatting sqref="P30 P32">
    <cfRule type="expression" dxfId="17" priority="11">
      <formula>$C$5="RENDICIÓN PÚBLICA DE CUENTAS"</formula>
    </cfRule>
  </conditionalFormatting>
  <conditionalFormatting sqref="P31">
    <cfRule type="expression" dxfId="16" priority="12">
      <formula>$C$5="RENDICIÓN PÚBLICA DE CUENTAS"</formula>
    </cfRule>
  </conditionalFormatting>
  <conditionalFormatting sqref="Q7">
    <cfRule type="containsBlanks" dxfId="15" priority="206">
      <formula>LEN(TRIM(Q7))=0</formula>
    </cfRule>
  </conditionalFormatting>
  <conditionalFormatting sqref="Q13:Q212 K14:P14 K16:P16 K18:M18 K20:M20 K22:M22 K24:P24 K26:P26 K28:O28 K30:O30 K32:O32 K34:P34 K36:P36 K38:P38 K40:P40 K42:P42 K44:P44 K46:P46 K48:P48 K50:P50 K52:P52 K54:P54 K56:P56 K58:P58 K60:P60 K62:P62 K64:P64 K66:P66 K68:P68 K70:P70 K72:P72 K74:P74 K76:P76 K78:P78 K80:P80 K82:P82 K84:P84 K86:P86 K88:P88 K90:P90 K92:P92 K94:P94 K96:P96 K98:P98 K100:P100 K102:P102 K104:P104 K106:P106 K108:P108 K110:P110 K112:P112 K114:P114 K116:P116 K118:P118 K120:P120 K122:P122 K124:P124 K126:P126 K128:P128 K130:P130 K132:P132 K134:P134 K136:P136 K138:P138 K140:P140 K142:P142 K144:P144 K146:P146 K148:P148 K150:P150 K152:P152 K154:P154 K156:P156 K158:P158 K160:P160 K162:P162 K164:P164 K166:P166 K168:P168 K170:P170 K172:P172 K174:P174 K176:P176 K178:P178 K180:P180 K182:P182 K184:P184 K186:P186 K188:P188 K190:P190 K192:P192 K194:P194 K196:P196 K198:P198 K200:P200 K202:P202 K204:P204 K206:P206 K208:P208 K210:P210 K212:P212 S14 S16 S18 S20 S22 S24 S26 S28 S30 S32 S34 S36 S38:S52 S54 S56 S58 S60 S62 S64 S66 S68 S70 S72 S74 S76 S78 S80 S82 S84 S86 S88 S90 S92 S94 S96 S98 S100 S102 S104 S106 S108 S110 S112 S114 S116 S118 S120 S122 S124 S126 S128 S130 S132 S134 S136 S138 S140 S142 S144 S146 S148 S150 S152 S154 S156 S158 S160 S162 S164 S166 S168 S170 S172 S174 S176 S178 S180 S182 S184 S186 S188 S190 S192 S194 S196 S198 S200 S202 S204 S206 S208 S210 S212 G16 G18 G20 G22 G24 G26 G28 G30 G32 G34 G36 G38 G40 G42 G44 G46 G48 G50 G52 G54 G56 G58 G60 G62 G64 G66 G68 G70 G72 G74 G76 G78 G80 G82 G84 G86 G88 G90 G92 G94 G96 G98 G100 G102 G104 G106 G108 G110 G112 G114 G116 G118 G120 G122 G124 G126 G128 G130 G132 G134 G136 G138 G140 G142 G144 G146 G148 G150 G152 G154 G156 G158 G160 G162 G164 G166 G168 G170 G172 G174 G176 G178 G180 G182 G184 G186 G188 G190 G192 G194 G196 G198 G200 G202 G204 G206 G208 G210 G212">
    <cfRule type="expression" dxfId="14" priority="208">
      <formula>$C$5="RENDICIÓN PÚBLICA DE CUENTAS"</formula>
    </cfRule>
  </conditionalFormatting>
  <conditionalFormatting sqref="Q7:R7">
    <cfRule type="expression" dxfId="13" priority="205" stopIfTrue="1">
      <formula>$C$5="RENDICIÓN PÚBLICA DE CUENTAS"</formula>
    </cfRule>
  </conditionalFormatting>
  <conditionalFormatting sqref="Q14:R212">
    <cfRule type="expression" dxfId="12" priority="6">
      <formula>$C$5="RENDICIÓN PÚBLICA DE CUENTAS"</formula>
    </cfRule>
  </conditionalFormatting>
  <conditionalFormatting sqref="S13:S212 K59:Q59">
    <cfRule type="expression" dxfId="11" priority="29">
      <formula>$C$5="RENDICIÓN PÚBLICA DE CUENTAS"</formula>
    </cfRule>
  </conditionalFormatting>
  <conditionalFormatting sqref="T14:U212">
    <cfRule type="expression" dxfId="10" priority="2">
      <formula>$C$5="RENDICIÓN PÚBLICA DE CUENTAS"</formula>
    </cfRule>
  </conditionalFormatting>
  <dataValidations count="5">
    <dataValidation type="list" allowBlank="1" showInputMessage="1" showErrorMessage="1" sqref="F13:I212 R13:R212 T13:T212" xr:uid="{A702D033-5064-4EBC-BFA6-00BBC86A699D}">
      <formula1>Lista_Pregunta6</formula1>
    </dataValidation>
    <dataValidation type="list" allowBlank="1" showInputMessage="1" showErrorMessage="1" sqref="K13:L212" xr:uid="{A71D44B3-A874-46F6-BA25-FFC79B084C5B}">
      <formula1>Lista_pregunta11</formula1>
    </dataValidation>
    <dataValidation type="list" allowBlank="1" showInputMessage="1" showErrorMessage="1" sqref="Q13:Q212" xr:uid="{574E0BC6-A4DF-466C-9046-A11E8BB72178}">
      <formula1>Lista_Pregunta14</formula1>
    </dataValidation>
    <dataValidation type="list" allowBlank="1" showInputMessage="1" showErrorMessage="1" sqref="S13:S212" xr:uid="{1F217600-AAF0-4214-9312-3007E8DE04DC}">
      <formula1>Lista_pregunta16</formula1>
    </dataValidation>
    <dataValidation type="list" allowBlank="1" showInputMessage="1" showErrorMessage="1" sqref="U13:U212" xr:uid="{E36B3633-3D1F-4422-B5AE-329762CD32E4}">
      <formula1>Lista_Pregunta18</formula1>
    </dataValidation>
  </dataValidations>
  <printOptions horizontalCentered="1" verticalCentered="1"/>
  <pageMargins left="0.70866141732283472" right="0.70866141732283472" top="0.74803149606299213" bottom="0.74803149606299213" header="0.31496062992125984" footer="0.31496062992125984"/>
  <pageSetup scale="17" orientation="landscape" r:id="rId1"/>
  <headerFooter alignWithMargins="0"/>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49843852-94C0-4B06-B262-4F1AF8DFBC8E}">
          <x14:formula1>
            <xm:f>Listas!#REF!</xm:f>
          </x14:formula1>
          <xm:sqref>C5:J5</xm:sqref>
        </x14:dataValidation>
        <x14:dataValidation type="list" allowBlank="1" showInputMessage="1" showErrorMessage="1" xr:uid="{BBAEFE34-BFFB-4556-836C-B1652C42CA2C}">
          <x14:formula1>
            <xm:f>Listas!$H$3:$H$6</xm:f>
          </x14:formula1>
          <xm:sqref>J13:J212</xm:sqref>
        </x14:dataValidation>
        <x14:dataValidation type="list" allowBlank="1" showInputMessage="1" showErrorMessage="1" xr:uid="{C1312410-3183-4844-906C-C1370BCCE7F0}">
          <x14:formula1>
            <xm:f>Listas!$L$3:$L$7</xm:f>
          </x14:formula1>
          <xm:sqref>M13:P212</xm:sqref>
        </x14:dataValidation>
        <x14:dataValidation type="list" allowBlank="1" showInputMessage="1" showErrorMessage="1" xr:uid="{BFAE5E8C-E2BA-409F-A669-FF7FC8A5FD98}">
          <x14:formula1>
            <xm:f>Listas!$B$3:$B$10</xm:f>
          </x14:formula1>
          <xm:sqref>D13:D212</xm:sqref>
        </x14:dataValidation>
        <x14:dataValidation type="list" allowBlank="1" showInputMessage="1" showErrorMessage="1" xr:uid="{947ECFFC-B4CB-4966-A089-84B3E709CBC7}">
          <x14:formula1>
            <xm:f>Listas!$D$3:$D$9</xm:f>
          </x14:formula1>
          <xm:sqref>E13:E212</xm:sqref>
        </x14:dataValidation>
        <x14:dataValidation type="list" allowBlank="1" showInputMessage="1" showErrorMessage="1" xr:uid="{A610C029-8321-4722-9034-FD7179C76EAB}">
          <x14:formula1>
            <xm:f>_xlfn.ANCHORARRAY(Listas!$AC$3)</xm:f>
          </x14:formula1>
          <xm:sqref>C7:K7 B13:B212</xm:sqref>
        </x14:dataValidation>
        <x14:dataValidation type="list" allowBlank="1" showInputMessage="1" showErrorMessage="1" xr:uid="{F008E85D-B9E8-4B86-B9AC-33582255B38E}">
          <x14:formula1>
            <xm:f>_xlfn.ANCHORARRAY(Listas!AD1)</xm:f>
          </x14:formula1>
          <xm:sqref>Q7:R7</xm:sqref>
        </x14:dataValidation>
        <x14:dataValidation type="list" allowBlank="1" showInputMessage="1" showErrorMessage="1" xr:uid="{B70C7A3C-83B2-454A-A522-CAFB312690BF}">
          <x14:formula1>
            <xm:f>_xlfn.ANCHORARRAY(Listas!AD3)</xm:f>
          </x14:formula1>
          <xm:sqref>C13:C212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N262"/>
  <sheetViews>
    <sheetView zoomScale="70" zoomScaleNormal="70" workbookViewId="0">
      <selection activeCell="B6" sqref="B6"/>
    </sheetView>
  </sheetViews>
  <sheetFormatPr baseColWidth="10" defaultColWidth="11.42578125" defaultRowHeight="14.25"/>
  <cols>
    <col min="1" max="1" width="32.28515625" style="3" customWidth="1"/>
    <col min="2" max="2" width="43.28515625" style="3" customWidth="1"/>
    <col min="3" max="3" width="28.42578125" style="3" customWidth="1"/>
    <col min="4" max="4" width="13.42578125" style="3" customWidth="1"/>
    <col min="5" max="5" width="11.28515625" style="3" customWidth="1"/>
    <col min="6" max="6" width="8" style="3" customWidth="1"/>
    <col min="7" max="7" width="16.42578125" style="3" customWidth="1"/>
    <col min="8" max="11" width="11.42578125" style="3"/>
    <col min="12" max="13" width="12.42578125" style="3" bestFit="1" customWidth="1"/>
    <col min="14" max="16" width="11.42578125" style="3"/>
    <col min="17" max="17" width="11.42578125" style="6"/>
    <col min="18" max="16384" width="11.42578125" style="3"/>
  </cols>
  <sheetData>
    <row r="1" spans="1:40" s="18" customFormat="1" ht="22.5" customHeight="1">
      <c r="A1" s="91"/>
      <c r="B1" s="133" t="s">
        <v>267</v>
      </c>
      <c r="C1" s="133"/>
      <c r="D1" s="133"/>
      <c r="E1" s="133"/>
      <c r="F1" s="133"/>
      <c r="G1" s="133"/>
      <c r="H1" s="133"/>
      <c r="I1" s="91" t="s">
        <v>240</v>
      </c>
      <c r="J1" s="91"/>
      <c r="K1" s="132">
        <v>45359</v>
      </c>
      <c r="L1" s="132"/>
      <c r="M1" s="16"/>
      <c r="N1" s="16"/>
      <c r="O1" s="16"/>
      <c r="P1" s="16"/>
      <c r="Q1" s="17"/>
    </row>
    <row r="2" spans="1:40" s="18" customFormat="1" ht="22.5" customHeight="1">
      <c r="A2" s="91"/>
      <c r="B2" s="133"/>
      <c r="C2" s="133"/>
      <c r="D2" s="133"/>
      <c r="E2" s="133"/>
      <c r="F2" s="133"/>
      <c r="G2" s="133"/>
      <c r="H2" s="133"/>
      <c r="I2" s="91" t="s">
        <v>292</v>
      </c>
      <c r="J2" s="91"/>
      <c r="K2" s="91" t="s">
        <v>222</v>
      </c>
      <c r="L2" s="91"/>
      <c r="M2" s="16"/>
      <c r="N2" s="16"/>
      <c r="O2" s="16"/>
      <c r="P2" s="16"/>
      <c r="Q2" s="17"/>
    </row>
    <row r="3" spans="1:40" s="18" customFormat="1" ht="22.5" customHeight="1">
      <c r="A3" s="91"/>
      <c r="B3" s="133"/>
      <c r="C3" s="133"/>
      <c r="D3" s="133"/>
      <c r="E3" s="133"/>
      <c r="F3" s="133"/>
      <c r="G3" s="133"/>
      <c r="H3" s="133"/>
      <c r="I3" s="91" t="s">
        <v>220</v>
      </c>
      <c r="J3" s="91"/>
      <c r="K3" s="91"/>
      <c r="L3" s="91"/>
      <c r="M3" s="16"/>
      <c r="N3" s="16"/>
      <c r="O3" s="16"/>
      <c r="P3" s="16"/>
      <c r="Q3" s="17"/>
    </row>
    <row r="4" spans="1:40" s="19" customFormat="1" ht="15.75">
      <c r="C4" s="20"/>
      <c r="D4" s="20"/>
      <c r="J4" s="20"/>
      <c r="K4" s="20"/>
      <c r="L4" s="20"/>
      <c r="M4" s="20"/>
      <c r="Q4" s="21"/>
    </row>
    <row r="5" spans="1:40" s="19" customFormat="1" ht="15.75">
      <c r="C5" s="20"/>
      <c r="D5" s="20"/>
      <c r="J5" s="20"/>
      <c r="K5" s="20"/>
      <c r="L5" s="20"/>
      <c r="M5" s="20"/>
      <c r="Q5" s="21"/>
    </row>
    <row r="6" spans="1:40" s="19" customFormat="1" ht="13.35" customHeight="1">
      <c r="A6" s="13" t="s">
        <v>221</v>
      </c>
      <c r="B6" s="22"/>
      <c r="D6" s="14" t="s">
        <v>2</v>
      </c>
      <c r="E6" s="135"/>
      <c r="F6" s="135"/>
      <c r="G6" s="135"/>
      <c r="I6" s="136" t="s">
        <v>289</v>
      </c>
      <c r="J6" s="136"/>
      <c r="K6" s="134"/>
      <c r="L6" s="134"/>
      <c r="M6" s="20"/>
      <c r="Q6" s="21"/>
    </row>
    <row r="7" spans="1:40" s="19" customFormat="1" ht="15.75">
      <c r="C7" s="20"/>
      <c r="D7" s="20"/>
      <c r="J7" s="20"/>
      <c r="K7" s="20"/>
      <c r="L7" s="20"/>
      <c r="M7" s="20"/>
      <c r="Q7" s="21"/>
    </row>
    <row r="8" spans="1:40" s="19" customFormat="1" ht="15.75">
      <c r="C8" s="20"/>
      <c r="D8" s="20"/>
      <c r="E8" s="20"/>
      <c r="F8" s="20"/>
      <c r="J8" s="20"/>
      <c r="K8" s="20"/>
      <c r="L8" s="20"/>
      <c r="M8" s="20"/>
      <c r="Q8" s="21"/>
    </row>
    <row r="9" spans="1:40" s="19" customFormat="1" ht="12.75" customHeight="1">
      <c r="A9" s="140" t="s">
        <v>231</v>
      </c>
      <c r="B9" s="140"/>
      <c r="C9" s="140"/>
      <c r="D9" s="33">
        <v>30</v>
      </c>
      <c r="E9" s="34">
        <v>1</v>
      </c>
      <c r="G9" s="137" t="str">
        <f>IF(DATOS!C5="RENDICIÓN PÚBLICA DE CUENTAS",CONCATENATE("Regional ",B6),CONCATENATE("Regional ",B6," / ",E6))</f>
        <v xml:space="preserve">Regional  / </v>
      </c>
      <c r="H9" s="138"/>
      <c r="I9" s="138"/>
      <c r="J9" s="138"/>
      <c r="K9" s="138"/>
      <c r="L9" s="139"/>
      <c r="M9" s="20"/>
      <c r="Q9" s="21"/>
    </row>
    <row r="10" spans="1:40" s="19" customFormat="1" ht="15.75">
      <c r="C10" s="20"/>
      <c r="D10" s="20"/>
      <c r="J10" s="20"/>
      <c r="K10" s="20"/>
      <c r="L10" s="20"/>
      <c r="M10" s="20"/>
      <c r="O10" s="23"/>
      <c r="P10" s="23"/>
      <c r="Q10" s="24"/>
      <c r="R10" s="23"/>
      <c r="S10" s="23"/>
      <c r="T10" s="23"/>
      <c r="U10" s="23"/>
    </row>
    <row r="11" spans="1:40" s="19" customFormat="1" ht="31.5">
      <c r="A11" s="12" t="s">
        <v>3</v>
      </c>
      <c r="B11" s="12" t="s">
        <v>232</v>
      </c>
      <c r="C11" s="14" t="s">
        <v>233</v>
      </c>
      <c r="D11" s="12" t="s">
        <v>218</v>
      </c>
      <c r="E11" s="13" t="s">
        <v>219</v>
      </c>
      <c r="J11" s="20"/>
      <c r="K11" s="20"/>
      <c r="L11" s="20"/>
      <c r="M11" s="42"/>
      <c r="N11" s="41"/>
      <c r="O11" s="23"/>
      <c r="P11" s="23"/>
      <c r="Q11" s="24"/>
      <c r="R11" s="23"/>
      <c r="S11" s="23"/>
      <c r="T11" s="23"/>
      <c r="U11" s="23"/>
      <c r="V11" s="41"/>
      <c r="W11" s="41"/>
      <c r="X11" s="41"/>
      <c r="Y11" s="41"/>
      <c r="Z11" s="41"/>
      <c r="AA11" s="41"/>
      <c r="AB11" s="41"/>
      <c r="AC11" s="41"/>
      <c r="AD11" s="41"/>
      <c r="AE11" s="41"/>
      <c r="AF11" s="41"/>
      <c r="AG11" s="41"/>
      <c r="AH11" s="41"/>
      <c r="AI11" s="41"/>
      <c r="AJ11" s="41"/>
      <c r="AK11" s="41"/>
      <c r="AL11" s="41"/>
      <c r="AM11" s="41"/>
      <c r="AN11" s="41"/>
    </row>
    <row r="12" spans="1:40" s="19" customFormat="1" ht="15.75">
      <c r="C12" s="20"/>
      <c r="D12" s="20"/>
      <c r="E12" s="23" t="s">
        <v>234</v>
      </c>
      <c r="J12" s="20"/>
      <c r="K12" s="20"/>
      <c r="L12" s="20"/>
      <c r="M12" s="42"/>
      <c r="N12" s="41"/>
      <c r="O12" s="23"/>
      <c r="P12" s="43"/>
      <c r="Q12" s="24" t="str">
        <f t="shared" ref="Q12:Q21" si="0">E12</f>
        <v>Tipo de organización</v>
      </c>
      <c r="R12" s="23"/>
      <c r="S12" s="23"/>
      <c r="T12" s="23"/>
      <c r="U12" s="23"/>
      <c r="V12" s="41"/>
      <c r="W12" s="41"/>
      <c r="X12" s="41"/>
      <c r="Y12" s="41"/>
      <c r="Z12" s="41"/>
      <c r="AA12" s="41"/>
      <c r="AB12" s="41"/>
      <c r="AC12" s="41"/>
      <c r="AD12" s="41"/>
      <c r="AE12" s="41"/>
      <c r="AF12" s="41"/>
      <c r="AG12" s="41"/>
      <c r="AH12" s="41"/>
      <c r="AI12" s="41"/>
      <c r="AJ12" s="41"/>
      <c r="AK12" s="41"/>
      <c r="AL12" s="41"/>
      <c r="AM12" s="41"/>
      <c r="AN12" s="41"/>
    </row>
    <row r="13" spans="1:40" s="19" customFormat="1" ht="45" customHeight="1">
      <c r="A13" s="113">
        <v>4</v>
      </c>
      <c r="B13" s="114" t="s">
        <v>252</v>
      </c>
      <c r="C13" s="35" t="s">
        <v>242</v>
      </c>
      <c r="D13" s="36">
        <f>+COUNTIF(DATOS!$D$13:$D$212,C13)</f>
        <v>11</v>
      </c>
      <c r="E13" s="37">
        <f>IFERROR(D13/$D$9,0)</f>
        <v>0.36666666666666664</v>
      </c>
      <c r="J13" s="20"/>
      <c r="K13" s="20"/>
      <c r="L13" s="20"/>
      <c r="M13" s="42"/>
      <c r="N13" s="41"/>
      <c r="O13" s="23"/>
      <c r="P13" s="43" t="str">
        <f t="shared" ref="P13:P20" si="1">C13</f>
        <v>Usuarios</v>
      </c>
      <c r="Q13" s="24">
        <f t="shared" si="0"/>
        <v>0.36666666666666664</v>
      </c>
      <c r="R13" s="23"/>
      <c r="S13" s="23"/>
      <c r="T13" s="23"/>
      <c r="U13" s="23"/>
      <c r="V13" s="41"/>
      <c r="W13" s="41"/>
      <c r="X13" s="41"/>
      <c r="Y13" s="41"/>
      <c r="Z13" s="41"/>
      <c r="AA13" s="41"/>
      <c r="AB13" s="41"/>
      <c r="AC13" s="41"/>
      <c r="AD13" s="41"/>
      <c r="AE13" s="41"/>
      <c r="AF13" s="41"/>
      <c r="AG13" s="41"/>
      <c r="AH13" s="41"/>
      <c r="AI13" s="41"/>
      <c r="AJ13" s="41"/>
      <c r="AK13" s="41"/>
      <c r="AL13" s="41"/>
      <c r="AM13" s="41"/>
      <c r="AN13" s="41"/>
    </row>
    <row r="14" spans="1:40" s="19" customFormat="1" ht="39" customHeight="1">
      <c r="A14" s="113"/>
      <c r="B14" s="114"/>
      <c r="C14" s="35" t="s">
        <v>243</v>
      </c>
      <c r="D14" s="36">
        <f>+COUNTIF(DATOS!$D$13:$D$212,C14)</f>
        <v>21</v>
      </c>
      <c r="E14" s="37">
        <f t="shared" ref="E14:E20" si="2">IFERROR(D14/$D$9,0)</f>
        <v>0.7</v>
      </c>
      <c r="J14" s="20"/>
      <c r="K14" s="20"/>
      <c r="L14" s="20"/>
      <c r="M14" s="42"/>
      <c r="N14" s="41"/>
      <c r="O14" s="23"/>
      <c r="P14" s="43" t="str">
        <f t="shared" si="1"/>
        <v>Proveedores</v>
      </c>
      <c r="Q14" s="24">
        <f t="shared" si="0"/>
        <v>0.7</v>
      </c>
      <c r="R14" s="23"/>
      <c r="S14" s="23"/>
      <c r="T14" s="23"/>
      <c r="U14" s="23"/>
      <c r="V14" s="41"/>
      <c r="W14" s="41"/>
      <c r="X14" s="41"/>
      <c r="Y14" s="41"/>
      <c r="Z14" s="41"/>
      <c r="AA14" s="41"/>
      <c r="AB14" s="41"/>
      <c r="AC14" s="41"/>
      <c r="AD14" s="41"/>
      <c r="AE14" s="41"/>
      <c r="AF14" s="41"/>
      <c r="AG14" s="41"/>
      <c r="AH14" s="41"/>
      <c r="AI14" s="41"/>
      <c r="AJ14" s="41"/>
      <c r="AK14" s="41"/>
      <c r="AL14" s="41"/>
      <c r="AM14" s="41"/>
      <c r="AN14" s="41"/>
    </row>
    <row r="15" spans="1:40" s="19" customFormat="1" ht="27.75" customHeight="1">
      <c r="A15" s="113"/>
      <c r="B15" s="114"/>
      <c r="C15" s="35" t="s">
        <v>244</v>
      </c>
      <c r="D15" s="36">
        <f>+COUNTIF(DATOS!$D$13:$D$212,C15)</f>
        <v>0</v>
      </c>
      <c r="E15" s="37">
        <f t="shared" si="2"/>
        <v>0</v>
      </c>
      <c r="J15" s="20"/>
      <c r="K15" s="20"/>
      <c r="L15" s="20"/>
      <c r="M15" s="42"/>
      <c r="N15" s="41"/>
      <c r="O15" s="23"/>
      <c r="P15" s="43" t="str">
        <f t="shared" si="1"/>
        <v>Comunidad</v>
      </c>
      <c r="Q15" s="24">
        <f t="shared" si="0"/>
        <v>0</v>
      </c>
      <c r="R15" s="23"/>
      <c r="S15" s="23"/>
      <c r="T15" s="23"/>
      <c r="U15" s="23"/>
      <c r="V15" s="41"/>
      <c r="W15" s="41"/>
      <c r="X15" s="41"/>
      <c r="Y15" s="41"/>
      <c r="Z15" s="41"/>
      <c r="AA15" s="41"/>
      <c r="AB15" s="41"/>
      <c r="AC15" s="41"/>
      <c r="AD15" s="41"/>
      <c r="AE15" s="41"/>
      <c r="AF15" s="41"/>
      <c r="AG15" s="41"/>
      <c r="AH15" s="41"/>
      <c r="AI15" s="41"/>
      <c r="AJ15" s="41"/>
      <c r="AK15" s="41"/>
      <c r="AL15" s="41"/>
      <c r="AM15" s="41"/>
      <c r="AN15" s="41"/>
    </row>
    <row r="16" spans="1:40" s="19" customFormat="1" ht="27.75" customHeight="1">
      <c r="A16" s="113"/>
      <c r="B16" s="114"/>
      <c r="C16" s="35" t="s">
        <v>245</v>
      </c>
      <c r="D16" s="36">
        <f>+COUNTIF(DATOS!$D$13:$D$212,C16)</f>
        <v>0</v>
      </c>
      <c r="E16" s="37">
        <f t="shared" si="2"/>
        <v>0</v>
      </c>
      <c r="J16" s="20"/>
      <c r="K16" s="20"/>
      <c r="L16" s="20"/>
      <c r="M16" s="42"/>
      <c r="N16" s="41"/>
      <c r="O16" s="23"/>
      <c r="P16" s="43" t="str">
        <f t="shared" si="1"/>
        <v>Sociedad (veedurías-medios de comunicación)</v>
      </c>
      <c r="Q16" s="24">
        <f t="shared" si="0"/>
        <v>0</v>
      </c>
      <c r="R16" s="23"/>
      <c r="S16" s="23"/>
      <c r="T16" s="23"/>
      <c r="U16" s="23"/>
      <c r="V16" s="41"/>
      <c r="W16" s="41"/>
      <c r="X16" s="41"/>
      <c r="Y16" s="41"/>
      <c r="Z16" s="41"/>
      <c r="AA16" s="41"/>
      <c r="AB16" s="41"/>
      <c r="AC16" s="41"/>
      <c r="AD16" s="41"/>
      <c r="AE16" s="41"/>
      <c r="AF16" s="41"/>
      <c r="AG16" s="41"/>
      <c r="AH16" s="41"/>
      <c r="AI16" s="41"/>
      <c r="AJ16" s="41"/>
      <c r="AK16" s="41"/>
      <c r="AL16" s="41"/>
      <c r="AM16" s="41"/>
      <c r="AN16" s="41"/>
    </row>
    <row r="17" spans="1:40" s="19" customFormat="1" ht="27.75" customHeight="1">
      <c r="A17" s="113"/>
      <c r="B17" s="114"/>
      <c r="C17" s="35" t="s">
        <v>285</v>
      </c>
      <c r="D17" s="36">
        <f>+COUNTIF(DATOS!$D$13:$D$212,C17)</f>
        <v>0</v>
      </c>
      <c r="E17" s="37">
        <f t="shared" si="2"/>
        <v>0</v>
      </c>
      <c r="J17" s="20"/>
      <c r="K17" s="20"/>
      <c r="L17" s="20"/>
      <c r="M17" s="42"/>
      <c r="N17" s="41"/>
      <c r="O17" s="23"/>
      <c r="P17" s="43" t="str">
        <f t="shared" si="1"/>
        <v>Aliados Estratégicos</v>
      </c>
      <c r="Q17" s="24">
        <f t="shared" si="0"/>
        <v>0</v>
      </c>
      <c r="R17" s="23"/>
      <c r="S17" s="23"/>
      <c r="T17" s="23"/>
      <c r="U17" s="23"/>
      <c r="V17" s="41"/>
      <c r="W17" s="41"/>
      <c r="X17" s="41"/>
      <c r="Y17" s="41"/>
      <c r="Z17" s="41"/>
      <c r="AA17" s="41"/>
      <c r="AB17" s="41"/>
      <c r="AC17" s="41"/>
      <c r="AD17" s="41"/>
      <c r="AE17" s="41"/>
      <c r="AF17" s="41"/>
      <c r="AG17" s="41"/>
      <c r="AH17" s="41"/>
      <c r="AI17" s="41"/>
      <c r="AJ17" s="41"/>
      <c r="AK17" s="41"/>
      <c r="AL17" s="41"/>
      <c r="AM17" s="41"/>
      <c r="AN17" s="41"/>
    </row>
    <row r="18" spans="1:40" s="19" customFormat="1" ht="27.75" customHeight="1">
      <c r="A18" s="113"/>
      <c r="B18" s="114"/>
      <c r="C18" s="35" t="s">
        <v>286</v>
      </c>
      <c r="D18" s="36">
        <f>+COUNTIF(DATOS!$D$13:$D$212,C18)</f>
        <v>0</v>
      </c>
      <c r="E18" s="37">
        <f t="shared" si="2"/>
        <v>0</v>
      </c>
      <c r="J18" s="20"/>
      <c r="K18" s="20"/>
      <c r="L18" s="20"/>
      <c r="M18" s="42"/>
      <c r="N18" s="41"/>
      <c r="O18" s="23"/>
      <c r="P18" s="43" t="str">
        <f>C18</f>
        <v>Estado</v>
      </c>
      <c r="Q18" s="24">
        <f t="shared" si="0"/>
        <v>0</v>
      </c>
      <c r="R18" s="23"/>
      <c r="S18" s="23"/>
      <c r="T18" s="23"/>
      <c r="U18" s="23"/>
      <c r="V18" s="41"/>
      <c r="W18" s="41"/>
      <c r="X18" s="41"/>
      <c r="Y18" s="41"/>
      <c r="Z18" s="41"/>
      <c r="AA18" s="41"/>
      <c r="AB18" s="41"/>
      <c r="AC18" s="41"/>
      <c r="AD18" s="41"/>
      <c r="AE18" s="41"/>
      <c r="AF18" s="41"/>
      <c r="AG18" s="41"/>
      <c r="AH18" s="41"/>
      <c r="AI18" s="41"/>
      <c r="AJ18" s="41"/>
      <c r="AK18" s="41"/>
      <c r="AL18" s="41"/>
      <c r="AM18" s="41"/>
      <c r="AN18" s="41"/>
    </row>
    <row r="19" spans="1:40" s="19" customFormat="1" ht="27.75" customHeight="1">
      <c r="A19" s="113"/>
      <c r="B19" s="114"/>
      <c r="C19" s="35" t="s">
        <v>287</v>
      </c>
      <c r="D19" s="36">
        <f>+COUNTIF(DATOS!$D$13:$D$212,C19)</f>
        <v>0</v>
      </c>
      <c r="E19" s="37">
        <f t="shared" si="2"/>
        <v>0</v>
      </c>
      <c r="J19" s="20"/>
      <c r="K19" s="20"/>
      <c r="L19" s="20"/>
      <c r="M19" s="42"/>
      <c r="N19" s="41"/>
      <c r="O19" s="23"/>
      <c r="P19" s="43" t="str">
        <f t="shared" si="1"/>
        <v>Colaboradores</v>
      </c>
      <c r="Q19" s="24">
        <f t="shared" si="0"/>
        <v>0</v>
      </c>
      <c r="R19" s="23"/>
      <c r="S19" s="23"/>
      <c r="T19" s="23"/>
      <c r="U19" s="23"/>
      <c r="V19" s="41"/>
      <c r="W19" s="41"/>
      <c r="X19" s="41"/>
      <c r="Y19" s="41"/>
      <c r="Z19" s="41"/>
      <c r="AA19" s="41"/>
      <c r="AB19" s="41"/>
      <c r="AC19" s="41"/>
      <c r="AD19" s="41"/>
      <c r="AE19" s="41"/>
      <c r="AF19" s="41"/>
      <c r="AG19" s="41"/>
      <c r="AH19" s="41"/>
      <c r="AI19" s="41"/>
      <c r="AJ19" s="41"/>
      <c r="AK19" s="41"/>
      <c r="AL19" s="41"/>
      <c r="AM19" s="41"/>
      <c r="AN19" s="41"/>
    </row>
    <row r="20" spans="1:40" s="19" customFormat="1" ht="15.75">
      <c r="A20" s="113"/>
      <c r="B20" s="114"/>
      <c r="C20" s="35" t="s">
        <v>288</v>
      </c>
      <c r="D20" s="36">
        <f>+COUNTIF(DATOS!$D$13:$D$212,C20)</f>
        <v>0</v>
      </c>
      <c r="E20" s="37">
        <f t="shared" si="2"/>
        <v>0</v>
      </c>
      <c r="J20" s="20"/>
      <c r="K20" s="20"/>
      <c r="L20" s="20"/>
      <c r="M20" s="42"/>
      <c r="N20" s="41"/>
      <c r="O20" s="23"/>
      <c r="P20" s="43" t="str">
        <f t="shared" si="1"/>
        <v>Peticionarios</v>
      </c>
      <c r="Q20" s="24">
        <f t="shared" si="0"/>
        <v>0</v>
      </c>
      <c r="R20" s="23"/>
      <c r="S20" s="23"/>
      <c r="T20" s="23"/>
      <c r="U20" s="23"/>
      <c r="V20" s="41"/>
      <c r="W20" s="41"/>
      <c r="X20" s="41"/>
      <c r="Y20" s="41"/>
      <c r="Z20" s="41"/>
      <c r="AA20" s="41"/>
      <c r="AB20" s="41"/>
      <c r="AC20" s="41"/>
      <c r="AD20" s="41"/>
      <c r="AE20" s="41"/>
      <c r="AF20" s="41"/>
      <c r="AG20" s="41"/>
      <c r="AH20" s="41"/>
      <c r="AI20" s="41"/>
      <c r="AJ20" s="41"/>
      <c r="AK20" s="41"/>
      <c r="AL20" s="41"/>
      <c r="AM20" s="41"/>
      <c r="AN20" s="41"/>
    </row>
    <row r="21" spans="1:40" s="19" customFormat="1" ht="39.75" customHeight="1">
      <c r="D21" s="20"/>
      <c r="E21" s="20"/>
      <c r="J21" s="20"/>
      <c r="K21" s="20"/>
      <c r="L21" s="20"/>
      <c r="M21" s="42"/>
      <c r="N21" s="41"/>
      <c r="O21" s="23"/>
      <c r="P21" s="25"/>
      <c r="Q21" s="24">
        <f t="shared" si="0"/>
        <v>0</v>
      </c>
      <c r="R21" s="23"/>
      <c r="S21" s="23"/>
      <c r="T21" s="23"/>
      <c r="U21" s="23"/>
      <c r="V21" s="41"/>
      <c r="W21" s="41"/>
      <c r="X21" s="41"/>
      <c r="Y21" s="41"/>
      <c r="Z21" s="41"/>
      <c r="AA21" s="41"/>
      <c r="AB21" s="41"/>
      <c r="AC21" s="41"/>
      <c r="AD21" s="41"/>
      <c r="AE21" s="41"/>
      <c r="AF21" s="41"/>
      <c r="AG21" s="41"/>
      <c r="AH21" s="41"/>
      <c r="AI21" s="41"/>
      <c r="AJ21" s="41"/>
      <c r="AK21" s="41"/>
      <c r="AL21" s="41"/>
      <c r="AM21" s="41"/>
      <c r="AN21" s="41"/>
    </row>
    <row r="22" spans="1:40" s="19" customFormat="1" ht="37.5" customHeight="1">
      <c r="A22" s="113">
        <v>5</v>
      </c>
      <c r="B22" s="113" t="s">
        <v>241</v>
      </c>
      <c r="C22" s="35" t="s">
        <v>246</v>
      </c>
      <c r="D22" s="36">
        <f>+COUNTIF(DATOS!$E$13:$E$212,C22)</f>
        <v>21</v>
      </c>
      <c r="E22" s="37">
        <f>IFERROR(D22/$D$9,0)</f>
        <v>0.7</v>
      </c>
      <c r="J22" s="20"/>
      <c r="K22" s="20"/>
      <c r="L22" s="20"/>
      <c r="M22" s="42"/>
      <c r="N22" s="41"/>
      <c r="O22" s="23"/>
      <c r="P22" s="25" t="str">
        <f t="shared" ref="P22:P28" si="3">C22</f>
        <v>Por aviso en sitio público</v>
      </c>
      <c r="Q22" s="24">
        <f t="shared" ref="Q22:Q34" si="4">E22</f>
        <v>0.7</v>
      </c>
      <c r="R22" s="23"/>
      <c r="S22" s="23"/>
      <c r="T22" s="23"/>
      <c r="U22" s="23"/>
      <c r="V22" s="41"/>
      <c r="W22" s="41"/>
      <c r="X22" s="41"/>
      <c r="Y22" s="41"/>
      <c r="Z22" s="41"/>
      <c r="AA22" s="41"/>
      <c r="AB22" s="41"/>
      <c r="AC22" s="41"/>
      <c r="AD22" s="41"/>
      <c r="AE22" s="41"/>
      <c r="AF22" s="41"/>
      <c r="AG22" s="41"/>
      <c r="AH22" s="41"/>
      <c r="AI22" s="41"/>
      <c r="AJ22" s="41"/>
      <c r="AK22" s="41"/>
      <c r="AL22" s="41"/>
      <c r="AM22" s="41"/>
      <c r="AN22" s="41"/>
    </row>
    <row r="23" spans="1:40" s="19" customFormat="1" ht="37.5" customHeight="1">
      <c r="A23" s="113"/>
      <c r="B23" s="113"/>
      <c r="C23" s="35" t="s">
        <v>225</v>
      </c>
      <c r="D23" s="36">
        <f>+COUNTIF(DATOS!$E$13:$E$212,C23)</f>
        <v>0</v>
      </c>
      <c r="E23" s="37">
        <f t="shared" ref="E23:E28" si="5">IFERROR(D23/$D$9,0)</f>
        <v>0</v>
      </c>
      <c r="J23" s="20"/>
      <c r="K23" s="20"/>
      <c r="L23" s="20"/>
      <c r="M23" s="20"/>
      <c r="O23" s="23"/>
      <c r="P23" s="25" t="str">
        <f t="shared" si="3"/>
        <v xml:space="preserve">Prensa, TV, Radio </v>
      </c>
      <c r="Q23" s="24">
        <f t="shared" si="4"/>
        <v>0</v>
      </c>
      <c r="R23" s="23"/>
      <c r="S23" s="23"/>
      <c r="T23" s="23"/>
      <c r="U23" s="23"/>
    </row>
    <row r="24" spans="1:40" s="19" customFormat="1" ht="37.5" customHeight="1">
      <c r="A24" s="113"/>
      <c r="B24" s="113"/>
      <c r="C24" s="35" t="s">
        <v>226</v>
      </c>
      <c r="D24" s="36">
        <f>+COUNTIF(DATOS!$E$13:$E$212,C24)</f>
        <v>0</v>
      </c>
      <c r="E24" s="37">
        <f t="shared" si="5"/>
        <v>0</v>
      </c>
      <c r="J24" s="20"/>
      <c r="K24" s="20"/>
      <c r="L24" s="20"/>
      <c r="M24" s="20"/>
      <c r="O24" s="23"/>
      <c r="P24" s="25" t="str">
        <f t="shared" si="3"/>
        <v xml:space="preserve">Comunidad  </v>
      </c>
      <c r="Q24" s="24">
        <f t="shared" si="4"/>
        <v>0</v>
      </c>
      <c r="R24" s="23"/>
      <c r="S24" s="23"/>
      <c r="T24" s="23"/>
      <c r="U24" s="23"/>
    </row>
    <row r="25" spans="1:40" s="19" customFormat="1" ht="37.5" customHeight="1">
      <c r="A25" s="113"/>
      <c r="B25" s="113"/>
      <c r="C25" s="35" t="s">
        <v>227</v>
      </c>
      <c r="D25" s="36">
        <f>+COUNTIF(DATOS!$E$13:$E$212,C25)</f>
        <v>0</v>
      </c>
      <c r="E25" s="37">
        <f t="shared" si="5"/>
        <v>0</v>
      </c>
      <c r="J25" s="20"/>
      <c r="K25" s="20"/>
      <c r="L25" s="20"/>
      <c r="M25" s="20"/>
      <c r="O25" s="23"/>
      <c r="P25" s="25" t="str">
        <f t="shared" si="3"/>
        <v xml:space="preserve">Boletín  </v>
      </c>
      <c r="Q25" s="24">
        <f t="shared" si="4"/>
        <v>0</v>
      </c>
      <c r="R25" s="23"/>
      <c r="S25" s="23"/>
      <c r="T25" s="23"/>
      <c r="U25" s="23"/>
    </row>
    <row r="26" spans="1:40" s="19" customFormat="1" ht="37.5" customHeight="1">
      <c r="A26" s="113"/>
      <c r="B26" s="113"/>
      <c r="C26" s="35" t="s">
        <v>228</v>
      </c>
      <c r="D26" s="36">
        <f>+COUNTIF(DATOS!$E$13:$E$212,C26)</f>
        <v>0</v>
      </c>
      <c r="E26" s="37">
        <f t="shared" si="5"/>
        <v>0</v>
      </c>
      <c r="J26" s="20"/>
      <c r="K26" s="20"/>
      <c r="L26" s="20"/>
      <c r="M26" s="20"/>
      <c r="O26" s="23"/>
      <c r="P26" s="25" t="str">
        <f t="shared" si="3"/>
        <v xml:space="preserve">Página Web  </v>
      </c>
      <c r="Q26" s="24">
        <f t="shared" si="4"/>
        <v>0</v>
      </c>
      <c r="R26" s="23"/>
      <c r="S26" s="23"/>
      <c r="T26" s="23"/>
      <c r="U26" s="23"/>
    </row>
    <row r="27" spans="1:40" s="19" customFormat="1" ht="37.5" customHeight="1">
      <c r="A27" s="113"/>
      <c r="B27" s="113"/>
      <c r="C27" s="35" t="s">
        <v>247</v>
      </c>
      <c r="D27" s="36">
        <f>+COUNTIF(DATOS!$E$13:$E$212,C27)</f>
        <v>0</v>
      </c>
      <c r="E27" s="37">
        <f t="shared" si="5"/>
        <v>0</v>
      </c>
      <c r="J27" s="20"/>
      <c r="K27" s="20"/>
      <c r="L27" s="20"/>
      <c r="M27" s="20"/>
      <c r="O27" s="23"/>
      <c r="P27" s="25" t="str">
        <f t="shared" si="3"/>
        <v>Invitación directa y / ó correo electrónico</v>
      </c>
      <c r="Q27" s="24">
        <f t="shared" si="4"/>
        <v>0</v>
      </c>
      <c r="R27" s="23"/>
      <c r="S27" s="23"/>
      <c r="T27" s="23"/>
      <c r="U27" s="23"/>
    </row>
    <row r="28" spans="1:40" s="19" customFormat="1" ht="37.5" customHeight="1">
      <c r="A28" s="113"/>
      <c r="B28" s="113"/>
      <c r="C28" s="35" t="s">
        <v>284</v>
      </c>
      <c r="D28" s="36">
        <f>+COUNTIF(DATOS!$E$13:$E$212,C28)</f>
        <v>0</v>
      </c>
      <c r="E28" s="37">
        <f t="shared" si="5"/>
        <v>0</v>
      </c>
      <c r="J28" s="20"/>
      <c r="K28" s="20"/>
      <c r="L28" s="20"/>
      <c r="M28" s="20"/>
      <c r="O28" s="23"/>
      <c r="P28" s="25" t="str">
        <f t="shared" si="3"/>
        <v>Redes sociales</v>
      </c>
      <c r="Q28" s="24">
        <f>E28</f>
        <v>0</v>
      </c>
      <c r="R28" s="23"/>
      <c r="S28" s="23"/>
      <c r="T28" s="23"/>
      <c r="U28" s="23"/>
    </row>
    <row r="29" spans="1:40" s="19" customFormat="1" ht="15.75">
      <c r="C29" s="20"/>
      <c r="D29" s="20"/>
      <c r="E29" s="26"/>
      <c r="J29" s="20"/>
      <c r="K29" s="20"/>
      <c r="L29" s="20"/>
      <c r="M29" s="20"/>
      <c r="O29" s="23"/>
      <c r="P29" s="23"/>
      <c r="Q29" s="24">
        <f t="shared" si="4"/>
        <v>0</v>
      </c>
      <c r="R29" s="23"/>
      <c r="S29" s="23"/>
      <c r="T29" s="23"/>
      <c r="U29" s="23"/>
    </row>
    <row r="30" spans="1:40" s="19" customFormat="1" ht="15.75">
      <c r="B30" s="27"/>
      <c r="C30" s="20"/>
      <c r="D30" s="20"/>
      <c r="E30" s="24" t="s">
        <v>237</v>
      </c>
      <c r="J30" s="20"/>
      <c r="K30" s="20"/>
      <c r="L30" s="20"/>
      <c r="M30" s="20"/>
      <c r="O30" s="23"/>
      <c r="P30" s="25"/>
      <c r="Q30" s="24" t="str">
        <f t="shared" si="4"/>
        <v>Explicación inicial</v>
      </c>
      <c r="R30" s="23"/>
      <c r="S30" s="23"/>
      <c r="T30" s="23"/>
      <c r="U30" s="23"/>
    </row>
    <row r="31" spans="1:40" s="19" customFormat="1" ht="141" customHeight="1">
      <c r="A31" s="113">
        <v>6</v>
      </c>
      <c r="B31" s="113" t="s">
        <v>584</v>
      </c>
      <c r="C31" s="35" t="s">
        <v>230</v>
      </c>
      <c r="D31" s="36">
        <f>+COUNTIF(DATOS!$F$13:$F$212,C31)</f>
        <v>3</v>
      </c>
      <c r="E31" s="37">
        <f>IFERROR(D31/$D$9,0)</f>
        <v>0.1</v>
      </c>
      <c r="J31" s="20"/>
      <c r="K31" s="20"/>
      <c r="L31" s="20"/>
      <c r="M31" s="20"/>
      <c r="O31" s="23"/>
      <c r="P31" s="25" t="str">
        <f>C31</f>
        <v>Si</v>
      </c>
      <c r="Q31" s="24">
        <f t="shared" ref="Q31" si="6">E31</f>
        <v>0.1</v>
      </c>
      <c r="R31" s="23"/>
      <c r="S31" s="23"/>
      <c r="T31" s="23"/>
      <c r="U31" s="23"/>
    </row>
    <row r="32" spans="1:40" s="19" customFormat="1" ht="141" customHeight="1">
      <c r="A32" s="113"/>
      <c r="B32" s="113"/>
      <c r="C32" s="35" t="s">
        <v>586</v>
      </c>
      <c r="D32" s="36">
        <f>+COUNTIF(DATOS!$F$13:$F$212,C32)</f>
        <v>2</v>
      </c>
      <c r="E32" s="37">
        <f t="shared" ref="E32:E34" si="7">IFERROR(D32/$D$9,0)</f>
        <v>6.6666666666666666E-2</v>
      </c>
      <c r="J32" s="20"/>
      <c r="K32" s="20"/>
      <c r="L32" s="20"/>
      <c r="M32" s="20"/>
      <c r="O32" s="23"/>
      <c r="P32" s="25"/>
      <c r="Q32" s="24"/>
      <c r="R32" s="23"/>
      <c r="S32" s="23"/>
      <c r="T32" s="23"/>
      <c r="U32" s="23"/>
    </row>
    <row r="33" spans="1:21" s="19" customFormat="1" ht="141" customHeight="1">
      <c r="A33" s="113"/>
      <c r="B33" s="113"/>
      <c r="C33" s="35" t="s">
        <v>229</v>
      </c>
      <c r="D33" s="36">
        <f>+COUNTIF(DATOS!$F$13:$F$212,C33)</f>
        <v>3</v>
      </c>
      <c r="E33" s="37">
        <f t="shared" si="7"/>
        <v>0.1</v>
      </c>
      <c r="J33" s="20"/>
      <c r="K33" s="20"/>
      <c r="L33" s="20"/>
      <c r="M33" s="20"/>
      <c r="O33" s="23"/>
      <c r="P33" s="25"/>
      <c r="Q33" s="24"/>
      <c r="R33" s="23"/>
      <c r="S33" s="23"/>
      <c r="T33" s="23"/>
      <c r="U33" s="23"/>
    </row>
    <row r="34" spans="1:21" s="19" customFormat="1" ht="119.1" customHeight="1">
      <c r="A34" s="113"/>
      <c r="B34" s="113"/>
      <c r="C34" s="35" t="s">
        <v>587</v>
      </c>
      <c r="D34" s="36">
        <f>+COUNTIF(DATOS!$F$13:$F$212,C34)</f>
        <v>2</v>
      </c>
      <c r="E34" s="37">
        <f t="shared" si="7"/>
        <v>6.6666666666666666E-2</v>
      </c>
      <c r="J34" s="20"/>
      <c r="K34" s="20"/>
      <c r="L34" s="20"/>
      <c r="M34" s="20"/>
      <c r="O34" s="23"/>
      <c r="P34" s="25" t="str">
        <f>C34</f>
        <v>No sabe / No responde</v>
      </c>
      <c r="Q34" s="24">
        <f t="shared" si="4"/>
        <v>6.6666666666666666E-2</v>
      </c>
      <c r="R34" s="23"/>
      <c r="S34" s="23"/>
      <c r="T34" s="23"/>
      <c r="U34" s="23"/>
    </row>
    <row r="35" spans="1:21" s="19" customFormat="1" ht="39" customHeight="1">
      <c r="B35" s="27"/>
      <c r="C35" s="20"/>
      <c r="D35" s="20"/>
      <c r="E35" s="24" t="s">
        <v>236</v>
      </c>
      <c r="J35" s="20"/>
      <c r="K35" s="20"/>
      <c r="L35" s="20"/>
      <c r="M35" s="20"/>
      <c r="O35" s="23"/>
      <c r="P35" s="25"/>
      <c r="Q35" s="24" t="str">
        <f>E35</f>
        <v>Canal</v>
      </c>
      <c r="R35" s="23"/>
      <c r="S35" s="23"/>
      <c r="T35" s="23"/>
      <c r="U35" s="23"/>
    </row>
    <row r="36" spans="1:21" s="19" customFormat="1" ht="75" customHeight="1">
      <c r="A36" s="113">
        <v>7</v>
      </c>
      <c r="B36" s="114" t="s">
        <v>270</v>
      </c>
      <c r="C36" s="38" t="s">
        <v>230</v>
      </c>
      <c r="D36" s="36">
        <f>+COUNTIF(DATOS!$G$13:$G$212,C36)</f>
        <v>3</v>
      </c>
      <c r="E36" s="37">
        <f t="shared" ref="E36:E39" si="8">IFERROR(D36/$D$9,0)</f>
        <v>0.1</v>
      </c>
      <c r="J36" s="20"/>
      <c r="K36" s="20"/>
      <c r="L36" s="20"/>
      <c r="M36" s="20"/>
      <c r="O36" s="23"/>
      <c r="P36" s="25"/>
      <c r="Q36" s="24"/>
      <c r="R36" s="23"/>
      <c r="S36" s="23"/>
      <c r="T36" s="23"/>
      <c r="U36" s="23"/>
    </row>
    <row r="37" spans="1:21" s="19" customFormat="1" ht="75" customHeight="1">
      <c r="A37" s="113"/>
      <c r="B37" s="114"/>
      <c r="C37" s="38" t="s">
        <v>586</v>
      </c>
      <c r="D37" s="36">
        <f>+COUNTIF(DATOS!$G$13:$G$212,C37)</f>
        <v>2</v>
      </c>
      <c r="E37" s="37">
        <f t="shared" si="8"/>
        <v>6.6666666666666666E-2</v>
      </c>
      <c r="J37" s="20"/>
      <c r="K37" s="20"/>
      <c r="L37" s="20"/>
      <c r="M37" s="20"/>
      <c r="O37" s="23"/>
      <c r="P37" s="25"/>
      <c r="Q37" s="24"/>
      <c r="R37" s="23"/>
      <c r="S37" s="23"/>
      <c r="T37" s="23"/>
      <c r="U37" s="23"/>
    </row>
    <row r="38" spans="1:21" s="19" customFormat="1" ht="75" customHeight="1">
      <c r="A38" s="113"/>
      <c r="B38" s="114"/>
      <c r="C38" s="38" t="s">
        <v>229</v>
      </c>
      <c r="D38" s="36">
        <f>+COUNTIF(DATOS!$G$13:$G$212,C38)</f>
        <v>5</v>
      </c>
      <c r="E38" s="37">
        <f t="shared" si="8"/>
        <v>0.16666666666666666</v>
      </c>
      <c r="J38" s="20"/>
      <c r="K38" s="20"/>
      <c r="L38" s="20"/>
      <c r="M38" s="20"/>
      <c r="O38" s="23"/>
      <c r="P38" s="25"/>
      <c r="Q38" s="24"/>
      <c r="R38" s="23"/>
      <c r="S38" s="23"/>
      <c r="T38" s="23"/>
      <c r="U38" s="23"/>
    </row>
    <row r="39" spans="1:21" s="19" customFormat="1" ht="75" customHeight="1">
      <c r="A39" s="113"/>
      <c r="B39" s="114"/>
      <c r="C39" s="38" t="s">
        <v>587</v>
      </c>
      <c r="D39" s="36">
        <f>+COUNTIF(DATOS!$G$13:$G$212,C39)</f>
        <v>2</v>
      </c>
      <c r="E39" s="37">
        <f t="shared" si="8"/>
        <v>6.6666666666666666E-2</v>
      </c>
      <c r="J39" s="20"/>
      <c r="K39" s="20"/>
      <c r="L39" s="20"/>
      <c r="M39" s="20"/>
      <c r="O39" s="23"/>
      <c r="P39" s="25"/>
      <c r="Q39" s="24"/>
      <c r="R39" s="23"/>
      <c r="S39" s="23"/>
      <c r="T39" s="23"/>
      <c r="U39" s="23"/>
    </row>
    <row r="40" spans="1:21" s="19" customFormat="1" ht="15.75">
      <c r="C40" s="20"/>
      <c r="D40" s="26"/>
      <c r="E40" s="26"/>
      <c r="J40" s="20"/>
      <c r="K40" s="20"/>
      <c r="L40" s="20"/>
      <c r="M40" s="20"/>
      <c r="O40" s="23"/>
      <c r="P40" s="23"/>
      <c r="Q40" s="24"/>
      <c r="R40" s="23"/>
      <c r="S40" s="23"/>
      <c r="T40" s="23"/>
      <c r="U40" s="23"/>
    </row>
    <row r="41" spans="1:21" s="19" customFormat="1" ht="15.75">
      <c r="B41" s="27"/>
      <c r="C41" s="20"/>
      <c r="D41" s="20"/>
      <c r="E41" s="24" t="s">
        <v>235</v>
      </c>
      <c r="J41" s="20"/>
      <c r="K41" s="20"/>
      <c r="L41" s="20"/>
      <c r="M41" s="20"/>
      <c r="O41" s="23"/>
      <c r="P41" s="25"/>
      <c r="Q41" s="24" t="str">
        <f t="shared" ref="Q41:Q48" si="9">E41</f>
        <v>Difusión</v>
      </c>
      <c r="R41" s="23"/>
      <c r="S41" s="23"/>
      <c r="T41" s="23"/>
      <c r="U41" s="23"/>
    </row>
    <row r="42" spans="1:21" s="19" customFormat="1" ht="112.5" customHeight="1">
      <c r="A42" s="113">
        <v>8</v>
      </c>
      <c r="B42" s="114" t="s">
        <v>589</v>
      </c>
      <c r="C42" s="38" t="s">
        <v>230</v>
      </c>
      <c r="D42" s="36">
        <f>+COUNTIF(DATOS!$H$13:$H$212,C42)</f>
        <v>2</v>
      </c>
      <c r="E42" s="37">
        <f>IFERROR(D42/$D$9,0)</f>
        <v>6.6666666666666666E-2</v>
      </c>
      <c r="J42" s="20"/>
      <c r="K42" s="20"/>
      <c r="L42" s="20"/>
      <c r="M42" s="20"/>
      <c r="O42" s="23"/>
      <c r="P42" s="25" t="str">
        <f>C42</f>
        <v>Si</v>
      </c>
      <c r="Q42" s="24">
        <f t="shared" si="9"/>
        <v>6.6666666666666666E-2</v>
      </c>
      <c r="R42" s="23"/>
      <c r="S42" s="23"/>
      <c r="T42" s="23"/>
      <c r="U42" s="23"/>
    </row>
    <row r="43" spans="1:21" s="19" customFormat="1" ht="112.5" customHeight="1">
      <c r="A43" s="113"/>
      <c r="B43" s="114"/>
      <c r="C43" s="38" t="s">
        <v>586</v>
      </c>
      <c r="D43" s="36">
        <f>+COUNTIF(DATOS!$H$13:$H$212,C43)</f>
        <v>2</v>
      </c>
      <c r="E43" s="37">
        <f>IFERROR(D43/$D$9,0)</f>
        <v>6.6666666666666666E-2</v>
      </c>
      <c r="J43" s="20"/>
      <c r="K43" s="20"/>
      <c r="L43" s="20"/>
      <c r="M43" s="20"/>
      <c r="O43" s="23"/>
      <c r="P43" s="25"/>
      <c r="Q43" s="24"/>
      <c r="R43" s="23"/>
      <c r="S43" s="23"/>
      <c r="T43" s="23"/>
      <c r="U43" s="23"/>
    </row>
    <row r="44" spans="1:21" s="19" customFormat="1" ht="112.5" customHeight="1">
      <c r="A44" s="113"/>
      <c r="B44" s="114"/>
      <c r="C44" s="38" t="s">
        <v>229</v>
      </c>
      <c r="D44" s="36">
        <f>+COUNTIF(DATOS!$H$13:$H$212,C44)</f>
        <v>2</v>
      </c>
      <c r="E44" s="37">
        <f>IFERROR(D44/$D$9,0)</f>
        <v>6.6666666666666666E-2</v>
      </c>
      <c r="J44" s="20"/>
      <c r="K44" s="20"/>
      <c r="L44" s="20"/>
      <c r="M44" s="20"/>
      <c r="O44" s="23"/>
      <c r="P44" s="25"/>
      <c r="Q44" s="24"/>
      <c r="R44" s="23"/>
      <c r="S44" s="23"/>
      <c r="T44" s="23"/>
      <c r="U44" s="23"/>
    </row>
    <row r="45" spans="1:21" s="19" customFormat="1" ht="112.5" customHeight="1">
      <c r="A45" s="113"/>
      <c r="B45" s="114"/>
      <c r="C45" s="38" t="s">
        <v>587</v>
      </c>
      <c r="D45" s="36">
        <f>+COUNTIF(DATOS!$H$13:$H$212,C45)</f>
        <v>2</v>
      </c>
      <c r="E45" s="37">
        <f>IFERROR(D45/$D$9,0)</f>
        <v>6.6666666666666666E-2</v>
      </c>
      <c r="J45" s="20"/>
      <c r="K45" s="20"/>
      <c r="L45" s="20"/>
      <c r="M45" s="20"/>
      <c r="O45" s="23"/>
      <c r="P45" s="25" t="str">
        <f>C45</f>
        <v>No sabe / No responde</v>
      </c>
      <c r="Q45" s="24">
        <f t="shared" si="9"/>
        <v>6.6666666666666666E-2</v>
      </c>
      <c r="R45" s="23"/>
      <c r="S45" s="23"/>
      <c r="T45" s="23"/>
      <c r="U45" s="23"/>
    </row>
    <row r="46" spans="1:21" s="19" customFormat="1" ht="15.75">
      <c r="C46" s="20"/>
      <c r="D46" s="20"/>
      <c r="E46" s="26"/>
      <c r="J46" s="20"/>
      <c r="K46" s="20"/>
      <c r="L46" s="20"/>
      <c r="M46" s="20"/>
      <c r="P46" s="23"/>
      <c r="Q46" s="24"/>
    </row>
    <row r="47" spans="1:21" s="19" customFormat="1" ht="15.75">
      <c r="C47" s="20"/>
      <c r="D47" s="20"/>
      <c r="E47" s="26"/>
      <c r="J47" s="20"/>
      <c r="K47" s="20"/>
      <c r="L47" s="20"/>
      <c r="M47" s="20"/>
      <c r="P47" s="23"/>
      <c r="Q47" s="24"/>
    </row>
    <row r="48" spans="1:21" s="19" customFormat="1" ht="15.75">
      <c r="B48" s="27"/>
      <c r="C48" s="20"/>
      <c r="D48" s="20"/>
      <c r="E48" s="24" t="s">
        <v>238</v>
      </c>
      <c r="J48" s="20"/>
      <c r="K48" s="20"/>
      <c r="L48" s="20"/>
      <c r="M48" s="20"/>
      <c r="P48" s="25"/>
      <c r="Q48" s="24" t="str">
        <f t="shared" si="9"/>
        <v>Oportunidad de opinar</v>
      </c>
    </row>
    <row r="49" spans="1:17" s="19" customFormat="1" ht="112.5" customHeight="1">
      <c r="A49" s="113">
        <v>9</v>
      </c>
      <c r="B49" s="114" t="s">
        <v>590</v>
      </c>
      <c r="C49" s="38" t="s">
        <v>230</v>
      </c>
      <c r="D49" s="36">
        <f>+COUNTIF(DATOS!$I$13:$I$212,C49)</f>
        <v>1</v>
      </c>
      <c r="E49" s="37">
        <f>IFERROR(D49/$D$9,0)</f>
        <v>3.3333333333333333E-2</v>
      </c>
      <c r="J49" s="20"/>
      <c r="K49" s="20"/>
      <c r="L49" s="20"/>
      <c r="M49" s="20"/>
      <c r="P49" s="25" t="str">
        <f>C49</f>
        <v>Si</v>
      </c>
      <c r="Q49" s="24">
        <f>E49</f>
        <v>3.3333333333333333E-2</v>
      </c>
    </row>
    <row r="50" spans="1:17" s="19" customFormat="1" ht="112.5" customHeight="1">
      <c r="A50" s="113"/>
      <c r="B50" s="114"/>
      <c r="C50" s="38" t="s">
        <v>586</v>
      </c>
      <c r="D50" s="36">
        <f>+COUNTIF(DATOS!$I$13:$I$212,C50)</f>
        <v>1</v>
      </c>
      <c r="E50" s="37">
        <f t="shared" ref="E50:E52" si="10">IFERROR(D50/$D$9,0)</f>
        <v>3.3333333333333333E-2</v>
      </c>
      <c r="J50" s="20"/>
      <c r="K50" s="20"/>
      <c r="L50" s="20"/>
      <c r="M50" s="20"/>
      <c r="P50" s="25"/>
      <c r="Q50" s="24"/>
    </row>
    <row r="51" spans="1:17" s="19" customFormat="1" ht="112.5" customHeight="1">
      <c r="A51" s="113"/>
      <c r="B51" s="114"/>
      <c r="C51" s="38" t="s">
        <v>229</v>
      </c>
      <c r="D51" s="36">
        <f>+COUNTIF(DATOS!$I$13:$I$212,C51)</f>
        <v>1</v>
      </c>
      <c r="E51" s="37">
        <f t="shared" si="10"/>
        <v>3.3333333333333333E-2</v>
      </c>
      <c r="J51" s="20"/>
      <c r="K51" s="20"/>
      <c r="L51" s="20"/>
      <c r="M51" s="20"/>
      <c r="P51" s="25"/>
      <c r="Q51" s="24"/>
    </row>
    <row r="52" spans="1:17" s="19" customFormat="1" ht="112.5" customHeight="1">
      <c r="A52" s="113"/>
      <c r="B52" s="114"/>
      <c r="C52" s="38" t="s">
        <v>587</v>
      </c>
      <c r="D52" s="36">
        <f>+COUNTIF(DATOS!$I$13:$I$212,C52)</f>
        <v>1</v>
      </c>
      <c r="E52" s="37">
        <f t="shared" si="10"/>
        <v>3.3333333333333333E-2</v>
      </c>
      <c r="J52" s="20"/>
      <c r="K52" s="20"/>
      <c r="L52" s="20"/>
      <c r="M52" s="20"/>
      <c r="P52" s="25" t="str">
        <f>C52</f>
        <v>No sabe / No responde</v>
      </c>
      <c r="Q52" s="24">
        <f>E52</f>
        <v>3.3333333333333333E-2</v>
      </c>
    </row>
    <row r="53" spans="1:17" s="19" customFormat="1" ht="15.75">
      <c r="C53" s="20"/>
      <c r="D53" s="20"/>
      <c r="E53" s="26"/>
      <c r="J53" s="20"/>
      <c r="K53" s="20"/>
      <c r="L53" s="20"/>
      <c r="M53" s="20"/>
      <c r="P53" s="23"/>
      <c r="Q53" s="24"/>
    </row>
    <row r="54" spans="1:17" s="19" customFormat="1" ht="15.75">
      <c r="B54" s="27"/>
      <c r="C54" s="20"/>
      <c r="D54" s="20"/>
      <c r="E54" s="24" t="s">
        <v>239</v>
      </c>
      <c r="J54" s="20"/>
      <c r="K54" s="20"/>
      <c r="L54" s="20"/>
      <c r="M54" s="20"/>
      <c r="P54" s="25"/>
      <c r="Q54" s="24" t="str">
        <f>E54</f>
        <v>Información de calidad</v>
      </c>
    </row>
    <row r="55" spans="1:17" s="19" customFormat="1" ht="25.5" customHeight="1">
      <c r="C55" s="20"/>
      <c r="D55" s="20"/>
      <c r="E55" s="26"/>
      <c r="J55" s="20"/>
      <c r="K55" s="20"/>
      <c r="L55" s="20"/>
      <c r="M55" s="20"/>
      <c r="P55" s="23"/>
      <c r="Q55" s="24"/>
    </row>
    <row r="56" spans="1:17" s="19" customFormat="1" ht="50.1" customHeight="1">
      <c r="A56" s="113">
        <v>10</v>
      </c>
      <c r="B56" s="114" t="s">
        <v>253</v>
      </c>
      <c r="C56" s="38" t="s">
        <v>254</v>
      </c>
      <c r="D56" s="36">
        <f>+COUNTIF(DATOS!$J$13:$J$212,C56)</f>
        <v>1</v>
      </c>
      <c r="E56" s="37">
        <f t="shared" ref="E56:E59" si="11">IFERROR(D56/$D$9,0)</f>
        <v>3.3333333333333333E-2</v>
      </c>
      <c r="J56" s="20"/>
      <c r="K56" s="20"/>
      <c r="L56" s="20"/>
      <c r="M56" s="20"/>
      <c r="P56" s="25" t="str">
        <f>C56</f>
        <v>Totalmente claro</v>
      </c>
      <c r="Q56" s="24">
        <f t="shared" ref="Q56" si="12">E56</f>
        <v>3.3333333333333333E-2</v>
      </c>
    </row>
    <row r="57" spans="1:17" s="19" customFormat="1" ht="50.1" customHeight="1">
      <c r="A57" s="113"/>
      <c r="B57" s="114"/>
      <c r="C57" s="38" t="s">
        <v>255</v>
      </c>
      <c r="D57" s="36">
        <f>+COUNTIF(DATOS!$J$13:$J$212,C57)</f>
        <v>1</v>
      </c>
      <c r="E57" s="37">
        <f t="shared" si="11"/>
        <v>3.3333333333333333E-2</v>
      </c>
      <c r="J57" s="20"/>
      <c r="K57" s="20"/>
      <c r="L57" s="20"/>
      <c r="M57" s="20"/>
      <c r="P57" s="25"/>
      <c r="Q57" s="24"/>
    </row>
    <row r="58" spans="1:17" s="19" customFormat="1" ht="50.1" customHeight="1">
      <c r="A58" s="113"/>
      <c r="B58" s="114"/>
      <c r="C58" s="38" t="s">
        <v>256</v>
      </c>
      <c r="D58" s="36">
        <f>+COUNTIF(DATOS!$J$13:$J$212,C58)</f>
        <v>1</v>
      </c>
      <c r="E58" s="37">
        <f t="shared" si="11"/>
        <v>3.3333333333333333E-2</v>
      </c>
      <c r="J58" s="20"/>
      <c r="K58" s="20"/>
      <c r="L58" s="20"/>
      <c r="M58" s="20"/>
      <c r="P58" s="25"/>
      <c r="Q58" s="24"/>
    </row>
    <row r="59" spans="1:17" s="19" customFormat="1" ht="50.1" customHeight="1">
      <c r="A59" s="113"/>
      <c r="B59" s="114"/>
      <c r="C59" s="38" t="s">
        <v>257</v>
      </c>
      <c r="D59" s="36">
        <f>+COUNTIF(DATOS!$J$13:$J$212,C59)</f>
        <v>1</v>
      </c>
      <c r="E59" s="37">
        <f t="shared" si="11"/>
        <v>3.3333333333333333E-2</v>
      </c>
      <c r="J59" s="20"/>
      <c r="K59" s="20"/>
      <c r="L59" s="20"/>
      <c r="M59" s="20"/>
      <c r="P59" s="25"/>
      <c r="Q59" s="24"/>
    </row>
    <row r="60" spans="1:17" s="19" customFormat="1" ht="67.349999999999994" customHeight="1">
      <c r="C60" s="20"/>
      <c r="D60" s="20"/>
      <c r="E60" s="26"/>
      <c r="J60" s="20"/>
      <c r="K60" s="20"/>
      <c r="L60" s="20"/>
      <c r="M60" s="20"/>
      <c r="P60" s="23"/>
      <c r="Q60" s="24"/>
    </row>
    <row r="61" spans="1:17" s="19" customFormat="1" ht="75" customHeight="1">
      <c r="A61" s="113">
        <v>11</v>
      </c>
      <c r="B61" s="114" t="s">
        <v>592</v>
      </c>
      <c r="C61" s="38" t="s">
        <v>593</v>
      </c>
      <c r="D61" s="36">
        <f>+COUNTIF(DATOS!$K$13:$K$212,C61)</f>
        <v>2</v>
      </c>
      <c r="E61" s="37">
        <f t="shared" ref="E61" si="13">IFERROR(D61/$D$9,0)</f>
        <v>6.6666666666666666E-2</v>
      </c>
      <c r="J61" s="20"/>
      <c r="K61" s="20"/>
      <c r="L61" s="20"/>
      <c r="M61" s="20"/>
      <c r="P61" s="25" t="str">
        <f>C61</f>
        <v>Totalmente de acuerdo</v>
      </c>
      <c r="Q61" s="24">
        <f t="shared" ref="Q61" si="14">E61</f>
        <v>6.6666666666666666E-2</v>
      </c>
    </row>
    <row r="62" spans="1:17" s="19" customFormat="1" ht="75" customHeight="1">
      <c r="A62" s="113"/>
      <c r="B62" s="114"/>
      <c r="C62" s="38" t="s">
        <v>281</v>
      </c>
      <c r="D62" s="36">
        <f>+COUNTIF(DATOS!$K$13:$K$212,C62)</f>
        <v>1</v>
      </c>
      <c r="E62" s="37">
        <f t="shared" ref="E62:E64" si="15">IFERROR(D62/$D$9,0)</f>
        <v>3.3333333333333333E-2</v>
      </c>
      <c r="J62" s="20"/>
      <c r="K62" s="20"/>
      <c r="L62" s="20"/>
      <c r="M62" s="20"/>
      <c r="P62" s="25"/>
      <c r="Q62" s="24"/>
    </row>
    <row r="63" spans="1:17" s="19" customFormat="1" ht="75" customHeight="1">
      <c r="A63" s="113"/>
      <c r="B63" s="114"/>
      <c r="C63" s="38" t="s">
        <v>282</v>
      </c>
      <c r="D63" s="36">
        <f>+COUNTIF(DATOS!$K$13:$K$212,C63)</f>
        <v>1</v>
      </c>
      <c r="E63" s="37">
        <f t="shared" si="15"/>
        <v>3.3333333333333333E-2</v>
      </c>
      <c r="J63" s="20"/>
      <c r="K63" s="20"/>
      <c r="L63" s="20"/>
      <c r="M63" s="20"/>
      <c r="P63" s="25"/>
      <c r="Q63" s="24"/>
    </row>
    <row r="64" spans="1:17" s="19" customFormat="1" ht="95.1" customHeight="1">
      <c r="A64" s="113"/>
      <c r="B64" s="114"/>
      <c r="C64" s="38" t="s">
        <v>283</v>
      </c>
      <c r="D64" s="36">
        <f>+COUNTIF(DATOS!$K$13:$K$212,C64)</f>
        <v>1</v>
      </c>
      <c r="E64" s="37">
        <f t="shared" si="15"/>
        <v>3.3333333333333333E-2</v>
      </c>
      <c r="J64" s="20"/>
      <c r="K64" s="20"/>
      <c r="L64" s="20"/>
      <c r="M64" s="20"/>
      <c r="P64" s="25"/>
      <c r="Q64" s="24"/>
    </row>
    <row r="65" spans="1:17" s="19" customFormat="1" ht="68.099999999999994" customHeight="1">
      <c r="C65" s="20"/>
      <c r="D65" s="20"/>
      <c r="E65" s="26"/>
      <c r="J65" s="20"/>
      <c r="K65" s="20"/>
      <c r="L65" s="20"/>
      <c r="M65" s="20"/>
      <c r="P65" s="23"/>
      <c r="Q65" s="24"/>
    </row>
    <row r="66" spans="1:17" s="19" customFormat="1" ht="50.1" customHeight="1">
      <c r="A66" s="113">
        <v>12</v>
      </c>
      <c r="B66" s="114" t="s">
        <v>595</v>
      </c>
      <c r="C66" s="38" t="s">
        <v>593</v>
      </c>
      <c r="D66" s="36">
        <f>+COUNTIF(DATOS!$L$13:$L$212,C66)</f>
        <v>3</v>
      </c>
      <c r="E66" s="37">
        <f t="shared" ref="E66" si="16">IFERROR(D66/$D$9,0)</f>
        <v>0.1</v>
      </c>
      <c r="J66" s="20"/>
      <c r="K66" s="20"/>
      <c r="L66" s="20"/>
      <c r="M66" s="20"/>
      <c r="P66" s="25" t="str">
        <f>C66</f>
        <v>Totalmente de acuerdo</v>
      </c>
      <c r="Q66" s="24">
        <f t="shared" ref="Q66" si="17">E66</f>
        <v>0.1</v>
      </c>
    </row>
    <row r="67" spans="1:17" s="19" customFormat="1" ht="50.1" customHeight="1">
      <c r="A67" s="113"/>
      <c r="B67" s="114"/>
      <c r="C67" s="38" t="s">
        <v>281</v>
      </c>
      <c r="D67" s="36">
        <f>+COUNTIF(DATOS!$L$13:$L$212,C67)</f>
        <v>2</v>
      </c>
      <c r="E67" s="37">
        <f t="shared" ref="E67:E69" si="18">IFERROR(D67/$D$9,0)</f>
        <v>6.6666666666666666E-2</v>
      </c>
      <c r="J67" s="20"/>
      <c r="K67" s="20"/>
      <c r="L67" s="20"/>
      <c r="M67" s="20"/>
      <c r="P67" s="25"/>
      <c r="Q67" s="24"/>
    </row>
    <row r="68" spans="1:17" s="19" customFormat="1" ht="50.1" customHeight="1">
      <c r="A68" s="113"/>
      <c r="B68" s="114"/>
      <c r="C68" s="38" t="s">
        <v>282</v>
      </c>
      <c r="D68" s="36">
        <f>+COUNTIF(DATOS!$L$13:$L$212,C68)</f>
        <v>2</v>
      </c>
      <c r="E68" s="37">
        <f t="shared" si="18"/>
        <v>6.6666666666666666E-2</v>
      </c>
      <c r="J68" s="20"/>
      <c r="K68" s="20"/>
      <c r="L68" s="20"/>
      <c r="M68" s="20"/>
      <c r="P68" s="25"/>
      <c r="Q68" s="24"/>
    </row>
    <row r="69" spans="1:17" s="19" customFormat="1" ht="50.1" customHeight="1">
      <c r="A69" s="113"/>
      <c r="B69" s="114"/>
      <c r="C69" s="38" t="s">
        <v>283</v>
      </c>
      <c r="D69" s="36">
        <f>+COUNTIF(DATOS!$L$13:$L$212,C69)</f>
        <v>2</v>
      </c>
      <c r="E69" s="37">
        <f t="shared" si="18"/>
        <v>6.6666666666666666E-2</v>
      </c>
      <c r="J69" s="20"/>
      <c r="K69" s="20"/>
      <c r="L69" s="20"/>
      <c r="M69" s="20"/>
      <c r="P69" s="25"/>
      <c r="Q69" s="24"/>
    </row>
    <row r="70" spans="1:17" s="19" customFormat="1" ht="138" customHeight="1">
      <c r="C70" s="20"/>
      <c r="D70" s="20"/>
      <c r="E70" s="26"/>
      <c r="J70" s="20"/>
      <c r="K70" s="20"/>
      <c r="L70" s="20"/>
      <c r="M70" s="20"/>
      <c r="P70" s="23"/>
      <c r="Q70" s="24"/>
    </row>
    <row r="71" spans="1:17" s="19" customFormat="1" ht="42" customHeight="1">
      <c r="A71" s="38">
        <v>13</v>
      </c>
      <c r="B71" s="115" t="s">
        <v>260</v>
      </c>
      <c r="C71" s="116"/>
      <c r="D71" s="116"/>
      <c r="E71" s="117"/>
      <c r="J71" s="20"/>
      <c r="K71" s="20"/>
      <c r="L71" s="20"/>
      <c r="M71" s="20"/>
      <c r="P71" s="23"/>
      <c r="Q71" s="24"/>
    </row>
    <row r="72" spans="1:17" s="19" customFormat="1" ht="14.1" customHeight="1">
      <c r="A72" s="110" t="s">
        <v>274</v>
      </c>
      <c r="B72" s="113" t="s">
        <v>248</v>
      </c>
      <c r="C72" s="35" t="s">
        <v>261</v>
      </c>
      <c r="D72" s="36">
        <f>+COUNTIF(DATOS!$M$13:$M$212,"5. Excelente")</f>
        <v>1</v>
      </c>
      <c r="E72" s="37">
        <f t="shared" ref="E72:E91" si="19">IFERROR(D72/$D$9,0)</f>
        <v>3.3333333333333333E-2</v>
      </c>
      <c r="J72" s="20"/>
      <c r="K72" s="20"/>
      <c r="L72" s="20"/>
      <c r="M72" s="20"/>
      <c r="P72" s="25" t="str">
        <f>C72</f>
        <v>5. Excelente</v>
      </c>
      <c r="Q72" s="24">
        <f t="shared" ref="Q72" si="20">E72</f>
        <v>3.3333333333333333E-2</v>
      </c>
    </row>
    <row r="73" spans="1:17" s="19" customFormat="1" ht="15.75">
      <c r="A73" s="111"/>
      <c r="B73" s="113"/>
      <c r="C73" s="35" t="s">
        <v>262</v>
      </c>
      <c r="D73" s="36">
        <f>+COUNTIF(DATOS!$M$13:$M$212,"4. Buena")</f>
        <v>1</v>
      </c>
      <c r="E73" s="37">
        <f t="shared" si="19"/>
        <v>3.3333333333333333E-2</v>
      </c>
      <c r="J73" s="20"/>
      <c r="K73" s="20"/>
      <c r="L73" s="20"/>
      <c r="M73" s="20"/>
      <c r="P73" s="25"/>
      <c r="Q73" s="24"/>
    </row>
    <row r="74" spans="1:17" s="19" customFormat="1" ht="15.75">
      <c r="A74" s="111"/>
      <c r="B74" s="113"/>
      <c r="C74" s="35" t="s">
        <v>263</v>
      </c>
      <c r="D74" s="36">
        <f>+COUNTIF(DATOS!$M$13:$M$212,"3. Aceptable")</f>
        <v>1</v>
      </c>
      <c r="E74" s="37">
        <f t="shared" si="19"/>
        <v>3.3333333333333333E-2</v>
      </c>
      <c r="J74" s="20"/>
      <c r="K74" s="20"/>
      <c r="L74" s="20"/>
      <c r="M74" s="20"/>
      <c r="P74" s="25"/>
      <c r="Q74" s="24"/>
    </row>
    <row r="75" spans="1:17" s="19" customFormat="1" ht="15.75">
      <c r="A75" s="111"/>
      <c r="B75" s="113"/>
      <c r="C75" s="35" t="s">
        <v>264</v>
      </c>
      <c r="D75" s="36">
        <f>+COUNTIF(DATOS!$M$13:$M$212,"2. Deficiente")</f>
        <v>1</v>
      </c>
      <c r="E75" s="37">
        <f t="shared" si="19"/>
        <v>3.3333333333333333E-2</v>
      </c>
      <c r="J75" s="20"/>
      <c r="K75" s="20"/>
      <c r="L75" s="20"/>
      <c r="M75" s="20"/>
      <c r="P75" s="25"/>
      <c r="Q75" s="24"/>
    </row>
    <row r="76" spans="1:17" s="19" customFormat="1" ht="15.75">
      <c r="A76" s="111"/>
      <c r="B76" s="113"/>
      <c r="C76" s="35" t="s">
        <v>265</v>
      </c>
      <c r="D76" s="36">
        <f>+COUNTIF(DATOS!$M$13:$M$212,"1. Muy deficiente")</f>
        <v>1</v>
      </c>
      <c r="E76" s="37">
        <f t="shared" si="19"/>
        <v>3.3333333333333333E-2</v>
      </c>
      <c r="J76" s="20"/>
      <c r="K76" s="20"/>
      <c r="L76" s="20"/>
      <c r="M76" s="20"/>
      <c r="P76" s="25"/>
      <c r="Q76" s="24"/>
    </row>
    <row r="77" spans="1:17" s="19" customFormat="1" ht="15.75">
      <c r="A77" s="111"/>
      <c r="B77" s="113" t="s">
        <v>249</v>
      </c>
      <c r="C77" s="35" t="s">
        <v>261</v>
      </c>
      <c r="D77" s="36">
        <f>+COUNTIF(DATOS!$N$13:$N$212,"5. Excelente")</f>
        <v>2</v>
      </c>
      <c r="E77" s="37">
        <f t="shared" si="19"/>
        <v>6.6666666666666666E-2</v>
      </c>
      <c r="J77" s="20"/>
      <c r="K77" s="20"/>
      <c r="L77" s="20"/>
      <c r="M77" s="20"/>
      <c r="P77" s="25"/>
      <c r="Q77" s="24"/>
    </row>
    <row r="78" spans="1:17" s="19" customFormat="1" ht="15.75">
      <c r="A78" s="111"/>
      <c r="B78" s="113"/>
      <c r="C78" s="35" t="s">
        <v>262</v>
      </c>
      <c r="D78" s="36">
        <f>+COUNTIF(DATOS!$N$13:$N$212,"4. Buena")</f>
        <v>2</v>
      </c>
      <c r="E78" s="37">
        <f t="shared" si="19"/>
        <v>6.6666666666666666E-2</v>
      </c>
      <c r="J78" s="20"/>
      <c r="K78" s="20"/>
      <c r="L78" s="20"/>
      <c r="M78" s="20"/>
      <c r="P78" s="25"/>
      <c r="Q78" s="24"/>
    </row>
    <row r="79" spans="1:17" s="19" customFormat="1" ht="15.75">
      <c r="A79" s="111"/>
      <c r="B79" s="113"/>
      <c r="C79" s="35" t="s">
        <v>263</v>
      </c>
      <c r="D79" s="36">
        <f>+COUNTIF(DATOS!$N$13:$N$212,"3. Aceptable")</f>
        <v>2</v>
      </c>
      <c r="E79" s="37">
        <f t="shared" si="19"/>
        <v>6.6666666666666666E-2</v>
      </c>
      <c r="J79" s="20"/>
      <c r="K79" s="20"/>
      <c r="L79" s="20"/>
      <c r="M79" s="20"/>
      <c r="P79" s="25"/>
      <c r="Q79" s="24"/>
    </row>
    <row r="80" spans="1:17" s="19" customFormat="1" ht="15.75">
      <c r="A80" s="111"/>
      <c r="B80" s="113"/>
      <c r="C80" s="35" t="s">
        <v>264</v>
      </c>
      <c r="D80" s="36">
        <f>+COUNTIF(DATOS!$N$13:$N$212,"2. Deficiente")</f>
        <v>2</v>
      </c>
      <c r="E80" s="37">
        <f t="shared" si="19"/>
        <v>6.6666666666666666E-2</v>
      </c>
      <c r="J80" s="20"/>
      <c r="K80" s="20"/>
      <c r="L80" s="20"/>
      <c r="M80" s="20"/>
      <c r="P80" s="25"/>
      <c r="Q80" s="24"/>
    </row>
    <row r="81" spans="1:17" s="19" customFormat="1" ht="15.75">
      <c r="A81" s="111"/>
      <c r="B81" s="113"/>
      <c r="C81" s="35" t="s">
        <v>265</v>
      </c>
      <c r="D81" s="36">
        <f>+COUNTIF(DATOS!$N$13:$N$212,"1. Muy deficiente")</f>
        <v>2</v>
      </c>
      <c r="E81" s="37">
        <f t="shared" si="19"/>
        <v>6.6666666666666666E-2</v>
      </c>
      <c r="J81" s="20"/>
      <c r="K81" s="20"/>
      <c r="L81" s="20"/>
      <c r="M81" s="20"/>
      <c r="P81" s="25"/>
      <c r="Q81" s="24"/>
    </row>
    <row r="82" spans="1:17" s="19" customFormat="1" ht="15.75">
      <c r="A82" s="111"/>
      <c r="B82" s="113" t="s">
        <v>250</v>
      </c>
      <c r="C82" s="35" t="s">
        <v>261</v>
      </c>
      <c r="D82" s="36">
        <f>+COUNTIF(DATOS!$O$13:$O$212,"5. Excelente")</f>
        <v>3</v>
      </c>
      <c r="E82" s="37">
        <f t="shared" si="19"/>
        <v>0.1</v>
      </c>
      <c r="J82" s="20"/>
      <c r="K82" s="20"/>
      <c r="L82" s="20"/>
      <c r="M82" s="20"/>
      <c r="P82" s="25"/>
      <c r="Q82" s="24"/>
    </row>
    <row r="83" spans="1:17" s="19" customFormat="1" ht="15.75">
      <c r="A83" s="111"/>
      <c r="B83" s="113"/>
      <c r="C83" s="35" t="s">
        <v>262</v>
      </c>
      <c r="D83" s="36">
        <f>+COUNTIF(DATOS!$O$13:$O$212,"4. Buena")</f>
        <v>3</v>
      </c>
      <c r="E83" s="37">
        <f t="shared" si="19"/>
        <v>0.1</v>
      </c>
      <c r="J83" s="20"/>
      <c r="K83" s="20"/>
      <c r="L83" s="20"/>
      <c r="M83" s="20"/>
      <c r="P83" s="25"/>
      <c r="Q83" s="24"/>
    </row>
    <row r="84" spans="1:17" s="19" customFormat="1" ht="15.75">
      <c r="A84" s="111"/>
      <c r="B84" s="113"/>
      <c r="C84" s="35" t="s">
        <v>263</v>
      </c>
      <c r="D84" s="36">
        <f>+COUNTIF(DATOS!$O$13:$O$212,"3. Aceptable")</f>
        <v>3</v>
      </c>
      <c r="E84" s="37">
        <f t="shared" si="19"/>
        <v>0.1</v>
      </c>
      <c r="J84" s="20"/>
      <c r="K84" s="20"/>
      <c r="L84" s="20"/>
      <c r="M84" s="20"/>
      <c r="P84" s="25"/>
      <c r="Q84" s="24"/>
    </row>
    <row r="85" spans="1:17" s="19" customFormat="1" ht="15.75">
      <c r="A85" s="111"/>
      <c r="B85" s="113"/>
      <c r="C85" s="35" t="s">
        <v>264</v>
      </c>
      <c r="D85" s="36">
        <f>+COUNTIF(DATOS!$O$13:$O$212,"2. Deficiente")</f>
        <v>3</v>
      </c>
      <c r="E85" s="37">
        <f t="shared" si="19"/>
        <v>0.1</v>
      </c>
      <c r="J85" s="20"/>
      <c r="K85" s="20"/>
      <c r="L85" s="20"/>
      <c r="M85" s="20"/>
      <c r="P85" s="25"/>
      <c r="Q85" s="24"/>
    </row>
    <row r="86" spans="1:17" s="19" customFormat="1" ht="15.75">
      <c r="A86" s="111"/>
      <c r="B86" s="113"/>
      <c r="C86" s="35" t="s">
        <v>265</v>
      </c>
      <c r="D86" s="36">
        <f>+COUNTIF(DATOS!$O$13:$O$212,"1. Muy deficiente")</f>
        <v>3</v>
      </c>
      <c r="E86" s="37">
        <f t="shared" si="19"/>
        <v>0.1</v>
      </c>
      <c r="J86" s="20"/>
      <c r="K86" s="20"/>
      <c r="L86" s="20"/>
      <c r="M86" s="20"/>
      <c r="P86" s="25"/>
      <c r="Q86" s="24"/>
    </row>
    <row r="87" spans="1:17" s="19" customFormat="1" ht="15.75">
      <c r="A87" s="111"/>
      <c r="B87" s="113" t="s">
        <v>258</v>
      </c>
      <c r="C87" s="35" t="s">
        <v>261</v>
      </c>
      <c r="D87" s="36">
        <f>+COUNTIF(DATOS!$P$13:$P$212,"5. Excelente")</f>
        <v>4</v>
      </c>
      <c r="E87" s="37">
        <f t="shared" si="19"/>
        <v>0.13333333333333333</v>
      </c>
      <c r="J87" s="20"/>
      <c r="K87" s="20"/>
      <c r="L87" s="20"/>
      <c r="M87" s="20"/>
      <c r="P87" s="25"/>
      <c r="Q87" s="24"/>
    </row>
    <row r="88" spans="1:17" s="19" customFormat="1" ht="15.75">
      <c r="A88" s="111"/>
      <c r="B88" s="113"/>
      <c r="C88" s="35" t="s">
        <v>262</v>
      </c>
      <c r="D88" s="36">
        <f>+COUNTIF(DATOS!$P$13:$P$212,"4. Buena")</f>
        <v>4</v>
      </c>
      <c r="E88" s="37">
        <f t="shared" si="19"/>
        <v>0.13333333333333333</v>
      </c>
      <c r="J88" s="20"/>
      <c r="K88" s="20"/>
      <c r="L88" s="20"/>
      <c r="M88" s="20"/>
      <c r="P88" s="25"/>
      <c r="Q88" s="24"/>
    </row>
    <row r="89" spans="1:17" s="19" customFormat="1" ht="15.75">
      <c r="A89" s="111"/>
      <c r="B89" s="113"/>
      <c r="C89" s="35" t="s">
        <v>263</v>
      </c>
      <c r="D89" s="36">
        <f>+COUNTIF(DATOS!$P$13:$P$212,"3. Aceptable")</f>
        <v>4</v>
      </c>
      <c r="E89" s="37">
        <f t="shared" si="19"/>
        <v>0.13333333333333333</v>
      </c>
      <c r="J89" s="20"/>
      <c r="K89" s="20"/>
      <c r="L89" s="20"/>
      <c r="M89" s="20"/>
      <c r="P89" s="25"/>
      <c r="Q89" s="24"/>
    </row>
    <row r="90" spans="1:17" s="19" customFormat="1" ht="15.75">
      <c r="A90" s="111"/>
      <c r="B90" s="113"/>
      <c r="C90" s="35" t="s">
        <v>264</v>
      </c>
      <c r="D90" s="36">
        <f>+COUNTIF(DATOS!$P$13:$P$212,"2. Deficiente")</f>
        <v>4</v>
      </c>
      <c r="E90" s="37">
        <f t="shared" si="19"/>
        <v>0.13333333333333333</v>
      </c>
      <c r="J90" s="20"/>
      <c r="K90" s="20"/>
      <c r="L90" s="20"/>
      <c r="M90" s="20"/>
      <c r="P90" s="25"/>
      <c r="Q90" s="24"/>
    </row>
    <row r="91" spans="1:17" s="19" customFormat="1" ht="15.75">
      <c r="A91" s="112"/>
      <c r="B91" s="113"/>
      <c r="C91" s="35" t="s">
        <v>265</v>
      </c>
      <c r="D91" s="36">
        <f>+COUNTIF(DATOS!$P$13:$P$212,"1. Muy deficiente")</f>
        <v>4</v>
      </c>
      <c r="E91" s="37">
        <f t="shared" si="19"/>
        <v>0.13333333333333333</v>
      </c>
      <c r="J91" s="20"/>
      <c r="K91" s="20"/>
      <c r="L91" s="20"/>
      <c r="M91" s="20"/>
      <c r="P91" s="25"/>
      <c r="Q91" s="24"/>
    </row>
    <row r="92" spans="1:17" s="19" customFormat="1" ht="25.5" customHeight="1">
      <c r="C92" s="20"/>
      <c r="D92" s="20"/>
      <c r="E92" s="26"/>
      <c r="J92" s="20"/>
      <c r="K92" s="20"/>
      <c r="L92" s="20"/>
      <c r="M92" s="20"/>
      <c r="P92" s="23"/>
      <c r="Q92" s="24"/>
    </row>
    <row r="93" spans="1:17" s="19" customFormat="1" ht="50.1" customHeight="1">
      <c r="A93" s="113">
        <v>14</v>
      </c>
      <c r="B93" s="114" t="s">
        <v>272</v>
      </c>
      <c r="C93" s="38" t="s">
        <v>597</v>
      </c>
      <c r="D93" s="36">
        <f>+COUNTIF(DATOS!$Q$13:$Q$212,C93)</f>
        <v>5</v>
      </c>
      <c r="E93" s="37">
        <f>D93/$D$9</f>
        <v>0.16666666666666666</v>
      </c>
      <c r="J93" s="20"/>
      <c r="K93" s="20"/>
      <c r="L93" s="20"/>
      <c r="M93" s="20"/>
      <c r="P93" s="25" t="str">
        <f>C93</f>
        <v>Evaluar la gestión de la entidad</v>
      </c>
      <c r="Q93" s="24">
        <f t="shared" ref="Q93" si="21">E93</f>
        <v>0.16666666666666666</v>
      </c>
    </row>
    <row r="94" spans="1:17" s="19" customFormat="1" ht="50.1" customHeight="1">
      <c r="A94" s="113"/>
      <c r="B94" s="114"/>
      <c r="C94" s="38" t="s">
        <v>598</v>
      </c>
      <c r="D94" s="36">
        <f>+COUNTIF(DATOS!$Q$13:$Q$212,C94)</f>
        <v>4</v>
      </c>
      <c r="E94" s="37">
        <f t="shared" ref="E94:E97" si="22">D94/$D$9</f>
        <v>0.13333333333333333</v>
      </c>
      <c r="J94" s="20"/>
      <c r="K94" s="20"/>
      <c r="L94" s="20"/>
      <c r="M94" s="20"/>
      <c r="P94" s="25"/>
      <c r="Q94" s="24"/>
    </row>
    <row r="95" spans="1:17" s="19" customFormat="1" ht="50.1" customHeight="1">
      <c r="A95" s="113"/>
      <c r="B95" s="114"/>
      <c r="C95" s="38" t="s">
        <v>259</v>
      </c>
      <c r="D95" s="36">
        <f>+COUNTIF(DATOS!$Q$13:$Q$212,C95)</f>
        <v>3</v>
      </c>
      <c r="E95" s="37">
        <f t="shared" si="22"/>
        <v>0.1</v>
      </c>
      <c r="J95" s="20"/>
      <c r="K95" s="20"/>
      <c r="L95" s="20"/>
      <c r="M95" s="20"/>
      <c r="P95" s="25"/>
      <c r="Q95" s="24"/>
    </row>
    <row r="96" spans="1:17" s="19" customFormat="1" ht="50.1" customHeight="1">
      <c r="A96" s="113"/>
      <c r="B96" s="114"/>
      <c r="C96" s="38" t="s">
        <v>599</v>
      </c>
      <c r="D96" s="36">
        <f>+COUNTIF(DATOS!$Q$13:$Q$212,C96)</f>
        <v>2</v>
      </c>
      <c r="E96" s="37">
        <f t="shared" si="22"/>
        <v>6.6666666666666666E-2</v>
      </c>
      <c r="J96" s="20"/>
      <c r="K96" s="20"/>
      <c r="L96" s="20"/>
      <c r="M96" s="20"/>
      <c r="P96" s="25"/>
      <c r="Q96" s="24"/>
    </row>
    <row r="97" spans="1:17" s="19" customFormat="1" ht="50.1" customHeight="1">
      <c r="A97" s="113"/>
      <c r="B97" s="114"/>
      <c r="C97" s="38" t="s">
        <v>600</v>
      </c>
      <c r="D97" s="36">
        <f>+COUNTIF(DATOS!$Q$13:$Q$212,C97)</f>
        <v>1</v>
      </c>
      <c r="E97" s="37">
        <f t="shared" si="22"/>
        <v>3.3333333333333333E-2</v>
      </c>
      <c r="J97" s="20"/>
      <c r="K97" s="20"/>
      <c r="L97" s="20"/>
      <c r="M97" s="20"/>
      <c r="P97" s="25"/>
      <c r="Q97" s="24"/>
    </row>
    <row r="98" spans="1:17" s="19" customFormat="1" ht="109.35" customHeight="1">
      <c r="C98" s="20"/>
      <c r="D98" s="20"/>
      <c r="E98" s="26"/>
      <c r="J98" s="20"/>
      <c r="K98" s="20"/>
      <c r="L98" s="20"/>
      <c r="M98" s="20"/>
      <c r="P98" s="23"/>
      <c r="Q98" s="24"/>
    </row>
    <row r="99" spans="1:17" s="19" customFormat="1" ht="79.349999999999994" customHeight="1">
      <c r="A99" s="113">
        <v>15</v>
      </c>
      <c r="B99" s="114" t="s">
        <v>601</v>
      </c>
      <c r="C99" s="38" t="s">
        <v>230</v>
      </c>
      <c r="D99" s="36">
        <f>+COUNTIF(DATOS!$R$13:$R$212,C99)</f>
        <v>1</v>
      </c>
      <c r="E99" s="37">
        <f t="shared" ref="E99:E104" si="23">IFERROR(D99/$D$9,0)</f>
        <v>3.3333333333333333E-2</v>
      </c>
      <c r="J99" s="20"/>
      <c r="K99" s="20"/>
      <c r="L99" s="20"/>
      <c r="M99" s="20"/>
      <c r="P99" s="25" t="str">
        <f>C99</f>
        <v>Si</v>
      </c>
      <c r="Q99" s="24">
        <f t="shared" ref="Q99" si="24">E99</f>
        <v>3.3333333333333333E-2</v>
      </c>
    </row>
    <row r="100" spans="1:17" s="19" customFormat="1" ht="79.349999999999994" customHeight="1">
      <c r="A100" s="113"/>
      <c r="B100" s="114"/>
      <c r="C100" s="38" t="s">
        <v>586</v>
      </c>
      <c r="D100" s="36">
        <f>+COUNTIF(DATOS!$R$13:$R$212,C100)</f>
        <v>1</v>
      </c>
      <c r="E100" s="37">
        <f t="shared" ref="E100:E102" si="25">IFERROR(D100/$D$9,0)</f>
        <v>3.3333333333333333E-2</v>
      </c>
      <c r="J100" s="20"/>
      <c r="K100" s="20"/>
      <c r="L100" s="20"/>
      <c r="M100" s="20"/>
      <c r="P100" s="25"/>
      <c r="Q100" s="24"/>
    </row>
    <row r="101" spans="1:17" s="19" customFormat="1" ht="79.349999999999994" customHeight="1">
      <c r="A101" s="113"/>
      <c r="B101" s="114"/>
      <c r="C101" s="38" t="s">
        <v>229</v>
      </c>
      <c r="D101" s="36">
        <f>+COUNTIF(DATOS!$R$13:$R$212,C101)</f>
        <v>1</v>
      </c>
      <c r="E101" s="37">
        <f t="shared" si="25"/>
        <v>3.3333333333333333E-2</v>
      </c>
      <c r="J101" s="20"/>
      <c r="K101" s="20"/>
      <c r="L101" s="20"/>
      <c r="M101" s="20"/>
      <c r="P101" s="25"/>
      <c r="Q101" s="24"/>
    </row>
    <row r="102" spans="1:17" s="19" customFormat="1" ht="72" customHeight="1">
      <c r="A102" s="113"/>
      <c r="B102" s="114"/>
      <c r="C102" s="38" t="s">
        <v>587</v>
      </c>
      <c r="D102" s="36">
        <f>+COUNTIF(DATOS!$R$13:$R$212,C102)</f>
        <v>1</v>
      </c>
      <c r="E102" s="37">
        <f t="shared" si="25"/>
        <v>3.3333333333333333E-2</v>
      </c>
      <c r="J102" s="20"/>
      <c r="K102" s="20"/>
      <c r="L102" s="20"/>
      <c r="M102" s="20"/>
      <c r="P102" s="25"/>
      <c r="Q102" s="24"/>
    </row>
    <row r="103" spans="1:17" s="19" customFormat="1" ht="98.1" customHeight="1">
      <c r="C103" s="20"/>
      <c r="D103" s="20"/>
      <c r="E103" s="26"/>
      <c r="J103" s="20"/>
      <c r="K103" s="20"/>
      <c r="L103" s="20"/>
      <c r="M103" s="20"/>
      <c r="P103" s="23"/>
      <c r="Q103" s="24"/>
    </row>
    <row r="104" spans="1:17" s="19" customFormat="1" ht="50.1" customHeight="1">
      <c r="A104" s="113">
        <v>16</v>
      </c>
      <c r="B104" s="114" t="s">
        <v>611</v>
      </c>
      <c r="C104" s="38" t="s">
        <v>602</v>
      </c>
      <c r="D104" s="36">
        <f>+COUNTIF(DATOS!$S$13:$S$212,C104)</f>
        <v>10</v>
      </c>
      <c r="E104" s="37">
        <f t="shared" si="23"/>
        <v>0.33333333333333331</v>
      </c>
      <c r="J104" s="20"/>
      <c r="K104" s="20"/>
      <c r="L104" s="20"/>
      <c r="M104" s="20"/>
      <c r="P104" s="25" t="str">
        <f>C104</f>
        <v>Muy efectiva</v>
      </c>
      <c r="Q104" s="24">
        <f t="shared" ref="Q104" si="26">E104</f>
        <v>0.33333333333333331</v>
      </c>
    </row>
    <row r="105" spans="1:17" s="19" customFormat="1" ht="50.1" customHeight="1">
      <c r="A105" s="113"/>
      <c r="B105" s="114"/>
      <c r="C105" s="38" t="s">
        <v>603</v>
      </c>
      <c r="D105" s="36">
        <f>+COUNTIF(DATOS!$S$13:$S$212,C105)</f>
        <v>8</v>
      </c>
      <c r="E105" s="37">
        <f t="shared" ref="E105:E108" si="27">IFERROR(D105/$D$9,0)</f>
        <v>0.26666666666666666</v>
      </c>
      <c r="J105" s="20"/>
      <c r="K105" s="20"/>
      <c r="L105" s="20"/>
      <c r="M105" s="20"/>
      <c r="P105" s="25"/>
      <c r="Q105" s="24"/>
    </row>
    <row r="106" spans="1:17" s="19" customFormat="1" ht="50.1" customHeight="1">
      <c r="A106" s="113"/>
      <c r="B106" s="114"/>
      <c r="C106" s="38" t="s">
        <v>604</v>
      </c>
      <c r="D106" s="36">
        <f>+COUNTIF(DATOS!$S$13:$S$212,C106)</f>
        <v>7</v>
      </c>
      <c r="E106" s="37">
        <f t="shared" si="27"/>
        <v>0.23333333333333334</v>
      </c>
      <c r="J106" s="20"/>
      <c r="K106" s="20"/>
      <c r="L106" s="20"/>
      <c r="M106" s="20"/>
      <c r="P106" s="25"/>
      <c r="Q106" s="24"/>
    </row>
    <row r="107" spans="1:17" s="19" customFormat="1" ht="50.1" customHeight="1">
      <c r="A107" s="113"/>
      <c r="B107" s="114"/>
      <c r="C107" s="38" t="s">
        <v>605</v>
      </c>
      <c r="D107" s="36">
        <f>+COUNTIF(DATOS!$S$13:$S$212,C107)</f>
        <v>10</v>
      </c>
      <c r="E107" s="37">
        <f t="shared" si="27"/>
        <v>0.33333333333333331</v>
      </c>
      <c r="J107" s="20"/>
      <c r="K107" s="20"/>
      <c r="L107" s="20"/>
      <c r="M107" s="20"/>
      <c r="P107" s="25"/>
      <c r="Q107" s="24"/>
    </row>
    <row r="108" spans="1:17" s="19" customFormat="1" ht="50.1" customHeight="1">
      <c r="A108" s="113"/>
      <c r="B108" s="114"/>
      <c r="C108" s="38" t="s">
        <v>587</v>
      </c>
      <c r="D108" s="36">
        <f>+COUNTIF(DATOS!$S$13:$S$212,C108)</f>
        <v>5</v>
      </c>
      <c r="E108" s="37">
        <f t="shared" si="27"/>
        <v>0.16666666666666666</v>
      </c>
      <c r="J108" s="20"/>
      <c r="K108" s="20"/>
      <c r="L108" s="20"/>
      <c r="M108" s="20"/>
      <c r="P108" s="25"/>
      <c r="Q108" s="24"/>
    </row>
    <row r="109" spans="1:17" s="19" customFormat="1" ht="188.1" customHeight="1">
      <c r="C109" s="20"/>
      <c r="D109" s="20"/>
      <c r="E109" s="26"/>
      <c r="J109" s="20"/>
      <c r="K109" s="20"/>
      <c r="L109" s="20"/>
      <c r="M109" s="20"/>
      <c r="P109" s="23"/>
      <c r="Q109" s="24"/>
    </row>
    <row r="110" spans="1:17" s="19" customFormat="1" ht="50.1" customHeight="1">
      <c r="A110" s="113">
        <v>17</v>
      </c>
      <c r="B110" s="114" t="s">
        <v>607</v>
      </c>
      <c r="C110" s="38" t="s">
        <v>230</v>
      </c>
      <c r="D110" s="36">
        <f>+COUNTIF(DATOS!$T$13:$T$212,C110)</f>
        <v>1</v>
      </c>
      <c r="E110" s="37">
        <f t="shared" ref="E110" si="28">IFERROR(D110/$D$9,0)</f>
        <v>3.3333333333333333E-2</v>
      </c>
      <c r="J110" s="20"/>
      <c r="K110" s="20"/>
      <c r="L110" s="20"/>
      <c r="M110" s="20"/>
      <c r="P110" s="25" t="str">
        <f>C110</f>
        <v>Si</v>
      </c>
      <c r="Q110" s="24">
        <f t="shared" ref="Q110" si="29">E110</f>
        <v>3.3333333333333333E-2</v>
      </c>
    </row>
    <row r="111" spans="1:17" s="19" customFormat="1" ht="50.1" customHeight="1">
      <c r="A111" s="113"/>
      <c r="B111" s="114"/>
      <c r="C111" s="38" t="s">
        <v>586</v>
      </c>
      <c r="D111" s="36">
        <f>+COUNTIF(DATOS!$T$13:$T$212,C111)</f>
        <v>1</v>
      </c>
      <c r="E111" s="37">
        <f t="shared" ref="E111:E113" si="30">IFERROR(D111/$D$9,0)</f>
        <v>3.3333333333333333E-2</v>
      </c>
      <c r="J111" s="20"/>
      <c r="K111" s="20"/>
      <c r="L111" s="20"/>
      <c r="M111" s="20"/>
      <c r="P111" s="25"/>
      <c r="Q111" s="24"/>
    </row>
    <row r="112" spans="1:17" s="19" customFormat="1" ht="50.1" customHeight="1">
      <c r="A112" s="113"/>
      <c r="B112" s="114"/>
      <c r="C112" s="38" t="s">
        <v>229</v>
      </c>
      <c r="D112" s="36">
        <f>+COUNTIF(DATOS!$T$13:$T$212,C112)</f>
        <v>1</v>
      </c>
      <c r="E112" s="37">
        <f t="shared" si="30"/>
        <v>3.3333333333333333E-2</v>
      </c>
      <c r="J112" s="20"/>
      <c r="K112" s="20"/>
      <c r="L112" s="20"/>
      <c r="M112" s="20"/>
      <c r="P112" s="25"/>
      <c r="Q112" s="24"/>
    </row>
    <row r="113" spans="1:17" s="19" customFormat="1" ht="50.1" customHeight="1">
      <c r="A113" s="113"/>
      <c r="B113" s="114"/>
      <c r="C113" s="38" t="s">
        <v>587</v>
      </c>
      <c r="D113" s="36">
        <f>+COUNTIF(DATOS!$T$13:$T$212,C113)</f>
        <v>1</v>
      </c>
      <c r="E113" s="37">
        <f t="shared" si="30"/>
        <v>3.3333333333333333E-2</v>
      </c>
      <c r="J113" s="20"/>
      <c r="K113" s="20"/>
      <c r="L113" s="20"/>
      <c r="M113" s="20"/>
      <c r="P113" s="25"/>
      <c r="Q113" s="24"/>
    </row>
    <row r="114" spans="1:17" s="19" customFormat="1" ht="97.35" customHeight="1">
      <c r="C114" s="20"/>
      <c r="D114" s="20"/>
      <c r="E114" s="26"/>
      <c r="J114" s="20"/>
      <c r="K114" s="20"/>
      <c r="L114" s="20"/>
      <c r="M114" s="20"/>
      <c r="P114" s="23"/>
      <c r="Q114" s="24"/>
    </row>
    <row r="115" spans="1:17" s="19" customFormat="1" ht="71.099999999999994" customHeight="1">
      <c r="A115" s="35">
        <v>18</v>
      </c>
      <c r="B115" s="113" t="s">
        <v>612</v>
      </c>
      <c r="C115" s="38" t="s">
        <v>608</v>
      </c>
      <c r="D115" s="36">
        <f>+COUNTIF(DATOS!$U$13:$U$212,C115)</f>
        <v>1</v>
      </c>
      <c r="E115" s="37">
        <f>D115/$D$9</f>
        <v>3.3333333333333333E-2</v>
      </c>
      <c r="J115" s="20"/>
      <c r="K115" s="20"/>
      <c r="L115" s="20"/>
      <c r="M115" s="20"/>
      <c r="P115" s="25" t="str">
        <f>C115</f>
        <v>Totalmente de acuerdo con lo presentado.</v>
      </c>
      <c r="Q115" s="24">
        <f t="shared" ref="Q115" si="31">E115</f>
        <v>3.3333333333333333E-2</v>
      </c>
    </row>
    <row r="116" spans="1:17" s="19" customFormat="1" ht="71.099999999999994" customHeight="1">
      <c r="A116" s="110"/>
      <c r="B116" s="113"/>
      <c r="C116" s="38" t="s">
        <v>281</v>
      </c>
      <c r="D116" s="36">
        <f>+COUNTIF(DATOS!$U$13:$U$212,C116)</f>
        <v>1</v>
      </c>
      <c r="E116" s="37">
        <f t="shared" ref="E116:E118" si="32">D116/$D$9</f>
        <v>3.3333333333333333E-2</v>
      </c>
      <c r="J116" s="20"/>
      <c r="K116" s="20"/>
      <c r="L116" s="20"/>
      <c r="M116" s="20"/>
      <c r="P116" s="25"/>
      <c r="Q116" s="24"/>
    </row>
    <row r="117" spans="1:17" s="19" customFormat="1" ht="71.099999999999994" customHeight="1">
      <c r="A117" s="111"/>
      <c r="B117" s="113"/>
      <c r="C117" s="38" t="s">
        <v>282</v>
      </c>
      <c r="D117" s="36">
        <f>+COUNTIF(DATOS!$U$13:$U$212,C117)</f>
        <v>1</v>
      </c>
      <c r="E117" s="37">
        <f t="shared" si="32"/>
        <v>3.3333333333333333E-2</v>
      </c>
      <c r="J117" s="20"/>
      <c r="K117" s="20"/>
      <c r="L117" s="20"/>
      <c r="M117" s="20"/>
      <c r="P117" s="25"/>
      <c r="Q117" s="24"/>
    </row>
    <row r="118" spans="1:17" s="19" customFormat="1" ht="71.099999999999994" customHeight="1">
      <c r="A118" s="112"/>
      <c r="B118" s="113"/>
      <c r="C118" s="38" t="s">
        <v>609</v>
      </c>
      <c r="D118" s="36">
        <f>+COUNTIF(DATOS!$U$13:$U$212,C118)</f>
        <v>1</v>
      </c>
      <c r="E118" s="37">
        <f t="shared" si="32"/>
        <v>3.3333333333333333E-2</v>
      </c>
      <c r="J118" s="20"/>
      <c r="K118" s="20"/>
      <c r="L118" s="20"/>
      <c r="M118" s="20"/>
      <c r="P118" s="25"/>
      <c r="Q118" s="24"/>
    </row>
    <row r="119" spans="1:17" s="19" customFormat="1" ht="105" customHeight="1">
      <c r="C119" s="20"/>
      <c r="D119" s="20"/>
      <c r="E119" s="26"/>
      <c r="J119" s="20"/>
      <c r="K119" s="20"/>
      <c r="L119" s="20"/>
      <c r="M119" s="20"/>
      <c r="P119" s="23"/>
      <c r="Q119" s="24"/>
    </row>
    <row r="120" spans="1:17" s="19" customFormat="1" ht="60" customHeight="1">
      <c r="C120" s="20"/>
      <c r="D120" s="20"/>
      <c r="E120" s="26"/>
      <c r="J120" s="20"/>
      <c r="K120" s="20"/>
      <c r="L120" s="20"/>
      <c r="M120" s="20"/>
      <c r="P120" s="23"/>
      <c r="Q120" s="24"/>
    </row>
    <row r="121" spans="1:17" s="19" customFormat="1" ht="60" customHeight="1">
      <c r="C121" s="20"/>
      <c r="D121" s="20"/>
      <c r="E121" s="26"/>
      <c r="J121" s="20"/>
      <c r="K121" s="20"/>
      <c r="L121" s="20"/>
      <c r="M121" s="20"/>
      <c r="P121" s="23"/>
      <c r="Q121" s="24"/>
    </row>
    <row r="122" spans="1:17" s="28" customFormat="1" ht="15.75">
      <c r="A122" s="128" t="str">
        <f>CONCATENATE("Análisis evaluación ",DATOS!C5," ",TABULACIÓN!G9)</f>
        <v xml:space="preserve">Análisis evaluación MESA PÚBLICA Regional  / </v>
      </c>
      <c r="B122" s="129"/>
      <c r="C122" s="129"/>
      <c r="D122" s="129"/>
      <c r="E122" s="130"/>
    </row>
    <row r="123" spans="1:17" s="28" customFormat="1" ht="15">
      <c r="A123" s="119"/>
      <c r="B123" s="120"/>
      <c r="C123" s="120"/>
      <c r="D123" s="120"/>
      <c r="E123" s="121"/>
    </row>
    <row r="124" spans="1:17" s="28" customFormat="1" ht="15">
      <c r="A124" s="122"/>
      <c r="B124" s="123"/>
      <c r="C124" s="123"/>
      <c r="D124" s="123"/>
      <c r="E124" s="124"/>
    </row>
    <row r="125" spans="1:17" s="28" customFormat="1" ht="15">
      <c r="A125" s="122"/>
      <c r="B125" s="123"/>
      <c r="C125" s="123"/>
      <c r="D125" s="123"/>
      <c r="E125" s="124"/>
    </row>
    <row r="126" spans="1:17" s="28" customFormat="1" ht="15">
      <c r="A126" s="122"/>
      <c r="B126" s="123"/>
      <c r="C126" s="123"/>
      <c r="D126" s="123"/>
      <c r="E126" s="124"/>
    </row>
    <row r="127" spans="1:17" s="28" customFormat="1" ht="15">
      <c r="A127" s="122"/>
      <c r="B127" s="123"/>
      <c r="C127" s="123"/>
      <c r="D127" s="123"/>
      <c r="E127" s="124"/>
    </row>
    <row r="128" spans="1:17" s="28" customFormat="1" ht="15">
      <c r="A128" s="122"/>
      <c r="B128" s="123"/>
      <c r="C128" s="123"/>
      <c r="D128" s="123"/>
      <c r="E128" s="124"/>
    </row>
    <row r="129" spans="1:17" s="28" customFormat="1" ht="15">
      <c r="A129" s="122"/>
      <c r="B129" s="123"/>
      <c r="C129" s="123"/>
      <c r="D129" s="123"/>
      <c r="E129" s="124"/>
    </row>
    <row r="130" spans="1:17" s="28" customFormat="1" ht="15">
      <c r="A130" s="122"/>
      <c r="B130" s="123"/>
      <c r="C130" s="123"/>
      <c r="D130" s="123"/>
      <c r="E130" s="124"/>
    </row>
    <row r="131" spans="1:17" s="28" customFormat="1" ht="15">
      <c r="A131" s="122"/>
      <c r="B131" s="123"/>
      <c r="C131" s="123"/>
      <c r="D131" s="123"/>
      <c r="E131" s="124"/>
    </row>
    <row r="132" spans="1:17" s="28" customFormat="1" ht="15">
      <c r="A132" s="122"/>
      <c r="B132" s="123"/>
      <c r="C132" s="123"/>
      <c r="D132" s="123"/>
      <c r="E132" s="124"/>
    </row>
    <row r="133" spans="1:17" s="28" customFormat="1" ht="15">
      <c r="A133" s="122"/>
      <c r="B133" s="123"/>
      <c r="C133" s="123"/>
      <c r="D133" s="123"/>
      <c r="E133" s="124"/>
    </row>
    <row r="134" spans="1:17" s="28" customFormat="1" ht="15">
      <c r="A134" s="122"/>
      <c r="B134" s="123"/>
      <c r="C134" s="123"/>
      <c r="D134" s="123"/>
      <c r="E134" s="124"/>
    </row>
    <row r="135" spans="1:17" s="28" customFormat="1" ht="15">
      <c r="A135" s="125"/>
      <c r="B135" s="126"/>
      <c r="C135" s="126"/>
      <c r="D135" s="126"/>
      <c r="E135" s="127"/>
    </row>
    <row r="136" spans="1:17" s="28" customFormat="1" ht="15">
      <c r="A136" s="29"/>
      <c r="B136" s="30"/>
    </row>
    <row r="137" spans="1:17" s="28" customFormat="1" ht="15.75">
      <c r="A137" s="131" t="s">
        <v>193</v>
      </c>
      <c r="B137" s="131"/>
      <c r="C137" s="131"/>
      <c r="D137" s="131"/>
      <c r="E137" s="131"/>
    </row>
    <row r="138" spans="1:17" s="28" customFormat="1" ht="15.75">
      <c r="A138" s="109"/>
      <c r="B138" s="109"/>
      <c r="C138" s="109"/>
      <c r="D138" s="109"/>
      <c r="E138" s="109"/>
    </row>
    <row r="139" spans="1:17" s="28" customFormat="1" ht="15"/>
    <row r="140" spans="1:17" s="28" customFormat="1" ht="12.75" customHeight="1">
      <c r="A140" s="131" t="s">
        <v>290</v>
      </c>
      <c r="B140" s="131"/>
      <c r="C140" s="131"/>
      <c r="D140" s="131"/>
      <c r="E140" s="131"/>
    </row>
    <row r="141" spans="1:17" s="28" customFormat="1" ht="15.75">
      <c r="A141" s="109"/>
      <c r="B141" s="109"/>
      <c r="C141" s="109"/>
      <c r="D141" s="109"/>
      <c r="E141" s="109"/>
    </row>
    <row r="142" spans="1:17" s="28" customFormat="1" ht="15"/>
    <row r="143" spans="1:17" ht="41.25" customHeight="1">
      <c r="A143" s="118" t="s">
        <v>269</v>
      </c>
      <c r="B143" s="118"/>
      <c r="C143" s="118"/>
      <c r="D143" s="118"/>
      <c r="E143" s="118"/>
      <c r="Q143" s="3"/>
    </row>
    <row r="144" spans="1:17">
      <c r="A144" s="4"/>
      <c r="B144" s="5"/>
      <c r="Q144" s="3"/>
    </row>
    <row r="145" spans="1:17">
      <c r="A145" s="4"/>
      <c r="B145" s="5"/>
      <c r="Q145" s="3"/>
    </row>
    <row r="146" spans="1:17">
      <c r="A146" s="4"/>
      <c r="B146" s="5"/>
      <c r="Q146" s="3"/>
    </row>
    <row r="147" spans="1:17">
      <c r="A147" s="4"/>
      <c r="B147" s="5"/>
      <c r="Q147" s="3"/>
    </row>
    <row r="148" spans="1:17">
      <c r="A148" s="4"/>
      <c r="B148" s="5"/>
      <c r="Q148" s="3"/>
    </row>
    <row r="149" spans="1:17">
      <c r="A149" s="4"/>
      <c r="B149" s="5"/>
      <c r="Q149" s="3"/>
    </row>
    <row r="150" spans="1:17">
      <c r="A150" s="4"/>
      <c r="B150" s="5"/>
      <c r="Q150" s="3"/>
    </row>
    <row r="151" spans="1:17">
      <c r="A151" s="4"/>
      <c r="B151" s="5"/>
      <c r="Q151" s="3"/>
    </row>
    <row r="152" spans="1:17">
      <c r="A152" s="4"/>
      <c r="B152" s="5"/>
      <c r="Q152" s="3"/>
    </row>
    <row r="153" spans="1:17">
      <c r="A153" s="4"/>
      <c r="B153" s="5"/>
      <c r="Q153" s="3"/>
    </row>
    <row r="154" spans="1:17">
      <c r="A154" s="4"/>
      <c r="B154" s="5"/>
      <c r="Q154" s="3"/>
    </row>
    <row r="155" spans="1:17">
      <c r="A155" s="4"/>
      <c r="B155" s="5"/>
      <c r="Q155" s="3"/>
    </row>
    <row r="156" spans="1:17">
      <c r="A156" s="4"/>
      <c r="B156" s="5"/>
      <c r="Q156" s="3"/>
    </row>
    <row r="157" spans="1:17">
      <c r="A157" s="4"/>
      <c r="B157" s="5"/>
      <c r="Q157" s="3"/>
    </row>
    <row r="158" spans="1:17">
      <c r="A158" s="4"/>
      <c r="B158" s="5"/>
      <c r="Q158" s="3"/>
    </row>
    <row r="159" spans="1:17">
      <c r="A159" s="4"/>
      <c r="B159" s="5"/>
      <c r="Q159" s="3"/>
    </row>
    <row r="160" spans="1:17">
      <c r="A160" s="4"/>
      <c r="B160" s="5"/>
      <c r="Q160" s="3"/>
    </row>
    <row r="161" spans="1:17">
      <c r="A161" s="4"/>
      <c r="B161" s="5"/>
      <c r="Q161" s="3"/>
    </row>
    <row r="162" spans="1:17">
      <c r="A162" s="4"/>
      <c r="B162" s="5"/>
      <c r="Q162" s="3"/>
    </row>
    <row r="163" spans="1:17">
      <c r="A163" s="4"/>
      <c r="B163" s="5"/>
      <c r="Q163" s="3"/>
    </row>
    <row r="164" spans="1:17">
      <c r="A164" s="4"/>
      <c r="B164" s="5"/>
      <c r="Q164" s="3"/>
    </row>
    <row r="165" spans="1:17">
      <c r="A165" s="4"/>
      <c r="B165" s="5"/>
      <c r="Q165" s="3"/>
    </row>
    <row r="166" spans="1:17">
      <c r="A166" s="4"/>
      <c r="B166" s="5"/>
      <c r="Q166" s="3"/>
    </row>
    <row r="167" spans="1:17">
      <c r="A167" s="4"/>
      <c r="B167" s="5"/>
      <c r="Q167" s="3"/>
    </row>
    <row r="168" spans="1:17">
      <c r="A168" s="4"/>
      <c r="B168" s="5"/>
      <c r="Q168" s="3"/>
    </row>
    <row r="169" spans="1:17">
      <c r="A169" s="4"/>
      <c r="B169" s="5"/>
      <c r="Q169" s="3"/>
    </row>
    <row r="170" spans="1:17">
      <c r="A170" s="4"/>
      <c r="B170" s="5"/>
      <c r="Q170" s="3"/>
    </row>
    <row r="171" spans="1:17">
      <c r="A171" s="4"/>
      <c r="B171" s="5"/>
      <c r="Q171" s="3"/>
    </row>
    <row r="172" spans="1:17">
      <c r="A172" s="4"/>
      <c r="B172" s="5"/>
      <c r="Q172" s="3"/>
    </row>
    <row r="173" spans="1:17">
      <c r="A173" s="4"/>
      <c r="B173" s="5"/>
      <c r="Q173" s="3"/>
    </row>
    <row r="174" spans="1:17">
      <c r="A174" s="4"/>
      <c r="B174" s="5"/>
      <c r="Q174" s="3"/>
    </row>
    <row r="175" spans="1:17">
      <c r="A175" s="4"/>
      <c r="B175" s="5"/>
      <c r="Q175" s="3"/>
    </row>
    <row r="176" spans="1:17">
      <c r="A176" s="4"/>
      <c r="B176" s="5"/>
      <c r="Q176" s="3"/>
    </row>
    <row r="177" spans="1:17">
      <c r="A177" s="4"/>
      <c r="B177" s="5"/>
      <c r="Q177" s="3"/>
    </row>
    <row r="178" spans="1:17">
      <c r="A178" s="4"/>
      <c r="B178" s="5"/>
      <c r="Q178" s="3"/>
    </row>
    <row r="179" spans="1:17">
      <c r="A179" s="4"/>
      <c r="B179" s="5"/>
      <c r="Q179" s="3"/>
    </row>
    <row r="180" spans="1:17">
      <c r="A180" s="4"/>
      <c r="B180" s="5"/>
      <c r="Q180" s="3"/>
    </row>
    <row r="181" spans="1:17">
      <c r="A181" s="4"/>
      <c r="B181" s="5"/>
      <c r="Q181" s="3"/>
    </row>
    <row r="182" spans="1:17">
      <c r="A182" s="4"/>
      <c r="B182" s="5"/>
      <c r="Q182" s="3"/>
    </row>
    <row r="183" spans="1:17">
      <c r="A183" s="4"/>
      <c r="B183" s="5"/>
      <c r="Q183" s="3"/>
    </row>
    <row r="184" spans="1:17">
      <c r="A184" s="4"/>
      <c r="B184" s="5"/>
      <c r="Q184" s="3"/>
    </row>
    <row r="185" spans="1:17">
      <c r="A185" s="4"/>
      <c r="B185" s="5"/>
      <c r="Q185" s="3"/>
    </row>
    <row r="186" spans="1:17">
      <c r="A186" s="4"/>
      <c r="B186" s="5"/>
      <c r="Q186" s="3"/>
    </row>
    <row r="187" spans="1:17">
      <c r="A187" s="4"/>
      <c r="B187" s="5"/>
      <c r="Q187" s="3"/>
    </row>
    <row r="188" spans="1:17">
      <c r="A188" s="4"/>
      <c r="B188" s="5"/>
      <c r="Q188" s="3"/>
    </row>
    <row r="189" spans="1:17">
      <c r="A189" s="4"/>
      <c r="B189" s="5"/>
      <c r="Q189" s="3"/>
    </row>
    <row r="190" spans="1:17">
      <c r="A190" s="4"/>
      <c r="B190" s="5"/>
      <c r="Q190" s="3"/>
    </row>
    <row r="191" spans="1:17">
      <c r="A191" s="4"/>
      <c r="B191" s="5"/>
      <c r="Q191" s="3"/>
    </row>
    <row r="192" spans="1:17">
      <c r="A192" s="4"/>
      <c r="B192" s="5"/>
      <c r="Q192" s="3"/>
    </row>
    <row r="193" spans="1:17">
      <c r="A193" s="4"/>
      <c r="B193" s="5"/>
      <c r="Q193" s="3"/>
    </row>
    <row r="194" spans="1:17">
      <c r="A194" s="4"/>
      <c r="B194" s="5"/>
      <c r="Q194" s="3"/>
    </row>
    <row r="195" spans="1:17">
      <c r="A195" s="4"/>
      <c r="B195" s="5"/>
      <c r="Q195" s="3"/>
    </row>
    <row r="196" spans="1:17">
      <c r="A196" s="4"/>
      <c r="B196" s="5"/>
      <c r="Q196" s="3"/>
    </row>
    <row r="197" spans="1:17">
      <c r="A197" s="4"/>
      <c r="B197" s="5"/>
      <c r="Q197" s="3"/>
    </row>
    <row r="198" spans="1:17">
      <c r="A198" s="4"/>
      <c r="B198" s="5"/>
      <c r="Q198" s="3"/>
    </row>
    <row r="199" spans="1:17">
      <c r="A199" s="4"/>
      <c r="B199" s="5"/>
      <c r="Q199" s="3"/>
    </row>
    <row r="200" spans="1:17">
      <c r="A200" s="4"/>
      <c r="B200" s="5"/>
      <c r="Q200" s="3"/>
    </row>
    <row r="201" spans="1:17">
      <c r="A201" s="4"/>
      <c r="B201" s="5"/>
      <c r="Q201" s="3"/>
    </row>
    <row r="202" spans="1:17">
      <c r="A202" s="4"/>
      <c r="B202" s="5"/>
      <c r="Q202" s="3"/>
    </row>
    <row r="203" spans="1:17">
      <c r="A203" s="4"/>
      <c r="B203" s="5"/>
      <c r="Q203" s="3"/>
    </row>
    <row r="204" spans="1:17">
      <c r="A204" s="4"/>
      <c r="B204" s="5"/>
      <c r="Q204" s="3"/>
    </row>
    <row r="205" spans="1:17">
      <c r="A205" s="4"/>
      <c r="B205" s="5"/>
      <c r="Q205" s="3"/>
    </row>
    <row r="206" spans="1:17">
      <c r="A206" s="4"/>
      <c r="B206" s="5"/>
      <c r="Q206" s="3"/>
    </row>
    <row r="207" spans="1:17">
      <c r="A207" s="4"/>
      <c r="B207" s="5"/>
      <c r="Q207" s="3"/>
    </row>
    <row r="208" spans="1:17">
      <c r="A208" s="4"/>
      <c r="B208" s="5"/>
      <c r="Q208" s="3"/>
    </row>
    <row r="209" spans="1:17">
      <c r="A209" s="4"/>
      <c r="B209" s="5"/>
      <c r="Q209" s="3"/>
    </row>
    <row r="210" spans="1:17">
      <c r="A210" s="4"/>
      <c r="B210" s="5"/>
      <c r="Q210" s="3"/>
    </row>
    <row r="211" spans="1:17">
      <c r="A211" s="4"/>
      <c r="B211" s="5"/>
      <c r="Q211" s="3"/>
    </row>
    <row r="212" spans="1:17">
      <c r="A212" s="4"/>
      <c r="B212" s="5"/>
      <c r="Q212" s="3"/>
    </row>
    <row r="213" spans="1:17">
      <c r="A213" s="4"/>
      <c r="B213" s="5"/>
      <c r="Q213" s="3"/>
    </row>
    <row r="214" spans="1:17">
      <c r="A214" s="4"/>
      <c r="B214" s="5"/>
      <c r="Q214" s="3"/>
    </row>
    <row r="215" spans="1:17">
      <c r="A215" s="4"/>
      <c r="B215" s="5"/>
      <c r="Q215" s="3"/>
    </row>
    <row r="216" spans="1:17">
      <c r="A216" s="4"/>
      <c r="B216" s="5"/>
      <c r="Q216" s="3"/>
    </row>
    <row r="217" spans="1:17">
      <c r="Q217" s="3"/>
    </row>
    <row r="218" spans="1:17">
      <c r="Q218" s="3"/>
    </row>
    <row r="219" spans="1:17">
      <c r="Q219" s="3"/>
    </row>
    <row r="220" spans="1:17">
      <c r="Q220" s="3"/>
    </row>
    <row r="221" spans="1:17">
      <c r="Q221" s="3"/>
    </row>
    <row r="222" spans="1:17">
      <c r="Q222" s="3"/>
    </row>
    <row r="223" spans="1:17">
      <c r="Q223" s="3"/>
    </row>
    <row r="224" spans="1:17">
      <c r="Q224" s="3"/>
    </row>
    <row r="225" spans="17:17">
      <c r="Q225" s="3"/>
    </row>
    <row r="226" spans="17:17">
      <c r="Q226" s="3"/>
    </row>
    <row r="227" spans="17:17">
      <c r="Q227" s="3"/>
    </row>
    <row r="228" spans="17:17">
      <c r="Q228" s="3"/>
    </row>
    <row r="229" spans="17:17">
      <c r="Q229" s="3"/>
    </row>
    <row r="230" spans="17:17">
      <c r="Q230" s="3"/>
    </row>
    <row r="231" spans="17:17">
      <c r="Q231" s="3"/>
    </row>
    <row r="232" spans="17:17">
      <c r="Q232" s="3"/>
    </row>
    <row r="233" spans="17:17">
      <c r="Q233" s="3"/>
    </row>
    <row r="234" spans="17:17">
      <c r="Q234" s="3"/>
    </row>
    <row r="235" spans="17:17">
      <c r="Q235" s="3"/>
    </row>
    <row r="236" spans="17:17">
      <c r="Q236" s="3"/>
    </row>
    <row r="237" spans="17:17">
      <c r="Q237" s="3"/>
    </row>
    <row r="238" spans="17:17">
      <c r="Q238" s="3"/>
    </row>
    <row r="239" spans="17:17">
      <c r="Q239" s="3"/>
    </row>
    <row r="240" spans="17:17">
      <c r="Q240" s="3"/>
    </row>
    <row r="241" spans="5:17">
      <c r="Q241" s="3"/>
    </row>
    <row r="242" spans="5:17">
      <c r="Q242" s="3"/>
    </row>
    <row r="243" spans="5:17">
      <c r="Q243" s="3"/>
    </row>
    <row r="244" spans="5:17">
      <c r="Q244" s="3"/>
    </row>
    <row r="245" spans="5:17">
      <c r="Q245" s="3"/>
    </row>
    <row r="246" spans="5:17">
      <c r="Q246" s="3"/>
    </row>
    <row r="247" spans="5:17">
      <c r="Q247" s="3"/>
    </row>
    <row r="248" spans="5:17">
      <c r="Q248" s="3"/>
    </row>
    <row r="249" spans="5:17">
      <c r="Q249" s="3"/>
    </row>
    <row r="250" spans="5:17">
      <c r="Q250" s="3"/>
    </row>
    <row r="251" spans="5:17">
      <c r="E251" s="6"/>
      <c r="Q251" s="3"/>
    </row>
    <row r="252" spans="5:17">
      <c r="E252" s="6"/>
      <c r="Q252" s="3"/>
    </row>
    <row r="253" spans="5:17">
      <c r="E253" s="6"/>
      <c r="Q253" s="3"/>
    </row>
    <row r="254" spans="5:17">
      <c r="E254" s="6"/>
      <c r="Q254" s="3"/>
    </row>
    <row r="255" spans="5:17">
      <c r="E255" s="6"/>
      <c r="Q255" s="3"/>
    </row>
    <row r="256" spans="5:17">
      <c r="E256" s="6"/>
      <c r="Q256" s="3"/>
    </row>
    <row r="257" spans="5:17">
      <c r="E257" s="6"/>
      <c r="Q257" s="3"/>
    </row>
    <row r="258" spans="5:17">
      <c r="E258" s="6"/>
      <c r="Q258" s="3"/>
    </row>
    <row r="259" spans="5:17">
      <c r="E259" s="6"/>
      <c r="Q259" s="3"/>
    </row>
    <row r="260" spans="5:17">
      <c r="E260" s="6"/>
      <c r="Q260" s="3"/>
    </row>
    <row r="261" spans="5:17">
      <c r="E261" s="6"/>
      <c r="Q261" s="3"/>
    </row>
    <row r="262" spans="5:17">
      <c r="E262" s="6"/>
      <c r="Q262" s="3"/>
    </row>
  </sheetData>
  <mergeCells count="53">
    <mergeCell ref="B99:B102"/>
    <mergeCell ref="K6:L6"/>
    <mergeCell ref="E6:G6"/>
    <mergeCell ref="I6:J6"/>
    <mergeCell ref="G9:L9"/>
    <mergeCell ref="A9:C9"/>
    <mergeCell ref="A1:A3"/>
    <mergeCell ref="A36:A39"/>
    <mergeCell ref="B36:B39"/>
    <mergeCell ref="A31:A34"/>
    <mergeCell ref="B31:B34"/>
    <mergeCell ref="A13:A20"/>
    <mergeCell ref="B1:H3"/>
    <mergeCell ref="B13:B20"/>
    <mergeCell ref="B22:B28"/>
    <mergeCell ref="A22:A28"/>
    <mergeCell ref="I1:J1"/>
    <mergeCell ref="K1:L1"/>
    <mergeCell ref="I2:J2"/>
    <mergeCell ref="K2:L2"/>
    <mergeCell ref="I3:L3"/>
    <mergeCell ref="A143:E143"/>
    <mergeCell ref="A123:E135"/>
    <mergeCell ref="B93:B97"/>
    <mergeCell ref="B72:B76"/>
    <mergeCell ref="B77:B81"/>
    <mergeCell ref="B115:B118"/>
    <mergeCell ref="A93:A97"/>
    <mergeCell ref="A122:E122"/>
    <mergeCell ref="A137:E137"/>
    <mergeCell ref="A138:E138"/>
    <mergeCell ref="A140:E140"/>
    <mergeCell ref="A72:A91"/>
    <mergeCell ref="B82:B86"/>
    <mergeCell ref="B87:B91"/>
    <mergeCell ref="B104:B108"/>
    <mergeCell ref="A99:A102"/>
    <mergeCell ref="A141:E141"/>
    <mergeCell ref="A116:A118"/>
    <mergeCell ref="A110:A113"/>
    <mergeCell ref="B49:B52"/>
    <mergeCell ref="A42:A45"/>
    <mergeCell ref="B42:B45"/>
    <mergeCell ref="B71:E71"/>
    <mergeCell ref="A66:A69"/>
    <mergeCell ref="B66:B69"/>
    <mergeCell ref="A61:A64"/>
    <mergeCell ref="B61:B64"/>
    <mergeCell ref="A56:A59"/>
    <mergeCell ref="B56:B59"/>
    <mergeCell ref="A49:A52"/>
    <mergeCell ref="B110:B113"/>
    <mergeCell ref="A104:A108"/>
  </mergeCells>
  <conditionalFormatting sqref="A123">
    <cfRule type="containsBlanks" dxfId="9" priority="5">
      <formula>LEN(TRIM(A123))=0</formula>
    </cfRule>
  </conditionalFormatting>
  <conditionalFormatting sqref="A138">
    <cfRule type="containsBlanks" dxfId="8" priority="48">
      <formula>LEN(TRIM(A138))=0</formula>
    </cfRule>
  </conditionalFormatting>
  <conditionalFormatting sqref="B6">
    <cfRule type="cellIs" dxfId="7" priority="4" operator="equal">
      <formula>0</formula>
    </cfRule>
  </conditionalFormatting>
  <conditionalFormatting sqref="D6:G6">
    <cfRule type="expression" dxfId="6" priority="1">
      <formula>#REF!="RENDICIÓN PÚBLICA DE CUENTAS"</formula>
    </cfRule>
  </conditionalFormatting>
  <conditionalFormatting sqref="G9:L9">
    <cfRule type="containsText" dxfId="5" priority="2" operator="containsText" text="0">
      <formula>NOT(ISERROR(SEARCH("0",G9)))</formula>
    </cfRule>
  </conditionalFormatting>
  <conditionalFormatting sqref="K6">
    <cfRule type="containsBlanks" dxfId="4" priority="49">
      <formula>LEN(TRIM(K6))=0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05CBB-0ED7-4B4F-AAC1-88567DE3FD45}">
  <dimension ref="B1:AF220"/>
  <sheetViews>
    <sheetView showGridLines="0" topLeftCell="T1" zoomScale="83" workbookViewId="0">
      <selection activeCell="AD1" sqref="AD1:AG1048576"/>
    </sheetView>
  </sheetViews>
  <sheetFormatPr baseColWidth="10" defaultColWidth="11.42578125" defaultRowHeight="15.75"/>
  <cols>
    <col min="1" max="1" width="12.140625" style="39" customWidth="1"/>
    <col min="2" max="2" width="19.85546875" style="39" customWidth="1"/>
    <col min="3" max="3" width="3.42578125" style="39" customWidth="1"/>
    <col min="4" max="4" width="19.85546875" style="39" customWidth="1"/>
    <col min="5" max="5" width="4.85546875" style="39" customWidth="1"/>
    <col min="6" max="6" width="30.42578125" style="39" customWidth="1"/>
    <col min="7" max="7" width="4.85546875" style="39" customWidth="1"/>
    <col min="8" max="8" width="43" style="39" customWidth="1"/>
    <col min="9" max="9" width="4.85546875" style="39" customWidth="1"/>
    <col min="10" max="10" width="29.7109375" style="39" customWidth="1"/>
    <col min="11" max="11" width="4.85546875" style="39" customWidth="1"/>
    <col min="12" max="12" width="42.85546875" style="39" customWidth="1"/>
    <col min="13" max="13" width="4.85546875" style="39" customWidth="1"/>
    <col min="14" max="14" width="56.28515625" style="39" customWidth="1"/>
    <col min="15" max="15" width="4.85546875" style="39" customWidth="1"/>
    <col min="16" max="16" width="56.28515625" style="39" customWidth="1"/>
    <col min="17" max="17" width="4.85546875" style="39" customWidth="1"/>
    <col min="18" max="18" width="34.85546875" style="39" customWidth="1"/>
    <col min="19" max="19" width="4.85546875" style="39" customWidth="1"/>
    <col min="20" max="20" width="84.42578125" style="39" customWidth="1"/>
    <col min="21" max="21" width="16.5703125" style="39" customWidth="1"/>
    <col min="22" max="22" width="17.7109375" style="44" bestFit="1" customWidth="1"/>
    <col min="23" max="23" width="11.42578125" style="39"/>
    <col min="24" max="24" width="12.42578125" style="44" customWidth="1"/>
    <col min="25" max="25" width="11.85546875" style="44" customWidth="1"/>
    <col min="26" max="26" width="24.85546875" style="44" customWidth="1"/>
    <col min="27" max="27" width="11.42578125" style="44"/>
    <col min="28" max="28" width="11.42578125" style="39"/>
    <col min="29" max="29" width="16.140625" style="59" customWidth="1"/>
    <col min="30" max="30" width="16.7109375" style="59" bestFit="1" customWidth="1"/>
    <col min="31" max="31" width="14.42578125" style="39" bestFit="1" customWidth="1"/>
    <col min="32" max="32" width="10.42578125" style="39" bestFit="1" customWidth="1"/>
    <col min="33" max="33" width="10.140625" style="39" bestFit="1" customWidth="1"/>
    <col min="34" max="16384" width="11.42578125" style="39"/>
  </cols>
  <sheetData>
    <row r="1" spans="2:32" s="61" customFormat="1">
      <c r="B1" s="61">
        <v>4</v>
      </c>
      <c r="D1" s="61">
        <v>5</v>
      </c>
      <c r="F1" s="62" t="s">
        <v>610</v>
      </c>
      <c r="H1" s="61">
        <v>10</v>
      </c>
      <c r="J1" s="77" t="s">
        <v>596</v>
      </c>
      <c r="L1" s="61">
        <v>13</v>
      </c>
      <c r="N1" s="61">
        <v>14</v>
      </c>
      <c r="P1" s="61">
        <v>16</v>
      </c>
      <c r="T1" s="61">
        <v>18</v>
      </c>
      <c r="V1" s="62"/>
      <c r="X1" s="62"/>
      <c r="Y1" s="62"/>
      <c r="Z1" s="62"/>
      <c r="AA1" s="62"/>
      <c r="AC1" s="63" t="s">
        <v>585</v>
      </c>
      <c r="AD1" s="64" t="str" cm="1">
        <f t="array" ref="AD1:AE1">TRANSPOSE(_xlfn._xlws.SORT(_xlfn.UNIQUE(_xlfn._xlws.FILTER(Regional_CZ[Nombre Centro Zonal], Regional_CZ[Regional]=DATOS!C7, ""))))</f>
        <v>CZ Los Almendros</v>
      </c>
      <c r="AE1" s="61" t="str">
        <v>CZ Old Providence</v>
      </c>
    </row>
    <row r="2" spans="2:32" s="68" customFormat="1" ht="66" customHeight="1" thickBot="1">
      <c r="B2" s="65" t="s">
        <v>252</v>
      </c>
      <c r="D2" s="65" t="s">
        <v>241</v>
      </c>
      <c r="F2" s="71" t="s">
        <v>584</v>
      </c>
      <c r="H2" s="65" t="s">
        <v>577</v>
      </c>
      <c r="J2" s="71" t="s">
        <v>594</v>
      </c>
      <c r="L2" s="65" t="s">
        <v>274</v>
      </c>
      <c r="N2" s="81" t="s">
        <v>272</v>
      </c>
      <c r="P2" s="66" t="s">
        <v>606</v>
      </c>
      <c r="R2" s="65" t="s">
        <v>275</v>
      </c>
      <c r="T2" s="66" t="s">
        <v>280</v>
      </c>
      <c r="V2" s="65" t="s">
        <v>1</v>
      </c>
      <c r="X2" s="66" t="s">
        <v>302</v>
      </c>
      <c r="Y2" s="66" t="s">
        <v>1</v>
      </c>
      <c r="Z2" s="67" t="s">
        <v>303</v>
      </c>
      <c r="AA2" s="66" t="s">
        <v>304</v>
      </c>
      <c r="AC2" s="69" t="s">
        <v>581</v>
      </c>
      <c r="AD2" s="70" t="s">
        <v>582</v>
      </c>
      <c r="AE2" s="68" t="s">
        <v>583</v>
      </c>
    </row>
    <row r="3" spans="2:32" s="40" customFormat="1" thickTop="1">
      <c r="B3" s="45" t="s">
        <v>242</v>
      </c>
      <c r="D3" s="45" t="s">
        <v>246</v>
      </c>
      <c r="F3" s="72" t="s">
        <v>230</v>
      </c>
      <c r="H3" s="45" t="s">
        <v>254</v>
      </c>
      <c r="J3" s="75" t="s">
        <v>593</v>
      </c>
      <c r="L3" s="45" t="s">
        <v>261</v>
      </c>
      <c r="N3" s="78" t="s">
        <v>597</v>
      </c>
      <c r="P3" s="54" t="s">
        <v>602</v>
      </c>
      <c r="R3" s="45" t="s">
        <v>276</v>
      </c>
      <c r="T3" s="45" t="s">
        <v>608</v>
      </c>
      <c r="V3" s="45" t="s">
        <v>194</v>
      </c>
      <c r="X3" s="48" t="s">
        <v>305</v>
      </c>
      <c r="Y3" s="49" t="s">
        <v>195</v>
      </c>
      <c r="Z3" s="49" t="s">
        <v>4</v>
      </c>
      <c r="AA3" s="45" t="s">
        <v>306</v>
      </c>
      <c r="AC3" s="59" t="str" cm="1">
        <f t="array" ref="AC3:AC35">_xlfn._xlws.SORT(_xlfn.UNIQUE(Regional_CZ[Regional]))</f>
        <v>Amazonas</v>
      </c>
      <c r="AD3" s="59" t="str" cm="1">
        <f t="array" ref="AD3:AF3">IFERROR(
   TRANSPOSE(
      _xlfn._xlws.SORT(
         _xlfn.UNIQUE(
            _xlfn._xlws.FILTER(
               Regional_CZ[Nombre Centro Zonal],
               Regional_CZ[Regional]=DATOS!B13,
               ""
            )
         )
      )
   ),
""
)</f>
        <v>CZ Armenia Norte</v>
      </c>
      <c r="AE3" s="40" t="str">
        <v>CZ Armenia Sur</v>
      </c>
      <c r="AF3" s="40" t="str">
        <v>CZ Calarca</v>
      </c>
    </row>
    <row r="4" spans="2:32" s="40" customFormat="1" ht="15">
      <c r="B4" s="46" t="s">
        <v>243</v>
      </c>
      <c r="D4" s="46" t="s">
        <v>225</v>
      </c>
      <c r="F4" s="73" t="s">
        <v>586</v>
      </c>
      <c r="H4" s="46" t="s">
        <v>255</v>
      </c>
      <c r="J4" s="76" t="s">
        <v>281</v>
      </c>
      <c r="L4" s="46" t="s">
        <v>262</v>
      </c>
      <c r="N4" s="79" t="s">
        <v>598</v>
      </c>
      <c r="P4" s="55" t="s">
        <v>603</v>
      </c>
      <c r="R4" s="46" t="s">
        <v>277</v>
      </c>
      <c r="T4" s="46" t="s">
        <v>281</v>
      </c>
      <c r="V4" s="46" t="s">
        <v>195</v>
      </c>
      <c r="X4" s="50" t="s">
        <v>305</v>
      </c>
      <c r="Y4" s="51" t="s">
        <v>195</v>
      </c>
      <c r="Z4" s="51" t="s">
        <v>5</v>
      </c>
      <c r="AA4" s="46" t="s">
        <v>307</v>
      </c>
      <c r="AC4" s="59" t="str">
        <v>Antioquia</v>
      </c>
      <c r="AD4" s="59" t="str" cm="1">
        <f t="array" ref="AD4:AF4">IFERROR(
   TRANSPOSE(
      _xlfn._xlws.SORT(
         _xlfn.UNIQUE(
            _xlfn._xlws.FILTER(
               Regional_CZ[Nombre Centro Zonal],
               Regional_CZ[Regional]=DATOS!B14,
               ""
            )
         )
      )
   ),
""
)</f>
        <v>CZ Armenia Norte</v>
      </c>
      <c r="AE4" s="40" t="str">
        <v>CZ Armenia Sur</v>
      </c>
      <c r="AF4" s="40" t="str">
        <v>CZ Calarca</v>
      </c>
    </row>
    <row r="5" spans="2:32" s="40" customFormat="1" thickBot="1">
      <c r="B5" s="47" t="s">
        <v>244</v>
      </c>
      <c r="D5" s="47" t="s">
        <v>226</v>
      </c>
      <c r="F5" s="73" t="s">
        <v>229</v>
      </c>
      <c r="H5" s="47" t="s">
        <v>256</v>
      </c>
      <c r="J5" s="76" t="s">
        <v>282</v>
      </c>
      <c r="L5" s="47" t="s">
        <v>263</v>
      </c>
      <c r="N5" s="80" t="s">
        <v>259</v>
      </c>
      <c r="P5" s="54" t="s">
        <v>604</v>
      </c>
      <c r="R5" s="47" t="s">
        <v>278</v>
      </c>
      <c r="T5" s="47" t="s">
        <v>282</v>
      </c>
      <c r="V5" s="47" t="s">
        <v>196</v>
      </c>
      <c r="X5" s="52" t="s">
        <v>305</v>
      </c>
      <c r="Y5" s="53" t="s">
        <v>195</v>
      </c>
      <c r="Z5" s="53" t="s">
        <v>62</v>
      </c>
      <c r="AA5" s="47" t="s">
        <v>308</v>
      </c>
      <c r="AC5" s="59" t="str">
        <v>Arauca</v>
      </c>
      <c r="AD5" s="59" t="str" cm="1">
        <f t="array" ref="AD5:AF5">IFERROR(
   TRANSPOSE(
      _xlfn._xlws.SORT(
         _xlfn.UNIQUE(
            _xlfn._xlws.FILTER(
               Regional_CZ[Nombre Centro Zonal],
               Regional_CZ[Regional]=DATOS!B15,
               ""
            )
         )
      )
   ),
""
)</f>
        <v>CZ Armenia Norte</v>
      </c>
      <c r="AE5" s="40" t="str">
        <v>CZ Armenia Sur</v>
      </c>
      <c r="AF5" s="40" t="str">
        <v>CZ Calarca</v>
      </c>
    </row>
    <row r="6" spans="2:32" s="40" customFormat="1" thickTop="1">
      <c r="B6" s="46" t="s">
        <v>245</v>
      </c>
      <c r="D6" s="46" t="s">
        <v>227</v>
      </c>
      <c r="F6" s="72" t="s">
        <v>587</v>
      </c>
      <c r="H6" s="46" t="s">
        <v>257</v>
      </c>
      <c r="J6" s="75" t="s">
        <v>283</v>
      </c>
      <c r="L6" s="46" t="s">
        <v>264</v>
      </c>
      <c r="N6" s="79" t="s">
        <v>599</v>
      </c>
      <c r="P6" s="55" t="s">
        <v>605</v>
      </c>
      <c r="R6" s="46" t="s">
        <v>279</v>
      </c>
      <c r="T6" s="46" t="s">
        <v>609</v>
      </c>
      <c r="V6" s="46" t="s">
        <v>213</v>
      </c>
      <c r="X6" s="50" t="s">
        <v>305</v>
      </c>
      <c r="Y6" s="51" t="s">
        <v>195</v>
      </c>
      <c r="Z6" s="51" t="s">
        <v>6</v>
      </c>
      <c r="AA6" s="46" t="s">
        <v>309</v>
      </c>
      <c r="AC6" s="59" t="str">
        <v>Atlántico</v>
      </c>
      <c r="AD6" s="59" t="str" cm="1">
        <f t="array" ref="AD6:AF6">IFERROR(
   TRANSPOSE(
      _xlfn._xlws.SORT(
         _xlfn.UNIQUE(
            _xlfn._xlws.FILTER(
               Regional_CZ[Nombre Centro Zonal],
               Regional_CZ[Regional]=DATOS!B16,
               ""
            )
         )
      )
   ),
""
)</f>
        <v>CZ Armenia Norte</v>
      </c>
      <c r="AE6" s="40" t="str">
        <v>CZ Armenia Sur</v>
      </c>
      <c r="AF6" s="40" t="str">
        <v>CZ Calarca</v>
      </c>
    </row>
    <row r="7" spans="2:32" s="40" customFormat="1" ht="15">
      <c r="B7" s="47" t="s">
        <v>285</v>
      </c>
      <c r="D7" s="47" t="s">
        <v>228</v>
      </c>
      <c r="F7" s="40" t="s">
        <v>588</v>
      </c>
      <c r="L7" s="47" t="s">
        <v>265</v>
      </c>
      <c r="N7" s="59" t="s">
        <v>600</v>
      </c>
      <c r="P7" s="74" t="s">
        <v>587</v>
      </c>
      <c r="V7" s="47" t="s">
        <v>293</v>
      </c>
      <c r="X7" s="52" t="s">
        <v>305</v>
      </c>
      <c r="Y7" s="53" t="s">
        <v>195</v>
      </c>
      <c r="Z7" s="53" t="s">
        <v>7</v>
      </c>
      <c r="AA7" s="47" t="s">
        <v>310</v>
      </c>
      <c r="AC7" s="59" t="str">
        <v>Bogotá DC</v>
      </c>
      <c r="AD7" s="59" t="str" cm="1">
        <f t="array" ref="AD7:AF7">IFERROR(
   TRANSPOSE(
      _xlfn._xlws.SORT(
         _xlfn.UNIQUE(
            _xlfn._xlws.FILTER(
               Regional_CZ[Nombre Centro Zonal],
               Regional_CZ[Regional]=DATOS!B17,
               ""
            )
         )
      )
   ),
""
)</f>
        <v>CZ Armenia Norte</v>
      </c>
      <c r="AE7" s="40" t="str">
        <v>CZ Armenia Sur</v>
      </c>
      <c r="AF7" s="40" t="str">
        <v>CZ Calarca</v>
      </c>
    </row>
    <row r="8" spans="2:32" s="40" customFormat="1" ht="15">
      <c r="B8" s="46" t="s">
        <v>286</v>
      </c>
      <c r="D8" s="46" t="s">
        <v>247</v>
      </c>
      <c r="L8" s="46"/>
      <c r="V8" s="46" t="s">
        <v>294</v>
      </c>
      <c r="X8" s="50" t="s">
        <v>305</v>
      </c>
      <c r="Y8" s="51" t="s">
        <v>195</v>
      </c>
      <c r="Z8" s="51" t="s">
        <v>8</v>
      </c>
      <c r="AA8" s="46" t="s">
        <v>311</v>
      </c>
      <c r="AC8" s="59" t="str">
        <v>Bolívar</v>
      </c>
      <c r="AD8" s="59" t="str" cm="1">
        <f t="array" ref="AD8:AF8">IFERROR(
   TRANSPOSE(
      _xlfn._xlws.SORT(
         _xlfn.UNIQUE(
            _xlfn._xlws.FILTER(
               Regional_CZ[Nombre Centro Zonal],
               Regional_CZ[Regional]=DATOS!B18,
               ""
            )
         )
      )
   ),
""
)</f>
        <v>CZ Armenia Norte</v>
      </c>
      <c r="AE8" s="40" t="str">
        <v>CZ Armenia Sur</v>
      </c>
      <c r="AF8" s="40" t="str">
        <v>CZ Calarca</v>
      </c>
    </row>
    <row r="9" spans="2:32" s="40" customFormat="1" ht="15">
      <c r="B9" s="47" t="s">
        <v>287</v>
      </c>
      <c r="D9" s="47" t="s">
        <v>284</v>
      </c>
      <c r="V9" s="47" t="s">
        <v>214</v>
      </c>
      <c r="X9" s="52" t="s">
        <v>305</v>
      </c>
      <c r="Y9" s="53" t="s">
        <v>195</v>
      </c>
      <c r="Z9" s="53" t="s">
        <v>9</v>
      </c>
      <c r="AA9" s="47" t="s">
        <v>312</v>
      </c>
      <c r="AC9" s="59" t="str">
        <v>Boyacá</v>
      </c>
      <c r="AD9" s="59" t="str" cm="1">
        <f t="array" ref="AD9:AF9">IFERROR(
   TRANSPOSE(
      _xlfn._xlws.SORT(
         _xlfn.UNIQUE(
            _xlfn._xlws.FILTER(
               Regional_CZ[Nombre Centro Zonal],
               Regional_CZ[Regional]=DATOS!B19,
               ""
            )
         )
      )
   ),
""
)</f>
        <v>CZ Armenia Norte</v>
      </c>
      <c r="AE9" s="40" t="str">
        <v>CZ Armenia Sur</v>
      </c>
      <c r="AF9" s="40" t="str">
        <v>CZ Calarca</v>
      </c>
    </row>
    <row r="10" spans="2:32" s="40" customFormat="1" ht="15">
      <c r="B10" s="46" t="s">
        <v>288</v>
      </c>
      <c r="V10" s="46" t="s">
        <v>197</v>
      </c>
      <c r="X10" s="50" t="s">
        <v>305</v>
      </c>
      <c r="Y10" s="51" t="s">
        <v>195</v>
      </c>
      <c r="Z10" s="51" t="s">
        <v>10</v>
      </c>
      <c r="AA10" s="46" t="s">
        <v>313</v>
      </c>
      <c r="AC10" s="59" t="str">
        <v>Caldas</v>
      </c>
      <c r="AD10" s="59" t="str" cm="1">
        <f t="array" ref="AD10:AF10">IFERROR(
   TRANSPOSE(
      _xlfn._xlws.SORT(
         _xlfn.UNIQUE(
            _xlfn._xlws.FILTER(
               Regional_CZ[Nombre Centro Zonal],
               Regional_CZ[Regional]=DATOS!B20,
               ""
            )
         )
      )
   ),
""
)</f>
        <v>CZ Armenia Norte</v>
      </c>
      <c r="AE10" s="40" t="str">
        <v>CZ Armenia Sur</v>
      </c>
      <c r="AF10" s="40" t="str">
        <v>CZ Calarca</v>
      </c>
    </row>
    <row r="11" spans="2:32" s="40" customFormat="1" ht="15">
      <c r="V11" s="47" t="s">
        <v>215</v>
      </c>
      <c r="X11" s="52" t="s">
        <v>305</v>
      </c>
      <c r="Y11" s="53" t="s">
        <v>195</v>
      </c>
      <c r="Z11" s="53" t="s">
        <v>11</v>
      </c>
      <c r="AA11" s="47" t="s">
        <v>314</v>
      </c>
      <c r="AC11" s="59" t="str">
        <v>Caquetá</v>
      </c>
      <c r="AD11" s="59" t="str" cm="1">
        <f t="array" ref="AD11:AF11">IFERROR(
   TRANSPOSE(
      _xlfn._xlws.SORT(
         _xlfn.UNIQUE(
            _xlfn._xlws.FILTER(
               Regional_CZ[Nombre Centro Zonal],
               Regional_CZ[Regional]=DATOS!B21,
               ""
            )
         )
      )
   ),
""
)</f>
        <v>CZ Armenia Norte</v>
      </c>
      <c r="AE11" s="40" t="str">
        <v>CZ Armenia Sur</v>
      </c>
      <c r="AF11" s="40" t="str">
        <v>CZ Calarca</v>
      </c>
    </row>
    <row r="12" spans="2:32" s="40" customFormat="1" ht="15">
      <c r="V12" s="46" t="s">
        <v>198</v>
      </c>
      <c r="X12" s="50" t="s">
        <v>305</v>
      </c>
      <c r="Y12" s="51" t="s">
        <v>195</v>
      </c>
      <c r="Z12" s="51" t="s">
        <v>12</v>
      </c>
      <c r="AA12" s="46" t="s">
        <v>315</v>
      </c>
      <c r="AC12" s="59" t="str">
        <v>Casanare</v>
      </c>
      <c r="AD12" s="59" t="str" cm="1">
        <f t="array" ref="AD12:AF12">IFERROR(
   TRANSPOSE(
      _xlfn._xlws.SORT(
         _xlfn.UNIQUE(
            _xlfn._xlws.FILTER(
               Regional_CZ[Nombre Centro Zonal],
               Regional_CZ[Regional]=DATOS!B22,
               ""
            )
         )
      )
   ),
""
)</f>
        <v>CZ Armenia Norte</v>
      </c>
      <c r="AE12" s="40" t="str">
        <v>CZ Armenia Sur</v>
      </c>
      <c r="AF12" s="40" t="str">
        <v>CZ Calarca</v>
      </c>
    </row>
    <row r="13" spans="2:32" s="40" customFormat="1" ht="15">
      <c r="V13" s="47" t="s">
        <v>199</v>
      </c>
      <c r="X13" s="52" t="s">
        <v>305</v>
      </c>
      <c r="Y13" s="53" t="s">
        <v>195</v>
      </c>
      <c r="Z13" s="53" t="s">
        <v>13</v>
      </c>
      <c r="AA13" s="47" t="s">
        <v>316</v>
      </c>
      <c r="AC13" s="59" t="str">
        <v>Cauca</v>
      </c>
      <c r="AD13" s="59" t="str" cm="1">
        <f t="array" ref="AD13:AF13">IFERROR(
   TRANSPOSE(
      _xlfn._xlws.SORT(
         _xlfn.UNIQUE(
            _xlfn._xlws.FILTER(
               Regional_CZ[Nombre Centro Zonal],
               Regional_CZ[Regional]=DATOS!B23,
               ""
            )
         )
      )
   ),
""
)</f>
        <v>CZ Armenia Norte</v>
      </c>
      <c r="AE13" s="40" t="str">
        <v>CZ Armenia Sur</v>
      </c>
      <c r="AF13" s="40" t="str">
        <v>CZ Calarca</v>
      </c>
    </row>
    <row r="14" spans="2:32" s="40" customFormat="1" ht="15">
      <c r="V14" s="46" t="s">
        <v>200</v>
      </c>
      <c r="X14" s="50" t="s">
        <v>305</v>
      </c>
      <c r="Y14" s="51" t="s">
        <v>195</v>
      </c>
      <c r="Z14" s="51" t="s">
        <v>14</v>
      </c>
      <c r="AA14" s="46" t="s">
        <v>317</v>
      </c>
      <c r="AC14" s="59" t="str">
        <v>Cesar</v>
      </c>
      <c r="AD14" s="59" t="str" cm="1">
        <f t="array" ref="AD14:AF14">IFERROR(
   TRANSPOSE(
      _xlfn._xlws.SORT(
         _xlfn.UNIQUE(
            _xlfn._xlws.FILTER(
               Regional_CZ[Nombre Centro Zonal],
               Regional_CZ[Regional]=DATOS!B24,
               ""
            )
         )
      )
   ),
""
)</f>
        <v>CZ Armenia Norte</v>
      </c>
      <c r="AE14" s="40" t="str">
        <v>CZ Armenia Sur</v>
      </c>
      <c r="AF14" s="40" t="str">
        <v>CZ Calarca</v>
      </c>
    </row>
    <row r="15" spans="2:32" s="40" customFormat="1" ht="15">
      <c r="J15" s="39"/>
      <c r="P15" s="39"/>
      <c r="R15" s="39"/>
      <c r="V15" s="47" t="s">
        <v>295</v>
      </c>
      <c r="X15" s="52" t="s">
        <v>305</v>
      </c>
      <c r="Y15" s="53" t="s">
        <v>195</v>
      </c>
      <c r="Z15" s="53" t="s">
        <v>15</v>
      </c>
      <c r="AA15" s="47" t="s">
        <v>318</v>
      </c>
      <c r="AC15" s="59" t="str">
        <v>Chocó</v>
      </c>
      <c r="AD15" s="59" t="str" cm="1">
        <f t="array" ref="AD15:AF15">IFERROR(
   TRANSPOSE(
      _xlfn._xlws.SORT(
         _xlfn.UNIQUE(
            _xlfn._xlws.FILTER(
               Regional_CZ[Nombre Centro Zonal],
               Regional_CZ[Regional]=DATOS!B25,
               ""
            )
         )
      )
   ),
""
)</f>
        <v>CZ Armenia Norte</v>
      </c>
      <c r="AE15" s="40" t="str">
        <v>CZ Armenia Sur</v>
      </c>
      <c r="AF15" s="40" t="str">
        <v>CZ Calarca</v>
      </c>
    </row>
    <row r="16" spans="2:32" ht="15.6" customHeight="1">
      <c r="V16" s="46" t="s">
        <v>296</v>
      </c>
      <c r="X16" s="50" t="s">
        <v>305</v>
      </c>
      <c r="Y16" s="51" t="s">
        <v>195</v>
      </c>
      <c r="Z16" s="51" t="s">
        <v>16</v>
      </c>
      <c r="AA16" s="46" t="s">
        <v>319</v>
      </c>
      <c r="AC16" s="59" t="str">
        <v>Córdoba</v>
      </c>
      <c r="AD16" s="59" t="str" cm="1">
        <f t="array" ref="AD16:AF16">IFERROR(
   TRANSPOSE(
      _xlfn._xlws.SORT(
         _xlfn.UNIQUE(
            _xlfn._xlws.FILTER(
               Regional_CZ[Nombre Centro Zonal],
               Regional_CZ[Regional]=DATOS!B26,
               ""
            )
         )
      )
   ),
""
)</f>
        <v>CZ Armenia Norte</v>
      </c>
      <c r="AE16" s="39" t="str">
        <v>CZ Armenia Sur</v>
      </c>
      <c r="AF16" s="39" t="str">
        <v>CZ Calarca</v>
      </c>
    </row>
    <row r="17" spans="22:32" ht="15">
      <c r="V17" s="47" t="s">
        <v>201</v>
      </c>
      <c r="X17" s="52" t="s">
        <v>305</v>
      </c>
      <c r="Y17" s="53" t="s">
        <v>195</v>
      </c>
      <c r="Z17" s="53" t="s">
        <v>17</v>
      </c>
      <c r="AA17" s="47" t="s">
        <v>320</v>
      </c>
      <c r="AC17" s="59" t="str">
        <v>Cundinamarca</v>
      </c>
      <c r="AD17" s="59" t="str" cm="1">
        <f t="array" ref="AD17:AF17">IFERROR(
   TRANSPOSE(
      _xlfn._xlws.SORT(
         _xlfn.UNIQUE(
            _xlfn._xlws.FILTER(
               Regional_CZ[Nombre Centro Zonal],
               Regional_CZ[Regional]=DATOS!B27,
               ""
            )
         )
      )
   ),
""
)</f>
        <v>CZ Armenia Norte</v>
      </c>
      <c r="AE17" s="39" t="str">
        <v>CZ Armenia Sur</v>
      </c>
      <c r="AF17" s="39" t="str">
        <v>CZ Calarca</v>
      </c>
    </row>
    <row r="18" spans="22:32" ht="15">
      <c r="V18" s="46" t="s">
        <v>216</v>
      </c>
      <c r="X18" s="50" t="s">
        <v>305</v>
      </c>
      <c r="Y18" s="51" t="s">
        <v>195</v>
      </c>
      <c r="Z18" s="51" t="s">
        <v>18</v>
      </c>
      <c r="AA18" s="46" t="s">
        <v>321</v>
      </c>
      <c r="AC18" s="59" t="str">
        <v>Guainía</v>
      </c>
      <c r="AD18" s="59" t="str" cm="1">
        <f t="array" ref="AD18:AF18">IFERROR(
   TRANSPOSE(
      _xlfn._xlws.SORT(
         _xlfn.UNIQUE(
            _xlfn._xlws.FILTER(
               Regional_CZ[Nombre Centro Zonal],
               Regional_CZ[Regional]=DATOS!B28,
               ""
            )
         )
      )
   ),
""
)</f>
        <v>CZ Armenia Norte</v>
      </c>
      <c r="AE18" s="39" t="str">
        <v>CZ Armenia Sur</v>
      </c>
      <c r="AF18" s="39" t="str">
        <v>CZ Calarca</v>
      </c>
    </row>
    <row r="19" spans="22:32" ht="15">
      <c r="V19" s="47" t="s">
        <v>202</v>
      </c>
      <c r="X19" s="52" t="s">
        <v>305</v>
      </c>
      <c r="Y19" s="53" t="s">
        <v>195</v>
      </c>
      <c r="Z19" s="53" t="s">
        <v>147</v>
      </c>
      <c r="AA19" s="47" t="s">
        <v>322</v>
      </c>
      <c r="AC19" s="59" t="str">
        <v>Guaviare</v>
      </c>
      <c r="AD19" s="59" t="str" cm="1">
        <f t="array" ref="AD19:AF19">IFERROR(
   TRANSPOSE(
      _xlfn._xlws.SORT(
         _xlfn.UNIQUE(
            _xlfn._xlws.FILTER(
               Regional_CZ[Nombre Centro Zonal],
               Regional_CZ[Regional]=DATOS!B29,
               ""
            )
         )
      )
   ),
""
)</f>
        <v>CZ Armenia Norte</v>
      </c>
      <c r="AE19" s="39" t="str">
        <v>CZ Armenia Sur</v>
      </c>
      <c r="AF19" s="39" t="str">
        <v>CZ Calarca</v>
      </c>
    </row>
    <row r="20" spans="22:32" ht="15">
      <c r="V20" s="46" t="s">
        <v>203</v>
      </c>
      <c r="X20" s="50" t="s">
        <v>305</v>
      </c>
      <c r="Y20" s="51" t="s">
        <v>195</v>
      </c>
      <c r="Z20" s="51" t="s">
        <v>251</v>
      </c>
      <c r="AA20" s="46" t="s">
        <v>323</v>
      </c>
      <c r="AC20" s="59" t="str">
        <v>Huila</v>
      </c>
      <c r="AD20" s="59" t="str" cm="1">
        <f t="array" ref="AD20:AF20">IFERROR(
   TRANSPOSE(
      _xlfn._xlws.SORT(
         _xlfn.UNIQUE(
            _xlfn._xlws.FILTER(
               Regional_CZ[Nombre Centro Zonal],
               Regional_CZ[Regional]=DATOS!B30,
               ""
            )
         )
      )
   ),
""
)</f>
        <v>CZ Armenia Norte</v>
      </c>
      <c r="AE20" s="39" t="str">
        <v>CZ Armenia Sur</v>
      </c>
      <c r="AF20" s="39" t="str">
        <v>CZ Calarca</v>
      </c>
    </row>
    <row r="21" spans="22:32" ht="15">
      <c r="V21" s="47" t="s">
        <v>297</v>
      </c>
      <c r="X21" s="52" t="s">
        <v>324</v>
      </c>
      <c r="Y21" s="53" t="s">
        <v>213</v>
      </c>
      <c r="Z21" s="53" t="s">
        <v>19</v>
      </c>
      <c r="AA21" s="47" t="s">
        <v>325</v>
      </c>
      <c r="AC21" s="59" t="str">
        <v>La Guajira</v>
      </c>
      <c r="AD21" s="59" t="str" cm="1">
        <f t="array" ref="AD21:AF21">IFERROR(
   TRANSPOSE(
      _xlfn._xlws.SORT(
         _xlfn.UNIQUE(
            _xlfn._xlws.FILTER(
               Regional_CZ[Nombre Centro Zonal],
               Regional_CZ[Regional]=DATOS!B31,
               ""
            )
         )
      )
   ),
""
)</f>
        <v>CZ Armenia Norte</v>
      </c>
      <c r="AE21" s="39" t="str">
        <v>CZ Armenia Sur</v>
      </c>
      <c r="AF21" s="39" t="str">
        <v>CZ Calarca</v>
      </c>
    </row>
    <row r="22" spans="22:32" ht="15">
      <c r="V22" s="46" t="s">
        <v>204</v>
      </c>
      <c r="X22" s="50" t="s">
        <v>324</v>
      </c>
      <c r="Y22" s="51" t="s">
        <v>213</v>
      </c>
      <c r="Z22" s="51" t="s">
        <v>20</v>
      </c>
      <c r="AA22" s="46" t="s">
        <v>326</v>
      </c>
      <c r="AC22" s="59" t="str">
        <v>Magdalena</v>
      </c>
      <c r="AD22" s="59" t="str" cm="1">
        <f t="array" ref="AD22:AF22">IFERROR(
   TRANSPOSE(
      _xlfn._xlws.SORT(
         _xlfn.UNIQUE(
            _xlfn._xlws.FILTER(
               Regional_CZ[Nombre Centro Zonal],
               Regional_CZ[Regional]=DATOS!B32,
               ""
            )
         )
      )
   ),
""
)</f>
        <v>CZ Armenia Norte</v>
      </c>
      <c r="AE22" s="39" t="str">
        <v>CZ Armenia Sur</v>
      </c>
      <c r="AF22" s="39" t="str">
        <v>CZ Calarca</v>
      </c>
    </row>
    <row r="23" spans="22:32" ht="15">
      <c r="V23" s="47" t="s">
        <v>205</v>
      </c>
      <c r="X23" s="52" t="s">
        <v>324</v>
      </c>
      <c r="Y23" s="53" t="s">
        <v>213</v>
      </c>
      <c r="Z23" s="53" t="s">
        <v>21</v>
      </c>
      <c r="AA23" s="47" t="s">
        <v>327</v>
      </c>
      <c r="AC23" s="59" t="str">
        <v>Meta</v>
      </c>
      <c r="AD23" s="59" t="str" cm="1">
        <f t="array" ref="AD23:AF23">IFERROR(
   TRANSPOSE(
      _xlfn._xlws.SORT(
         _xlfn.UNIQUE(
            _xlfn._xlws.FILTER(
               Regional_CZ[Nombre Centro Zonal],
               Regional_CZ[Regional]=DATOS!B33,
               ""
            )
         )
      )
   ),
""
)</f>
        <v>CZ Armenia Norte</v>
      </c>
      <c r="AE23" s="39" t="str">
        <v>CZ Armenia Sur</v>
      </c>
      <c r="AF23" s="39" t="str">
        <v>CZ Calarca</v>
      </c>
    </row>
    <row r="24" spans="22:32" ht="15">
      <c r="V24" s="46" t="s">
        <v>206</v>
      </c>
      <c r="X24" s="50" t="s">
        <v>324</v>
      </c>
      <c r="Y24" s="51" t="s">
        <v>213</v>
      </c>
      <c r="Z24" s="51" t="s">
        <v>22</v>
      </c>
      <c r="AA24" s="46" t="s">
        <v>328</v>
      </c>
      <c r="AC24" s="59" t="str">
        <v>Nariño</v>
      </c>
      <c r="AD24" s="59" t="str" cm="1">
        <f t="array" ref="AD24:AF24">IFERROR(
   TRANSPOSE(
      _xlfn._xlws.SORT(
         _xlfn.UNIQUE(
            _xlfn._xlws.FILTER(
               Regional_CZ[Nombre Centro Zonal],
               Regional_CZ[Regional]=DATOS!B34,
               ""
            )
         )
      )
   ),
""
)</f>
        <v>CZ Armenia Norte</v>
      </c>
      <c r="AE24" s="39" t="str">
        <v>CZ Armenia Sur</v>
      </c>
      <c r="AF24" s="39" t="str">
        <v>CZ Calarca</v>
      </c>
    </row>
    <row r="25" spans="22:32" ht="15">
      <c r="V25" s="47" t="s">
        <v>298</v>
      </c>
      <c r="X25" s="52" t="s">
        <v>324</v>
      </c>
      <c r="Y25" s="53" t="s">
        <v>213</v>
      </c>
      <c r="Z25" s="53" t="s">
        <v>23</v>
      </c>
      <c r="AA25" s="47" t="s">
        <v>329</v>
      </c>
      <c r="AC25" s="59" t="str">
        <v>Norte De Santander</v>
      </c>
      <c r="AD25" s="59" t="str" cm="1">
        <f t="array" ref="AD25:AF25">IFERROR(
   TRANSPOSE(
      _xlfn._xlws.SORT(
         _xlfn.UNIQUE(
            _xlfn._xlws.FILTER(
               Regional_CZ[Nombre Centro Zonal],
               Regional_CZ[Regional]=DATOS!B35,
               ""
            )
         )
      )
   ),
""
)</f>
        <v>CZ Armenia Norte</v>
      </c>
      <c r="AE25" s="39" t="str">
        <v>CZ Armenia Sur</v>
      </c>
      <c r="AF25" s="39" t="str">
        <v>CZ Calarca</v>
      </c>
    </row>
    <row r="26" spans="22:32" ht="15">
      <c r="V26" s="46" t="s">
        <v>207</v>
      </c>
      <c r="X26" s="50" t="s">
        <v>324</v>
      </c>
      <c r="Y26" s="51" t="s">
        <v>213</v>
      </c>
      <c r="Z26" s="51" t="s">
        <v>24</v>
      </c>
      <c r="AA26" s="46" t="s">
        <v>330</v>
      </c>
      <c r="AC26" s="59" t="str">
        <v>Putumayo</v>
      </c>
      <c r="AD26" s="59" t="str" cm="1">
        <f t="array" ref="AD26:AF26">IFERROR(
   TRANSPOSE(
      _xlfn._xlws.SORT(
         _xlfn.UNIQUE(
            _xlfn._xlws.FILTER(
               Regional_CZ[Nombre Centro Zonal],
               Regional_CZ[Regional]=DATOS!B36,
               ""
            )
         )
      )
   ),
""
)</f>
        <v>CZ Armenia Norte</v>
      </c>
      <c r="AE26" s="39" t="str">
        <v>CZ Armenia Sur</v>
      </c>
      <c r="AF26" s="39" t="str">
        <v>CZ Calarca</v>
      </c>
    </row>
    <row r="27" spans="22:32" ht="15">
      <c r="V27" s="47" t="s">
        <v>299</v>
      </c>
      <c r="X27" s="52" t="s">
        <v>324</v>
      </c>
      <c r="Y27" s="53" t="s">
        <v>213</v>
      </c>
      <c r="Z27" s="53" t="s">
        <v>25</v>
      </c>
      <c r="AA27" s="47" t="s">
        <v>331</v>
      </c>
      <c r="AC27" s="59" t="str">
        <v>Quindio</v>
      </c>
      <c r="AD27" s="59" t="str" cm="1">
        <f t="array" ref="AD27:AF27">IFERROR(
   TRANSPOSE(
      _xlfn._xlws.SORT(
         _xlfn.UNIQUE(
            _xlfn._xlws.FILTER(
               Regional_CZ[Nombre Centro Zonal],
               Regional_CZ[Regional]=DATOS!B37,
               ""
            )
         )
      )
   ),
""
)</f>
        <v>CZ Armenia Norte</v>
      </c>
      <c r="AE27" s="39" t="str">
        <v>CZ Armenia Sur</v>
      </c>
      <c r="AF27" s="39" t="str">
        <v>CZ Calarca</v>
      </c>
    </row>
    <row r="28" spans="22:32" ht="15">
      <c r="V28" s="46" t="s">
        <v>208</v>
      </c>
      <c r="X28" s="50" t="s">
        <v>332</v>
      </c>
      <c r="Y28" s="51" t="s">
        <v>333</v>
      </c>
      <c r="Z28" s="51" t="s">
        <v>26</v>
      </c>
      <c r="AA28" s="46" t="s">
        <v>334</v>
      </c>
      <c r="AC28" s="59" t="str">
        <v>Risaralda</v>
      </c>
      <c r="AD28" s="59" t="str" cm="1">
        <f t="array" ref="AD28:AF28">IFERROR(
   TRANSPOSE(
      _xlfn._xlws.SORT(
         _xlfn.UNIQUE(
            _xlfn._xlws.FILTER(
               Regional_CZ[Nombre Centro Zonal],
               Regional_CZ[Regional]=DATOS!B38,
               ""
            )
         )
      )
   ),
""
)</f>
        <v>CZ Armenia Norte</v>
      </c>
      <c r="AE28" s="39" t="str">
        <v>CZ Armenia Sur</v>
      </c>
      <c r="AF28" s="39" t="str">
        <v>CZ Calarca</v>
      </c>
    </row>
    <row r="29" spans="22:32" ht="15">
      <c r="V29" s="47" t="s">
        <v>300</v>
      </c>
      <c r="X29" s="52" t="s">
        <v>332</v>
      </c>
      <c r="Y29" s="53" t="s">
        <v>333</v>
      </c>
      <c r="Z29" s="53" t="s">
        <v>27</v>
      </c>
      <c r="AA29" s="47" t="s">
        <v>335</v>
      </c>
      <c r="AC29" s="59" t="str">
        <v>San Andrés</v>
      </c>
      <c r="AD29" s="59" t="str" cm="1">
        <f t="array" ref="AD29:AF29">IFERROR(
   TRANSPOSE(
      _xlfn._xlws.SORT(
         _xlfn.UNIQUE(
            _xlfn._xlws.FILTER(
               Regional_CZ[Nombre Centro Zonal],
               Regional_CZ[Regional]=DATOS!B39,
               ""
            )
         )
      )
   ),
""
)</f>
        <v>CZ Armenia Norte</v>
      </c>
      <c r="AE29" s="39" t="str">
        <v>CZ Armenia Sur</v>
      </c>
      <c r="AF29" s="39" t="str">
        <v>CZ Calarca</v>
      </c>
    </row>
    <row r="30" spans="22:32" ht="15">
      <c r="V30" s="46" t="s">
        <v>209</v>
      </c>
      <c r="X30" s="50" t="s">
        <v>332</v>
      </c>
      <c r="Y30" s="51" t="s">
        <v>333</v>
      </c>
      <c r="Z30" s="51" t="s">
        <v>28</v>
      </c>
      <c r="AA30" s="46" t="s">
        <v>336</v>
      </c>
      <c r="AC30" s="59" t="str">
        <v>Santander</v>
      </c>
      <c r="AD30" s="59" t="str" cm="1">
        <f t="array" ref="AD30:AF30">IFERROR(
   TRANSPOSE(
      _xlfn._xlws.SORT(
         _xlfn.UNIQUE(
            _xlfn._xlws.FILTER(
               Regional_CZ[Nombre Centro Zonal],
               Regional_CZ[Regional]=DATOS!B40,
               ""
            )
         )
      )
   ),
""
)</f>
        <v>CZ Armenia Norte</v>
      </c>
      <c r="AE30" s="39" t="str">
        <v>CZ Armenia Sur</v>
      </c>
      <c r="AF30" s="39" t="str">
        <v>CZ Calarca</v>
      </c>
    </row>
    <row r="31" spans="22:32" ht="15">
      <c r="V31" s="47" t="s">
        <v>210</v>
      </c>
      <c r="X31" s="52" t="s">
        <v>332</v>
      </c>
      <c r="Y31" s="53" t="s">
        <v>333</v>
      </c>
      <c r="Z31" s="53" t="s">
        <v>29</v>
      </c>
      <c r="AA31" s="47" t="s">
        <v>337</v>
      </c>
      <c r="AC31" s="59" t="str">
        <v>Sucre</v>
      </c>
      <c r="AD31" s="59" t="str" cm="1">
        <f t="array" ref="AD31:AF31">IFERROR(
   TRANSPOSE(
      _xlfn._xlws.SORT(
         _xlfn.UNIQUE(
            _xlfn._xlws.FILTER(
               Regional_CZ[Nombre Centro Zonal],
               Regional_CZ[Regional]=DATOS!B41,
               ""
            )
         )
      )
   ),
""
)</f>
        <v>CZ Armenia Norte</v>
      </c>
      <c r="AE31" s="39" t="str">
        <v>CZ Armenia Sur</v>
      </c>
      <c r="AF31" s="39" t="str">
        <v>CZ Calarca</v>
      </c>
    </row>
    <row r="32" spans="22:32" ht="15">
      <c r="V32" s="46" t="s">
        <v>211</v>
      </c>
      <c r="X32" s="50" t="s">
        <v>332</v>
      </c>
      <c r="Y32" s="51" t="s">
        <v>333</v>
      </c>
      <c r="Z32" s="51" t="s">
        <v>30</v>
      </c>
      <c r="AA32" s="46" t="s">
        <v>338</v>
      </c>
      <c r="AC32" s="59" t="str">
        <v>Tolima</v>
      </c>
      <c r="AD32" s="59" t="str" cm="1">
        <f t="array" ref="AD32:AF32">IFERROR(
   TRANSPOSE(
      _xlfn._xlws.SORT(
         _xlfn.UNIQUE(
            _xlfn._xlws.FILTER(
               Regional_CZ[Nombre Centro Zonal],
               Regional_CZ[Regional]=DATOS!B42,
               ""
            )
         )
      )
   ),
""
)</f>
        <v>CZ Armenia Norte</v>
      </c>
      <c r="AE32" s="39" t="str">
        <v>CZ Armenia Sur</v>
      </c>
      <c r="AF32" s="39" t="str">
        <v>CZ Calarca</v>
      </c>
    </row>
    <row r="33" spans="22:32" ht="15">
      <c r="V33" s="47" t="s">
        <v>301</v>
      </c>
      <c r="X33" s="52" t="s">
        <v>332</v>
      </c>
      <c r="Y33" s="53" t="s">
        <v>333</v>
      </c>
      <c r="Z33" s="53" t="s">
        <v>31</v>
      </c>
      <c r="AA33" s="47" t="s">
        <v>339</v>
      </c>
      <c r="AC33" s="59" t="str">
        <v>Valle Del Cauca</v>
      </c>
      <c r="AD33" s="59" t="str" cm="1">
        <f t="array" ref="AD33:AF33">IFERROR(
   TRANSPOSE(
      _xlfn._xlws.SORT(
         _xlfn.UNIQUE(
            _xlfn._xlws.FILTER(
               Regional_CZ[Nombre Centro Zonal],
               Regional_CZ[Regional]=DATOS!B43,
               ""
            )
         )
      )
   ),
""
)</f>
        <v>CZ Armenia Norte</v>
      </c>
      <c r="AE33" s="39" t="str">
        <v>CZ Armenia Sur</v>
      </c>
      <c r="AF33" s="39" t="str">
        <v>CZ Calarca</v>
      </c>
    </row>
    <row r="34" spans="22:32" ht="15">
      <c r="V34" s="46" t="s">
        <v>217</v>
      </c>
      <c r="X34" s="50" t="s">
        <v>332</v>
      </c>
      <c r="Y34" s="51" t="s">
        <v>333</v>
      </c>
      <c r="Z34" s="51" t="s">
        <v>32</v>
      </c>
      <c r="AA34" s="46" t="s">
        <v>340</v>
      </c>
      <c r="AC34" s="59" t="str">
        <v>Vaupés</v>
      </c>
      <c r="AD34" s="59" t="str" cm="1">
        <f t="array" ref="AD34:AF34">IFERROR(
   TRANSPOSE(
      _xlfn._xlws.SORT(
         _xlfn.UNIQUE(
            _xlfn._xlws.FILTER(
               Regional_CZ[Nombre Centro Zonal],
               Regional_CZ[Regional]=DATOS!B44,
               ""
            )
         )
      )
   ),
""
)</f>
        <v>CZ Armenia Norte</v>
      </c>
      <c r="AE34" s="39" t="str">
        <v>CZ Armenia Sur</v>
      </c>
      <c r="AF34" s="39" t="str">
        <v>CZ Calarca</v>
      </c>
    </row>
    <row r="35" spans="22:32" ht="15">
      <c r="V35" s="47" t="s">
        <v>212</v>
      </c>
      <c r="X35" s="52" t="s">
        <v>332</v>
      </c>
      <c r="Y35" s="53" t="s">
        <v>333</v>
      </c>
      <c r="Z35" s="53" t="s">
        <v>33</v>
      </c>
      <c r="AA35" s="47" t="s">
        <v>341</v>
      </c>
      <c r="AC35" s="59" t="str">
        <v>Vichada</v>
      </c>
      <c r="AD35" s="59" t="str" cm="1">
        <f t="array" ref="AD35:AF35">IFERROR(
   TRANSPOSE(
      _xlfn._xlws.SORT(
         _xlfn.UNIQUE(
            _xlfn._xlws.FILTER(
               Regional_CZ[Nombre Centro Zonal],
               Regional_CZ[Regional]=DATOS!B45,
               ""
            )
         )
      )
   ),
""
)</f>
        <v>CZ Armenia Norte</v>
      </c>
      <c r="AE35" s="39" t="str">
        <v>CZ Armenia Sur</v>
      </c>
      <c r="AF35" s="39" t="str">
        <v>CZ Calarca</v>
      </c>
    </row>
    <row r="36" spans="22:32">
      <c r="X36" s="50" t="s">
        <v>332</v>
      </c>
      <c r="Y36" s="51" t="s">
        <v>333</v>
      </c>
      <c r="Z36" s="51" t="s">
        <v>34</v>
      </c>
      <c r="AA36" s="46" t="s">
        <v>342</v>
      </c>
      <c r="AD36" s="59" t="str" cm="1">
        <f t="array" ref="AD36:AF36">IFERROR(
   TRANSPOSE(
      _xlfn._xlws.SORT(
         _xlfn.UNIQUE(
            _xlfn._xlws.FILTER(
               Regional_CZ[Nombre Centro Zonal],
               Regional_CZ[Regional]=DATOS!B46,
               ""
            )
         )
      )
   ),
""
)</f>
        <v>CZ Armenia Norte</v>
      </c>
      <c r="AE36" s="39" t="str">
        <v>CZ Armenia Sur</v>
      </c>
      <c r="AF36" s="39" t="str">
        <v>CZ Calarca</v>
      </c>
    </row>
    <row r="37" spans="22:32">
      <c r="X37" s="52" t="s">
        <v>332</v>
      </c>
      <c r="Y37" s="53" t="s">
        <v>333</v>
      </c>
      <c r="Z37" s="53" t="s">
        <v>35</v>
      </c>
      <c r="AA37" s="47" t="s">
        <v>343</v>
      </c>
      <c r="AD37" s="59" t="str" cm="1">
        <f t="array" ref="AD37:AF37">IFERROR(
   TRANSPOSE(
      _xlfn._xlws.SORT(
         _xlfn.UNIQUE(
            _xlfn._xlws.FILTER(
               Regional_CZ[Nombre Centro Zonal],
               Regional_CZ[Regional]=DATOS!B47,
               ""
            )
         )
      )
   ),
""
)</f>
        <v>CZ Armenia Norte</v>
      </c>
      <c r="AE37" s="39" t="str">
        <v>CZ Armenia Sur</v>
      </c>
      <c r="AF37" s="39" t="str">
        <v>CZ Calarca</v>
      </c>
    </row>
    <row r="38" spans="22:32">
      <c r="X38" s="50" t="s">
        <v>332</v>
      </c>
      <c r="Y38" s="51" t="s">
        <v>333</v>
      </c>
      <c r="Z38" s="51" t="s">
        <v>36</v>
      </c>
      <c r="AA38" s="46" t="s">
        <v>344</v>
      </c>
      <c r="AD38" s="59" t="str" cm="1">
        <f t="array" ref="AD38:AF38">IFERROR(
   TRANSPOSE(
      _xlfn._xlws.SORT(
         _xlfn.UNIQUE(
            _xlfn._xlws.FILTER(
               Regional_CZ[Nombre Centro Zonal],
               Regional_CZ[Regional]=DATOS!B48,
               ""
            )
         )
      )
   ),
""
)</f>
        <v>CZ Armenia Norte</v>
      </c>
      <c r="AE38" s="39" t="str">
        <v>CZ Armenia Sur</v>
      </c>
      <c r="AF38" s="39" t="str">
        <v>CZ Calarca</v>
      </c>
    </row>
    <row r="39" spans="22:32">
      <c r="X39" s="52" t="s">
        <v>332</v>
      </c>
      <c r="Y39" s="53" t="s">
        <v>333</v>
      </c>
      <c r="Z39" s="53" t="s">
        <v>37</v>
      </c>
      <c r="AA39" s="47" t="s">
        <v>345</v>
      </c>
      <c r="AD39" s="59" t="str" cm="1">
        <f t="array" ref="AD39:AF39">IFERROR(
   TRANSPOSE(
      _xlfn._xlws.SORT(
         _xlfn.UNIQUE(
            _xlfn._xlws.FILTER(
               Regional_CZ[Nombre Centro Zonal],
               Regional_CZ[Regional]=DATOS!B49,
               ""
            )
         )
      )
   ),
""
)</f>
        <v>CZ Armenia Norte</v>
      </c>
      <c r="AE39" s="39" t="str">
        <v>CZ Armenia Sur</v>
      </c>
      <c r="AF39" s="39" t="str">
        <v>CZ Calarca</v>
      </c>
    </row>
    <row r="40" spans="22:32">
      <c r="X40" s="50" t="s">
        <v>332</v>
      </c>
      <c r="Y40" s="51" t="s">
        <v>333</v>
      </c>
      <c r="Z40" s="51" t="s">
        <v>38</v>
      </c>
      <c r="AA40" s="46" t="s">
        <v>346</v>
      </c>
      <c r="AD40" s="59" t="str" cm="1">
        <f t="array" ref="AD40:AF40">IFERROR(
   TRANSPOSE(
      _xlfn._xlws.SORT(
         _xlfn.UNIQUE(
            _xlfn._xlws.FILTER(
               Regional_CZ[Nombre Centro Zonal],
               Regional_CZ[Regional]=DATOS!B50,
               ""
            )
         )
      )
   ),
""
)</f>
        <v>CZ Armenia Norte</v>
      </c>
      <c r="AE40" s="39" t="str">
        <v>CZ Armenia Sur</v>
      </c>
      <c r="AF40" s="39" t="str">
        <v>CZ Calarca</v>
      </c>
    </row>
    <row r="41" spans="22:32">
      <c r="X41" s="52" t="s">
        <v>332</v>
      </c>
      <c r="Y41" s="53" t="s">
        <v>333</v>
      </c>
      <c r="Z41" s="53" t="s">
        <v>39</v>
      </c>
      <c r="AA41" s="47" t="s">
        <v>347</v>
      </c>
      <c r="AD41" s="59" t="str" cm="1">
        <f t="array" ref="AD41:AF41">IFERROR(
   TRANSPOSE(
      _xlfn._xlws.SORT(
         _xlfn.UNIQUE(
            _xlfn._xlws.FILTER(
               Regional_CZ[Nombre Centro Zonal],
               Regional_CZ[Regional]=DATOS!B51,
               ""
            )
         )
      )
   ),
""
)</f>
        <v>CZ Armenia Norte</v>
      </c>
      <c r="AE41" s="39" t="str">
        <v>CZ Armenia Sur</v>
      </c>
      <c r="AF41" s="39" t="str">
        <v>CZ Calarca</v>
      </c>
    </row>
    <row r="42" spans="22:32">
      <c r="X42" s="50" t="s">
        <v>332</v>
      </c>
      <c r="Y42" s="51" t="s">
        <v>333</v>
      </c>
      <c r="Z42" s="51" t="s">
        <v>40</v>
      </c>
      <c r="AA42" s="46" t="s">
        <v>348</v>
      </c>
      <c r="AD42" s="59" t="str" cm="1">
        <f t="array" ref="AD42:AF42">IFERROR(
   TRANSPOSE(
      _xlfn._xlws.SORT(
         _xlfn.UNIQUE(
            _xlfn._xlws.FILTER(
               Regional_CZ[Nombre Centro Zonal],
               Regional_CZ[Regional]=DATOS!B52,
               ""
            )
         )
      )
   ),
""
)</f>
        <v>CZ Armenia Norte</v>
      </c>
      <c r="AE42" s="39" t="str">
        <v>CZ Armenia Sur</v>
      </c>
      <c r="AF42" s="39" t="str">
        <v>CZ Calarca</v>
      </c>
    </row>
    <row r="43" spans="22:32">
      <c r="X43" s="52" t="s">
        <v>332</v>
      </c>
      <c r="Y43" s="53" t="s">
        <v>333</v>
      </c>
      <c r="Z43" s="53" t="s">
        <v>41</v>
      </c>
      <c r="AA43" s="47" t="s">
        <v>349</v>
      </c>
      <c r="AD43" s="59" t="str" cm="1">
        <f t="array" ref="AD43:AF43">IFERROR(
   TRANSPOSE(
      _xlfn._xlws.SORT(
         _xlfn.UNIQUE(
            _xlfn._xlws.FILTER(
               Regional_CZ[Nombre Centro Zonal],
               Regional_CZ[Regional]=DATOS!B53,
               ""
            )
         )
      )
   ),
""
)</f>
        <v>CZ Armenia Norte</v>
      </c>
      <c r="AE43" s="39" t="str">
        <v>CZ Armenia Sur</v>
      </c>
      <c r="AF43" s="39" t="str">
        <v>CZ Calarca</v>
      </c>
    </row>
    <row r="44" spans="22:32">
      <c r="X44" s="50" t="s">
        <v>332</v>
      </c>
      <c r="Y44" s="51" t="s">
        <v>333</v>
      </c>
      <c r="Z44" s="51" t="s">
        <v>42</v>
      </c>
      <c r="AA44" s="46" t="s">
        <v>350</v>
      </c>
      <c r="AD44" s="59" t="str" cm="1">
        <f t="array" ref="AD44:AF44">IFERROR(
   TRANSPOSE(
      _xlfn._xlws.SORT(
         _xlfn.UNIQUE(
            _xlfn._xlws.FILTER(
               Regional_CZ[Nombre Centro Zonal],
               Regional_CZ[Regional]=DATOS!B54,
               ""
            )
         )
      )
   ),
""
)</f>
        <v>CZ Armenia Norte</v>
      </c>
      <c r="AE44" s="39" t="str">
        <v>CZ Armenia Sur</v>
      </c>
      <c r="AF44" s="39" t="str">
        <v>CZ Calarca</v>
      </c>
    </row>
    <row r="45" spans="22:32">
      <c r="X45" s="52" t="s">
        <v>332</v>
      </c>
      <c r="Y45" s="53" t="s">
        <v>333</v>
      </c>
      <c r="Z45" s="53" t="s">
        <v>266</v>
      </c>
      <c r="AA45" s="47" t="s">
        <v>351</v>
      </c>
      <c r="AD45" s="59" t="str" cm="1">
        <f t="array" ref="AD45:AF45">IFERROR(
   TRANSPOSE(
      _xlfn._xlws.SORT(
         _xlfn.UNIQUE(
            _xlfn._xlws.FILTER(
               Regional_CZ[Nombre Centro Zonal],
               Regional_CZ[Regional]=DATOS!B55,
               ""
            )
         )
      )
   ),
""
)</f>
        <v>CZ Armenia Norte</v>
      </c>
      <c r="AE45" s="39" t="str">
        <v>CZ Armenia Sur</v>
      </c>
      <c r="AF45" s="39" t="str">
        <v>CZ Calarca</v>
      </c>
    </row>
    <row r="46" spans="22:32">
      <c r="X46" s="50" t="s">
        <v>352</v>
      </c>
      <c r="Y46" s="51" t="s">
        <v>294</v>
      </c>
      <c r="Z46" s="51" t="s">
        <v>353</v>
      </c>
      <c r="AA46" s="46" t="s">
        <v>354</v>
      </c>
      <c r="AD46" s="59" t="str" cm="1">
        <f t="array" ref="AD46:AF46">IFERROR(
   TRANSPOSE(
      _xlfn._xlws.SORT(
         _xlfn.UNIQUE(
            _xlfn._xlws.FILTER(
               Regional_CZ[Nombre Centro Zonal],
               Regional_CZ[Regional]=DATOS!B56,
               ""
            )
         )
      )
   ),
""
)</f>
        <v>CZ Armenia Norte</v>
      </c>
      <c r="AE46" s="39" t="str">
        <v>CZ Armenia Sur</v>
      </c>
      <c r="AF46" s="39" t="str">
        <v>CZ Calarca</v>
      </c>
    </row>
    <row r="47" spans="22:32">
      <c r="X47" s="52" t="s">
        <v>352</v>
      </c>
      <c r="Y47" s="53" t="s">
        <v>294</v>
      </c>
      <c r="Z47" s="53" t="s">
        <v>355</v>
      </c>
      <c r="AA47" s="47" t="s">
        <v>356</v>
      </c>
      <c r="AD47" s="59" t="str" cm="1">
        <f t="array" ref="AD47:AF47">IFERROR(
   TRANSPOSE(
      _xlfn._xlws.SORT(
         _xlfn.UNIQUE(
            _xlfn._xlws.FILTER(
               Regional_CZ[Nombre Centro Zonal],
               Regional_CZ[Regional]=DATOS!B57,
               ""
            )
         )
      )
   ),
""
)</f>
        <v>CZ Armenia Norte</v>
      </c>
      <c r="AE47" s="39" t="str">
        <v>CZ Armenia Sur</v>
      </c>
      <c r="AF47" s="39" t="str">
        <v>CZ Calarca</v>
      </c>
    </row>
    <row r="48" spans="22:32">
      <c r="X48" s="50" t="s">
        <v>352</v>
      </c>
      <c r="Y48" s="51" t="s">
        <v>294</v>
      </c>
      <c r="Z48" s="51" t="s">
        <v>357</v>
      </c>
      <c r="AA48" s="46" t="s">
        <v>358</v>
      </c>
      <c r="AD48" s="59" t="str" cm="1">
        <f t="array" ref="AD48:AF48">IFERROR(
   TRANSPOSE(
      _xlfn._xlws.SORT(
         _xlfn.UNIQUE(
            _xlfn._xlws.FILTER(
               Regional_CZ[Nombre Centro Zonal],
               Regional_CZ[Regional]=DATOS!B58,
               ""
            )
         )
      )
   ),
""
)</f>
        <v>CZ Armenia Norte</v>
      </c>
      <c r="AE48" s="39" t="str">
        <v>CZ Armenia Sur</v>
      </c>
      <c r="AF48" s="39" t="str">
        <v>CZ Calarca</v>
      </c>
    </row>
    <row r="49" spans="24:32">
      <c r="X49" s="52" t="s">
        <v>352</v>
      </c>
      <c r="Y49" s="53" t="s">
        <v>294</v>
      </c>
      <c r="Z49" s="53" t="s">
        <v>43</v>
      </c>
      <c r="AA49" s="47" t="s">
        <v>359</v>
      </c>
      <c r="AD49" s="59" t="str" cm="1">
        <f t="array" ref="AD49:AF49">IFERROR(
   TRANSPOSE(
      _xlfn._xlws.SORT(
         _xlfn.UNIQUE(
            _xlfn._xlws.FILTER(
               Regional_CZ[Nombre Centro Zonal],
               Regional_CZ[Regional]=DATOS!B59,
               ""
            )
         )
      )
   ),
""
)</f>
        <v>CZ Armenia Norte</v>
      </c>
      <c r="AE49" s="39" t="str">
        <v>CZ Armenia Sur</v>
      </c>
      <c r="AF49" s="39" t="str">
        <v>CZ Calarca</v>
      </c>
    </row>
    <row r="50" spans="24:32">
      <c r="X50" s="50" t="s">
        <v>352</v>
      </c>
      <c r="Y50" s="51" t="s">
        <v>294</v>
      </c>
      <c r="Z50" s="51" t="s">
        <v>360</v>
      </c>
      <c r="AA50" s="46" t="s">
        <v>361</v>
      </c>
      <c r="AD50" s="59" t="str" cm="1">
        <f t="array" ref="AD50:AF50">IFERROR(
   TRANSPOSE(
      _xlfn._xlws.SORT(
         _xlfn.UNIQUE(
            _xlfn._xlws.FILTER(
               Regional_CZ[Nombre Centro Zonal],
               Regional_CZ[Regional]=DATOS!B60,
               ""
            )
         )
      )
   ),
""
)</f>
        <v>CZ Armenia Norte</v>
      </c>
      <c r="AE50" s="39" t="str">
        <v>CZ Armenia Sur</v>
      </c>
      <c r="AF50" s="39" t="str">
        <v>CZ Calarca</v>
      </c>
    </row>
    <row r="51" spans="24:32">
      <c r="X51" s="52" t="s">
        <v>352</v>
      </c>
      <c r="Y51" s="53" t="s">
        <v>294</v>
      </c>
      <c r="Z51" s="53" t="s">
        <v>44</v>
      </c>
      <c r="AA51" s="47" t="s">
        <v>362</v>
      </c>
      <c r="AD51" s="59" t="str" cm="1">
        <f t="array" ref="AD51:AF51">IFERROR(
   TRANSPOSE(
      _xlfn._xlws.SORT(
         _xlfn.UNIQUE(
            _xlfn._xlws.FILTER(
               Regional_CZ[Nombre Centro Zonal],
               Regional_CZ[Regional]=DATOS!B61,
               ""
            )
         )
      )
   ),
""
)</f>
        <v>CZ Armenia Norte</v>
      </c>
      <c r="AE51" s="39" t="str">
        <v>CZ Armenia Sur</v>
      </c>
      <c r="AF51" s="39" t="str">
        <v>CZ Calarca</v>
      </c>
    </row>
    <row r="52" spans="24:32">
      <c r="X52" s="50" t="s">
        <v>352</v>
      </c>
      <c r="Y52" s="51" t="s">
        <v>294</v>
      </c>
      <c r="Z52" s="51" t="s">
        <v>45</v>
      </c>
      <c r="AA52" s="46" t="s">
        <v>363</v>
      </c>
      <c r="AD52" s="59" t="str" cm="1">
        <f t="array" ref="AD52:AF52">IFERROR(
   TRANSPOSE(
      _xlfn._xlws.SORT(
         _xlfn.UNIQUE(
            _xlfn._xlws.FILTER(
               Regional_CZ[Nombre Centro Zonal],
               Regional_CZ[Regional]=DATOS!B62,
               ""
            )
         )
      )
   ),
""
)</f>
        <v>CZ Armenia Norte</v>
      </c>
      <c r="AE52" s="39" t="str">
        <v>CZ Armenia Sur</v>
      </c>
      <c r="AF52" s="39" t="str">
        <v>CZ Calarca</v>
      </c>
    </row>
    <row r="53" spans="24:32">
      <c r="X53" s="52" t="s">
        <v>352</v>
      </c>
      <c r="Y53" s="53" t="s">
        <v>294</v>
      </c>
      <c r="Z53" s="53" t="s">
        <v>46</v>
      </c>
      <c r="AA53" s="47" t="s">
        <v>364</v>
      </c>
      <c r="AD53" s="59" t="str" cm="1">
        <f t="array" ref="AD53:AF53">IFERROR(
   TRANSPOSE(
      _xlfn._xlws.SORT(
         _xlfn.UNIQUE(
            _xlfn._xlws.FILTER(
               Regional_CZ[Nombre Centro Zonal],
               Regional_CZ[Regional]=DATOS!B63,
               ""
            )
         )
      )
   ),
""
)</f>
        <v>CZ Armenia Norte</v>
      </c>
      <c r="AE53" s="39" t="str">
        <v>CZ Armenia Sur</v>
      </c>
      <c r="AF53" s="39" t="str">
        <v>CZ Calarca</v>
      </c>
    </row>
    <row r="54" spans="24:32">
      <c r="X54" s="50" t="s">
        <v>365</v>
      </c>
      <c r="Y54" s="51" t="s">
        <v>214</v>
      </c>
      <c r="Z54" s="51" t="s">
        <v>47</v>
      </c>
      <c r="AA54" s="46" t="s">
        <v>366</v>
      </c>
      <c r="AD54" s="59" t="str" cm="1">
        <f t="array" ref="AD54:AF54">IFERROR(
   TRANSPOSE(
      _xlfn._xlws.SORT(
         _xlfn.UNIQUE(
            _xlfn._xlws.FILTER(
               Regional_CZ[Nombre Centro Zonal],
               Regional_CZ[Regional]=DATOS!B64,
               ""
            )
         )
      )
   ),
""
)</f>
        <v>CZ Armenia Norte</v>
      </c>
      <c r="AE54" s="39" t="str">
        <v>CZ Armenia Sur</v>
      </c>
      <c r="AF54" s="39" t="str">
        <v>CZ Calarca</v>
      </c>
    </row>
    <row r="55" spans="24:32">
      <c r="X55" s="52" t="s">
        <v>365</v>
      </c>
      <c r="Y55" s="53" t="s">
        <v>214</v>
      </c>
      <c r="Z55" s="53" t="s">
        <v>48</v>
      </c>
      <c r="AA55" s="47" t="s">
        <v>367</v>
      </c>
      <c r="AD55" s="59" t="str" cm="1">
        <f t="array" ref="AD55:AF55">IFERROR(
   TRANSPOSE(
      _xlfn._xlws.SORT(
         _xlfn.UNIQUE(
            _xlfn._xlws.FILTER(
               Regional_CZ[Nombre Centro Zonal],
               Regional_CZ[Regional]=DATOS!B65,
               ""
            )
         )
      )
   ),
""
)</f>
        <v>CZ Armenia Norte</v>
      </c>
      <c r="AE55" s="39" t="str">
        <v>CZ Armenia Sur</v>
      </c>
      <c r="AF55" s="39" t="str">
        <v>CZ Calarca</v>
      </c>
    </row>
    <row r="56" spans="24:32">
      <c r="X56" s="50" t="s">
        <v>365</v>
      </c>
      <c r="Y56" s="51" t="s">
        <v>214</v>
      </c>
      <c r="Z56" s="51" t="s">
        <v>49</v>
      </c>
      <c r="AA56" s="46" t="s">
        <v>368</v>
      </c>
      <c r="AD56" s="59" t="str" cm="1">
        <f t="array" ref="AD56:AF56">IFERROR(
   TRANSPOSE(
      _xlfn._xlws.SORT(
         _xlfn.UNIQUE(
            _xlfn._xlws.FILTER(
               Regional_CZ[Nombre Centro Zonal],
               Regional_CZ[Regional]=DATOS!B66,
               ""
            )
         )
      )
   ),
""
)</f>
        <v>CZ Armenia Norte</v>
      </c>
      <c r="AE56" s="39" t="str">
        <v>CZ Armenia Sur</v>
      </c>
      <c r="AF56" s="39" t="str">
        <v>CZ Calarca</v>
      </c>
    </row>
    <row r="57" spans="24:32">
      <c r="X57" s="52" t="s">
        <v>365</v>
      </c>
      <c r="Y57" s="53" t="s">
        <v>214</v>
      </c>
      <c r="Z57" s="53" t="s">
        <v>50</v>
      </c>
      <c r="AA57" s="47" t="s">
        <v>369</v>
      </c>
      <c r="AD57" s="59" t="str" cm="1">
        <f t="array" ref="AD57:AF57">IFERROR(
   TRANSPOSE(
      _xlfn._xlws.SORT(
         _xlfn.UNIQUE(
            _xlfn._xlws.FILTER(
               Regional_CZ[Nombre Centro Zonal],
               Regional_CZ[Regional]=DATOS!B67,
               ""
            )
         )
      )
   ),
""
)</f>
        <v>CZ Armenia Norte</v>
      </c>
      <c r="AE57" s="39" t="str">
        <v>CZ Armenia Sur</v>
      </c>
      <c r="AF57" s="39" t="str">
        <v>CZ Calarca</v>
      </c>
    </row>
    <row r="58" spans="24:32">
      <c r="X58" s="50" t="s">
        <v>365</v>
      </c>
      <c r="Y58" s="51" t="s">
        <v>214</v>
      </c>
      <c r="Z58" s="51" t="s">
        <v>51</v>
      </c>
      <c r="AA58" s="46" t="s">
        <v>370</v>
      </c>
      <c r="AD58" s="59" t="str" cm="1">
        <f t="array" ref="AD58:AF58">IFERROR(
   TRANSPOSE(
      _xlfn._xlws.SORT(
         _xlfn.UNIQUE(
            _xlfn._xlws.FILTER(
               Regional_CZ[Nombre Centro Zonal],
               Regional_CZ[Regional]=DATOS!B68,
               ""
            )
         )
      )
   ),
""
)</f>
        <v>CZ Armenia Norte</v>
      </c>
      <c r="AE58" s="39" t="str">
        <v>CZ Armenia Sur</v>
      </c>
      <c r="AF58" s="39" t="str">
        <v>CZ Calarca</v>
      </c>
    </row>
    <row r="59" spans="24:32">
      <c r="X59" s="52" t="s">
        <v>365</v>
      </c>
      <c r="Y59" s="53" t="s">
        <v>214</v>
      </c>
      <c r="Z59" s="53" t="s">
        <v>52</v>
      </c>
      <c r="AA59" s="47" t="s">
        <v>371</v>
      </c>
      <c r="AD59" s="59" t="str" cm="1">
        <f t="array" ref="AD59:AF59">IFERROR(
   TRANSPOSE(
      _xlfn._xlws.SORT(
         _xlfn.UNIQUE(
            _xlfn._xlws.FILTER(
               Regional_CZ[Nombre Centro Zonal],
               Regional_CZ[Regional]=DATOS!B69,
               ""
            )
         )
      )
   ),
""
)</f>
        <v>CZ Armenia Norte</v>
      </c>
      <c r="AE59" s="39" t="str">
        <v>CZ Armenia Sur</v>
      </c>
      <c r="AF59" s="39" t="str">
        <v>CZ Calarca</v>
      </c>
    </row>
    <row r="60" spans="24:32">
      <c r="X60" s="50" t="s">
        <v>365</v>
      </c>
      <c r="Y60" s="51" t="s">
        <v>214</v>
      </c>
      <c r="Z60" s="51" t="s">
        <v>53</v>
      </c>
      <c r="AA60" s="46" t="s">
        <v>372</v>
      </c>
      <c r="AD60" s="59" t="str" cm="1">
        <f t="array" ref="AD60:AF60">IFERROR(
   TRANSPOSE(
      _xlfn._xlws.SORT(
         _xlfn.UNIQUE(
            _xlfn._xlws.FILTER(
               Regional_CZ[Nombre Centro Zonal],
               Regional_CZ[Regional]=DATOS!B70,
               ""
            )
         )
      )
   ),
""
)</f>
        <v>CZ Armenia Norte</v>
      </c>
      <c r="AE60" s="39" t="str">
        <v>CZ Armenia Sur</v>
      </c>
      <c r="AF60" s="39" t="str">
        <v>CZ Calarca</v>
      </c>
    </row>
    <row r="61" spans="24:32">
      <c r="X61" s="52" t="s">
        <v>365</v>
      </c>
      <c r="Y61" s="53" t="s">
        <v>214</v>
      </c>
      <c r="Z61" s="53" t="s">
        <v>54</v>
      </c>
      <c r="AA61" s="47" t="s">
        <v>373</v>
      </c>
      <c r="AD61" s="59" t="str" cm="1">
        <f t="array" ref="AD61:AF61">IFERROR(
   TRANSPOSE(
      _xlfn._xlws.SORT(
         _xlfn.UNIQUE(
            _xlfn._xlws.FILTER(
               Regional_CZ[Nombre Centro Zonal],
               Regional_CZ[Regional]=DATOS!B71,
               ""
            )
         )
      )
   ),
""
)</f>
        <v>CZ Armenia Norte</v>
      </c>
      <c r="AE61" s="39" t="str">
        <v>CZ Armenia Sur</v>
      </c>
      <c r="AF61" s="39" t="str">
        <v>CZ Calarca</v>
      </c>
    </row>
    <row r="62" spans="24:32">
      <c r="X62" s="50" t="s">
        <v>365</v>
      </c>
      <c r="Y62" s="51" t="s">
        <v>214</v>
      </c>
      <c r="Z62" s="51" t="s">
        <v>55</v>
      </c>
      <c r="AA62" s="46" t="s">
        <v>374</v>
      </c>
      <c r="AD62" s="59" t="str" cm="1">
        <f t="array" ref="AD62:AF62">IFERROR(
   TRANSPOSE(
      _xlfn._xlws.SORT(
         _xlfn.UNIQUE(
            _xlfn._xlws.FILTER(
               Regional_CZ[Nombre Centro Zonal],
               Regional_CZ[Regional]=DATOS!B72,
               ""
            )
         )
      )
   ),
""
)</f>
        <v>CZ Armenia Norte</v>
      </c>
      <c r="AE62" s="39" t="str">
        <v>CZ Armenia Sur</v>
      </c>
      <c r="AF62" s="39" t="str">
        <v>CZ Calarca</v>
      </c>
    </row>
    <row r="63" spans="24:32">
      <c r="X63" s="52" t="s">
        <v>365</v>
      </c>
      <c r="Y63" s="53" t="s">
        <v>214</v>
      </c>
      <c r="Z63" s="53" t="s">
        <v>56</v>
      </c>
      <c r="AA63" s="47" t="s">
        <v>375</v>
      </c>
      <c r="AD63" s="59" t="str" cm="1">
        <f t="array" ref="AD63:AF63">IFERROR(
   TRANSPOSE(
      _xlfn._xlws.SORT(
         _xlfn.UNIQUE(
            _xlfn._xlws.FILTER(
               Regional_CZ[Nombre Centro Zonal],
               Regional_CZ[Regional]=DATOS!B73,
               ""
            )
         )
      )
   ),
""
)</f>
        <v>CZ Armenia Norte</v>
      </c>
      <c r="AE63" s="39" t="str">
        <v>CZ Armenia Sur</v>
      </c>
      <c r="AF63" s="39" t="str">
        <v>CZ Calarca</v>
      </c>
    </row>
    <row r="64" spans="24:32">
      <c r="X64" s="50" t="s">
        <v>365</v>
      </c>
      <c r="Y64" s="51" t="s">
        <v>214</v>
      </c>
      <c r="Z64" s="51" t="s">
        <v>57</v>
      </c>
      <c r="AA64" s="46" t="s">
        <v>376</v>
      </c>
      <c r="AD64" s="59" t="str" cm="1">
        <f t="array" ref="AD64:AF64">IFERROR(
   TRANSPOSE(
      _xlfn._xlws.SORT(
         _xlfn.UNIQUE(
            _xlfn._xlws.FILTER(
               Regional_CZ[Nombre Centro Zonal],
               Regional_CZ[Regional]=DATOS!B74,
               ""
            )
         )
      )
   ),
""
)</f>
        <v>CZ Armenia Norte</v>
      </c>
      <c r="AE64" s="39" t="str">
        <v>CZ Armenia Sur</v>
      </c>
      <c r="AF64" s="39" t="str">
        <v>CZ Calarca</v>
      </c>
    </row>
    <row r="65" spans="24:32">
      <c r="X65" s="52" t="s">
        <v>365</v>
      </c>
      <c r="Y65" s="53" t="s">
        <v>214</v>
      </c>
      <c r="Z65" s="53" t="s">
        <v>58</v>
      </c>
      <c r="AA65" s="47" t="s">
        <v>377</v>
      </c>
      <c r="AD65" s="59" t="str" cm="1">
        <f t="array" ref="AD65:AF65">IFERROR(
   TRANSPOSE(
      _xlfn._xlws.SORT(
         _xlfn.UNIQUE(
            _xlfn._xlws.FILTER(
               Regional_CZ[Nombre Centro Zonal],
               Regional_CZ[Regional]=DATOS!B75,
               ""
            )
         )
      )
   ),
""
)</f>
        <v>CZ Armenia Norte</v>
      </c>
      <c r="AE65" s="39" t="str">
        <v>CZ Armenia Sur</v>
      </c>
      <c r="AF65" s="39" t="str">
        <v>CZ Calarca</v>
      </c>
    </row>
    <row r="66" spans="24:32">
      <c r="X66" s="50" t="s">
        <v>378</v>
      </c>
      <c r="Y66" s="51" t="s">
        <v>197</v>
      </c>
      <c r="Z66" s="51" t="s">
        <v>59</v>
      </c>
      <c r="AA66" s="46" t="s">
        <v>379</v>
      </c>
      <c r="AD66" s="59" t="str" cm="1">
        <f t="array" ref="AD66:AF66">IFERROR(
   TRANSPOSE(
      _xlfn._xlws.SORT(
         _xlfn.UNIQUE(
            _xlfn._xlws.FILTER(
               Regional_CZ[Nombre Centro Zonal],
               Regional_CZ[Regional]=DATOS!B76,
               ""
            )
         )
      )
   ),
""
)</f>
        <v>CZ Armenia Norte</v>
      </c>
      <c r="AE66" s="39" t="str">
        <v>CZ Armenia Sur</v>
      </c>
      <c r="AF66" s="39" t="str">
        <v>CZ Calarca</v>
      </c>
    </row>
    <row r="67" spans="24:32">
      <c r="X67" s="52" t="s">
        <v>378</v>
      </c>
      <c r="Y67" s="53" t="s">
        <v>197</v>
      </c>
      <c r="Z67" s="53" t="s">
        <v>60</v>
      </c>
      <c r="AA67" s="47" t="s">
        <v>380</v>
      </c>
      <c r="AD67" s="59" t="str" cm="1">
        <f t="array" ref="AD67:AF67">IFERROR(
   TRANSPOSE(
      _xlfn._xlws.SORT(
         _xlfn.UNIQUE(
            _xlfn._xlws.FILTER(
               Regional_CZ[Nombre Centro Zonal],
               Regional_CZ[Regional]=DATOS!B77,
               ""
            )
         )
      )
   ),
""
)</f>
        <v>CZ Armenia Norte</v>
      </c>
      <c r="AE67" s="39" t="str">
        <v>CZ Armenia Sur</v>
      </c>
      <c r="AF67" s="39" t="str">
        <v>CZ Calarca</v>
      </c>
    </row>
    <row r="68" spans="24:32">
      <c r="X68" s="50" t="s">
        <v>378</v>
      </c>
      <c r="Y68" s="51" t="s">
        <v>197</v>
      </c>
      <c r="Z68" s="51" t="s">
        <v>11</v>
      </c>
      <c r="AA68" s="46" t="s">
        <v>381</v>
      </c>
      <c r="AD68" s="59" t="str" cm="1">
        <f t="array" ref="AD68:AF68">IFERROR(
   TRANSPOSE(
      _xlfn._xlws.SORT(
         _xlfn.UNIQUE(
            _xlfn._xlws.FILTER(
               Regional_CZ[Nombre Centro Zonal],
               Regional_CZ[Regional]=DATOS!B78,
               ""
            )
         )
      )
   ),
""
)</f>
        <v>CZ Armenia Norte</v>
      </c>
      <c r="AE68" s="39" t="str">
        <v>CZ Armenia Sur</v>
      </c>
      <c r="AF68" s="39" t="str">
        <v>CZ Calarca</v>
      </c>
    </row>
    <row r="69" spans="24:32">
      <c r="X69" s="52" t="s">
        <v>378</v>
      </c>
      <c r="Y69" s="53" t="s">
        <v>197</v>
      </c>
      <c r="Z69" s="53" t="s">
        <v>13</v>
      </c>
      <c r="AA69" s="47" t="s">
        <v>382</v>
      </c>
      <c r="AD69" s="59" t="str" cm="1">
        <f t="array" ref="AD69:AF69">IFERROR(
   TRANSPOSE(
      _xlfn._xlws.SORT(
         _xlfn.UNIQUE(
            _xlfn._xlws.FILTER(
               Regional_CZ[Nombre Centro Zonal],
               Regional_CZ[Regional]=DATOS!B79,
               ""
            )
         )
      )
   ),
""
)</f>
        <v>CZ Armenia Norte</v>
      </c>
      <c r="AE69" s="39" t="str">
        <v>CZ Armenia Sur</v>
      </c>
      <c r="AF69" s="39" t="str">
        <v>CZ Calarca</v>
      </c>
    </row>
    <row r="70" spans="24:32">
      <c r="X70" s="50" t="s">
        <v>378</v>
      </c>
      <c r="Y70" s="51" t="s">
        <v>197</v>
      </c>
      <c r="Z70" s="51" t="s">
        <v>61</v>
      </c>
      <c r="AA70" s="46" t="s">
        <v>383</v>
      </c>
      <c r="AD70" s="59" t="str" cm="1">
        <f t="array" ref="AD70:AF70">IFERROR(
   TRANSPOSE(
      _xlfn._xlws.SORT(
         _xlfn.UNIQUE(
            _xlfn._xlws.FILTER(
               Regional_CZ[Nombre Centro Zonal],
               Regional_CZ[Regional]=DATOS!B80,
               ""
            )
         )
      )
   ),
""
)</f>
        <v>CZ Armenia Norte</v>
      </c>
      <c r="AE70" s="39" t="str">
        <v>CZ Armenia Sur</v>
      </c>
      <c r="AF70" s="39" t="str">
        <v>CZ Calarca</v>
      </c>
    </row>
    <row r="71" spans="24:32">
      <c r="X71" s="52" t="s">
        <v>378</v>
      </c>
      <c r="Y71" s="53" t="s">
        <v>197</v>
      </c>
      <c r="Z71" s="53" t="s">
        <v>62</v>
      </c>
      <c r="AA71" s="47" t="s">
        <v>384</v>
      </c>
      <c r="AD71" s="59" t="str" cm="1">
        <f t="array" ref="AD71:AF71">IFERROR(
   TRANSPOSE(
      _xlfn._xlws.SORT(
         _xlfn.UNIQUE(
            _xlfn._xlws.FILTER(
               Regional_CZ[Nombre Centro Zonal],
               Regional_CZ[Regional]=DATOS!B81,
               ""
            )
         )
      )
   ),
""
)</f>
        <v>CZ Armenia Norte</v>
      </c>
      <c r="AE71" s="39" t="str">
        <v>CZ Armenia Sur</v>
      </c>
      <c r="AF71" s="39" t="str">
        <v>CZ Calarca</v>
      </c>
    </row>
    <row r="72" spans="24:32">
      <c r="X72" s="50" t="s">
        <v>378</v>
      </c>
      <c r="Y72" s="51" t="s">
        <v>197</v>
      </c>
      <c r="Z72" s="51" t="s">
        <v>63</v>
      </c>
      <c r="AA72" s="46" t="s">
        <v>385</v>
      </c>
      <c r="AD72" s="59" t="str" cm="1">
        <f t="array" ref="AD72:AF72">IFERROR(
   TRANSPOSE(
      _xlfn._xlws.SORT(
         _xlfn.UNIQUE(
            _xlfn._xlws.FILTER(
               Regional_CZ[Nombre Centro Zonal],
               Regional_CZ[Regional]=DATOS!B82,
               ""
            )
         )
      )
   ),
""
)</f>
        <v>CZ Armenia Norte</v>
      </c>
      <c r="AE72" s="39" t="str">
        <v>CZ Armenia Sur</v>
      </c>
      <c r="AF72" s="39" t="str">
        <v>CZ Calarca</v>
      </c>
    </row>
    <row r="73" spans="24:32">
      <c r="X73" s="52" t="s">
        <v>386</v>
      </c>
      <c r="Y73" s="53" t="s">
        <v>215</v>
      </c>
      <c r="Z73" s="53" t="s">
        <v>64</v>
      </c>
      <c r="AA73" s="47" t="s">
        <v>387</v>
      </c>
      <c r="AD73" s="59" t="str" cm="1">
        <f t="array" ref="AD73:AF73">IFERROR(
   TRANSPOSE(
      _xlfn._xlws.SORT(
         _xlfn.UNIQUE(
            _xlfn._xlws.FILTER(
               Regional_CZ[Nombre Centro Zonal],
               Regional_CZ[Regional]=DATOS!B83,
               ""
            )
         )
      )
   ),
""
)</f>
        <v>CZ Armenia Norte</v>
      </c>
      <c r="AE73" s="39" t="str">
        <v>CZ Armenia Sur</v>
      </c>
      <c r="AF73" s="39" t="str">
        <v>CZ Calarca</v>
      </c>
    </row>
    <row r="74" spans="24:32">
      <c r="X74" s="50" t="s">
        <v>386</v>
      </c>
      <c r="Y74" s="51" t="s">
        <v>215</v>
      </c>
      <c r="Z74" s="51" t="s">
        <v>65</v>
      </c>
      <c r="AA74" s="46" t="s">
        <v>388</v>
      </c>
      <c r="AD74" s="59" t="str" cm="1">
        <f t="array" ref="AD74:AF74">IFERROR(
   TRANSPOSE(
      _xlfn._xlws.SORT(
         _xlfn.UNIQUE(
            _xlfn._xlws.FILTER(
               Regional_CZ[Nombre Centro Zonal],
               Regional_CZ[Regional]=DATOS!B84,
               ""
            )
         )
      )
   ),
""
)</f>
        <v>CZ Armenia Norte</v>
      </c>
      <c r="AE74" s="39" t="str">
        <v>CZ Armenia Sur</v>
      </c>
      <c r="AF74" s="39" t="str">
        <v>CZ Calarca</v>
      </c>
    </row>
    <row r="75" spans="24:32">
      <c r="X75" s="52" t="s">
        <v>386</v>
      </c>
      <c r="Y75" s="53" t="s">
        <v>215</v>
      </c>
      <c r="Z75" s="53" t="s">
        <v>66</v>
      </c>
      <c r="AA75" s="47" t="s">
        <v>389</v>
      </c>
      <c r="AD75" s="59" t="str" cm="1">
        <f t="array" ref="AD75:AF75">IFERROR(
   TRANSPOSE(
      _xlfn._xlws.SORT(
         _xlfn.UNIQUE(
            _xlfn._xlws.FILTER(
               Regional_CZ[Nombre Centro Zonal],
               Regional_CZ[Regional]=DATOS!B85,
               ""
            )
         )
      )
   ),
""
)</f>
        <v>CZ Armenia Norte</v>
      </c>
      <c r="AE75" s="39" t="str">
        <v>CZ Armenia Sur</v>
      </c>
      <c r="AF75" s="39" t="str">
        <v>CZ Calarca</v>
      </c>
    </row>
    <row r="76" spans="24:32">
      <c r="X76" s="50" t="s">
        <v>386</v>
      </c>
      <c r="Y76" s="51" t="s">
        <v>215</v>
      </c>
      <c r="Z76" s="51" t="s">
        <v>390</v>
      </c>
      <c r="AA76" s="46" t="s">
        <v>391</v>
      </c>
      <c r="AD76" s="59" t="str" cm="1">
        <f t="array" ref="AD76:AF76">IFERROR(
   TRANSPOSE(
      _xlfn._xlws.SORT(
         _xlfn.UNIQUE(
            _xlfn._xlws.FILTER(
               Regional_CZ[Nombre Centro Zonal],
               Regional_CZ[Regional]=DATOS!B86,
               ""
            )
         )
      )
   ),
""
)</f>
        <v>CZ Armenia Norte</v>
      </c>
      <c r="AE76" s="39" t="str">
        <v>CZ Armenia Sur</v>
      </c>
      <c r="AF76" s="39" t="str">
        <v>CZ Calarca</v>
      </c>
    </row>
    <row r="77" spans="24:32">
      <c r="X77" s="52" t="s">
        <v>392</v>
      </c>
      <c r="Y77" s="53" t="s">
        <v>199</v>
      </c>
      <c r="Z77" s="53" t="s">
        <v>67</v>
      </c>
      <c r="AA77" s="47" t="s">
        <v>393</v>
      </c>
      <c r="AD77" s="59" t="str" cm="1">
        <f t="array" ref="AD77:AF77">IFERROR(
   TRANSPOSE(
      _xlfn._xlws.SORT(
         _xlfn.UNIQUE(
            _xlfn._xlws.FILTER(
               Regional_CZ[Nombre Centro Zonal],
               Regional_CZ[Regional]=DATOS!B87,
               ""
            )
         )
      )
   ),
""
)</f>
        <v>CZ Armenia Norte</v>
      </c>
      <c r="AE77" s="39" t="str">
        <v>CZ Armenia Sur</v>
      </c>
      <c r="AF77" s="39" t="str">
        <v>CZ Calarca</v>
      </c>
    </row>
    <row r="78" spans="24:32">
      <c r="X78" s="50" t="s">
        <v>392</v>
      </c>
      <c r="Y78" s="51" t="s">
        <v>199</v>
      </c>
      <c r="Z78" s="51" t="s">
        <v>68</v>
      </c>
      <c r="AA78" s="46" t="s">
        <v>394</v>
      </c>
      <c r="AD78" s="59" t="str" cm="1">
        <f t="array" ref="AD78:AF78">IFERROR(
   TRANSPOSE(
      _xlfn._xlws.SORT(
         _xlfn.UNIQUE(
            _xlfn._xlws.FILTER(
               Regional_CZ[Nombre Centro Zonal],
               Regional_CZ[Regional]=DATOS!B88,
               ""
            )
         )
      )
   ),
""
)</f>
        <v>CZ Armenia Norte</v>
      </c>
      <c r="AE78" s="39" t="str">
        <v>CZ Armenia Sur</v>
      </c>
      <c r="AF78" s="39" t="str">
        <v>CZ Calarca</v>
      </c>
    </row>
    <row r="79" spans="24:32">
      <c r="X79" s="52" t="s">
        <v>392</v>
      </c>
      <c r="Y79" s="53" t="s">
        <v>199</v>
      </c>
      <c r="Z79" s="53" t="s">
        <v>69</v>
      </c>
      <c r="AA79" s="47" t="s">
        <v>395</v>
      </c>
      <c r="AD79" s="59" t="str" cm="1">
        <f t="array" ref="AD79:AF79">IFERROR(
   TRANSPOSE(
      _xlfn._xlws.SORT(
         _xlfn.UNIQUE(
            _xlfn._xlws.FILTER(
               Regional_CZ[Nombre Centro Zonal],
               Regional_CZ[Regional]=DATOS!B89,
               ""
            )
         )
      )
   ),
""
)</f>
        <v>CZ Armenia Norte</v>
      </c>
      <c r="AE79" s="39" t="str">
        <v>CZ Armenia Sur</v>
      </c>
      <c r="AF79" s="39" t="str">
        <v>CZ Calarca</v>
      </c>
    </row>
    <row r="80" spans="24:32">
      <c r="X80" s="50" t="s">
        <v>392</v>
      </c>
      <c r="Y80" s="51" t="s">
        <v>199</v>
      </c>
      <c r="Z80" s="51" t="s">
        <v>70</v>
      </c>
      <c r="AA80" s="46" t="s">
        <v>396</v>
      </c>
      <c r="AD80" s="59" t="str" cm="1">
        <f t="array" ref="AD80:AF80">IFERROR(
   TRANSPOSE(
      _xlfn._xlws.SORT(
         _xlfn.UNIQUE(
            _xlfn._xlws.FILTER(
               Regional_CZ[Nombre Centro Zonal],
               Regional_CZ[Regional]=DATOS!B90,
               ""
            )
         )
      )
   ),
""
)</f>
        <v>CZ Armenia Norte</v>
      </c>
      <c r="AE80" s="39" t="str">
        <v>CZ Armenia Sur</v>
      </c>
      <c r="AF80" s="39" t="str">
        <v>CZ Calarca</v>
      </c>
    </row>
    <row r="81" spans="24:32">
      <c r="X81" s="52" t="s">
        <v>392</v>
      </c>
      <c r="Y81" s="53" t="s">
        <v>199</v>
      </c>
      <c r="Z81" s="53" t="s">
        <v>61</v>
      </c>
      <c r="AA81" s="47" t="s">
        <v>397</v>
      </c>
      <c r="AD81" s="59" t="str" cm="1">
        <f t="array" ref="AD81:AF81">IFERROR(
   TRANSPOSE(
      _xlfn._xlws.SORT(
         _xlfn.UNIQUE(
            _xlfn._xlws.FILTER(
               Regional_CZ[Nombre Centro Zonal],
               Regional_CZ[Regional]=DATOS!B91,
               ""
            )
         )
      )
   ),
""
)</f>
        <v>CZ Armenia Norte</v>
      </c>
      <c r="AE81" s="39" t="str">
        <v>CZ Armenia Sur</v>
      </c>
      <c r="AF81" s="39" t="str">
        <v>CZ Calarca</v>
      </c>
    </row>
    <row r="82" spans="24:32">
      <c r="X82" s="50" t="s">
        <v>392</v>
      </c>
      <c r="Y82" s="51" t="s">
        <v>199</v>
      </c>
      <c r="Z82" s="51" t="s">
        <v>71</v>
      </c>
      <c r="AA82" s="46" t="s">
        <v>398</v>
      </c>
      <c r="AD82" s="59" t="str" cm="1">
        <f t="array" ref="AD82:AF82">IFERROR(
   TRANSPOSE(
      _xlfn._xlws.SORT(
         _xlfn.UNIQUE(
            _xlfn._xlws.FILTER(
               Regional_CZ[Nombre Centro Zonal],
               Regional_CZ[Regional]=DATOS!B92,
               ""
            )
         )
      )
   ),
""
)</f>
        <v>CZ Armenia Norte</v>
      </c>
      <c r="AE82" s="39" t="str">
        <v>CZ Armenia Sur</v>
      </c>
      <c r="AF82" s="39" t="str">
        <v>CZ Calarca</v>
      </c>
    </row>
    <row r="83" spans="24:32">
      <c r="X83" s="52" t="s">
        <v>392</v>
      </c>
      <c r="Y83" s="53" t="s">
        <v>199</v>
      </c>
      <c r="Z83" s="53" t="s">
        <v>72</v>
      </c>
      <c r="AA83" s="47" t="s">
        <v>399</v>
      </c>
      <c r="AD83" s="59" t="str" cm="1">
        <f t="array" ref="AD83:AF83">IFERROR(
   TRANSPOSE(
      _xlfn._xlws.SORT(
         _xlfn.UNIQUE(
            _xlfn._xlws.FILTER(
               Regional_CZ[Nombre Centro Zonal],
               Regional_CZ[Regional]=DATOS!B93,
               ""
            )
         )
      )
   ),
""
)</f>
        <v>CZ Armenia Norte</v>
      </c>
      <c r="AE83" s="39" t="str">
        <v>CZ Armenia Sur</v>
      </c>
      <c r="AF83" s="39" t="str">
        <v>CZ Calarca</v>
      </c>
    </row>
    <row r="84" spans="24:32">
      <c r="X84" s="50" t="s">
        <v>400</v>
      </c>
      <c r="Y84" s="51" t="s">
        <v>200</v>
      </c>
      <c r="Z84" s="51" t="s">
        <v>73</v>
      </c>
      <c r="AA84" s="46" t="s">
        <v>401</v>
      </c>
      <c r="AD84" s="59" t="str" cm="1">
        <f t="array" ref="AD84:AF84">IFERROR(
   TRANSPOSE(
      _xlfn._xlws.SORT(
         _xlfn.UNIQUE(
            _xlfn._xlws.FILTER(
               Regional_CZ[Nombre Centro Zonal],
               Regional_CZ[Regional]=DATOS!B94,
               ""
            )
         )
      )
   ),
""
)</f>
        <v>CZ Armenia Norte</v>
      </c>
      <c r="AE84" s="39" t="str">
        <v>CZ Armenia Sur</v>
      </c>
      <c r="AF84" s="39" t="str">
        <v>CZ Calarca</v>
      </c>
    </row>
    <row r="85" spans="24:32">
      <c r="X85" s="52" t="s">
        <v>400</v>
      </c>
      <c r="Y85" s="53" t="s">
        <v>200</v>
      </c>
      <c r="Z85" s="53" t="s">
        <v>74</v>
      </c>
      <c r="AA85" s="47" t="s">
        <v>402</v>
      </c>
      <c r="AD85" s="59" t="str" cm="1">
        <f t="array" ref="AD85:AF85">IFERROR(
   TRANSPOSE(
      _xlfn._xlws.SORT(
         _xlfn.UNIQUE(
            _xlfn._xlws.FILTER(
               Regional_CZ[Nombre Centro Zonal],
               Regional_CZ[Regional]=DATOS!B95,
               ""
            )
         )
      )
   ),
""
)</f>
        <v>CZ Armenia Norte</v>
      </c>
      <c r="AE85" s="39" t="str">
        <v>CZ Armenia Sur</v>
      </c>
      <c r="AF85" s="39" t="str">
        <v>CZ Calarca</v>
      </c>
    </row>
    <row r="86" spans="24:32">
      <c r="X86" s="50" t="s">
        <v>400</v>
      </c>
      <c r="Y86" s="51" t="s">
        <v>200</v>
      </c>
      <c r="Z86" s="51" t="s">
        <v>75</v>
      </c>
      <c r="AA86" s="46" t="s">
        <v>403</v>
      </c>
      <c r="AD86" s="59" t="str" cm="1">
        <f t="array" ref="AD86:AF86">IFERROR(
   TRANSPOSE(
      _xlfn._xlws.SORT(
         _xlfn.UNIQUE(
            _xlfn._xlws.FILTER(
               Regional_CZ[Nombre Centro Zonal],
               Regional_CZ[Regional]=DATOS!B96,
               ""
            )
         )
      )
   ),
""
)</f>
        <v>CZ Armenia Norte</v>
      </c>
      <c r="AE86" s="39" t="str">
        <v>CZ Armenia Sur</v>
      </c>
      <c r="AF86" s="39" t="str">
        <v>CZ Calarca</v>
      </c>
    </row>
    <row r="87" spans="24:32">
      <c r="X87" s="52" t="s">
        <v>400</v>
      </c>
      <c r="Y87" s="53" t="s">
        <v>200</v>
      </c>
      <c r="Z87" s="53" t="s">
        <v>76</v>
      </c>
      <c r="AA87" s="47" t="s">
        <v>404</v>
      </c>
      <c r="AD87" s="59" t="str" cm="1">
        <f t="array" ref="AD87:AF87">IFERROR(
   TRANSPOSE(
      _xlfn._xlws.SORT(
         _xlfn.UNIQUE(
            _xlfn._xlws.FILTER(
               Regional_CZ[Nombre Centro Zonal],
               Regional_CZ[Regional]=DATOS!B97,
               ""
            )
         )
      )
   ),
""
)</f>
        <v>CZ Armenia Norte</v>
      </c>
      <c r="AE87" s="39" t="str">
        <v>CZ Armenia Sur</v>
      </c>
      <c r="AF87" s="39" t="str">
        <v>CZ Calarca</v>
      </c>
    </row>
    <row r="88" spans="24:32">
      <c r="X88" s="50" t="s">
        <v>400</v>
      </c>
      <c r="Y88" s="51" t="s">
        <v>200</v>
      </c>
      <c r="Z88" s="51" t="s">
        <v>77</v>
      </c>
      <c r="AA88" s="46" t="s">
        <v>405</v>
      </c>
      <c r="AD88" s="59" t="str" cm="1">
        <f t="array" ref="AD88:AF88">IFERROR(
   TRANSPOSE(
      _xlfn._xlws.SORT(
         _xlfn.UNIQUE(
            _xlfn._xlws.FILTER(
               Regional_CZ[Nombre Centro Zonal],
               Regional_CZ[Regional]=DATOS!B98,
               ""
            )
         )
      )
   ),
""
)</f>
        <v>CZ Armenia Norte</v>
      </c>
      <c r="AE88" s="39" t="str">
        <v>CZ Armenia Sur</v>
      </c>
      <c r="AF88" s="39" t="str">
        <v>CZ Calarca</v>
      </c>
    </row>
    <row r="89" spans="24:32">
      <c r="X89" s="52" t="s">
        <v>406</v>
      </c>
      <c r="Y89" s="53" t="s">
        <v>296</v>
      </c>
      <c r="Z89" s="53" t="s">
        <v>78</v>
      </c>
      <c r="AA89" s="47" t="s">
        <v>407</v>
      </c>
      <c r="AD89" s="59" t="str" cm="1">
        <f t="array" ref="AD89:AF89">IFERROR(
   TRANSPOSE(
      _xlfn._xlws.SORT(
         _xlfn.UNIQUE(
            _xlfn._xlws.FILTER(
               Regional_CZ[Nombre Centro Zonal],
               Regional_CZ[Regional]=DATOS!B99,
               ""
            )
         )
      )
   ),
""
)</f>
        <v>CZ Armenia Norte</v>
      </c>
      <c r="AE89" s="39" t="str">
        <v>CZ Armenia Sur</v>
      </c>
      <c r="AF89" s="39" t="str">
        <v>CZ Calarca</v>
      </c>
    </row>
    <row r="90" spans="24:32">
      <c r="X90" s="50" t="s">
        <v>406</v>
      </c>
      <c r="Y90" s="51" t="s">
        <v>296</v>
      </c>
      <c r="Z90" s="51" t="s">
        <v>79</v>
      </c>
      <c r="AA90" s="46" t="s">
        <v>408</v>
      </c>
      <c r="AD90" s="59" t="str" cm="1">
        <f t="array" ref="AD90:AF90">IFERROR(
   TRANSPOSE(
      _xlfn._xlws.SORT(
         _xlfn.UNIQUE(
            _xlfn._xlws.FILTER(
               Regional_CZ[Nombre Centro Zonal],
               Regional_CZ[Regional]=DATOS!B100,
               ""
            )
         )
      )
   ),
""
)</f>
        <v>CZ Armenia Norte</v>
      </c>
      <c r="AE90" s="39" t="str">
        <v>CZ Armenia Sur</v>
      </c>
      <c r="AF90" s="39" t="str">
        <v>CZ Calarca</v>
      </c>
    </row>
    <row r="91" spans="24:32">
      <c r="X91" s="52" t="s">
        <v>406</v>
      </c>
      <c r="Y91" s="53" t="s">
        <v>296</v>
      </c>
      <c r="Z91" s="53" t="s">
        <v>80</v>
      </c>
      <c r="AA91" s="47" t="s">
        <v>409</v>
      </c>
      <c r="AD91" s="59" t="str" cm="1">
        <f t="array" ref="AD91:AF91">IFERROR(
   TRANSPOSE(
      _xlfn._xlws.SORT(
         _xlfn.UNIQUE(
            _xlfn._xlws.FILTER(
               Regional_CZ[Nombre Centro Zonal],
               Regional_CZ[Regional]=DATOS!B101,
               ""
            )
         )
      )
   ),
""
)</f>
        <v>CZ Armenia Norte</v>
      </c>
      <c r="AE91" s="39" t="str">
        <v>CZ Armenia Sur</v>
      </c>
      <c r="AF91" s="39" t="str">
        <v>CZ Calarca</v>
      </c>
    </row>
    <row r="92" spans="24:32">
      <c r="X92" s="50" t="s">
        <v>406</v>
      </c>
      <c r="Y92" s="51" t="s">
        <v>296</v>
      </c>
      <c r="Z92" s="51" t="s">
        <v>81</v>
      </c>
      <c r="AA92" s="46" t="s">
        <v>410</v>
      </c>
      <c r="AD92" s="59" t="str" cm="1">
        <f t="array" ref="AD92:AF92">IFERROR(
   TRANSPOSE(
      _xlfn._xlws.SORT(
         _xlfn.UNIQUE(
            _xlfn._xlws.FILTER(
               Regional_CZ[Nombre Centro Zonal],
               Regional_CZ[Regional]=DATOS!B102,
               ""
            )
         )
      )
   ),
""
)</f>
        <v>CZ Armenia Norte</v>
      </c>
      <c r="AE92" s="39" t="str">
        <v>CZ Armenia Sur</v>
      </c>
      <c r="AF92" s="39" t="str">
        <v>CZ Calarca</v>
      </c>
    </row>
    <row r="93" spans="24:32">
      <c r="X93" s="52" t="s">
        <v>406</v>
      </c>
      <c r="Y93" s="53" t="s">
        <v>296</v>
      </c>
      <c r="Z93" s="53" t="s">
        <v>82</v>
      </c>
      <c r="AA93" s="47" t="s">
        <v>411</v>
      </c>
      <c r="AD93" s="59" t="str" cm="1">
        <f t="array" ref="AD93:AF93">IFERROR(
   TRANSPOSE(
      _xlfn._xlws.SORT(
         _xlfn.UNIQUE(
            _xlfn._xlws.FILTER(
               Regional_CZ[Nombre Centro Zonal],
               Regional_CZ[Regional]=DATOS!B103,
               ""
            )
         )
      )
   ),
""
)</f>
        <v>CZ Armenia Norte</v>
      </c>
      <c r="AE93" s="39" t="str">
        <v>CZ Armenia Sur</v>
      </c>
      <c r="AF93" s="39" t="str">
        <v>CZ Calarca</v>
      </c>
    </row>
    <row r="94" spans="24:32">
      <c r="X94" s="50" t="s">
        <v>406</v>
      </c>
      <c r="Y94" s="51" t="s">
        <v>296</v>
      </c>
      <c r="Z94" s="51" t="s">
        <v>83</v>
      </c>
      <c r="AA94" s="46" t="s">
        <v>412</v>
      </c>
      <c r="AD94" s="59" t="str" cm="1">
        <f t="array" ref="AD94:AF94">IFERROR(
   TRANSPOSE(
      _xlfn._xlws.SORT(
         _xlfn.UNIQUE(
            _xlfn._xlws.FILTER(
               Regional_CZ[Nombre Centro Zonal],
               Regional_CZ[Regional]=DATOS!B104,
               ""
            )
         )
      )
   ),
""
)</f>
        <v>CZ Armenia Norte</v>
      </c>
      <c r="AE94" s="39" t="str">
        <v>CZ Armenia Sur</v>
      </c>
      <c r="AF94" s="39" t="str">
        <v>CZ Calarca</v>
      </c>
    </row>
    <row r="95" spans="24:32">
      <c r="X95" s="52" t="s">
        <v>406</v>
      </c>
      <c r="Y95" s="53" t="s">
        <v>296</v>
      </c>
      <c r="Z95" s="53" t="s">
        <v>84</v>
      </c>
      <c r="AA95" s="47" t="s">
        <v>413</v>
      </c>
      <c r="AD95" s="59" t="str" cm="1">
        <f t="array" ref="AD95:AF95">IFERROR(
   TRANSPOSE(
      _xlfn._xlws.SORT(
         _xlfn.UNIQUE(
            _xlfn._xlws.FILTER(
               Regional_CZ[Nombre Centro Zonal],
               Regional_CZ[Regional]=DATOS!B105,
               ""
            )
         )
      )
   ),
""
)</f>
        <v>CZ Armenia Norte</v>
      </c>
      <c r="AE95" s="39" t="str">
        <v>CZ Armenia Sur</v>
      </c>
      <c r="AF95" s="39" t="str">
        <v>CZ Calarca</v>
      </c>
    </row>
    <row r="96" spans="24:32">
      <c r="X96" s="50" t="s">
        <v>406</v>
      </c>
      <c r="Y96" s="51" t="s">
        <v>296</v>
      </c>
      <c r="Z96" s="51" t="s">
        <v>414</v>
      </c>
      <c r="AA96" s="46" t="s">
        <v>415</v>
      </c>
      <c r="AD96" s="59" t="str" cm="1">
        <f t="array" ref="AD96:AF96">IFERROR(
   TRANSPOSE(
      _xlfn._xlws.SORT(
         _xlfn.UNIQUE(
            _xlfn._xlws.FILTER(
               Regional_CZ[Nombre Centro Zonal],
               Regional_CZ[Regional]=DATOS!B106,
               ""
            )
         )
      )
   ),
""
)</f>
        <v>CZ Armenia Norte</v>
      </c>
      <c r="AE96" s="39" t="str">
        <v>CZ Armenia Sur</v>
      </c>
      <c r="AF96" s="39" t="str">
        <v>CZ Calarca</v>
      </c>
    </row>
    <row r="97" spans="24:32">
      <c r="X97" s="52" t="s">
        <v>416</v>
      </c>
      <c r="Y97" s="53" t="s">
        <v>201</v>
      </c>
      <c r="Z97" s="53" t="s">
        <v>85</v>
      </c>
      <c r="AA97" s="47" t="s">
        <v>417</v>
      </c>
      <c r="AD97" s="59" t="str" cm="1">
        <f t="array" ref="AD97:AF97">IFERROR(
   TRANSPOSE(
      _xlfn._xlws.SORT(
         _xlfn.UNIQUE(
            _xlfn._xlws.FILTER(
               Regional_CZ[Nombre Centro Zonal],
               Regional_CZ[Regional]=DATOS!B107,
               ""
            )
         )
      )
   ),
""
)</f>
        <v>CZ Armenia Norte</v>
      </c>
      <c r="AE97" s="39" t="str">
        <v>CZ Armenia Sur</v>
      </c>
      <c r="AF97" s="39" t="str">
        <v>CZ Calarca</v>
      </c>
    </row>
    <row r="98" spans="24:32">
      <c r="X98" s="50" t="s">
        <v>416</v>
      </c>
      <c r="Y98" s="51" t="s">
        <v>201</v>
      </c>
      <c r="Z98" s="51" t="s">
        <v>86</v>
      </c>
      <c r="AA98" s="46" t="s">
        <v>418</v>
      </c>
      <c r="AD98" s="59" t="str" cm="1">
        <f t="array" ref="AD98:AF98">IFERROR(
   TRANSPOSE(
      _xlfn._xlws.SORT(
         _xlfn.UNIQUE(
            _xlfn._xlws.FILTER(
               Regional_CZ[Nombre Centro Zonal],
               Regional_CZ[Regional]=DATOS!B108,
               ""
            )
         )
      )
   ),
""
)</f>
        <v>CZ Armenia Norte</v>
      </c>
      <c r="AE98" s="39" t="str">
        <v>CZ Armenia Sur</v>
      </c>
      <c r="AF98" s="39" t="str">
        <v>CZ Calarca</v>
      </c>
    </row>
    <row r="99" spans="24:32">
      <c r="X99" s="52" t="s">
        <v>416</v>
      </c>
      <c r="Y99" s="53" t="s">
        <v>201</v>
      </c>
      <c r="Z99" s="53" t="s">
        <v>87</v>
      </c>
      <c r="AA99" s="47" t="s">
        <v>419</v>
      </c>
      <c r="AD99" s="59" t="str" cm="1">
        <f t="array" ref="AD99:AF99">IFERROR(
   TRANSPOSE(
      _xlfn._xlws.SORT(
         _xlfn.UNIQUE(
            _xlfn._xlws.FILTER(
               Regional_CZ[Nombre Centro Zonal],
               Regional_CZ[Regional]=DATOS!B109,
               ""
            )
         )
      )
   ),
""
)</f>
        <v>CZ Armenia Norte</v>
      </c>
      <c r="AE99" s="39" t="str">
        <v>CZ Armenia Sur</v>
      </c>
      <c r="AF99" s="39" t="str">
        <v>CZ Calarca</v>
      </c>
    </row>
    <row r="100" spans="24:32">
      <c r="X100" s="50" t="s">
        <v>416</v>
      </c>
      <c r="Y100" s="51" t="s">
        <v>201</v>
      </c>
      <c r="Z100" s="51" t="s">
        <v>88</v>
      </c>
      <c r="AA100" s="46" t="s">
        <v>420</v>
      </c>
      <c r="AD100" s="59" t="str" cm="1">
        <f t="array" ref="AD100:AF100">IFERROR(
   TRANSPOSE(
      _xlfn._xlws.SORT(
         _xlfn.UNIQUE(
            _xlfn._xlws.FILTER(
               Regional_CZ[Nombre Centro Zonal],
               Regional_CZ[Regional]=DATOS!B110,
               ""
            )
         )
      )
   ),
""
)</f>
        <v>CZ Armenia Norte</v>
      </c>
      <c r="AE100" s="39" t="str">
        <v>CZ Armenia Sur</v>
      </c>
      <c r="AF100" s="39" t="str">
        <v>CZ Calarca</v>
      </c>
    </row>
    <row r="101" spans="24:32">
      <c r="X101" s="52" t="s">
        <v>416</v>
      </c>
      <c r="Y101" s="53" t="s">
        <v>201</v>
      </c>
      <c r="Z101" s="53" t="s">
        <v>89</v>
      </c>
      <c r="AA101" s="47" t="s">
        <v>421</v>
      </c>
      <c r="AD101" s="59" t="str" cm="1">
        <f t="array" ref="AD101:AF101">IFERROR(
   TRANSPOSE(
      _xlfn._xlws.SORT(
         _xlfn.UNIQUE(
            _xlfn._xlws.FILTER(
               Regional_CZ[Nombre Centro Zonal],
               Regional_CZ[Regional]=DATOS!B111,
               ""
            )
         )
      )
   ),
""
)</f>
        <v>CZ Armenia Norte</v>
      </c>
      <c r="AE101" s="39" t="str">
        <v>CZ Armenia Sur</v>
      </c>
      <c r="AF101" s="39" t="str">
        <v>CZ Calarca</v>
      </c>
    </row>
    <row r="102" spans="24:32">
      <c r="X102" s="50" t="s">
        <v>416</v>
      </c>
      <c r="Y102" s="51" t="s">
        <v>201</v>
      </c>
      <c r="Z102" s="51" t="s">
        <v>90</v>
      </c>
      <c r="AA102" s="46" t="s">
        <v>422</v>
      </c>
      <c r="AD102" s="59" t="str" cm="1">
        <f t="array" ref="AD102:AF102">IFERROR(
   TRANSPOSE(
      _xlfn._xlws.SORT(
         _xlfn.UNIQUE(
            _xlfn._xlws.FILTER(
               Regional_CZ[Nombre Centro Zonal],
               Regional_CZ[Regional]=DATOS!B112,
               ""
            )
         )
      )
   ),
""
)</f>
        <v>CZ Armenia Norte</v>
      </c>
      <c r="AE102" s="39" t="str">
        <v>CZ Armenia Sur</v>
      </c>
      <c r="AF102" s="39" t="str">
        <v>CZ Calarca</v>
      </c>
    </row>
    <row r="103" spans="24:32">
      <c r="X103" s="52" t="s">
        <v>416</v>
      </c>
      <c r="Y103" s="53" t="s">
        <v>201</v>
      </c>
      <c r="Z103" s="53" t="s">
        <v>91</v>
      </c>
      <c r="AA103" s="47" t="s">
        <v>423</v>
      </c>
      <c r="AD103" s="59" t="str" cm="1">
        <f t="array" ref="AD103:AF103">IFERROR(
   TRANSPOSE(
      _xlfn._xlws.SORT(
         _xlfn.UNIQUE(
            _xlfn._xlws.FILTER(
               Regional_CZ[Nombre Centro Zonal],
               Regional_CZ[Regional]=DATOS!B113,
               ""
            )
         )
      )
   ),
""
)</f>
        <v>CZ Armenia Norte</v>
      </c>
      <c r="AE103" s="39" t="str">
        <v>CZ Armenia Sur</v>
      </c>
      <c r="AF103" s="39" t="str">
        <v>CZ Calarca</v>
      </c>
    </row>
    <row r="104" spans="24:32">
      <c r="X104" s="50" t="s">
        <v>416</v>
      </c>
      <c r="Y104" s="51" t="s">
        <v>201</v>
      </c>
      <c r="Z104" s="51" t="s">
        <v>92</v>
      </c>
      <c r="AA104" s="46" t="s">
        <v>424</v>
      </c>
      <c r="AD104" s="59" t="str" cm="1">
        <f t="array" ref="AD104:AF104">IFERROR(
   TRANSPOSE(
      _xlfn._xlws.SORT(
         _xlfn.UNIQUE(
            _xlfn._xlws.FILTER(
               Regional_CZ[Nombre Centro Zonal],
               Regional_CZ[Regional]=DATOS!B114,
               ""
            )
         )
      )
   ),
""
)</f>
        <v>CZ Armenia Norte</v>
      </c>
      <c r="AE104" s="39" t="str">
        <v>CZ Armenia Sur</v>
      </c>
      <c r="AF104" s="39" t="str">
        <v>CZ Calarca</v>
      </c>
    </row>
    <row r="105" spans="24:32">
      <c r="X105" s="52" t="s">
        <v>416</v>
      </c>
      <c r="Y105" s="53" t="s">
        <v>201</v>
      </c>
      <c r="Z105" s="53" t="s">
        <v>93</v>
      </c>
      <c r="AA105" s="47" t="s">
        <v>425</v>
      </c>
      <c r="AD105" s="59" t="str" cm="1">
        <f t="array" ref="AD105:AF105">IFERROR(
   TRANSPOSE(
      _xlfn._xlws.SORT(
         _xlfn.UNIQUE(
            _xlfn._xlws.FILTER(
               Regional_CZ[Nombre Centro Zonal],
               Regional_CZ[Regional]=DATOS!B115,
               ""
            )
         )
      )
   ),
""
)</f>
        <v>CZ Armenia Norte</v>
      </c>
      <c r="AE105" s="39" t="str">
        <v>CZ Armenia Sur</v>
      </c>
      <c r="AF105" s="39" t="str">
        <v>CZ Calarca</v>
      </c>
    </row>
    <row r="106" spans="24:32">
      <c r="X106" s="50" t="s">
        <v>416</v>
      </c>
      <c r="Y106" s="51" t="s">
        <v>201</v>
      </c>
      <c r="Z106" s="51" t="s">
        <v>94</v>
      </c>
      <c r="AA106" s="46" t="s">
        <v>426</v>
      </c>
      <c r="AD106" s="59" t="str" cm="1">
        <f t="array" ref="AD106:AF106">IFERROR(
   TRANSPOSE(
      _xlfn._xlws.SORT(
         _xlfn.UNIQUE(
            _xlfn._xlws.FILTER(
               Regional_CZ[Nombre Centro Zonal],
               Regional_CZ[Regional]=DATOS!B116,
               ""
            )
         )
      )
   ),
""
)</f>
        <v>CZ Armenia Norte</v>
      </c>
      <c r="AE106" s="39" t="str">
        <v>CZ Armenia Sur</v>
      </c>
      <c r="AF106" s="39" t="str">
        <v>CZ Calarca</v>
      </c>
    </row>
    <row r="107" spans="24:32">
      <c r="X107" s="52" t="s">
        <v>416</v>
      </c>
      <c r="Y107" s="53" t="s">
        <v>201</v>
      </c>
      <c r="Z107" s="53" t="s">
        <v>95</v>
      </c>
      <c r="AA107" s="47" t="s">
        <v>427</v>
      </c>
      <c r="AD107" s="59" t="str" cm="1">
        <f t="array" ref="AD107:AF107">IFERROR(
   TRANSPOSE(
      _xlfn._xlws.SORT(
         _xlfn.UNIQUE(
            _xlfn._xlws.FILTER(
               Regional_CZ[Nombre Centro Zonal],
               Regional_CZ[Regional]=DATOS!B117,
               ""
            )
         )
      )
   ),
""
)</f>
        <v>CZ Armenia Norte</v>
      </c>
      <c r="AE107" s="39" t="str">
        <v>CZ Armenia Sur</v>
      </c>
      <c r="AF107" s="39" t="str">
        <v>CZ Calarca</v>
      </c>
    </row>
    <row r="108" spans="24:32">
      <c r="X108" s="50" t="s">
        <v>416</v>
      </c>
      <c r="Y108" s="51" t="s">
        <v>201</v>
      </c>
      <c r="Z108" s="51" t="s">
        <v>96</v>
      </c>
      <c r="AA108" s="46" t="s">
        <v>428</v>
      </c>
      <c r="AD108" s="59" t="str" cm="1">
        <f t="array" ref="AD108:AF108">IFERROR(
   TRANSPOSE(
      _xlfn._xlws.SORT(
         _xlfn.UNIQUE(
            _xlfn._xlws.FILTER(
               Regional_CZ[Nombre Centro Zonal],
               Regional_CZ[Regional]=DATOS!B118,
               ""
            )
         )
      )
   ),
""
)</f>
        <v>CZ Armenia Norte</v>
      </c>
      <c r="AE108" s="39" t="str">
        <v>CZ Armenia Sur</v>
      </c>
      <c r="AF108" s="39" t="str">
        <v>CZ Calarca</v>
      </c>
    </row>
    <row r="109" spans="24:32">
      <c r="X109" s="52" t="s">
        <v>416</v>
      </c>
      <c r="Y109" s="53" t="s">
        <v>201</v>
      </c>
      <c r="Z109" s="53" t="s">
        <v>429</v>
      </c>
      <c r="AA109" s="47" t="s">
        <v>430</v>
      </c>
      <c r="AD109" s="59" t="str" cm="1">
        <f t="array" ref="AD109:AF109">IFERROR(
   TRANSPOSE(
      _xlfn._xlws.SORT(
         _xlfn.UNIQUE(
            _xlfn._xlws.FILTER(
               Regional_CZ[Nombre Centro Zonal],
               Regional_CZ[Regional]=DATOS!B119,
               ""
            )
         )
      )
   ),
""
)</f>
        <v>CZ Armenia Norte</v>
      </c>
      <c r="AE109" s="39" t="str">
        <v>CZ Armenia Sur</v>
      </c>
      <c r="AF109" s="39" t="str">
        <v>CZ Calarca</v>
      </c>
    </row>
    <row r="110" spans="24:32">
      <c r="X110" s="50" t="s">
        <v>416</v>
      </c>
      <c r="Y110" s="51" t="s">
        <v>201</v>
      </c>
      <c r="Z110" s="51" t="s">
        <v>97</v>
      </c>
      <c r="AA110" s="46" t="s">
        <v>431</v>
      </c>
      <c r="AD110" s="59" t="str" cm="1">
        <f t="array" ref="AD110:AF110">IFERROR(
   TRANSPOSE(
      _xlfn._xlws.SORT(
         _xlfn.UNIQUE(
            _xlfn._xlws.FILTER(
               Regional_CZ[Nombre Centro Zonal],
               Regional_CZ[Regional]=DATOS!B120,
               ""
            )
         )
      )
   ),
""
)</f>
        <v>CZ Armenia Norte</v>
      </c>
      <c r="AE110" s="39" t="str">
        <v>CZ Armenia Sur</v>
      </c>
      <c r="AF110" s="39" t="str">
        <v>CZ Calarca</v>
      </c>
    </row>
    <row r="111" spans="24:32">
      <c r="X111" s="52" t="s">
        <v>432</v>
      </c>
      <c r="Y111" s="53" t="s">
        <v>295</v>
      </c>
      <c r="Z111" s="53" t="s">
        <v>98</v>
      </c>
      <c r="AA111" s="47" t="s">
        <v>433</v>
      </c>
      <c r="AD111" s="59" t="str" cm="1">
        <f t="array" ref="AD111:AF111">IFERROR(
   TRANSPOSE(
      _xlfn._xlws.SORT(
         _xlfn.UNIQUE(
            _xlfn._xlws.FILTER(
               Regional_CZ[Nombre Centro Zonal],
               Regional_CZ[Regional]=DATOS!B121,
               ""
            )
         )
      )
   ),
""
)</f>
        <v>CZ Armenia Norte</v>
      </c>
      <c r="AE111" s="39" t="str">
        <v>CZ Armenia Sur</v>
      </c>
      <c r="AF111" s="39" t="str">
        <v>CZ Calarca</v>
      </c>
    </row>
    <row r="112" spans="24:32">
      <c r="X112" s="50" t="s">
        <v>432</v>
      </c>
      <c r="Y112" s="51" t="s">
        <v>295</v>
      </c>
      <c r="Z112" s="51" t="s">
        <v>99</v>
      </c>
      <c r="AA112" s="46" t="s">
        <v>434</v>
      </c>
      <c r="AD112" s="59" t="str" cm="1">
        <f t="array" ref="AD112:AF112">IFERROR(
   TRANSPOSE(
      _xlfn._xlws.SORT(
         _xlfn.UNIQUE(
            _xlfn._xlws.FILTER(
               Regional_CZ[Nombre Centro Zonal],
               Regional_CZ[Regional]=DATOS!B122,
               ""
            )
         )
      )
   ),
""
)</f>
        <v>CZ Armenia Norte</v>
      </c>
      <c r="AE112" s="39" t="str">
        <v>CZ Armenia Sur</v>
      </c>
      <c r="AF112" s="39" t="str">
        <v>CZ Calarca</v>
      </c>
    </row>
    <row r="113" spans="24:32">
      <c r="X113" s="52" t="s">
        <v>432</v>
      </c>
      <c r="Y113" s="53" t="s">
        <v>295</v>
      </c>
      <c r="Z113" s="53" t="s">
        <v>100</v>
      </c>
      <c r="AA113" s="47" t="s">
        <v>435</v>
      </c>
      <c r="AD113" s="59" t="str" cm="1">
        <f t="array" ref="AD113:AF113">IFERROR(
   TRANSPOSE(
      _xlfn._xlws.SORT(
         _xlfn.UNIQUE(
            _xlfn._xlws.FILTER(
               Regional_CZ[Nombre Centro Zonal],
               Regional_CZ[Regional]=DATOS!B123,
               ""
            )
         )
      )
   ),
""
)</f>
        <v>CZ Armenia Norte</v>
      </c>
      <c r="AE113" s="39" t="str">
        <v>CZ Armenia Sur</v>
      </c>
      <c r="AF113" s="39" t="str">
        <v>CZ Calarca</v>
      </c>
    </row>
    <row r="114" spans="24:32">
      <c r="X114" s="50" t="s">
        <v>432</v>
      </c>
      <c r="Y114" s="51" t="s">
        <v>295</v>
      </c>
      <c r="Z114" s="51" t="s">
        <v>101</v>
      </c>
      <c r="AA114" s="46" t="s">
        <v>436</v>
      </c>
      <c r="AD114" s="59" t="str" cm="1">
        <f t="array" ref="AD114:AF114">IFERROR(
   TRANSPOSE(
      _xlfn._xlws.SORT(
         _xlfn.UNIQUE(
            _xlfn._xlws.FILTER(
               Regional_CZ[Nombre Centro Zonal],
               Regional_CZ[Regional]=DATOS!B124,
               ""
            )
         )
      )
   ),
""
)</f>
        <v>CZ Armenia Norte</v>
      </c>
      <c r="AE114" s="39" t="str">
        <v>CZ Armenia Sur</v>
      </c>
      <c r="AF114" s="39" t="str">
        <v>CZ Calarca</v>
      </c>
    </row>
    <row r="115" spans="24:32">
      <c r="X115" s="52" t="s">
        <v>432</v>
      </c>
      <c r="Y115" s="53" t="s">
        <v>295</v>
      </c>
      <c r="Z115" s="53" t="s">
        <v>102</v>
      </c>
      <c r="AA115" s="47" t="s">
        <v>437</v>
      </c>
      <c r="AD115" s="59" t="str" cm="1">
        <f t="array" ref="AD115:AF115">IFERROR(
   TRANSPOSE(
      _xlfn._xlws.SORT(
         _xlfn.UNIQUE(
            _xlfn._xlws.FILTER(
               Regional_CZ[Nombre Centro Zonal],
               Regional_CZ[Regional]=DATOS!B125,
               ""
            )
         )
      )
   ),
""
)</f>
        <v>CZ Armenia Norte</v>
      </c>
      <c r="AE115" s="39" t="str">
        <v>CZ Armenia Sur</v>
      </c>
      <c r="AF115" s="39" t="str">
        <v>CZ Calarca</v>
      </c>
    </row>
    <row r="116" spans="24:32">
      <c r="X116" s="50" t="s">
        <v>432</v>
      </c>
      <c r="Y116" s="51" t="s">
        <v>295</v>
      </c>
      <c r="Z116" s="51" t="s">
        <v>578</v>
      </c>
      <c r="AA116" s="46" t="s">
        <v>579</v>
      </c>
      <c r="AD116" s="59" t="str" cm="1">
        <f t="array" ref="AD116:AF116">IFERROR(
   TRANSPOSE(
      _xlfn._xlws.SORT(
         _xlfn.UNIQUE(
            _xlfn._xlws.FILTER(
               Regional_CZ[Nombre Centro Zonal],
               Regional_CZ[Regional]=DATOS!B126,
               ""
            )
         )
      )
   ),
""
)</f>
        <v>CZ Armenia Norte</v>
      </c>
      <c r="AE116" s="39" t="str">
        <v>CZ Armenia Sur</v>
      </c>
      <c r="AF116" s="39" t="str">
        <v>CZ Calarca</v>
      </c>
    </row>
    <row r="117" spans="24:32">
      <c r="X117" s="52" t="s">
        <v>438</v>
      </c>
      <c r="Y117" s="53" t="s">
        <v>203</v>
      </c>
      <c r="Z117" s="53" t="s">
        <v>103</v>
      </c>
      <c r="AA117" s="47" t="s">
        <v>439</v>
      </c>
      <c r="AD117" s="59" t="str" cm="1">
        <f t="array" ref="AD117:AF117">IFERROR(
   TRANSPOSE(
      _xlfn._xlws.SORT(
         _xlfn.UNIQUE(
            _xlfn._xlws.FILTER(
               Regional_CZ[Nombre Centro Zonal],
               Regional_CZ[Regional]=DATOS!B127,
               ""
            )
         )
      )
   ),
""
)</f>
        <v>CZ Armenia Norte</v>
      </c>
      <c r="AE117" s="39" t="str">
        <v>CZ Armenia Sur</v>
      </c>
      <c r="AF117" s="39" t="str">
        <v>CZ Calarca</v>
      </c>
    </row>
    <row r="118" spans="24:32">
      <c r="X118" s="50" t="s">
        <v>438</v>
      </c>
      <c r="Y118" s="51" t="s">
        <v>203</v>
      </c>
      <c r="Z118" s="51" t="s">
        <v>104</v>
      </c>
      <c r="AA118" s="46" t="s">
        <v>440</v>
      </c>
      <c r="AD118" s="59" t="str" cm="1">
        <f t="array" ref="AD118:AF118">IFERROR(
   TRANSPOSE(
      _xlfn._xlws.SORT(
         _xlfn.UNIQUE(
            _xlfn._xlws.FILTER(
               Regional_CZ[Nombre Centro Zonal],
               Regional_CZ[Regional]=DATOS!B128,
               ""
            )
         )
      )
   ),
""
)</f>
        <v>CZ Armenia Norte</v>
      </c>
      <c r="AE118" s="39" t="str">
        <v>CZ Armenia Sur</v>
      </c>
      <c r="AF118" s="39" t="str">
        <v>CZ Calarca</v>
      </c>
    </row>
    <row r="119" spans="24:32">
      <c r="X119" s="52" t="s">
        <v>438</v>
      </c>
      <c r="Y119" s="53" t="s">
        <v>203</v>
      </c>
      <c r="Z119" s="53" t="s">
        <v>105</v>
      </c>
      <c r="AA119" s="47" t="s">
        <v>441</v>
      </c>
      <c r="AD119" s="59" t="str" cm="1">
        <f t="array" ref="AD119:AF119">IFERROR(
   TRANSPOSE(
      _xlfn._xlws.SORT(
         _xlfn.UNIQUE(
            _xlfn._xlws.FILTER(
               Regional_CZ[Nombre Centro Zonal],
               Regional_CZ[Regional]=DATOS!B129,
               ""
            )
         )
      )
   ),
""
)</f>
        <v>CZ Armenia Norte</v>
      </c>
      <c r="AE119" s="39" t="str">
        <v>CZ Armenia Sur</v>
      </c>
      <c r="AF119" s="39" t="str">
        <v>CZ Calarca</v>
      </c>
    </row>
    <row r="120" spans="24:32">
      <c r="X120" s="50" t="s">
        <v>438</v>
      </c>
      <c r="Y120" s="51" t="s">
        <v>203</v>
      </c>
      <c r="Z120" s="51" t="s">
        <v>106</v>
      </c>
      <c r="AA120" s="46" t="s">
        <v>442</v>
      </c>
      <c r="AD120" s="59" t="str" cm="1">
        <f t="array" ref="AD120:AF120">IFERROR(
   TRANSPOSE(
      _xlfn._xlws.SORT(
         _xlfn.UNIQUE(
            _xlfn._xlws.FILTER(
               Regional_CZ[Nombre Centro Zonal],
               Regional_CZ[Regional]=DATOS!B130,
               ""
            )
         )
      )
   ),
""
)</f>
        <v>CZ Armenia Norte</v>
      </c>
      <c r="AE120" s="39" t="str">
        <v>CZ Armenia Sur</v>
      </c>
      <c r="AF120" s="39" t="str">
        <v>CZ Calarca</v>
      </c>
    </row>
    <row r="121" spans="24:32">
      <c r="X121" s="52" t="s">
        <v>438</v>
      </c>
      <c r="Y121" s="53" t="s">
        <v>203</v>
      </c>
      <c r="Z121" s="53" t="s">
        <v>107</v>
      </c>
      <c r="AA121" s="47" t="s">
        <v>443</v>
      </c>
      <c r="AD121" s="59" t="str" cm="1">
        <f t="array" ref="AD121:AF121">IFERROR(
   TRANSPOSE(
      _xlfn._xlws.SORT(
         _xlfn.UNIQUE(
            _xlfn._xlws.FILTER(
               Regional_CZ[Nombre Centro Zonal],
               Regional_CZ[Regional]=DATOS!B131,
               ""
            )
         )
      )
   ),
""
)</f>
        <v>CZ Armenia Norte</v>
      </c>
      <c r="AE121" s="39" t="str">
        <v>CZ Armenia Sur</v>
      </c>
      <c r="AF121" s="39" t="str">
        <v>CZ Calarca</v>
      </c>
    </row>
    <row r="122" spans="24:32">
      <c r="X122" s="50" t="s">
        <v>444</v>
      </c>
      <c r="Y122" s="51" t="s">
        <v>445</v>
      </c>
      <c r="Z122" s="51" t="s">
        <v>108</v>
      </c>
      <c r="AA122" s="46" t="s">
        <v>446</v>
      </c>
      <c r="AD122" s="59" t="str" cm="1">
        <f t="array" ref="AD122:AF122">IFERROR(
   TRANSPOSE(
      _xlfn._xlws.SORT(
         _xlfn.UNIQUE(
            _xlfn._xlws.FILTER(
               Regional_CZ[Nombre Centro Zonal],
               Regional_CZ[Regional]=DATOS!B132,
               ""
            )
         )
      )
   ),
""
)</f>
        <v>CZ Armenia Norte</v>
      </c>
      <c r="AE122" s="39" t="str">
        <v>CZ Armenia Sur</v>
      </c>
      <c r="AF122" s="39" t="str">
        <v>CZ Calarca</v>
      </c>
    </row>
    <row r="123" spans="24:32">
      <c r="X123" s="52" t="s">
        <v>444</v>
      </c>
      <c r="Y123" s="53" t="s">
        <v>445</v>
      </c>
      <c r="Z123" s="53" t="s">
        <v>109</v>
      </c>
      <c r="AA123" s="47" t="s">
        <v>447</v>
      </c>
      <c r="AD123" s="59" t="str" cm="1">
        <f t="array" ref="AD123:AF123">IFERROR(
   TRANSPOSE(
      _xlfn._xlws.SORT(
         _xlfn.UNIQUE(
            _xlfn._xlws.FILTER(
               Regional_CZ[Nombre Centro Zonal],
               Regional_CZ[Regional]=DATOS!B133,
               ""
            )
         )
      )
   ),
""
)</f>
        <v>CZ Armenia Norte</v>
      </c>
      <c r="AE123" s="39" t="str">
        <v>CZ Armenia Sur</v>
      </c>
      <c r="AF123" s="39" t="str">
        <v>CZ Calarca</v>
      </c>
    </row>
    <row r="124" spans="24:32">
      <c r="X124" s="50" t="s">
        <v>444</v>
      </c>
      <c r="Y124" s="51" t="s">
        <v>445</v>
      </c>
      <c r="Z124" s="51" t="s">
        <v>110</v>
      </c>
      <c r="AA124" s="46" t="s">
        <v>448</v>
      </c>
      <c r="AD124" s="59" t="str" cm="1">
        <f t="array" ref="AD124:AF124">IFERROR(
   TRANSPOSE(
      _xlfn._xlws.SORT(
         _xlfn.UNIQUE(
            _xlfn._xlws.FILTER(
               Regional_CZ[Nombre Centro Zonal],
               Regional_CZ[Regional]=DATOS!B134,
               ""
            )
         )
      )
   ),
""
)</f>
        <v>CZ Armenia Norte</v>
      </c>
      <c r="AE124" s="39" t="str">
        <v>CZ Armenia Sur</v>
      </c>
      <c r="AF124" s="39" t="str">
        <v>CZ Calarca</v>
      </c>
    </row>
    <row r="125" spans="24:32">
      <c r="X125" s="52" t="s">
        <v>444</v>
      </c>
      <c r="Y125" s="53" t="s">
        <v>445</v>
      </c>
      <c r="Z125" s="53" t="s">
        <v>111</v>
      </c>
      <c r="AA125" s="47" t="s">
        <v>449</v>
      </c>
      <c r="AD125" s="59" t="str" cm="1">
        <f t="array" ref="AD125:AF125">IFERROR(
   TRANSPOSE(
      _xlfn._xlws.SORT(
         _xlfn.UNIQUE(
            _xlfn._xlws.FILTER(
               Regional_CZ[Nombre Centro Zonal],
               Regional_CZ[Regional]=DATOS!B135,
               ""
            )
         )
      )
   ),
""
)</f>
        <v>CZ Armenia Norte</v>
      </c>
      <c r="AE125" s="39" t="str">
        <v>CZ Armenia Sur</v>
      </c>
      <c r="AF125" s="39" t="str">
        <v>CZ Calarca</v>
      </c>
    </row>
    <row r="126" spans="24:32">
      <c r="X126" s="50" t="s">
        <v>444</v>
      </c>
      <c r="Y126" s="51" t="s">
        <v>445</v>
      </c>
      <c r="Z126" s="51" t="s">
        <v>112</v>
      </c>
      <c r="AA126" s="46" t="s">
        <v>450</v>
      </c>
      <c r="AD126" s="59" t="str" cm="1">
        <f t="array" ref="AD126:AF126">IFERROR(
   TRANSPOSE(
      _xlfn._xlws.SORT(
         _xlfn.UNIQUE(
            _xlfn._xlws.FILTER(
               Regional_CZ[Nombre Centro Zonal],
               Regional_CZ[Regional]=DATOS!B136,
               ""
            )
         )
      )
   ),
""
)</f>
        <v>CZ Armenia Norte</v>
      </c>
      <c r="AE126" s="39" t="str">
        <v>CZ Armenia Sur</v>
      </c>
      <c r="AF126" s="39" t="str">
        <v>CZ Calarca</v>
      </c>
    </row>
    <row r="127" spans="24:32">
      <c r="X127" s="52" t="s">
        <v>444</v>
      </c>
      <c r="Y127" s="53" t="s">
        <v>445</v>
      </c>
      <c r="Z127" s="53" t="s">
        <v>451</v>
      </c>
      <c r="AA127" s="47" t="s">
        <v>452</v>
      </c>
      <c r="AD127" s="59" t="str" cm="1">
        <f t="array" ref="AD127:AF127">IFERROR(
   TRANSPOSE(
      _xlfn._xlws.SORT(
         _xlfn.UNIQUE(
            _xlfn._xlws.FILTER(
               Regional_CZ[Nombre Centro Zonal],
               Regional_CZ[Regional]=DATOS!B137,
               ""
            )
         )
      )
   ),
""
)</f>
        <v>CZ Armenia Norte</v>
      </c>
      <c r="AE127" s="39" t="str">
        <v>CZ Armenia Sur</v>
      </c>
      <c r="AF127" s="39" t="str">
        <v>CZ Calarca</v>
      </c>
    </row>
    <row r="128" spans="24:32">
      <c r="X128" s="50" t="s">
        <v>444</v>
      </c>
      <c r="Y128" s="51" t="s">
        <v>445</v>
      </c>
      <c r="Z128" s="51" t="s">
        <v>453</v>
      </c>
      <c r="AA128" s="46" t="s">
        <v>580</v>
      </c>
      <c r="AD128" s="59" t="str" cm="1">
        <f t="array" ref="AD128:AF128">IFERROR(
   TRANSPOSE(
      _xlfn._xlws.SORT(
         _xlfn.UNIQUE(
            _xlfn._xlws.FILTER(
               Regional_CZ[Nombre Centro Zonal],
               Regional_CZ[Regional]=DATOS!B138,
               ""
            )
         )
      )
   ),
""
)</f>
        <v>CZ Armenia Norte</v>
      </c>
      <c r="AE128" s="39" t="str">
        <v>CZ Armenia Sur</v>
      </c>
      <c r="AF128" s="39" t="str">
        <v>CZ Calarca</v>
      </c>
    </row>
    <row r="129" spans="24:32">
      <c r="X129" s="52" t="s">
        <v>454</v>
      </c>
      <c r="Y129" s="53" t="s">
        <v>204</v>
      </c>
      <c r="Z129" s="53" t="s">
        <v>455</v>
      </c>
      <c r="AA129" s="47" t="s">
        <v>456</v>
      </c>
      <c r="AD129" s="59" t="str" cm="1">
        <f t="array" ref="AD129:AF129">IFERROR(
   TRANSPOSE(
      _xlfn._xlws.SORT(
         _xlfn.UNIQUE(
            _xlfn._xlws.FILTER(
               Regional_CZ[Nombre Centro Zonal],
               Regional_CZ[Regional]=DATOS!B139,
               ""
            )
         )
      )
   ),
""
)</f>
        <v>CZ Armenia Norte</v>
      </c>
      <c r="AE129" s="39" t="str">
        <v>CZ Armenia Sur</v>
      </c>
      <c r="AF129" s="39" t="str">
        <v>CZ Calarca</v>
      </c>
    </row>
    <row r="130" spans="24:32">
      <c r="X130" s="50" t="s">
        <v>454</v>
      </c>
      <c r="Y130" s="51" t="s">
        <v>204</v>
      </c>
      <c r="Z130" s="51" t="s">
        <v>457</v>
      </c>
      <c r="AA130" s="46" t="s">
        <v>458</v>
      </c>
      <c r="AD130" s="59" t="str" cm="1">
        <f t="array" ref="AD130:AF130">IFERROR(
   TRANSPOSE(
      _xlfn._xlws.SORT(
         _xlfn.UNIQUE(
            _xlfn._xlws.FILTER(
               Regional_CZ[Nombre Centro Zonal],
               Regional_CZ[Regional]=DATOS!B140,
               ""
            )
         )
      )
   ),
""
)</f>
        <v>CZ Armenia Norte</v>
      </c>
      <c r="AE130" s="39" t="str">
        <v>CZ Armenia Sur</v>
      </c>
      <c r="AF130" s="39" t="str">
        <v>CZ Calarca</v>
      </c>
    </row>
    <row r="131" spans="24:32">
      <c r="X131" s="52" t="s">
        <v>454</v>
      </c>
      <c r="Y131" s="53" t="s">
        <v>204</v>
      </c>
      <c r="Z131" s="53" t="s">
        <v>113</v>
      </c>
      <c r="AA131" s="47" t="s">
        <v>459</v>
      </c>
      <c r="AD131" s="59" t="str" cm="1">
        <f t="array" ref="AD131:AF131">IFERROR(
   TRANSPOSE(
      _xlfn._xlws.SORT(
         _xlfn.UNIQUE(
            _xlfn._xlws.FILTER(
               Regional_CZ[Nombre Centro Zonal],
               Regional_CZ[Regional]=DATOS!B141,
               ""
            )
         )
      )
   ),
""
)</f>
        <v>CZ Armenia Norte</v>
      </c>
      <c r="AE131" s="39" t="str">
        <v>CZ Armenia Sur</v>
      </c>
      <c r="AF131" s="39" t="str">
        <v>CZ Calarca</v>
      </c>
    </row>
    <row r="132" spans="24:32">
      <c r="X132" s="50" t="s">
        <v>454</v>
      </c>
      <c r="Y132" s="51" t="s">
        <v>204</v>
      </c>
      <c r="Z132" s="51" t="s">
        <v>114</v>
      </c>
      <c r="AA132" s="46" t="s">
        <v>460</v>
      </c>
      <c r="AD132" s="59" t="str" cm="1">
        <f t="array" ref="AD132:AF132">IFERROR(
   TRANSPOSE(
      _xlfn._xlws.SORT(
         _xlfn.UNIQUE(
            _xlfn._xlws.FILTER(
               Regional_CZ[Nombre Centro Zonal],
               Regional_CZ[Regional]=DATOS!B142,
               ""
            )
         )
      )
   ),
""
)</f>
        <v>CZ Armenia Norte</v>
      </c>
      <c r="AE132" s="39" t="str">
        <v>CZ Armenia Sur</v>
      </c>
      <c r="AF132" s="39" t="str">
        <v>CZ Calarca</v>
      </c>
    </row>
    <row r="133" spans="24:32">
      <c r="X133" s="52" t="s">
        <v>454</v>
      </c>
      <c r="Y133" s="53" t="s">
        <v>204</v>
      </c>
      <c r="Z133" s="53" t="s">
        <v>461</v>
      </c>
      <c r="AA133" s="47" t="s">
        <v>462</v>
      </c>
      <c r="AD133" s="59" t="str" cm="1">
        <f t="array" ref="AD133:AF133">IFERROR(
   TRANSPOSE(
      _xlfn._xlws.SORT(
         _xlfn.UNIQUE(
            _xlfn._xlws.FILTER(
               Regional_CZ[Nombre Centro Zonal],
               Regional_CZ[Regional]=DATOS!B143,
               ""
            )
         )
      )
   ),
""
)</f>
        <v>CZ Armenia Norte</v>
      </c>
      <c r="AE133" s="39" t="str">
        <v>CZ Armenia Sur</v>
      </c>
      <c r="AF133" s="39" t="str">
        <v>CZ Calarca</v>
      </c>
    </row>
    <row r="134" spans="24:32">
      <c r="X134" s="50" t="s">
        <v>454</v>
      </c>
      <c r="Y134" s="51" t="s">
        <v>204</v>
      </c>
      <c r="Z134" s="51" t="s">
        <v>115</v>
      </c>
      <c r="AA134" s="46" t="s">
        <v>463</v>
      </c>
      <c r="AD134" s="59" t="str" cm="1">
        <f t="array" ref="AD134:AF134">IFERROR(
   TRANSPOSE(
      _xlfn._xlws.SORT(
         _xlfn.UNIQUE(
            _xlfn._xlws.FILTER(
               Regional_CZ[Nombre Centro Zonal],
               Regional_CZ[Regional]=DATOS!B144,
               ""
            )
         )
      )
   ),
""
)</f>
        <v>CZ Armenia Norte</v>
      </c>
      <c r="AE134" s="39" t="str">
        <v>CZ Armenia Sur</v>
      </c>
      <c r="AF134" s="39" t="str">
        <v>CZ Calarca</v>
      </c>
    </row>
    <row r="135" spans="24:32">
      <c r="X135" s="52" t="s">
        <v>454</v>
      </c>
      <c r="Y135" s="53" t="s">
        <v>204</v>
      </c>
      <c r="Z135" s="53" t="s">
        <v>116</v>
      </c>
      <c r="AA135" s="47" t="s">
        <v>464</v>
      </c>
      <c r="AD135" s="59" t="str" cm="1">
        <f t="array" ref="AD135:AF135">IFERROR(
   TRANSPOSE(
      _xlfn._xlws.SORT(
         _xlfn.UNIQUE(
            _xlfn._xlws.FILTER(
               Regional_CZ[Nombre Centro Zonal],
               Regional_CZ[Regional]=DATOS!B145,
               ""
            )
         )
      )
   ),
""
)</f>
        <v>CZ Armenia Norte</v>
      </c>
      <c r="AE135" s="39" t="str">
        <v>CZ Armenia Sur</v>
      </c>
      <c r="AF135" s="39" t="str">
        <v>CZ Calarca</v>
      </c>
    </row>
    <row r="136" spans="24:32">
      <c r="X136" s="50" t="s">
        <v>454</v>
      </c>
      <c r="Y136" s="51" t="s">
        <v>204</v>
      </c>
      <c r="Z136" s="51" t="s">
        <v>117</v>
      </c>
      <c r="AA136" s="46" t="s">
        <v>465</v>
      </c>
      <c r="AD136" s="59" t="str" cm="1">
        <f t="array" ref="AD136:AF136">IFERROR(
   TRANSPOSE(
      _xlfn._xlws.SORT(
         _xlfn.UNIQUE(
            _xlfn._xlws.FILTER(
               Regional_CZ[Nombre Centro Zonal],
               Regional_CZ[Regional]=DATOS!B146,
               ""
            )
         )
      )
   ),
""
)</f>
        <v>CZ Armenia Norte</v>
      </c>
      <c r="AE136" s="39" t="str">
        <v>CZ Armenia Sur</v>
      </c>
      <c r="AF136" s="39" t="str">
        <v>CZ Calarca</v>
      </c>
    </row>
    <row r="137" spans="24:32">
      <c r="X137" s="52" t="s">
        <v>466</v>
      </c>
      <c r="Y137" s="53" t="s">
        <v>205</v>
      </c>
      <c r="Z137" s="53" t="s">
        <v>118</v>
      </c>
      <c r="AA137" s="47" t="s">
        <v>467</v>
      </c>
      <c r="AD137" s="59" t="str" cm="1">
        <f t="array" ref="AD137:AF137">IFERROR(
   TRANSPOSE(
      _xlfn._xlws.SORT(
         _xlfn.UNIQUE(
            _xlfn._xlws.FILTER(
               Regional_CZ[Nombre Centro Zonal],
               Regional_CZ[Regional]=DATOS!B147,
               ""
            )
         )
      )
   ),
""
)</f>
        <v>CZ Armenia Norte</v>
      </c>
      <c r="AE137" s="39" t="str">
        <v>CZ Armenia Sur</v>
      </c>
      <c r="AF137" s="39" t="str">
        <v>CZ Calarca</v>
      </c>
    </row>
    <row r="138" spans="24:32">
      <c r="X138" s="50" t="s">
        <v>466</v>
      </c>
      <c r="Y138" s="51" t="s">
        <v>205</v>
      </c>
      <c r="Z138" s="51" t="s">
        <v>119</v>
      </c>
      <c r="AA138" s="46" t="s">
        <v>468</v>
      </c>
      <c r="AD138" s="59" t="str" cm="1">
        <f t="array" ref="AD138:AF138">IFERROR(
   TRANSPOSE(
      _xlfn._xlws.SORT(
         _xlfn.UNIQUE(
            _xlfn._xlws.FILTER(
               Regional_CZ[Nombre Centro Zonal],
               Regional_CZ[Regional]=DATOS!B148,
               ""
            )
         )
      )
   ),
""
)</f>
        <v>CZ Armenia Norte</v>
      </c>
      <c r="AE138" s="39" t="str">
        <v>CZ Armenia Sur</v>
      </c>
      <c r="AF138" s="39" t="str">
        <v>CZ Calarca</v>
      </c>
    </row>
    <row r="139" spans="24:32">
      <c r="X139" s="52" t="s">
        <v>466</v>
      </c>
      <c r="Y139" s="53" t="s">
        <v>205</v>
      </c>
      <c r="Z139" s="53" t="s">
        <v>120</v>
      </c>
      <c r="AA139" s="47" t="s">
        <v>469</v>
      </c>
      <c r="AD139" s="59" t="str" cm="1">
        <f t="array" ref="AD139:AF139">IFERROR(
   TRANSPOSE(
      _xlfn._xlws.SORT(
         _xlfn.UNIQUE(
            _xlfn._xlws.FILTER(
               Regional_CZ[Nombre Centro Zonal],
               Regional_CZ[Regional]=DATOS!B149,
               ""
            )
         )
      )
   ),
""
)</f>
        <v>CZ Armenia Norte</v>
      </c>
      <c r="AE139" s="39" t="str">
        <v>CZ Armenia Sur</v>
      </c>
      <c r="AF139" s="39" t="str">
        <v>CZ Calarca</v>
      </c>
    </row>
    <row r="140" spans="24:32">
      <c r="X140" s="50" t="s">
        <v>466</v>
      </c>
      <c r="Y140" s="51" t="s">
        <v>205</v>
      </c>
      <c r="Z140" s="51" t="s">
        <v>121</v>
      </c>
      <c r="AA140" s="46" t="s">
        <v>470</v>
      </c>
      <c r="AD140" s="59" t="str" cm="1">
        <f t="array" ref="AD140:AF140">IFERROR(
   TRANSPOSE(
      _xlfn._xlws.SORT(
         _xlfn.UNIQUE(
            _xlfn._xlws.FILTER(
               Regional_CZ[Nombre Centro Zonal],
               Regional_CZ[Regional]=DATOS!B150,
               ""
            )
         )
      )
   ),
""
)</f>
        <v>CZ Armenia Norte</v>
      </c>
      <c r="AE140" s="39" t="str">
        <v>CZ Armenia Sur</v>
      </c>
      <c r="AF140" s="39" t="str">
        <v>CZ Calarca</v>
      </c>
    </row>
    <row r="141" spans="24:32">
      <c r="X141" s="52" t="s">
        <v>466</v>
      </c>
      <c r="Y141" s="53" t="s">
        <v>205</v>
      </c>
      <c r="Z141" s="53" t="s">
        <v>122</v>
      </c>
      <c r="AA141" s="47" t="s">
        <v>471</v>
      </c>
      <c r="AD141" s="59" t="str" cm="1">
        <f t="array" ref="AD141:AF141">IFERROR(
   TRANSPOSE(
      _xlfn._xlws.SORT(
         _xlfn.UNIQUE(
            _xlfn._xlws.FILTER(
               Regional_CZ[Nombre Centro Zonal],
               Regional_CZ[Regional]=DATOS!B151,
               ""
            )
         )
      )
   ),
""
)</f>
        <v>CZ Armenia Norte</v>
      </c>
      <c r="AE141" s="39" t="str">
        <v>CZ Armenia Sur</v>
      </c>
      <c r="AF141" s="39" t="str">
        <v>CZ Calarca</v>
      </c>
    </row>
    <row r="142" spans="24:32">
      <c r="X142" s="50" t="s">
        <v>472</v>
      </c>
      <c r="Y142" s="51" t="s">
        <v>206</v>
      </c>
      <c r="Z142" s="51" t="s">
        <v>123</v>
      </c>
      <c r="AA142" s="46" t="s">
        <v>473</v>
      </c>
      <c r="AD142" s="59" t="str" cm="1">
        <f t="array" ref="AD142:AF142">IFERROR(
   TRANSPOSE(
      _xlfn._xlws.SORT(
         _xlfn.UNIQUE(
            _xlfn._xlws.FILTER(
               Regional_CZ[Nombre Centro Zonal],
               Regional_CZ[Regional]=DATOS!B152,
               ""
            )
         )
      )
   ),
""
)</f>
        <v>CZ Armenia Norte</v>
      </c>
      <c r="AE142" s="39" t="str">
        <v>CZ Armenia Sur</v>
      </c>
      <c r="AF142" s="39" t="str">
        <v>CZ Calarca</v>
      </c>
    </row>
    <row r="143" spans="24:32">
      <c r="X143" s="52" t="s">
        <v>472</v>
      </c>
      <c r="Y143" s="53" t="s">
        <v>206</v>
      </c>
      <c r="Z143" s="53" t="s">
        <v>124</v>
      </c>
      <c r="AA143" s="47" t="s">
        <v>474</v>
      </c>
      <c r="AD143" s="59" t="str" cm="1">
        <f t="array" ref="AD143:AF143">IFERROR(
   TRANSPOSE(
      _xlfn._xlws.SORT(
         _xlfn.UNIQUE(
            _xlfn._xlws.FILTER(
               Regional_CZ[Nombre Centro Zonal],
               Regional_CZ[Regional]=DATOS!B153,
               ""
            )
         )
      )
   ),
""
)</f>
        <v>CZ Armenia Norte</v>
      </c>
      <c r="AE143" s="39" t="str">
        <v>CZ Armenia Sur</v>
      </c>
      <c r="AF143" s="39" t="str">
        <v>CZ Calarca</v>
      </c>
    </row>
    <row r="144" spans="24:32">
      <c r="X144" s="50" t="s">
        <v>472</v>
      </c>
      <c r="Y144" s="51" t="s">
        <v>206</v>
      </c>
      <c r="Z144" s="51" t="s">
        <v>125</v>
      </c>
      <c r="AA144" s="46" t="s">
        <v>475</v>
      </c>
      <c r="AD144" s="59" t="str" cm="1">
        <f t="array" ref="AD144:AF144">IFERROR(
   TRANSPOSE(
      _xlfn._xlws.SORT(
         _xlfn.UNIQUE(
            _xlfn._xlws.FILTER(
               Regional_CZ[Nombre Centro Zonal],
               Regional_CZ[Regional]=DATOS!B154,
               ""
            )
         )
      )
   ),
""
)</f>
        <v>CZ Armenia Norte</v>
      </c>
      <c r="AE144" s="39" t="str">
        <v>CZ Armenia Sur</v>
      </c>
      <c r="AF144" s="39" t="str">
        <v>CZ Calarca</v>
      </c>
    </row>
    <row r="145" spans="24:32">
      <c r="X145" s="52" t="s">
        <v>472</v>
      </c>
      <c r="Y145" s="53" t="s">
        <v>206</v>
      </c>
      <c r="Z145" s="53" t="s">
        <v>126</v>
      </c>
      <c r="AA145" s="47" t="s">
        <v>476</v>
      </c>
      <c r="AD145" s="59" t="str" cm="1">
        <f t="array" ref="AD145:AF145">IFERROR(
   TRANSPOSE(
      _xlfn._xlws.SORT(
         _xlfn.UNIQUE(
            _xlfn._xlws.FILTER(
               Regional_CZ[Nombre Centro Zonal],
               Regional_CZ[Regional]=DATOS!B155,
               ""
            )
         )
      )
   ),
""
)</f>
        <v>CZ Armenia Norte</v>
      </c>
      <c r="AE145" s="39" t="str">
        <v>CZ Armenia Sur</v>
      </c>
      <c r="AF145" s="39" t="str">
        <v>CZ Calarca</v>
      </c>
    </row>
    <row r="146" spans="24:32">
      <c r="X146" s="50" t="s">
        <v>472</v>
      </c>
      <c r="Y146" s="51" t="s">
        <v>206</v>
      </c>
      <c r="Z146" s="51" t="s">
        <v>127</v>
      </c>
      <c r="AA146" s="46" t="s">
        <v>477</v>
      </c>
      <c r="AD146" s="59" t="str" cm="1">
        <f t="array" ref="AD146:AF146">IFERROR(
   TRANSPOSE(
      _xlfn._xlws.SORT(
         _xlfn.UNIQUE(
            _xlfn._xlws.FILTER(
               Regional_CZ[Nombre Centro Zonal],
               Regional_CZ[Regional]=DATOS!B156,
               ""
            )
         )
      )
   ),
""
)</f>
        <v>CZ Armenia Norte</v>
      </c>
      <c r="AE146" s="39" t="str">
        <v>CZ Armenia Sur</v>
      </c>
      <c r="AF146" s="39" t="str">
        <v>CZ Calarca</v>
      </c>
    </row>
    <row r="147" spans="24:32">
      <c r="X147" s="52" t="s">
        <v>472</v>
      </c>
      <c r="Y147" s="53" t="s">
        <v>206</v>
      </c>
      <c r="Z147" s="53" t="s">
        <v>128</v>
      </c>
      <c r="AA147" s="47" t="s">
        <v>478</v>
      </c>
      <c r="AD147" s="59" t="str" cm="1">
        <f t="array" ref="AD147:AF147">IFERROR(
   TRANSPOSE(
      _xlfn._xlws.SORT(
         _xlfn.UNIQUE(
            _xlfn._xlws.FILTER(
               Regional_CZ[Nombre Centro Zonal],
               Regional_CZ[Regional]=DATOS!B157,
               ""
            )
         )
      )
   ),
""
)</f>
        <v>CZ Armenia Norte</v>
      </c>
      <c r="AE147" s="39" t="str">
        <v>CZ Armenia Sur</v>
      </c>
      <c r="AF147" s="39" t="str">
        <v>CZ Calarca</v>
      </c>
    </row>
    <row r="148" spans="24:32">
      <c r="X148" s="50" t="s">
        <v>472</v>
      </c>
      <c r="Y148" s="51" t="s">
        <v>206</v>
      </c>
      <c r="Z148" s="51" t="s">
        <v>129</v>
      </c>
      <c r="AA148" s="46" t="s">
        <v>479</v>
      </c>
      <c r="AD148" s="59" t="str" cm="1">
        <f t="array" ref="AD148:AF148">IFERROR(
   TRANSPOSE(
      _xlfn._xlws.SORT(
         _xlfn.UNIQUE(
            _xlfn._xlws.FILTER(
               Regional_CZ[Nombre Centro Zonal],
               Regional_CZ[Regional]=DATOS!B158,
               ""
            )
         )
      )
   ),
""
)</f>
        <v>CZ Armenia Norte</v>
      </c>
      <c r="AE148" s="39" t="str">
        <v>CZ Armenia Sur</v>
      </c>
      <c r="AF148" s="39" t="str">
        <v>CZ Calarca</v>
      </c>
    </row>
    <row r="149" spans="24:32">
      <c r="X149" s="52" t="s">
        <v>472</v>
      </c>
      <c r="Y149" s="53" t="s">
        <v>206</v>
      </c>
      <c r="Z149" s="53" t="s">
        <v>130</v>
      </c>
      <c r="AA149" s="47" t="s">
        <v>480</v>
      </c>
      <c r="AD149" s="59" t="str" cm="1">
        <f t="array" ref="AD149:AF149">IFERROR(
   TRANSPOSE(
      _xlfn._xlws.SORT(
         _xlfn.UNIQUE(
            _xlfn._xlws.FILTER(
               Regional_CZ[Nombre Centro Zonal],
               Regional_CZ[Regional]=DATOS!B159,
               ""
            )
         )
      )
   ),
""
)</f>
        <v>CZ Armenia Norte</v>
      </c>
      <c r="AE149" s="39" t="str">
        <v>CZ Armenia Sur</v>
      </c>
      <c r="AF149" s="39" t="str">
        <v>CZ Calarca</v>
      </c>
    </row>
    <row r="150" spans="24:32">
      <c r="X150" s="50" t="s">
        <v>481</v>
      </c>
      <c r="Y150" s="51" t="s">
        <v>482</v>
      </c>
      <c r="Z150" s="51" t="s">
        <v>131</v>
      </c>
      <c r="AA150" s="46" t="s">
        <v>483</v>
      </c>
      <c r="AD150" s="59" t="str" cm="1">
        <f t="array" ref="AD150:AF150">IFERROR(
   TRANSPOSE(
      _xlfn._xlws.SORT(
         _xlfn.UNIQUE(
            _xlfn._xlws.FILTER(
               Regional_CZ[Nombre Centro Zonal],
               Regional_CZ[Regional]=DATOS!B160,
               ""
            )
         )
      )
   ),
""
)</f>
        <v>CZ Armenia Norte</v>
      </c>
      <c r="AE150" s="39" t="str">
        <v>CZ Armenia Sur</v>
      </c>
      <c r="AF150" s="39" t="str">
        <v>CZ Calarca</v>
      </c>
    </row>
    <row r="151" spans="24:32">
      <c r="X151" s="52" t="s">
        <v>481</v>
      </c>
      <c r="Y151" s="53" t="s">
        <v>482</v>
      </c>
      <c r="Z151" s="53" t="s">
        <v>132</v>
      </c>
      <c r="AA151" s="47" t="s">
        <v>484</v>
      </c>
      <c r="AD151" s="59" t="str" cm="1">
        <f t="array" ref="AD151:AF151">IFERROR(
   TRANSPOSE(
      _xlfn._xlws.SORT(
         _xlfn.UNIQUE(
            _xlfn._xlws.FILTER(
               Regional_CZ[Nombre Centro Zonal],
               Regional_CZ[Regional]=DATOS!B161,
               ""
            )
         )
      )
   ),
""
)</f>
        <v>CZ Armenia Norte</v>
      </c>
      <c r="AE151" s="39" t="str">
        <v>CZ Armenia Sur</v>
      </c>
      <c r="AF151" s="39" t="str">
        <v>CZ Calarca</v>
      </c>
    </row>
    <row r="152" spans="24:32">
      <c r="X152" s="50" t="s">
        <v>481</v>
      </c>
      <c r="Y152" s="51" t="s">
        <v>482</v>
      </c>
      <c r="Z152" s="51" t="s">
        <v>133</v>
      </c>
      <c r="AA152" s="46" t="s">
        <v>485</v>
      </c>
      <c r="AD152" s="59" t="str" cm="1">
        <f t="array" ref="AD152:AF152">IFERROR(
   TRANSPOSE(
      _xlfn._xlws.SORT(
         _xlfn.UNIQUE(
            _xlfn._xlws.FILTER(
               Regional_CZ[Nombre Centro Zonal],
               Regional_CZ[Regional]=DATOS!B162,
               ""
            )
         )
      )
   ),
""
)</f>
        <v>CZ Armenia Norte</v>
      </c>
      <c r="AE152" s="39" t="str">
        <v>CZ Armenia Sur</v>
      </c>
      <c r="AF152" s="39" t="str">
        <v>CZ Calarca</v>
      </c>
    </row>
    <row r="153" spans="24:32">
      <c r="X153" s="52" t="s">
        <v>481</v>
      </c>
      <c r="Y153" s="53" t="s">
        <v>482</v>
      </c>
      <c r="Z153" s="53" t="s">
        <v>486</v>
      </c>
      <c r="AA153" s="47" t="s">
        <v>487</v>
      </c>
      <c r="AD153" s="59" t="str" cm="1">
        <f t="array" ref="AD153:AF153">IFERROR(
   TRANSPOSE(
      _xlfn._xlws.SORT(
         _xlfn.UNIQUE(
            _xlfn._xlws.FILTER(
               Regional_CZ[Nombre Centro Zonal],
               Regional_CZ[Regional]=DATOS!B163,
               ""
            )
         )
      )
   ),
""
)</f>
        <v>CZ Armenia Norte</v>
      </c>
      <c r="AE153" s="39" t="str">
        <v>CZ Armenia Sur</v>
      </c>
      <c r="AF153" s="39" t="str">
        <v>CZ Calarca</v>
      </c>
    </row>
    <row r="154" spans="24:32">
      <c r="X154" s="50" t="s">
        <v>481</v>
      </c>
      <c r="Y154" s="51" t="s">
        <v>482</v>
      </c>
      <c r="Z154" s="51" t="s">
        <v>134</v>
      </c>
      <c r="AA154" s="46" t="s">
        <v>488</v>
      </c>
      <c r="AD154" s="59" t="str" cm="1">
        <f t="array" ref="AD154:AF154">IFERROR(
   TRANSPOSE(
      _xlfn._xlws.SORT(
         _xlfn.UNIQUE(
            _xlfn._xlws.FILTER(
               Regional_CZ[Nombre Centro Zonal],
               Regional_CZ[Regional]=DATOS!B164,
               ""
            )
         )
      )
   ),
""
)</f>
        <v>CZ Armenia Norte</v>
      </c>
      <c r="AE154" s="39" t="str">
        <v>CZ Armenia Sur</v>
      </c>
      <c r="AF154" s="39" t="str">
        <v>CZ Calarca</v>
      </c>
    </row>
    <row r="155" spans="24:32">
      <c r="X155" s="52" t="s">
        <v>481</v>
      </c>
      <c r="Y155" s="53" t="s">
        <v>482</v>
      </c>
      <c r="Z155" s="53" t="s">
        <v>135</v>
      </c>
      <c r="AA155" s="47" t="s">
        <v>489</v>
      </c>
      <c r="AD155" s="59" t="str" cm="1">
        <f t="array" ref="AD155:AF155">IFERROR(
   TRANSPOSE(
      _xlfn._xlws.SORT(
         _xlfn.UNIQUE(
            _xlfn._xlws.FILTER(
               Regional_CZ[Nombre Centro Zonal],
               Regional_CZ[Regional]=DATOS!B165,
               ""
            )
         )
      )
   ),
""
)</f>
        <v>CZ Armenia Norte</v>
      </c>
      <c r="AE155" s="39" t="str">
        <v>CZ Armenia Sur</v>
      </c>
      <c r="AF155" s="39" t="str">
        <v>CZ Calarca</v>
      </c>
    </row>
    <row r="156" spans="24:32">
      <c r="X156" s="50" t="s">
        <v>490</v>
      </c>
      <c r="Y156" s="51" t="s">
        <v>299</v>
      </c>
      <c r="Z156" s="51" t="s">
        <v>136</v>
      </c>
      <c r="AA156" s="46" t="s">
        <v>491</v>
      </c>
      <c r="AD156" s="59" t="str" cm="1">
        <f t="array" ref="AD156:AF156">IFERROR(
   TRANSPOSE(
      _xlfn._xlws.SORT(
         _xlfn.UNIQUE(
            _xlfn._xlws.FILTER(
               Regional_CZ[Nombre Centro Zonal],
               Regional_CZ[Regional]=DATOS!B166,
               ""
            )
         )
      )
   ),
""
)</f>
        <v>CZ Armenia Norte</v>
      </c>
      <c r="AE156" s="39" t="str">
        <v>CZ Armenia Sur</v>
      </c>
      <c r="AF156" s="39" t="str">
        <v>CZ Calarca</v>
      </c>
    </row>
    <row r="157" spans="24:32">
      <c r="X157" s="52" t="s">
        <v>490</v>
      </c>
      <c r="Y157" s="53" t="s">
        <v>299</v>
      </c>
      <c r="Z157" s="53" t="s">
        <v>137</v>
      </c>
      <c r="AA157" s="47" t="s">
        <v>492</v>
      </c>
      <c r="AD157" s="59" t="str" cm="1">
        <f t="array" ref="AD157:AF157">IFERROR(
   TRANSPOSE(
      _xlfn._xlws.SORT(
         _xlfn.UNIQUE(
            _xlfn._xlws.FILTER(
               Regional_CZ[Nombre Centro Zonal],
               Regional_CZ[Regional]=DATOS!B167,
               ""
            )
         )
      )
   ),
""
)</f>
        <v>CZ Armenia Norte</v>
      </c>
      <c r="AE157" s="39" t="str">
        <v>CZ Armenia Sur</v>
      </c>
      <c r="AF157" s="39" t="str">
        <v>CZ Calarca</v>
      </c>
    </row>
    <row r="158" spans="24:32">
      <c r="X158" s="50" t="s">
        <v>490</v>
      </c>
      <c r="Y158" s="51" t="s">
        <v>299</v>
      </c>
      <c r="Z158" s="51" t="s">
        <v>138</v>
      </c>
      <c r="AA158" s="46" t="s">
        <v>493</v>
      </c>
      <c r="AD158" s="59" t="str" cm="1">
        <f t="array" ref="AD158:AF158">IFERROR(
   TRANSPOSE(
      _xlfn._xlws.SORT(
         _xlfn.UNIQUE(
            _xlfn._xlws.FILTER(
               Regional_CZ[Nombre Centro Zonal],
               Regional_CZ[Regional]=DATOS!B168,
               ""
            )
         )
      )
   ),
""
)</f>
        <v>CZ Armenia Norte</v>
      </c>
      <c r="AE158" s="39" t="str">
        <v>CZ Armenia Sur</v>
      </c>
      <c r="AF158" s="39" t="str">
        <v>CZ Calarca</v>
      </c>
    </row>
    <row r="159" spans="24:32">
      <c r="X159" s="52" t="s">
        <v>494</v>
      </c>
      <c r="Y159" s="53" t="s">
        <v>208</v>
      </c>
      <c r="Z159" s="53" t="s">
        <v>139</v>
      </c>
      <c r="AA159" s="47" t="s">
        <v>495</v>
      </c>
      <c r="AD159" s="59" t="str" cm="1">
        <f t="array" ref="AD159:AF159">IFERROR(
   TRANSPOSE(
      _xlfn._xlws.SORT(
         _xlfn.UNIQUE(
            _xlfn._xlws.FILTER(
               Regional_CZ[Nombre Centro Zonal],
               Regional_CZ[Regional]=DATOS!B169,
               ""
            )
         )
      )
   ),
""
)</f>
        <v>CZ Armenia Norte</v>
      </c>
      <c r="AE159" s="39" t="str">
        <v>CZ Armenia Sur</v>
      </c>
      <c r="AF159" s="39" t="str">
        <v>CZ Calarca</v>
      </c>
    </row>
    <row r="160" spans="24:32">
      <c r="X160" s="50" t="s">
        <v>494</v>
      </c>
      <c r="Y160" s="51" t="s">
        <v>208</v>
      </c>
      <c r="Z160" s="51" t="s">
        <v>140</v>
      </c>
      <c r="AA160" s="46" t="s">
        <v>496</v>
      </c>
      <c r="AD160" s="59" t="str" cm="1">
        <f t="array" ref="AD160:AF160">IFERROR(
   TRANSPOSE(
      _xlfn._xlws.SORT(
         _xlfn.UNIQUE(
            _xlfn._xlws.FILTER(
               Regional_CZ[Nombre Centro Zonal],
               Regional_CZ[Regional]=DATOS!B170,
               ""
            )
         )
      )
   ),
""
)</f>
        <v>CZ Armenia Norte</v>
      </c>
      <c r="AE160" s="39" t="str">
        <v>CZ Armenia Sur</v>
      </c>
      <c r="AF160" s="39" t="str">
        <v>CZ Calarca</v>
      </c>
    </row>
    <row r="161" spans="24:32">
      <c r="X161" s="52" t="s">
        <v>494</v>
      </c>
      <c r="Y161" s="53" t="s">
        <v>208</v>
      </c>
      <c r="Z161" s="53" t="s">
        <v>141</v>
      </c>
      <c r="AA161" s="47" t="s">
        <v>497</v>
      </c>
      <c r="AD161" s="59" t="str" cm="1">
        <f t="array" ref="AD161:AF161">IFERROR(
   TRANSPOSE(
      _xlfn._xlws.SORT(
         _xlfn.UNIQUE(
            _xlfn._xlws.FILTER(
               Regional_CZ[Nombre Centro Zonal],
               Regional_CZ[Regional]=DATOS!B171,
               ""
            )
         )
      )
   ),
""
)</f>
        <v>CZ Armenia Norte</v>
      </c>
      <c r="AE161" s="39" t="str">
        <v>CZ Armenia Sur</v>
      </c>
      <c r="AF161" s="39" t="str">
        <v>CZ Calarca</v>
      </c>
    </row>
    <row r="162" spans="24:32">
      <c r="X162" s="50" t="s">
        <v>494</v>
      </c>
      <c r="Y162" s="51" t="s">
        <v>208</v>
      </c>
      <c r="Z162" s="51" t="s">
        <v>498</v>
      </c>
      <c r="AA162" s="46" t="s">
        <v>499</v>
      </c>
      <c r="AD162" s="59" t="str" cm="1">
        <f t="array" ref="AD162:AF162">IFERROR(
   TRANSPOSE(
      _xlfn._xlws.SORT(
         _xlfn.UNIQUE(
            _xlfn._xlws.FILTER(
               Regional_CZ[Nombre Centro Zonal],
               Regional_CZ[Regional]=DATOS!B172,
               ""
            )
         )
      )
   ),
""
)</f>
        <v>CZ Armenia Norte</v>
      </c>
      <c r="AE162" s="39" t="str">
        <v>CZ Armenia Sur</v>
      </c>
      <c r="AF162" s="39" t="str">
        <v>CZ Calarca</v>
      </c>
    </row>
    <row r="163" spans="24:32">
      <c r="X163" s="52" t="s">
        <v>494</v>
      </c>
      <c r="Y163" s="53" t="s">
        <v>208</v>
      </c>
      <c r="Z163" s="53" t="s">
        <v>500</v>
      </c>
      <c r="AA163" s="47" t="s">
        <v>501</v>
      </c>
      <c r="AD163" s="59" t="str" cm="1">
        <f t="array" ref="AD163:AF163">IFERROR(
   TRANSPOSE(
      _xlfn._xlws.SORT(
         _xlfn.UNIQUE(
            _xlfn._xlws.FILTER(
               Regional_CZ[Nombre Centro Zonal],
               Regional_CZ[Regional]=DATOS!B173,
               ""
            )
         )
      )
   ),
""
)</f>
        <v>CZ Armenia Norte</v>
      </c>
      <c r="AE163" s="39" t="str">
        <v>CZ Armenia Sur</v>
      </c>
      <c r="AF163" s="39" t="str">
        <v>CZ Calarca</v>
      </c>
    </row>
    <row r="164" spans="24:32">
      <c r="X164" s="50" t="s">
        <v>502</v>
      </c>
      <c r="Y164" s="51" t="s">
        <v>209</v>
      </c>
      <c r="Z164" s="51" t="s">
        <v>142</v>
      </c>
      <c r="AA164" s="46" t="s">
        <v>503</v>
      </c>
      <c r="AD164" s="59" t="str" cm="1">
        <f t="array" ref="AD164:AF164">IFERROR(
   TRANSPOSE(
      _xlfn._xlws.SORT(
         _xlfn.UNIQUE(
            _xlfn._xlws.FILTER(
               Regional_CZ[Nombre Centro Zonal],
               Regional_CZ[Regional]=DATOS!B174,
               ""
            )
         )
      )
   ),
""
)</f>
        <v>CZ Armenia Norte</v>
      </c>
      <c r="AE164" s="39" t="str">
        <v>CZ Armenia Sur</v>
      </c>
      <c r="AF164" s="39" t="str">
        <v>CZ Calarca</v>
      </c>
    </row>
    <row r="165" spans="24:32">
      <c r="X165" s="52" t="s">
        <v>502</v>
      </c>
      <c r="Y165" s="53" t="s">
        <v>209</v>
      </c>
      <c r="Z165" s="53" t="s">
        <v>143</v>
      </c>
      <c r="AA165" s="47" t="s">
        <v>504</v>
      </c>
      <c r="AD165" s="59" t="str" cm="1">
        <f t="array" ref="AD165:AF165">IFERROR(
   TRANSPOSE(
      _xlfn._xlws.SORT(
         _xlfn.UNIQUE(
            _xlfn._xlws.FILTER(
               Regional_CZ[Nombre Centro Zonal],
               Regional_CZ[Regional]=DATOS!B175,
               ""
            )
         )
      )
   ),
""
)</f>
        <v>CZ Armenia Norte</v>
      </c>
      <c r="AE165" s="39" t="str">
        <v>CZ Armenia Sur</v>
      </c>
      <c r="AF165" s="39" t="str">
        <v>CZ Calarca</v>
      </c>
    </row>
    <row r="166" spans="24:32">
      <c r="X166" s="50" t="s">
        <v>502</v>
      </c>
      <c r="Y166" s="51" t="s">
        <v>209</v>
      </c>
      <c r="Z166" s="51" t="s">
        <v>144</v>
      </c>
      <c r="AA166" s="46" t="s">
        <v>505</v>
      </c>
      <c r="AD166" s="59" t="str" cm="1">
        <f t="array" ref="AD166:AF166">IFERROR(
   TRANSPOSE(
      _xlfn._xlws.SORT(
         _xlfn.UNIQUE(
            _xlfn._xlws.FILTER(
               Regional_CZ[Nombre Centro Zonal],
               Regional_CZ[Regional]=DATOS!B176,
               ""
            )
         )
      )
   ),
""
)</f>
        <v>CZ Armenia Norte</v>
      </c>
      <c r="AE166" s="39" t="str">
        <v>CZ Armenia Sur</v>
      </c>
      <c r="AF166" s="39" t="str">
        <v>CZ Calarca</v>
      </c>
    </row>
    <row r="167" spans="24:32">
      <c r="X167" s="52" t="s">
        <v>502</v>
      </c>
      <c r="Y167" s="53" t="s">
        <v>209</v>
      </c>
      <c r="Z167" s="53" t="s">
        <v>145</v>
      </c>
      <c r="AA167" s="47" t="s">
        <v>506</v>
      </c>
      <c r="AD167" s="59" t="str" cm="1">
        <f t="array" ref="AD167:AF167">IFERROR(
   TRANSPOSE(
      _xlfn._xlws.SORT(
         _xlfn.UNIQUE(
            _xlfn._xlws.FILTER(
               Regional_CZ[Nombre Centro Zonal],
               Regional_CZ[Regional]=DATOS!B177,
               ""
            )
         )
      )
   ),
""
)</f>
        <v>CZ Armenia Norte</v>
      </c>
      <c r="AE167" s="39" t="str">
        <v>CZ Armenia Sur</v>
      </c>
      <c r="AF167" s="39" t="str">
        <v>CZ Calarca</v>
      </c>
    </row>
    <row r="168" spans="24:32">
      <c r="X168" s="50" t="s">
        <v>502</v>
      </c>
      <c r="Y168" s="51" t="s">
        <v>209</v>
      </c>
      <c r="Z168" s="51" t="s">
        <v>146</v>
      </c>
      <c r="AA168" s="46" t="s">
        <v>507</v>
      </c>
      <c r="AD168" s="59" t="str" cm="1">
        <f t="array" ref="AD168:AF168">IFERROR(
   TRANSPOSE(
      _xlfn._xlws.SORT(
         _xlfn.UNIQUE(
            _xlfn._xlws.FILTER(
               Regional_CZ[Nombre Centro Zonal],
               Regional_CZ[Regional]=DATOS!B178,
               ""
            )
         )
      )
   ),
""
)</f>
        <v>CZ Armenia Norte</v>
      </c>
      <c r="AE168" s="39" t="str">
        <v>CZ Armenia Sur</v>
      </c>
      <c r="AF168" s="39" t="str">
        <v>CZ Calarca</v>
      </c>
    </row>
    <row r="169" spans="24:32">
      <c r="X169" s="52" t="s">
        <v>502</v>
      </c>
      <c r="Y169" s="53" t="s">
        <v>209</v>
      </c>
      <c r="Z169" s="53" t="s">
        <v>147</v>
      </c>
      <c r="AA169" s="47" t="s">
        <v>508</v>
      </c>
      <c r="AD169" s="59" t="str" cm="1">
        <f t="array" ref="AD169:AF169">IFERROR(
   TRANSPOSE(
      _xlfn._xlws.SORT(
         _xlfn.UNIQUE(
            _xlfn._xlws.FILTER(
               Regional_CZ[Nombre Centro Zonal],
               Regional_CZ[Regional]=DATOS!B179,
               ""
            )
         )
      )
   ),
""
)</f>
        <v>CZ Armenia Norte</v>
      </c>
      <c r="AE169" s="39" t="str">
        <v>CZ Armenia Sur</v>
      </c>
      <c r="AF169" s="39" t="str">
        <v>CZ Calarca</v>
      </c>
    </row>
    <row r="170" spans="24:32">
      <c r="X170" s="50" t="s">
        <v>502</v>
      </c>
      <c r="Y170" s="51" t="s">
        <v>209</v>
      </c>
      <c r="Z170" s="51" t="s">
        <v>148</v>
      </c>
      <c r="AA170" s="46" t="s">
        <v>509</v>
      </c>
      <c r="AD170" s="59" t="str" cm="1">
        <f t="array" ref="AD170:AF170">IFERROR(
   TRANSPOSE(
      _xlfn._xlws.SORT(
         _xlfn.UNIQUE(
            _xlfn._xlws.FILTER(
               Regional_CZ[Nombre Centro Zonal],
               Regional_CZ[Regional]=DATOS!B180,
               ""
            )
         )
      )
   ),
""
)</f>
        <v>CZ Armenia Norte</v>
      </c>
      <c r="AE170" s="39" t="str">
        <v>CZ Armenia Sur</v>
      </c>
      <c r="AF170" s="39" t="str">
        <v>CZ Calarca</v>
      </c>
    </row>
    <row r="171" spans="24:32">
      <c r="X171" s="52" t="s">
        <v>502</v>
      </c>
      <c r="Y171" s="53" t="s">
        <v>209</v>
      </c>
      <c r="Z171" s="53" t="s">
        <v>149</v>
      </c>
      <c r="AA171" s="47" t="s">
        <v>510</v>
      </c>
      <c r="AD171" s="59" t="str" cm="1">
        <f t="array" ref="AD171:AF171">IFERROR(
   TRANSPOSE(
      _xlfn._xlws.SORT(
         _xlfn.UNIQUE(
            _xlfn._xlws.FILTER(
               Regional_CZ[Nombre Centro Zonal],
               Regional_CZ[Regional]=DATOS!B181,
               ""
            )
         )
      )
   ),
""
)</f>
        <v>CZ Armenia Norte</v>
      </c>
      <c r="AE171" s="39" t="str">
        <v>CZ Armenia Sur</v>
      </c>
      <c r="AF171" s="39" t="str">
        <v>CZ Calarca</v>
      </c>
    </row>
    <row r="172" spans="24:32">
      <c r="X172" s="50" t="s">
        <v>502</v>
      </c>
      <c r="Y172" s="51" t="s">
        <v>209</v>
      </c>
      <c r="Z172" s="51" t="s">
        <v>150</v>
      </c>
      <c r="AA172" s="46" t="s">
        <v>511</v>
      </c>
      <c r="AD172" s="59" t="str" cm="1">
        <f t="array" ref="AD172:AF172">IFERROR(
   TRANSPOSE(
      _xlfn._xlws.SORT(
         _xlfn.UNIQUE(
            _xlfn._xlws.FILTER(
               Regional_CZ[Nombre Centro Zonal],
               Regional_CZ[Regional]=DATOS!B182,
               ""
            )
         )
      )
   ),
""
)</f>
        <v>CZ Armenia Norte</v>
      </c>
      <c r="AE172" s="39" t="str">
        <v>CZ Armenia Sur</v>
      </c>
      <c r="AF172" s="39" t="str">
        <v>CZ Calarca</v>
      </c>
    </row>
    <row r="173" spans="24:32">
      <c r="X173" s="52" t="s">
        <v>502</v>
      </c>
      <c r="Y173" s="53" t="s">
        <v>209</v>
      </c>
      <c r="Z173" s="53" t="s">
        <v>151</v>
      </c>
      <c r="AA173" s="47" t="s">
        <v>512</v>
      </c>
      <c r="AD173" s="59" t="str" cm="1">
        <f t="array" ref="AD173:AF173">IFERROR(
   TRANSPOSE(
      _xlfn._xlws.SORT(
         _xlfn.UNIQUE(
            _xlfn._xlws.FILTER(
               Regional_CZ[Nombre Centro Zonal],
               Regional_CZ[Regional]=DATOS!B183,
               ""
            )
         )
      )
   ),
""
)</f>
        <v>CZ Armenia Norte</v>
      </c>
      <c r="AE173" s="39" t="str">
        <v>CZ Armenia Sur</v>
      </c>
      <c r="AF173" s="39" t="str">
        <v>CZ Calarca</v>
      </c>
    </row>
    <row r="174" spans="24:32">
      <c r="X174" s="50" t="s">
        <v>502</v>
      </c>
      <c r="Y174" s="51" t="s">
        <v>209</v>
      </c>
      <c r="Z174" s="51" t="s">
        <v>152</v>
      </c>
      <c r="AA174" s="46" t="s">
        <v>513</v>
      </c>
      <c r="AD174" s="59" t="str" cm="1">
        <f t="array" ref="AD174:AF174">IFERROR(
   TRANSPOSE(
      _xlfn._xlws.SORT(
         _xlfn.UNIQUE(
            _xlfn._xlws.FILTER(
               Regional_CZ[Nombre Centro Zonal],
               Regional_CZ[Regional]=DATOS!B184,
               ""
            )
         )
      )
   ),
""
)</f>
        <v>CZ Armenia Norte</v>
      </c>
      <c r="AE174" s="39" t="str">
        <v>CZ Armenia Sur</v>
      </c>
      <c r="AF174" s="39" t="str">
        <v>CZ Calarca</v>
      </c>
    </row>
    <row r="175" spans="24:32">
      <c r="X175" s="52" t="s">
        <v>514</v>
      </c>
      <c r="Y175" s="53" t="s">
        <v>210</v>
      </c>
      <c r="Z175" s="53" t="s">
        <v>153</v>
      </c>
      <c r="AA175" s="47" t="s">
        <v>515</v>
      </c>
      <c r="AD175" s="59" t="str" cm="1">
        <f t="array" ref="AD175:AF175">IFERROR(
   TRANSPOSE(
      _xlfn._xlws.SORT(
         _xlfn.UNIQUE(
            _xlfn._xlws.FILTER(
               Regional_CZ[Nombre Centro Zonal],
               Regional_CZ[Regional]=DATOS!B185,
               ""
            )
         )
      )
   ),
""
)</f>
        <v>CZ Armenia Norte</v>
      </c>
      <c r="AE175" s="39" t="str">
        <v>CZ Armenia Sur</v>
      </c>
      <c r="AF175" s="39" t="str">
        <v>CZ Calarca</v>
      </c>
    </row>
    <row r="176" spans="24:32">
      <c r="X176" s="50" t="s">
        <v>514</v>
      </c>
      <c r="Y176" s="51" t="s">
        <v>210</v>
      </c>
      <c r="Z176" s="51" t="s">
        <v>61</v>
      </c>
      <c r="AA176" s="46" t="s">
        <v>516</v>
      </c>
      <c r="AD176" s="59" t="str" cm="1">
        <f t="array" ref="AD176:AF176">IFERROR(
   TRANSPOSE(
      _xlfn._xlws.SORT(
         _xlfn.UNIQUE(
            _xlfn._xlws.FILTER(
               Regional_CZ[Nombre Centro Zonal],
               Regional_CZ[Regional]=DATOS!B186,
               ""
            )
         )
      )
   ),
""
)</f>
        <v>CZ Armenia Norte</v>
      </c>
      <c r="AE176" s="39" t="str">
        <v>CZ Armenia Sur</v>
      </c>
      <c r="AF176" s="39" t="str">
        <v>CZ Calarca</v>
      </c>
    </row>
    <row r="177" spans="24:32">
      <c r="X177" s="52" t="s">
        <v>514</v>
      </c>
      <c r="Y177" s="53" t="s">
        <v>210</v>
      </c>
      <c r="Z177" s="53" t="s">
        <v>154</v>
      </c>
      <c r="AA177" s="47" t="s">
        <v>517</v>
      </c>
      <c r="AD177" s="59" t="str" cm="1">
        <f t="array" ref="AD177:AF177">IFERROR(
   TRANSPOSE(
      _xlfn._xlws.SORT(
         _xlfn.UNIQUE(
            _xlfn._xlws.FILTER(
               Regional_CZ[Nombre Centro Zonal],
               Regional_CZ[Regional]=DATOS!B187,
               ""
            )
         )
      )
   ),
""
)</f>
        <v>CZ Armenia Norte</v>
      </c>
      <c r="AE177" s="39" t="str">
        <v>CZ Armenia Sur</v>
      </c>
      <c r="AF177" s="39" t="str">
        <v>CZ Calarca</v>
      </c>
    </row>
    <row r="178" spans="24:32">
      <c r="X178" s="50" t="s">
        <v>514</v>
      </c>
      <c r="Y178" s="51" t="s">
        <v>210</v>
      </c>
      <c r="Z178" s="51" t="s">
        <v>155</v>
      </c>
      <c r="AA178" s="46" t="s">
        <v>518</v>
      </c>
      <c r="AD178" s="59" t="str" cm="1">
        <f t="array" ref="AD178:AF178">IFERROR(
   TRANSPOSE(
      _xlfn._xlws.SORT(
         _xlfn.UNIQUE(
            _xlfn._xlws.FILTER(
               Regional_CZ[Nombre Centro Zonal],
               Regional_CZ[Regional]=DATOS!B188,
               ""
            )
         )
      )
   ),
""
)</f>
        <v>CZ Armenia Norte</v>
      </c>
      <c r="AE178" s="39" t="str">
        <v>CZ Armenia Sur</v>
      </c>
      <c r="AF178" s="39" t="str">
        <v>CZ Calarca</v>
      </c>
    </row>
    <row r="179" spans="24:32">
      <c r="X179" s="52" t="s">
        <v>519</v>
      </c>
      <c r="Y179" s="53" t="s">
        <v>211</v>
      </c>
      <c r="Z179" s="53" t="s">
        <v>156</v>
      </c>
      <c r="AA179" s="47" t="s">
        <v>520</v>
      </c>
      <c r="AD179" s="59" t="str" cm="1">
        <f t="array" ref="AD179:AF179">IFERROR(
   TRANSPOSE(
      _xlfn._xlws.SORT(
         _xlfn.UNIQUE(
            _xlfn._xlws.FILTER(
               Regional_CZ[Nombre Centro Zonal],
               Regional_CZ[Regional]=DATOS!B189,
               ""
            )
         )
      )
   ),
""
)</f>
        <v>CZ Armenia Norte</v>
      </c>
      <c r="AE179" s="39" t="str">
        <v>CZ Armenia Sur</v>
      </c>
      <c r="AF179" s="39" t="str">
        <v>CZ Calarca</v>
      </c>
    </row>
    <row r="180" spans="24:32">
      <c r="X180" s="50" t="s">
        <v>519</v>
      </c>
      <c r="Y180" s="51" t="s">
        <v>211</v>
      </c>
      <c r="Z180" s="51" t="s">
        <v>157</v>
      </c>
      <c r="AA180" s="46" t="s">
        <v>521</v>
      </c>
      <c r="AD180" s="59" t="str" cm="1">
        <f t="array" ref="AD180:AF180">IFERROR(
   TRANSPOSE(
      _xlfn._xlws.SORT(
         _xlfn.UNIQUE(
            _xlfn._xlws.FILTER(
               Regional_CZ[Nombre Centro Zonal],
               Regional_CZ[Regional]=DATOS!B190,
               ""
            )
         )
      )
   ),
""
)</f>
        <v>CZ Armenia Norte</v>
      </c>
      <c r="AE180" s="39" t="str">
        <v>CZ Armenia Sur</v>
      </c>
      <c r="AF180" s="39" t="str">
        <v>CZ Calarca</v>
      </c>
    </row>
    <row r="181" spans="24:32">
      <c r="X181" s="52" t="s">
        <v>519</v>
      </c>
      <c r="Y181" s="53" t="s">
        <v>211</v>
      </c>
      <c r="Z181" s="53" t="s">
        <v>158</v>
      </c>
      <c r="AA181" s="47" t="s">
        <v>522</v>
      </c>
      <c r="AD181" s="59" t="str" cm="1">
        <f t="array" ref="AD181:AF181">IFERROR(
   TRANSPOSE(
      _xlfn._xlws.SORT(
         _xlfn.UNIQUE(
            _xlfn._xlws.FILTER(
               Regional_CZ[Nombre Centro Zonal],
               Regional_CZ[Regional]=DATOS!B191,
               ""
            )
         )
      )
   ),
""
)</f>
        <v>CZ Armenia Norte</v>
      </c>
      <c r="AE181" s="39" t="str">
        <v>CZ Armenia Sur</v>
      </c>
      <c r="AF181" s="39" t="str">
        <v>CZ Calarca</v>
      </c>
    </row>
    <row r="182" spans="24:32">
      <c r="X182" s="50" t="s">
        <v>519</v>
      </c>
      <c r="Y182" s="51" t="s">
        <v>211</v>
      </c>
      <c r="Z182" s="51" t="s">
        <v>159</v>
      </c>
      <c r="AA182" s="46" t="s">
        <v>523</v>
      </c>
      <c r="AD182" s="59" t="str" cm="1">
        <f t="array" ref="AD182:AF182">IFERROR(
   TRANSPOSE(
      _xlfn._xlws.SORT(
         _xlfn.UNIQUE(
            _xlfn._xlws.FILTER(
               Regional_CZ[Nombre Centro Zonal],
               Regional_CZ[Regional]=DATOS!B192,
               ""
            )
         )
      )
   ),
""
)</f>
        <v>CZ Armenia Norte</v>
      </c>
      <c r="AE182" s="39" t="str">
        <v>CZ Armenia Sur</v>
      </c>
      <c r="AF182" s="39" t="str">
        <v>CZ Calarca</v>
      </c>
    </row>
    <row r="183" spans="24:32">
      <c r="X183" s="52" t="s">
        <v>519</v>
      </c>
      <c r="Y183" s="53" t="s">
        <v>211</v>
      </c>
      <c r="Z183" s="53" t="s">
        <v>160</v>
      </c>
      <c r="AA183" s="47" t="s">
        <v>524</v>
      </c>
      <c r="AD183" s="59" t="str" cm="1">
        <f t="array" ref="AD183:AF183">IFERROR(
   TRANSPOSE(
      _xlfn._xlws.SORT(
         _xlfn.UNIQUE(
            _xlfn._xlws.FILTER(
               Regional_CZ[Nombre Centro Zonal],
               Regional_CZ[Regional]=DATOS!B193,
               ""
            )
         )
      )
   ),
""
)</f>
        <v>CZ Armenia Norte</v>
      </c>
      <c r="AE183" s="39" t="str">
        <v>CZ Armenia Sur</v>
      </c>
      <c r="AF183" s="39" t="str">
        <v>CZ Calarca</v>
      </c>
    </row>
    <row r="184" spans="24:32">
      <c r="X184" s="50" t="s">
        <v>519</v>
      </c>
      <c r="Y184" s="51" t="s">
        <v>211</v>
      </c>
      <c r="Z184" s="51" t="s">
        <v>161</v>
      </c>
      <c r="AA184" s="46" t="s">
        <v>525</v>
      </c>
      <c r="AD184" s="59" t="str" cm="1">
        <f t="array" ref="AD184:AF184">IFERROR(
   TRANSPOSE(
      _xlfn._xlws.SORT(
         _xlfn.UNIQUE(
            _xlfn._xlws.FILTER(
               Regional_CZ[Nombre Centro Zonal],
               Regional_CZ[Regional]=DATOS!B194,
               ""
            )
         )
      )
   ),
""
)</f>
        <v>CZ Armenia Norte</v>
      </c>
      <c r="AE184" s="39" t="str">
        <v>CZ Armenia Sur</v>
      </c>
      <c r="AF184" s="39" t="str">
        <v>CZ Calarca</v>
      </c>
    </row>
    <row r="185" spans="24:32">
      <c r="X185" s="52" t="s">
        <v>519</v>
      </c>
      <c r="Y185" s="53" t="s">
        <v>211</v>
      </c>
      <c r="Z185" s="53" t="s">
        <v>162</v>
      </c>
      <c r="AA185" s="47" t="s">
        <v>526</v>
      </c>
      <c r="AD185" s="59" t="str" cm="1">
        <f t="array" ref="AD185:AF185">IFERROR(
   TRANSPOSE(
      _xlfn._xlws.SORT(
         _xlfn.UNIQUE(
            _xlfn._xlws.FILTER(
               Regional_CZ[Nombre Centro Zonal],
               Regional_CZ[Regional]=DATOS!B195,
               ""
            )
         )
      )
   ),
""
)</f>
        <v>CZ Armenia Norte</v>
      </c>
      <c r="AE185" s="39" t="str">
        <v>CZ Armenia Sur</v>
      </c>
      <c r="AF185" s="39" t="str">
        <v>CZ Calarca</v>
      </c>
    </row>
    <row r="186" spans="24:32">
      <c r="X186" s="50" t="s">
        <v>519</v>
      </c>
      <c r="Y186" s="51" t="s">
        <v>211</v>
      </c>
      <c r="Z186" s="51" t="s">
        <v>163</v>
      </c>
      <c r="AA186" s="46" t="s">
        <v>527</v>
      </c>
      <c r="AD186" s="59" t="str" cm="1">
        <f t="array" ref="AD186:AF186">IFERROR(
   TRANSPOSE(
      _xlfn._xlws.SORT(
         _xlfn.UNIQUE(
            _xlfn._xlws.FILTER(
               Regional_CZ[Nombre Centro Zonal],
               Regional_CZ[Regional]=DATOS!B196,
               ""
            )
         )
      )
   ),
""
)</f>
        <v>CZ Armenia Norte</v>
      </c>
      <c r="AE186" s="39" t="str">
        <v>CZ Armenia Sur</v>
      </c>
      <c r="AF186" s="39" t="str">
        <v>CZ Calarca</v>
      </c>
    </row>
    <row r="187" spans="24:32">
      <c r="X187" s="52" t="s">
        <v>519</v>
      </c>
      <c r="Y187" s="53" t="s">
        <v>211</v>
      </c>
      <c r="Z187" s="53" t="s">
        <v>164</v>
      </c>
      <c r="AA187" s="47" t="s">
        <v>528</v>
      </c>
      <c r="AD187" s="59" t="str" cm="1">
        <f t="array" ref="AD187:AF187">IFERROR(
   TRANSPOSE(
      _xlfn._xlws.SORT(
         _xlfn.UNIQUE(
            _xlfn._xlws.FILTER(
               Regional_CZ[Nombre Centro Zonal],
               Regional_CZ[Regional]=DATOS!B197,
               ""
            )
         )
      )
   ),
""
)</f>
        <v>CZ Armenia Norte</v>
      </c>
      <c r="AE187" s="39" t="str">
        <v>CZ Armenia Sur</v>
      </c>
      <c r="AF187" s="39" t="str">
        <v>CZ Calarca</v>
      </c>
    </row>
    <row r="188" spans="24:32">
      <c r="X188" s="50" t="s">
        <v>519</v>
      </c>
      <c r="Y188" s="51" t="s">
        <v>211</v>
      </c>
      <c r="Z188" s="51" t="s">
        <v>165</v>
      </c>
      <c r="AA188" s="46" t="s">
        <v>529</v>
      </c>
      <c r="AD188" s="59" t="str" cm="1">
        <f t="array" ref="AD188:AF188">IFERROR(
   TRANSPOSE(
      _xlfn._xlws.SORT(
         _xlfn.UNIQUE(
            _xlfn._xlws.FILTER(
               Regional_CZ[Nombre Centro Zonal],
               Regional_CZ[Regional]=DATOS!B198,
               ""
            )
         )
      )
   ),
""
)</f>
        <v>CZ Armenia Norte</v>
      </c>
      <c r="AE188" s="39" t="str">
        <v>CZ Armenia Sur</v>
      </c>
      <c r="AF188" s="39" t="str">
        <v>CZ Calarca</v>
      </c>
    </row>
    <row r="189" spans="24:32">
      <c r="X189" s="52" t="s">
        <v>530</v>
      </c>
      <c r="Y189" s="53" t="s">
        <v>531</v>
      </c>
      <c r="Z189" s="53" t="s">
        <v>166</v>
      </c>
      <c r="AA189" s="47" t="s">
        <v>532</v>
      </c>
      <c r="AD189" s="59" t="str" cm="1">
        <f t="array" ref="AD189:AF189">IFERROR(
   TRANSPOSE(
      _xlfn._xlws.SORT(
         _xlfn.UNIQUE(
            _xlfn._xlws.FILTER(
               Regional_CZ[Nombre Centro Zonal],
               Regional_CZ[Regional]=DATOS!B199,
               ""
            )
         )
      )
   ),
""
)</f>
        <v>CZ Armenia Norte</v>
      </c>
      <c r="AE189" s="39" t="str">
        <v>CZ Armenia Sur</v>
      </c>
      <c r="AF189" s="39" t="str">
        <v>CZ Calarca</v>
      </c>
    </row>
    <row r="190" spans="24:32">
      <c r="X190" s="50" t="s">
        <v>530</v>
      </c>
      <c r="Y190" s="51" t="s">
        <v>531</v>
      </c>
      <c r="Z190" s="51" t="s">
        <v>167</v>
      </c>
      <c r="AA190" s="46" t="s">
        <v>533</v>
      </c>
      <c r="AD190" s="59" t="str" cm="1">
        <f t="array" ref="AD190:AF190">IFERROR(
   TRANSPOSE(
      _xlfn._xlws.SORT(
         _xlfn.UNIQUE(
            _xlfn._xlws.FILTER(
               Regional_CZ[Nombre Centro Zonal],
               Regional_CZ[Regional]=DATOS!B200,
               ""
            )
         )
      )
   ),
""
)</f>
        <v>CZ Armenia Norte</v>
      </c>
      <c r="AE190" s="39" t="str">
        <v>CZ Armenia Sur</v>
      </c>
      <c r="AF190" s="39" t="str">
        <v>CZ Calarca</v>
      </c>
    </row>
    <row r="191" spans="24:32">
      <c r="X191" s="52" t="s">
        <v>530</v>
      </c>
      <c r="Y191" s="53" t="s">
        <v>531</v>
      </c>
      <c r="Z191" s="53" t="s">
        <v>168</v>
      </c>
      <c r="AA191" s="47" t="s">
        <v>534</v>
      </c>
      <c r="AD191" s="59" t="str" cm="1">
        <f t="array" ref="AD191:AF191">IFERROR(
   TRANSPOSE(
      _xlfn._xlws.SORT(
         _xlfn.UNIQUE(
            _xlfn._xlws.FILTER(
               Regional_CZ[Nombre Centro Zonal],
               Regional_CZ[Regional]=DATOS!B201,
               ""
            )
         )
      )
   ),
""
)</f>
        <v>CZ Armenia Norte</v>
      </c>
      <c r="AE191" s="39" t="str">
        <v>CZ Armenia Sur</v>
      </c>
      <c r="AF191" s="39" t="str">
        <v>CZ Calarca</v>
      </c>
    </row>
    <row r="192" spans="24:32">
      <c r="X192" s="50" t="s">
        <v>530</v>
      </c>
      <c r="Y192" s="51" t="s">
        <v>531</v>
      </c>
      <c r="Z192" s="51" t="s">
        <v>68</v>
      </c>
      <c r="AA192" s="46" t="s">
        <v>535</v>
      </c>
      <c r="AD192" s="59" t="str" cm="1">
        <f t="array" ref="AD192:AF192">IFERROR(
   TRANSPOSE(
      _xlfn._xlws.SORT(
         _xlfn.UNIQUE(
            _xlfn._xlws.FILTER(
               Regional_CZ[Nombre Centro Zonal],
               Regional_CZ[Regional]=DATOS!B202,
               ""
            )
         )
      )
   ),
""
)</f>
        <v>CZ Armenia Norte</v>
      </c>
      <c r="AE192" s="39" t="str">
        <v>CZ Armenia Sur</v>
      </c>
      <c r="AF192" s="39" t="str">
        <v>CZ Calarca</v>
      </c>
    </row>
    <row r="193" spans="24:32">
      <c r="X193" s="52" t="s">
        <v>530</v>
      </c>
      <c r="Y193" s="53" t="s">
        <v>531</v>
      </c>
      <c r="Z193" s="53" t="s">
        <v>70</v>
      </c>
      <c r="AA193" s="47" t="s">
        <v>536</v>
      </c>
      <c r="AD193" s="59" t="str" cm="1">
        <f t="array" ref="AD193:AF193">IFERROR(
   TRANSPOSE(
      _xlfn._xlws.SORT(
         _xlfn.UNIQUE(
            _xlfn._xlws.FILTER(
               Regional_CZ[Nombre Centro Zonal],
               Regional_CZ[Regional]=DATOS!B203,
               ""
            )
         )
      )
   ),
""
)</f>
        <v>CZ Armenia Norte</v>
      </c>
      <c r="AE193" s="39" t="str">
        <v>CZ Armenia Sur</v>
      </c>
      <c r="AF193" s="39" t="str">
        <v>CZ Calarca</v>
      </c>
    </row>
    <row r="194" spans="24:32">
      <c r="X194" s="50" t="s">
        <v>530</v>
      </c>
      <c r="Y194" s="51" t="s">
        <v>531</v>
      </c>
      <c r="Z194" s="51" t="s">
        <v>169</v>
      </c>
      <c r="AA194" s="46" t="s">
        <v>537</v>
      </c>
      <c r="AD194" s="59" t="str" cm="1">
        <f t="array" ref="AD194:AF194">IFERROR(
   TRANSPOSE(
      _xlfn._xlws.SORT(
         _xlfn.UNIQUE(
            _xlfn._xlws.FILTER(
               Regional_CZ[Nombre Centro Zonal],
               Regional_CZ[Regional]=DATOS!B204,
               ""
            )
         )
      )
   ),
""
)</f>
        <v>CZ Armenia Norte</v>
      </c>
      <c r="AE194" s="39" t="str">
        <v>CZ Armenia Sur</v>
      </c>
      <c r="AF194" s="39" t="str">
        <v>CZ Calarca</v>
      </c>
    </row>
    <row r="195" spans="24:32">
      <c r="X195" s="52" t="s">
        <v>530</v>
      </c>
      <c r="Y195" s="53" t="s">
        <v>531</v>
      </c>
      <c r="Z195" s="53" t="s">
        <v>170</v>
      </c>
      <c r="AA195" s="47" t="s">
        <v>538</v>
      </c>
      <c r="AD195" s="59" t="str" cm="1">
        <f t="array" ref="AD195:AF195">IFERROR(
   TRANSPOSE(
      _xlfn._xlws.SORT(
         _xlfn.UNIQUE(
            _xlfn._xlws.FILTER(
               Regional_CZ[Nombre Centro Zonal],
               Regional_CZ[Regional]=DATOS!B205,
               ""
            )
         )
      )
   ),
""
)</f>
        <v>CZ Armenia Norte</v>
      </c>
      <c r="AE195" s="39" t="str">
        <v>CZ Armenia Sur</v>
      </c>
      <c r="AF195" s="39" t="str">
        <v>CZ Calarca</v>
      </c>
    </row>
    <row r="196" spans="24:32">
      <c r="X196" s="50" t="s">
        <v>530</v>
      </c>
      <c r="Y196" s="51" t="s">
        <v>531</v>
      </c>
      <c r="Z196" s="51" t="s">
        <v>171</v>
      </c>
      <c r="AA196" s="46" t="s">
        <v>539</v>
      </c>
      <c r="AD196" s="59" t="str" cm="1">
        <f t="array" ref="AD196:AF196">IFERROR(
   TRANSPOSE(
      _xlfn._xlws.SORT(
         _xlfn.UNIQUE(
            _xlfn._xlws.FILTER(
               Regional_CZ[Nombre Centro Zonal],
               Regional_CZ[Regional]=DATOS!B206,
               ""
            )
         )
      )
   ),
""
)</f>
        <v>CZ Armenia Norte</v>
      </c>
      <c r="AE196" s="39" t="str">
        <v>CZ Armenia Sur</v>
      </c>
      <c r="AF196" s="39" t="str">
        <v>CZ Calarca</v>
      </c>
    </row>
    <row r="197" spans="24:32">
      <c r="X197" s="52" t="s">
        <v>530</v>
      </c>
      <c r="Y197" s="53" t="s">
        <v>531</v>
      </c>
      <c r="Z197" s="53" t="s">
        <v>172</v>
      </c>
      <c r="AA197" s="47" t="s">
        <v>540</v>
      </c>
      <c r="AD197" s="59" t="str" cm="1">
        <f t="array" ref="AD197:AF197">IFERROR(
   TRANSPOSE(
      _xlfn._xlws.SORT(
         _xlfn.UNIQUE(
            _xlfn._xlws.FILTER(
               Regional_CZ[Nombre Centro Zonal],
               Regional_CZ[Regional]=DATOS!B207,
               ""
            )
         )
      )
   ),
""
)</f>
        <v>CZ Armenia Norte</v>
      </c>
      <c r="AE197" s="39" t="str">
        <v>CZ Armenia Sur</v>
      </c>
      <c r="AF197" s="39" t="str">
        <v>CZ Calarca</v>
      </c>
    </row>
    <row r="198" spans="24:32">
      <c r="X198" s="50" t="s">
        <v>530</v>
      </c>
      <c r="Y198" s="51" t="s">
        <v>531</v>
      </c>
      <c r="Z198" s="51" t="s">
        <v>173</v>
      </c>
      <c r="AA198" s="46" t="s">
        <v>541</v>
      </c>
      <c r="AD198" s="59" t="str" cm="1">
        <f t="array" ref="AD198:AF198">IFERROR(
   TRANSPOSE(
      _xlfn._xlws.SORT(
         _xlfn.UNIQUE(
            _xlfn._xlws.FILTER(
               Regional_CZ[Nombre Centro Zonal],
               Regional_CZ[Regional]=DATOS!B208,
               ""
            )
         )
      )
   ),
""
)</f>
        <v>CZ Armenia Norte</v>
      </c>
      <c r="AE198" s="39" t="str">
        <v>CZ Armenia Sur</v>
      </c>
      <c r="AF198" s="39" t="str">
        <v>CZ Calarca</v>
      </c>
    </row>
    <row r="199" spans="24:32">
      <c r="X199" s="52" t="s">
        <v>530</v>
      </c>
      <c r="Y199" s="53" t="s">
        <v>531</v>
      </c>
      <c r="Z199" s="53" t="s">
        <v>174</v>
      </c>
      <c r="AA199" s="47" t="s">
        <v>542</v>
      </c>
      <c r="AD199" s="59" t="str" cm="1">
        <f t="array" ref="AD199:AF199">IFERROR(
   TRANSPOSE(
      _xlfn._xlws.SORT(
         _xlfn.UNIQUE(
            _xlfn._xlws.FILTER(
               Regional_CZ[Nombre Centro Zonal],
               Regional_CZ[Regional]=DATOS!B209,
               ""
            )
         )
      )
   ),
""
)</f>
        <v>CZ Armenia Norte</v>
      </c>
      <c r="AE199" s="39" t="str">
        <v>CZ Armenia Sur</v>
      </c>
      <c r="AF199" s="39" t="str">
        <v>CZ Calarca</v>
      </c>
    </row>
    <row r="200" spans="24:32">
      <c r="X200" s="50" t="s">
        <v>530</v>
      </c>
      <c r="Y200" s="51" t="s">
        <v>531</v>
      </c>
      <c r="Z200" s="51" t="s">
        <v>175</v>
      </c>
      <c r="AA200" s="46" t="s">
        <v>543</v>
      </c>
      <c r="AD200" s="59" t="str" cm="1">
        <f t="array" ref="AD200:AF200">IFERROR(
   TRANSPOSE(
      _xlfn._xlws.SORT(
         _xlfn.UNIQUE(
            _xlfn._xlws.FILTER(
               Regional_CZ[Nombre Centro Zonal],
               Regional_CZ[Regional]=DATOS!B210,
               ""
            )
         )
      )
   ),
""
)</f>
        <v>CZ Armenia Norte</v>
      </c>
      <c r="AE200" s="39" t="str">
        <v>CZ Armenia Sur</v>
      </c>
      <c r="AF200" s="39" t="str">
        <v>CZ Calarca</v>
      </c>
    </row>
    <row r="201" spans="24:32">
      <c r="X201" s="52" t="s">
        <v>530</v>
      </c>
      <c r="Y201" s="53" t="s">
        <v>531</v>
      </c>
      <c r="Z201" s="53" t="s">
        <v>176</v>
      </c>
      <c r="AA201" s="47" t="s">
        <v>544</v>
      </c>
      <c r="AD201" s="59" t="str" cm="1">
        <f t="array" ref="AD201:AF201">IFERROR(
   TRANSPOSE(
      _xlfn._xlws.SORT(
         _xlfn.UNIQUE(
            _xlfn._xlws.FILTER(
               Regional_CZ[Nombre Centro Zonal],
               Regional_CZ[Regional]=DATOS!B211,
               ""
            )
         )
      )
   ),
""
)</f>
        <v>CZ Armenia Norte</v>
      </c>
      <c r="AE201" s="39" t="str">
        <v>CZ Armenia Sur</v>
      </c>
      <c r="AF201" s="39" t="str">
        <v>CZ Calarca</v>
      </c>
    </row>
    <row r="202" spans="24:32">
      <c r="X202" s="50" t="s">
        <v>530</v>
      </c>
      <c r="Y202" s="51" t="s">
        <v>531</v>
      </c>
      <c r="Z202" s="51" t="s">
        <v>177</v>
      </c>
      <c r="AA202" s="46" t="s">
        <v>545</v>
      </c>
      <c r="AD202" s="59" t="str" cm="1">
        <f t="array" ref="AD202:AF202">IFERROR(
   TRANSPOSE(
      _xlfn._xlws.SORT(
         _xlfn.UNIQUE(
            _xlfn._xlws.FILTER(
               Regional_CZ[Nombre Centro Zonal],
               Regional_CZ[Regional]=DATOS!B212,
               ""
            )
         )
      )
   ),
""
)</f>
        <v>CZ Armenia Norte</v>
      </c>
      <c r="AE202" s="39" t="str">
        <v>CZ Armenia Sur</v>
      </c>
      <c r="AF202" s="39" t="str">
        <v>CZ Calarca</v>
      </c>
    </row>
    <row r="203" spans="24:32">
      <c r="X203" s="52" t="s">
        <v>530</v>
      </c>
      <c r="Y203" s="53" t="s">
        <v>531</v>
      </c>
      <c r="Z203" s="53" t="s">
        <v>178</v>
      </c>
      <c r="AA203" s="47" t="s">
        <v>546</v>
      </c>
      <c r="AD203" s="59" t="str" cm="1">
        <f t="array" ref="AD203">IFERROR(
   TRANSPOSE(
      _xlfn._xlws.SORT(
         _xlfn.UNIQUE(
            _xlfn._xlws.FILTER(
               Regional_CZ[Nombre Centro Zonal],
               Regional_CZ[Regional]=DATOS!B213,
               ""
            )
         )
      )
   ),
""
)</f>
        <v/>
      </c>
    </row>
    <row r="204" spans="24:32">
      <c r="X204" s="50" t="s">
        <v>547</v>
      </c>
      <c r="Y204" s="51" t="s">
        <v>196</v>
      </c>
      <c r="Z204" s="51" t="s">
        <v>179</v>
      </c>
      <c r="AA204" s="46" t="s">
        <v>548</v>
      </c>
      <c r="AD204" s="59" t="str" cm="1">
        <f t="array" ref="AD204">IFERROR(
   TRANSPOSE(
      _xlfn._xlws.SORT(
         _xlfn.UNIQUE(
            _xlfn._xlws.FILTER(
               Regional_CZ[Nombre Centro Zonal],
               Regional_CZ[Regional]=DATOS!B214,
               ""
            )
         )
      )
   ),
""
)</f>
        <v/>
      </c>
    </row>
    <row r="205" spans="24:32">
      <c r="X205" s="52" t="s">
        <v>547</v>
      </c>
      <c r="Y205" s="53" t="s">
        <v>196</v>
      </c>
      <c r="Z205" s="53" t="s">
        <v>180</v>
      </c>
      <c r="AA205" s="47" t="s">
        <v>549</v>
      </c>
      <c r="AD205" s="59" t="str" cm="1">
        <f t="array" ref="AD205">IFERROR(
   TRANSPOSE(
      _xlfn._xlws.SORT(
         _xlfn.UNIQUE(
            _xlfn._xlws.FILTER(
               Regional_CZ[Nombre Centro Zonal],
               Regional_CZ[Regional]=DATOS!B215,
               ""
            )
         )
      )
   ),
""
)</f>
        <v/>
      </c>
    </row>
    <row r="206" spans="24:32">
      <c r="X206" s="50" t="s">
        <v>547</v>
      </c>
      <c r="Y206" s="51" t="s">
        <v>196</v>
      </c>
      <c r="Z206" s="51" t="s">
        <v>181</v>
      </c>
      <c r="AA206" s="46" t="s">
        <v>550</v>
      </c>
      <c r="AD206" s="59" t="str" cm="1">
        <f t="array" ref="AD206">IFERROR(
   TRANSPOSE(
      _xlfn._xlws.SORT(
         _xlfn.UNIQUE(
            _xlfn._xlws.FILTER(
               Regional_CZ[Nombre Centro Zonal],
               Regional_CZ[Regional]=DATOS!B216,
               ""
            )
         )
      )
   ),
""
)</f>
        <v/>
      </c>
    </row>
    <row r="207" spans="24:32">
      <c r="X207" s="52" t="s">
        <v>551</v>
      </c>
      <c r="Y207" s="53" t="s">
        <v>198</v>
      </c>
      <c r="Z207" s="53" t="s">
        <v>182</v>
      </c>
      <c r="AA207" s="47" t="s">
        <v>552</v>
      </c>
      <c r="AD207" s="59" t="str" cm="1">
        <f t="array" ref="AD207">IFERROR(
   TRANSPOSE(
      _xlfn._xlws.SORT(
         _xlfn.UNIQUE(
            _xlfn._xlws.FILTER(
               Regional_CZ[Nombre Centro Zonal],
               Regional_CZ[Regional]=DATOS!B217,
               ""
            )
         )
      )
   ),
""
)</f>
        <v/>
      </c>
    </row>
    <row r="208" spans="24:32">
      <c r="X208" s="50" t="s">
        <v>551</v>
      </c>
      <c r="Y208" s="51" t="s">
        <v>198</v>
      </c>
      <c r="Z208" s="51" t="s">
        <v>553</v>
      </c>
      <c r="AA208" s="46" t="s">
        <v>554</v>
      </c>
      <c r="AD208" s="59" t="str" cm="1">
        <f t="array" ref="AD208">IFERROR(
   TRANSPOSE(
      _xlfn._xlws.SORT(
         _xlfn.UNIQUE(
            _xlfn._xlws.FILTER(
               Regional_CZ[Nombre Centro Zonal],
               Regional_CZ[Regional]=DATOS!B218,
               ""
            )
         )
      )
   ),
""
)</f>
        <v/>
      </c>
    </row>
    <row r="209" spans="24:30">
      <c r="X209" s="52" t="s">
        <v>551</v>
      </c>
      <c r="Y209" s="53" t="s">
        <v>198</v>
      </c>
      <c r="Z209" s="53" t="s">
        <v>183</v>
      </c>
      <c r="AA209" s="47" t="s">
        <v>555</v>
      </c>
      <c r="AD209" s="59" t="str" cm="1">
        <f t="array" ref="AD209">IFERROR(
   TRANSPOSE(
      _xlfn._xlws.SORT(
         _xlfn.UNIQUE(
            _xlfn._xlws.FILTER(
               Regional_CZ[Nombre Centro Zonal],
               Regional_CZ[Regional]=DATOS!B219,
               ""
            )
         )
      )
   ),
""
)</f>
        <v/>
      </c>
    </row>
    <row r="210" spans="24:30">
      <c r="X210" s="50" t="s">
        <v>556</v>
      </c>
      <c r="Y210" s="51" t="s">
        <v>207</v>
      </c>
      <c r="Z210" s="51" t="s">
        <v>184</v>
      </c>
      <c r="AA210" s="46" t="s">
        <v>557</v>
      </c>
      <c r="AD210" s="59" t="str" cm="1">
        <f t="array" ref="AD210">IFERROR(
   TRANSPOSE(
      _xlfn._xlws.SORT(
         _xlfn.UNIQUE(
            _xlfn._xlws.FILTER(
               Regional_CZ[Nombre Centro Zonal],
               Regional_CZ[Regional]=DATOS!B220,
               ""
            )
         )
      )
   ),
""
)</f>
        <v/>
      </c>
    </row>
    <row r="211" spans="24:30">
      <c r="X211" s="52" t="s">
        <v>556</v>
      </c>
      <c r="Y211" s="53" t="s">
        <v>207</v>
      </c>
      <c r="Z211" s="53" t="s">
        <v>185</v>
      </c>
      <c r="AA211" s="47" t="s">
        <v>558</v>
      </c>
      <c r="AD211" s="59" t="str" cm="1">
        <f t="array" ref="AD211">IFERROR(
   TRANSPOSE(
      _xlfn._xlws.SORT(
         _xlfn.UNIQUE(
            _xlfn._xlws.FILTER(
               Regional_CZ[Nombre Centro Zonal],
               Regional_CZ[Regional]=DATOS!B221,
               ""
            )
         )
      )
   ),
""
)</f>
        <v/>
      </c>
    </row>
    <row r="212" spans="24:30">
      <c r="X212" s="50" t="s">
        <v>556</v>
      </c>
      <c r="Y212" s="51" t="s">
        <v>207</v>
      </c>
      <c r="Z212" s="51" t="s">
        <v>186</v>
      </c>
      <c r="AA212" s="46" t="s">
        <v>559</v>
      </c>
      <c r="AD212" s="59" t="str" cm="1">
        <f t="array" ref="AD212">IFERROR(
   TRANSPOSE(
      _xlfn._xlws.SORT(
         _xlfn.UNIQUE(
            _xlfn._xlws.FILTER(
               Regional_CZ[Nombre Centro Zonal],
               Regional_CZ[Regional]=DATOS!B222,
               ""
            )
         )
      )
   ),
""
)</f>
        <v/>
      </c>
    </row>
    <row r="213" spans="24:30">
      <c r="X213" s="52" t="s">
        <v>556</v>
      </c>
      <c r="Y213" s="53" t="s">
        <v>207</v>
      </c>
      <c r="Z213" s="53" t="s">
        <v>187</v>
      </c>
      <c r="AA213" s="47" t="s">
        <v>560</v>
      </c>
      <c r="AD213" s="59" t="str" cm="1">
        <f t="array" ref="AD213">IFERROR(
   TRANSPOSE(
      _xlfn._xlws.SORT(
         _xlfn.UNIQUE(
            _xlfn._xlws.FILTER(
               Regional_CZ[Nombre Centro Zonal],
               Regional_CZ[Regional]=DATOS!B223,
               ""
            )
         )
      )
   ),
""
)</f>
        <v/>
      </c>
    </row>
    <row r="214" spans="24:30">
      <c r="X214" s="50" t="s">
        <v>561</v>
      </c>
      <c r="Y214" s="51" t="s">
        <v>562</v>
      </c>
      <c r="Z214" s="51" t="s">
        <v>188</v>
      </c>
      <c r="AA214" s="46" t="s">
        <v>563</v>
      </c>
      <c r="AD214" s="59" t="str" cm="1">
        <f t="array" ref="AD214">IFERROR(
   TRANSPOSE(
      _xlfn._xlws.SORT(
         _xlfn.UNIQUE(
            _xlfn._xlws.FILTER(
               Regional_CZ[Nombre Centro Zonal],
               Regional_CZ[Regional]=DATOS!B224,
               ""
            )
         )
      )
   ),
""
)</f>
        <v/>
      </c>
    </row>
    <row r="215" spans="24:30">
      <c r="X215" s="52" t="s">
        <v>561</v>
      </c>
      <c r="Y215" s="53" t="s">
        <v>562</v>
      </c>
      <c r="Z215" s="53" t="s">
        <v>564</v>
      </c>
      <c r="AA215" s="47" t="s">
        <v>565</v>
      </c>
      <c r="AD215" s="59" t="str" cm="1">
        <f t="array" ref="AD215">IFERROR(
   TRANSPOSE(
      _xlfn._xlws.SORT(
         _xlfn.UNIQUE(
            _xlfn._xlws.FILTER(
               Regional_CZ[Nombre Centro Zonal],
               Regional_CZ[Regional]=DATOS!B225,
               ""
            )
         )
      )
   ),
""
)</f>
        <v/>
      </c>
    </row>
    <row r="216" spans="24:30">
      <c r="X216" s="50" t="s">
        <v>566</v>
      </c>
      <c r="Y216" s="51" t="s">
        <v>194</v>
      </c>
      <c r="Z216" s="51" t="s">
        <v>189</v>
      </c>
      <c r="AA216" s="46" t="s">
        <v>567</v>
      </c>
      <c r="AD216" s="59" t="str" cm="1">
        <f t="array" ref="AD216">IFERROR(
   TRANSPOSE(
      _xlfn._xlws.SORT(
         _xlfn.UNIQUE(
            _xlfn._xlws.FILTER(
               Regional_CZ[Nombre Centro Zonal],
               Regional_CZ[Regional]=DATOS!B226,
               ""
            )
         )
      )
   ),
""
)</f>
        <v/>
      </c>
    </row>
    <row r="217" spans="24:30">
      <c r="X217" s="52" t="s">
        <v>568</v>
      </c>
      <c r="Y217" s="53" t="s">
        <v>216</v>
      </c>
      <c r="Z217" s="53" t="s">
        <v>190</v>
      </c>
      <c r="AA217" s="47" t="s">
        <v>569</v>
      </c>
      <c r="AD217" s="59" t="str" cm="1">
        <f t="array" ref="AD217">IFERROR(
   TRANSPOSE(
      _xlfn._xlws.SORT(
         _xlfn.UNIQUE(
            _xlfn._xlws.FILTER(
               Regional_CZ[Nombre Centro Zonal],
               Regional_CZ[Regional]=DATOS!B227,
               ""
            )
         )
      )
   ),
""
)</f>
        <v/>
      </c>
    </row>
    <row r="218" spans="24:30">
      <c r="X218" s="50" t="s">
        <v>570</v>
      </c>
      <c r="Y218" s="51" t="s">
        <v>202</v>
      </c>
      <c r="Z218" s="51" t="s">
        <v>571</v>
      </c>
      <c r="AA218" s="46" t="s">
        <v>572</v>
      </c>
      <c r="AD218" s="59" t="str" cm="1">
        <f t="array" ref="AD218">IFERROR(
   TRANSPOSE(
      _xlfn._xlws.SORT(
         _xlfn.UNIQUE(
            _xlfn._xlws.FILTER(
               Regional_CZ[Nombre Centro Zonal],
               Regional_CZ[Regional]=DATOS!B228,
               ""
            )
         )
      )
   ),
""
)</f>
        <v/>
      </c>
    </row>
    <row r="219" spans="24:30">
      <c r="X219" s="52" t="s">
        <v>573</v>
      </c>
      <c r="Y219" s="53" t="s">
        <v>217</v>
      </c>
      <c r="Z219" s="53" t="s">
        <v>191</v>
      </c>
      <c r="AA219" s="47" t="s">
        <v>574</v>
      </c>
      <c r="AD219" s="59" t="str" cm="1">
        <f t="array" ref="AD219">IFERROR(
   TRANSPOSE(
      _xlfn._xlws.SORT(
         _xlfn.UNIQUE(
            _xlfn._xlws.FILTER(
               Regional_CZ[Nombre Centro Zonal],
               Regional_CZ[Regional]=DATOS!B229,
               ""
            )
         )
      )
   ),
""
)</f>
        <v/>
      </c>
    </row>
    <row r="220" spans="24:30">
      <c r="X220" s="56" t="s">
        <v>575</v>
      </c>
      <c r="Y220" s="57" t="s">
        <v>212</v>
      </c>
      <c r="Z220" s="57" t="s">
        <v>192</v>
      </c>
      <c r="AA220" s="58" t="s">
        <v>576</v>
      </c>
      <c r="AD220" s="59" t="str" cm="1">
        <f t="array" ref="AD220">IFERROR(
   TRANSPOSE(
      _xlfn._xlws.SORT(
         _xlfn.UNIQUE(
            _xlfn._xlws.FILTER(
               Regional_CZ[Nombre Centro Zonal],
               Regional_CZ[Regional]=DATOS!B230,
               ""
            )
         )
      )
   ),
""
)</f>
        <v/>
      </c>
    </row>
  </sheetData>
  <conditionalFormatting sqref="P3">
    <cfRule type="expression" dxfId="3" priority="3">
      <formula>#REF!="RENDICIÓN PÚBLICA DE CUENTAS"</formula>
    </cfRule>
  </conditionalFormatting>
  <conditionalFormatting sqref="P4 P6">
    <cfRule type="expression" dxfId="2" priority="4">
      <formula>#REF!="RENDICIÓN PÚBLICA DE CUENTAS"</formula>
    </cfRule>
  </conditionalFormatting>
  <conditionalFormatting sqref="P5">
    <cfRule type="expression" dxfId="1" priority="2">
      <formula>#REF!="RENDICIÓN PÚBLICA DE CUENTAS"</formula>
    </cfRule>
  </conditionalFormatting>
  <conditionalFormatting sqref="P7">
    <cfRule type="expression" dxfId="0" priority="1">
      <formula>#REF!="RENDICIÓN PÚBLICA DE CUENTAS"</formula>
    </cfRule>
  </conditionalFormatting>
  <pageMargins left="0.7" right="0.7" top="0.75" bottom="0.75" header="0.3" footer="0.3"/>
  <pageSetup orientation="portrait" r:id="rId1"/>
  <tableParts count="6">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B238F4-F80A-424F-8BA2-C9EB44C36F3F}">
  <ds:schemaRefs>
    <ds:schemaRef ds:uri="http://schemas.microsoft.com/sharepoint/v3/contenttype/forms"/>
  </ds:schemaRefs>
</ds:datastoreItem>
</file>

<file path=customXml/itemProps2.xml><?xml version="1.0" encoding="utf-8"?>
<ds:datastoreItem xmlns:ds="http://schemas.openxmlformats.org/officeDocument/2006/customXml" ds:itemID="{2F78EF94-0C3F-4D9F-B819-46C6350381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DATOS</vt:lpstr>
      <vt:lpstr>TABULACIÓN</vt:lpstr>
      <vt:lpstr>Listas</vt:lpstr>
      <vt:lpstr>DATOS!Área_de_impresión</vt:lpstr>
      <vt:lpstr>Lista_pregunta11</vt:lpstr>
      <vt:lpstr>Lista_Pregunta14</vt:lpstr>
      <vt:lpstr>Lista_pregunta16</vt:lpstr>
      <vt:lpstr>Lista_Pregunta18</vt:lpstr>
      <vt:lpstr>Lista_Pregunta6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Jeaneth Liliana Caro Cardenas</cp:lastModifiedBy>
  <cp:lastPrinted>2024-03-08T17:13:29Z</cp:lastPrinted>
  <dcterms:created xsi:type="dcterms:W3CDTF">2009-03-27T14:45:10Z</dcterms:created>
  <dcterms:modified xsi:type="dcterms:W3CDTF">2026-04-29T18:39:03Z</dcterms:modified>
</cp:coreProperties>
</file>