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9"/>
  <workbookPr codeName="ThisWorkbook" autoCompressPictures="0"/>
  <mc:AlternateContent xmlns:mc="http://schemas.openxmlformats.org/markup-compatibility/2006">
    <mc:Choice Requires="x15">
      <x15ac:absPath xmlns:x15ac="http://schemas.microsoft.com/office/spreadsheetml/2010/11/ac" url="/Users/mariaisabel/Downloads/"/>
    </mc:Choice>
  </mc:AlternateContent>
  <xr:revisionPtr revIDLastSave="0" documentId="13_ncr:1_{3A819C5F-6C29-4942-8F9B-2BE867E9FE0A}" xr6:coauthVersionLast="47" xr6:coauthVersionMax="47" xr10:uidLastSave="{00000000-0000-0000-0000-000000000000}"/>
  <bookViews>
    <workbookView xWindow="0" yWindow="500" windowWidth="28800" windowHeight="15840" tabRatio="788" xr2:uid="{00000000-000D-0000-FFFF-FFFF00000000}"/>
  </bookViews>
  <sheets>
    <sheet name="Enero" sheetId="14" r:id="rId1"/>
    <sheet name="Febrero" sheetId="15" r:id="rId2"/>
    <sheet name="Marzo" sheetId="16" r:id="rId3"/>
    <sheet name="Abril" sheetId="17" r:id="rId4"/>
    <sheet name="Mayo" sheetId="18" r:id="rId5"/>
    <sheet name="Junio" sheetId="19" r:id="rId6"/>
    <sheet name="Julio" sheetId="20" r:id="rId7"/>
    <sheet name="Agosto" sheetId="21" r:id="rId8"/>
    <sheet name="Septiembre" sheetId="22" r:id="rId9"/>
    <sheet name="Octubre" sheetId="23" r:id="rId10"/>
    <sheet name="Noviembre" sheetId="24" r:id="rId11"/>
    <sheet name="Diciembre" sheetId="25" r:id="rId12"/>
  </sheets>
  <definedNames>
    <definedName name="AñoNatural">Enero!$K$2</definedName>
    <definedName name="_xlnm.Print_Area" localSheetId="0">Enero!$A$1:$H$14</definedName>
    <definedName name="DíasYSemanas">{0,1,2,3,4,5,6} + {0;1;2;3;4;5}*7</definedName>
    <definedName name="InicioDeSemana">Enero!$K$3</definedName>
    <definedName name="RowTitleRegion1..K3">Enero!$J$2</definedName>
    <definedName name="TítuloDeColumnaRegión1..H12.1">Enero!$B$2</definedName>
    <definedName name="TítuloDeColumnaRegión1..H12.10">Octubre!$B$2</definedName>
    <definedName name="TítuloDeColumnaRegión1..H12.11">Noviembre!$B$2</definedName>
    <definedName name="TítuloDeColumnaRegión1..H12.12">Diciembre!$B$2</definedName>
    <definedName name="TítuloDeColumnaRegión1..H12.2">Febrero!$B$2</definedName>
    <definedName name="TítuloDeColumnaRegión1..H12.3">Marzo!$B$2</definedName>
    <definedName name="TítuloDeColumnaRegión1..H12.4">Abril!$B$2</definedName>
    <definedName name="TítuloDeColumnaRegión1..H12.5">Mayo!$B$2</definedName>
    <definedName name="TítuloDeColumnaRegión1..H12.6">Junio!$B$2</definedName>
    <definedName name="TítuloDeColumnaRegión1..H12.7">Julio!$B$2</definedName>
    <definedName name="TítuloDeColumnaRegión1..H12.8">Agosto!$B$2</definedName>
    <definedName name="TítuloDeColumnaRegión1..H12.9">Septiembre!$B$2</definedName>
    <definedName name="TítuloDeColumnaRegión2..C14.1">Enero!$B$2</definedName>
    <definedName name="TítuloDeColumnaRegión2..C14.10">Octubre!$B$2</definedName>
    <definedName name="TítuloDeColumnaRegión2..C14.11">Noviembre!$B$2</definedName>
    <definedName name="TítuloDeColumnaRegión2..C14.12">Diciembre!$B$2</definedName>
    <definedName name="TítuloDeColumnaRegión2..C14.2">Febrero!$B$2</definedName>
    <definedName name="TítuloDeColumnaRegión2..C14.3">Marzo!$B$2</definedName>
    <definedName name="TítuloDeColumnaRegión2..C14.4">Abril!$B$2</definedName>
    <definedName name="TítuloDeColumnaRegión2..C14.5">Mayo!$B$2</definedName>
    <definedName name="TítuloDeColumnaRegión2..C14.6">Junio!$B$2</definedName>
    <definedName name="TítuloDeColumnaRegión2..C14.7">Julio!$B$2</definedName>
    <definedName name="TítuloDeColumnaRegión2..C14.8">Agosto!$B$2</definedName>
    <definedName name="TítuloDeColumnaRegión2..C14.9">Septiembre!$B$2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 i="15" l="1"/>
  <c r="B2" i="16"/>
  <c r="B2" i="17"/>
  <c r="B2" i="18"/>
  <c r="B2" i="19"/>
  <c r="B2" i="20"/>
  <c r="B2" i="21"/>
  <c r="B2" i="22"/>
  <c r="B2" i="23"/>
  <c r="B2" i="24"/>
  <c r="B2" i="25"/>
  <c r="B1" i="24" l="1"/>
  <c r="B1" i="25"/>
  <c r="B1" i="22"/>
  <c r="B1" i="23"/>
  <c r="B1" i="20"/>
  <c r="B1" i="21"/>
  <c r="B1" i="18"/>
  <c r="B1" i="19"/>
  <c r="B1" i="16"/>
  <c r="B1" i="17"/>
  <c r="B1" i="14"/>
  <c r="B1" i="15"/>
  <c r="B13" i="15" a="1"/>
  <c r="B11" i="15" a="1"/>
  <c r="B9" i="15" a="1"/>
  <c r="B7" i="15" a="1"/>
  <c r="B5" i="15" a="1"/>
  <c r="B3" i="15" a="1"/>
  <c r="B13" i="16" a="1"/>
  <c r="B11" i="16" a="1"/>
  <c r="B9" i="16" a="1"/>
  <c r="B7" i="16" a="1"/>
  <c r="B5" i="16" a="1"/>
  <c r="B3" i="16" a="1"/>
  <c r="B13" i="17" a="1"/>
  <c r="B11" i="17" a="1"/>
  <c r="B9" i="17" a="1"/>
  <c r="B7" i="17" a="1"/>
  <c r="B5" i="17" a="1"/>
  <c r="B3" i="17" a="1"/>
  <c r="B13" i="18" a="1"/>
  <c r="B11" i="18" a="1"/>
  <c r="B9" i="18" a="1"/>
  <c r="B7" i="18" a="1"/>
  <c r="B5" i="18" a="1"/>
  <c r="B3" i="18" a="1"/>
  <c r="B13" i="20" a="1"/>
  <c r="B11" i="20" a="1"/>
  <c r="B9" i="20" a="1"/>
  <c r="B7" i="20" a="1"/>
  <c r="B5" i="20" a="1"/>
  <c r="B3" i="20" a="1"/>
  <c r="B13" i="22" a="1"/>
  <c r="B11" i="22" a="1"/>
  <c r="B9" i="22" a="1"/>
  <c r="B7" i="22" a="1"/>
  <c r="B5" i="22" a="1"/>
  <c r="B3" i="22" a="1"/>
  <c r="B13" i="24" a="1"/>
  <c r="B11" i="24" a="1"/>
  <c r="B9" i="24" a="1"/>
  <c r="B7" i="24" a="1"/>
  <c r="B5" i="24" a="1"/>
  <c r="B13" i="19" a="1"/>
  <c r="B9" i="19" a="1"/>
  <c r="B7" i="19" a="1"/>
  <c r="B5" i="19" a="1"/>
  <c r="B3" i="19" a="1"/>
  <c r="B13" i="21" a="1"/>
  <c r="B9" i="21" a="1"/>
  <c r="B5" i="21" a="1"/>
  <c r="B13" i="23" a="1"/>
  <c r="B9" i="23" a="1"/>
  <c r="B5" i="23" a="1"/>
  <c r="B3" i="23" a="1"/>
  <c r="B13" i="25" a="1"/>
  <c r="B11" i="25" a="1"/>
  <c r="B7" i="25" a="1"/>
  <c r="B3" i="25" a="1"/>
  <c r="B11" i="14" a="1"/>
  <c r="B9" i="14" a="1"/>
  <c r="B5" i="14" a="1"/>
  <c r="B11" i="19" a="1"/>
  <c r="B11" i="21" a="1"/>
  <c r="B7" i="21" a="1"/>
  <c r="B3" i="21" a="1"/>
  <c r="B11" i="23" a="1"/>
  <c r="B7" i="23" a="1"/>
  <c r="B3" i="24" a="1"/>
  <c r="B9" i="25" a="1"/>
  <c r="B5" i="25" a="1"/>
  <c r="B13" i="14" a="1"/>
  <c r="B7" i="14" a="1"/>
  <c r="B3" i="14" a="1"/>
  <c r="H7" i="14" l="1"/>
  <c r="F7" i="14"/>
  <c r="D7" i="14"/>
  <c r="B7" i="14"/>
  <c r="G7" i="14"/>
  <c r="E7" i="14"/>
  <c r="C7" i="14"/>
  <c r="H5" i="25"/>
  <c r="F5" i="25"/>
  <c r="D5" i="25"/>
  <c r="B5" i="25"/>
  <c r="G5" i="25"/>
  <c r="E5" i="25"/>
  <c r="C5" i="25"/>
  <c r="H3" i="24"/>
  <c r="H2" i="24" s="1"/>
  <c r="F3" i="24"/>
  <c r="F2" i="24" s="1"/>
  <c r="D3" i="24"/>
  <c r="E3" i="24"/>
  <c r="E2" i="24" s="1"/>
  <c r="B3" i="24"/>
  <c r="G3" i="24"/>
  <c r="G2" i="24" s="1"/>
  <c r="C3" i="24"/>
  <c r="C2" i="24" s="1"/>
  <c r="H11" i="23"/>
  <c r="F11" i="23"/>
  <c r="D11" i="23"/>
  <c r="B11" i="23"/>
  <c r="G11" i="23"/>
  <c r="C11" i="23"/>
  <c r="E11" i="23"/>
  <c r="H7" i="21"/>
  <c r="F7" i="21"/>
  <c r="D7" i="21"/>
  <c r="B7" i="21"/>
  <c r="G7" i="21"/>
  <c r="C7" i="21"/>
  <c r="E7" i="21"/>
  <c r="H11" i="19"/>
  <c r="F11" i="19"/>
  <c r="D11" i="19"/>
  <c r="B11" i="19"/>
  <c r="G11" i="19"/>
  <c r="C11" i="19"/>
  <c r="E11" i="19"/>
  <c r="H9" i="14"/>
  <c r="F9" i="14"/>
  <c r="D9" i="14"/>
  <c r="B9" i="14"/>
  <c r="G9" i="14"/>
  <c r="C9" i="14"/>
  <c r="E9" i="14"/>
  <c r="H3" i="25"/>
  <c r="H2" i="25" s="1"/>
  <c r="F3" i="25"/>
  <c r="D3" i="25"/>
  <c r="D2" i="25" s="1"/>
  <c r="B3" i="25"/>
  <c r="G3" i="25"/>
  <c r="G2" i="25" s="1"/>
  <c r="E3" i="25"/>
  <c r="C3" i="25"/>
  <c r="C2" i="25" s="1"/>
  <c r="H11" i="25"/>
  <c r="F11" i="25"/>
  <c r="D11" i="25"/>
  <c r="B11" i="25"/>
  <c r="C11" i="25"/>
  <c r="G11" i="25"/>
  <c r="E11" i="25"/>
  <c r="H3" i="23"/>
  <c r="H2" i="23" s="1"/>
  <c r="F3" i="23"/>
  <c r="D3" i="23"/>
  <c r="D2" i="23" s="1"/>
  <c r="B3" i="23"/>
  <c r="G3" i="23"/>
  <c r="G2" i="23" s="1"/>
  <c r="C3" i="23"/>
  <c r="C2" i="23" s="1"/>
  <c r="E3" i="23"/>
  <c r="E2" i="23" s="1"/>
  <c r="H9" i="23"/>
  <c r="F9" i="23"/>
  <c r="D9" i="23"/>
  <c r="B9" i="23"/>
  <c r="G9" i="23"/>
  <c r="C9" i="23"/>
  <c r="E9" i="23"/>
  <c r="H5" i="21"/>
  <c r="F5" i="21"/>
  <c r="D5" i="21"/>
  <c r="B5" i="21"/>
  <c r="G5" i="21"/>
  <c r="C5" i="21"/>
  <c r="E5" i="21"/>
  <c r="B13" i="21"/>
  <c r="C13" i="21"/>
  <c r="H5" i="19"/>
  <c r="F5" i="19"/>
  <c r="D5" i="19"/>
  <c r="B5" i="19"/>
  <c r="G5" i="19"/>
  <c r="C5" i="19"/>
  <c r="E5" i="19"/>
  <c r="H9" i="19"/>
  <c r="F9" i="19"/>
  <c r="D9" i="19"/>
  <c r="B9" i="19"/>
  <c r="G9" i="19"/>
  <c r="C9" i="19"/>
  <c r="E9" i="19"/>
  <c r="H5" i="24"/>
  <c r="F5" i="24"/>
  <c r="D5" i="24"/>
  <c r="B5" i="24"/>
  <c r="E5" i="24"/>
  <c r="G5" i="24"/>
  <c r="C5" i="24"/>
  <c r="H9" i="24"/>
  <c r="F9" i="24"/>
  <c r="D9" i="24"/>
  <c r="B9" i="24"/>
  <c r="E9" i="24"/>
  <c r="G9" i="24"/>
  <c r="C9" i="24"/>
  <c r="B13" i="24"/>
  <c r="C13" i="24"/>
  <c r="H5" i="22"/>
  <c r="F5" i="22"/>
  <c r="D5" i="22"/>
  <c r="B5" i="22"/>
  <c r="E5" i="22"/>
  <c r="G5" i="22"/>
  <c r="C5" i="22"/>
  <c r="H9" i="22"/>
  <c r="F9" i="22"/>
  <c r="D9" i="22"/>
  <c r="B9" i="22"/>
  <c r="E9" i="22"/>
  <c r="G9" i="22"/>
  <c r="C9" i="22"/>
  <c r="B13" i="22"/>
  <c r="C13" i="22"/>
  <c r="H5" i="20"/>
  <c r="F5" i="20"/>
  <c r="D5" i="20"/>
  <c r="B5" i="20"/>
  <c r="E5" i="20"/>
  <c r="G5" i="20"/>
  <c r="C5" i="20"/>
  <c r="H9" i="20"/>
  <c r="F9" i="20"/>
  <c r="D9" i="20"/>
  <c r="B9" i="20"/>
  <c r="E9" i="20"/>
  <c r="G9" i="20"/>
  <c r="C9" i="20"/>
  <c r="B13" i="20"/>
  <c r="C13" i="20"/>
  <c r="G5" i="18"/>
  <c r="E5" i="18"/>
  <c r="C5" i="18"/>
  <c r="F5" i="18"/>
  <c r="B5" i="18"/>
  <c r="D5" i="18"/>
  <c r="H5" i="18"/>
  <c r="G9" i="18"/>
  <c r="E9" i="18"/>
  <c r="C9" i="18"/>
  <c r="F9" i="18"/>
  <c r="B9" i="18"/>
  <c r="D9" i="18"/>
  <c r="H9" i="18"/>
  <c r="C13" i="18"/>
  <c r="B13" i="18"/>
  <c r="G5" i="17"/>
  <c r="E5" i="17"/>
  <c r="C5" i="17"/>
  <c r="F5" i="17"/>
  <c r="B5" i="17"/>
  <c r="H5" i="17"/>
  <c r="D5" i="17"/>
  <c r="G9" i="17"/>
  <c r="E9" i="17"/>
  <c r="C9" i="17"/>
  <c r="F9" i="17"/>
  <c r="B9" i="17"/>
  <c r="H9" i="17"/>
  <c r="D9" i="17"/>
  <c r="C13" i="17"/>
  <c r="B13" i="17"/>
  <c r="G5" i="16"/>
  <c r="E5" i="16"/>
  <c r="C5" i="16"/>
  <c r="F5" i="16"/>
  <c r="B5" i="16"/>
  <c r="D5" i="16"/>
  <c r="H5" i="16"/>
  <c r="G9" i="16"/>
  <c r="E9" i="16"/>
  <c r="C9" i="16"/>
  <c r="F9" i="16"/>
  <c r="B9" i="16"/>
  <c r="D9" i="16"/>
  <c r="H9" i="16"/>
  <c r="C13" i="16"/>
  <c r="B13" i="16"/>
  <c r="G5" i="15"/>
  <c r="E5" i="15"/>
  <c r="C5" i="15"/>
  <c r="F5" i="15"/>
  <c r="B5" i="15"/>
  <c r="H5" i="15"/>
  <c r="D5" i="15"/>
  <c r="G9" i="15"/>
  <c r="E9" i="15"/>
  <c r="C9" i="15"/>
  <c r="F9" i="15"/>
  <c r="B9" i="15"/>
  <c r="H9" i="15"/>
  <c r="D9" i="15"/>
  <c r="C13" i="15"/>
  <c r="B13" i="15"/>
  <c r="H3" i="14"/>
  <c r="F3" i="14"/>
  <c r="D3" i="14"/>
  <c r="B3" i="14"/>
  <c r="G3" i="14"/>
  <c r="E3" i="14"/>
  <c r="C3" i="14"/>
  <c r="B13" i="14"/>
  <c r="C13" i="14"/>
  <c r="H9" i="25"/>
  <c r="F9" i="25"/>
  <c r="D9" i="25"/>
  <c r="B9" i="25"/>
  <c r="G9" i="25"/>
  <c r="E9" i="25"/>
  <c r="C9" i="25"/>
  <c r="H7" i="23"/>
  <c r="F7" i="23"/>
  <c r="D7" i="23"/>
  <c r="B7" i="23"/>
  <c r="G7" i="23"/>
  <c r="C7" i="23"/>
  <c r="E7" i="23"/>
  <c r="H3" i="21"/>
  <c r="H2" i="21" s="1"/>
  <c r="F3" i="21"/>
  <c r="D3" i="21"/>
  <c r="D2" i="21" s="1"/>
  <c r="B3" i="21"/>
  <c r="G3" i="21"/>
  <c r="G2" i="21" s="1"/>
  <c r="C3" i="21"/>
  <c r="E3" i="21"/>
  <c r="E2" i="21" s="1"/>
  <c r="H11" i="21"/>
  <c r="F11" i="21"/>
  <c r="D11" i="21"/>
  <c r="B11" i="21"/>
  <c r="G11" i="21"/>
  <c r="C11" i="21"/>
  <c r="E11" i="21"/>
  <c r="H5" i="14"/>
  <c r="F5" i="14"/>
  <c r="D5" i="14"/>
  <c r="B5" i="14"/>
  <c r="G5" i="14"/>
  <c r="E5" i="14"/>
  <c r="C5" i="14"/>
  <c r="H11" i="14"/>
  <c r="F11" i="14"/>
  <c r="D11" i="14"/>
  <c r="B11" i="14"/>
  <c r="G11" i="14"/>
  <c r="E11" i="14"/>
  <c r="C11" i="14"/>
  <c r="H7" i="25"/>
  <c r="F7" i="25"/>
  <c r="D7" i="25"/>
  <c r="B7" i="25"/>
  <c r="G7" i="25"/>
  <c r="E7" i="25"/>
  <c r="C7" i="25"/>
  <c r="B13" i="25"/>
  <c r="C13" i="25"/>
  <c r="H5" i="23"/>
  <c r="F5" i="23"/>
  <c r="D5" i="23"/>
  <c r="B5" i="23"/>
  <c r="G5" i="23"/>
  <c r="C5" i="23"/>
  <c r="E5" i="23"/>
  <c r="B13" i="23"/>
  <c r="C13" i="23"/>
  <c r="H9" i="21"/>
  <c r="F9" i="21"/>
  <c r="D9" i="21"/>
  <c r="B9" i="21"/>
  <c r="G9" i="21"/>
  <c r="C9" i="21"/>
  <c r="E9" i="21"/>
  <c r="H3" i="19"/>
  <c r="H2" i="19" s="1"/>
  <c r="F3" i="19"/>
  <c r="F2" i="19" s="1"/>
  <c r="D3" i="19"/>
  <c r="B3" i="19"/>
  <c r="G3" i="19"/>
  <c r="C3" i="19"/>
  <c r="C2" i="19" s="1"/>
  <c r="E3" i="19"/>
  <c r="E2" i="19" s="1"/>
  <c r="H7" i="19"/>
  <c r="F7" i="19"/>
  <c r="D7" i="19"/>
  <c r="B7" i="19"/>
  <c r="G7" i="19"/>
  <c r="C7" i="19"/>
  <c r="E7" i="19"/>
  <c r="B13" i="19"/>
  <c r="C13" i="19"/>
  <c r="H7" i="24"/>
  <c r="F7" i="24"/>
  <c r="D7" i="24"/>
  <c r="B7" i="24"/>
  <c r="E7" i="24"/>
  <c r="G7" i="24"/>
  <c r="C7" i="24"/>
  <c r="H11" i="24"/>
  <c r="F11" i="24"/>
  <c r="D11" i="24"/>
  <c r="B11" i="24"/>
  <c r="E11" i="24"/>
  <c r="G11" i="24"/>
  <c r="C11" i="24"/>
  <c r="H3" i="22"/>
  <c r="H2" i="22" s="1"/>
  <c r="F3" i="22"/>
  <c r="F2" i="22" s="1"/>
  <c r="D3" i="22"/>
  <c r="B3" i="22"/>
  <c r="E3" i="22"/>
  <c r="G3" i="22"/>
  <c r="G2" i="22" s="1"/>
  <c r="C3" i="22"/>
  <c r="H7" i="22"/>
  <c r="F7" i="22"/>
  <c r="D7" i="22"/>
  <c r="B7" i="22"/>
  <c r="E7" i="22"/>
  <c r="G7" i="22"/>
  <c r="C7" i="22"/>
  <c r="H11" i="22"/>
  <c r="F11" i="22"/>
  <c r="D11" i="22"/>
  <c r="B11" i="22"/>
  <c r="E11" i="22"/>
  <c r="G11" i="22"/>
  <c r="C11" i="22"/>
  <c r="H3" i="20"/>
  <c r="H2" i="20" s="1"/>
  <c r="F3" i="20"/>
  <c r="F2" i="20" s="1"/>
  <c r="D3" i="20"/>
  <c r="D2" i="20" s="1"/>
  <c r="B3" i="20"/>
  <c r="E3" i="20"/>
  <c r="E2" i="20" s="1"/>
  <c r="G3" i="20"/>
  <c r="C3" i="20"/>
  <c r="C2" i="20" s="1"/>
  <c r="H7" i="20"/>
  <c r="F7" i="20"/>
  <c r="D7" i="20"/>
  <c r="B7" i="20"/>
  <c r="E7" i="20"/>
  <c r="G7" i="20"/>
  <c r="C7" i="20"/>
  <c r="H11" i="20"/>
  <c r="F11" i="20"/>
  <c r="D11" i="20"/>
  <c r="B11" i="20"/>
  <c r="E11" i="20"/>
  <c r="G11" i="20"/>
  <c r="C11" i="20"/>
  <c r="G3" i="18"/>
  <c r="G2" i="18" s="1"/>
  <c r="F3" i="18"/>
  <c r="F2" i="18" s="1"/>
  <c r="D3" i="18"/>
  <c r="B3" i="18"/>
  <c r="E3" i="18"/>
  <c r="H3" i="18"/>
  <c r="H2" i="18" s="1"/>
  <c r="C3" i="18"/>
  <c r="C2" i="18" s="1"/>
  <c r="G7" i="18"/>
  <c r="E7" i="18"/>
  <c r="C7" i="18"/>
  <c r="F7" i="18"/>
  <c r="B7" i="18"/>
  <c r="D7" i="18"/>
  <c r="H7" i="18"/>
  <c r="G11" i="18"/>
  <c r="E11" i="18"/>
  <c r="C11" i="18"/>
  <c r="F11" i="18"/>
  <c r="B11" i="18"/>
  <c r="D11" i="18"/>
  <c r="H11" i="18"/>
  <c r="G3" i="17"/>
  <c r="G2" i="17" s="1"/>
  <c r="E3" i="17"/>
  <c r="E2" i="17" s="1"/>
  <c r="C3" i="17"/>
  <c r="C2" i="17" s="1"/>
  <c r="F3" i="17"/>
  <c r="B3" i="17"/>
  <c r="H3" i="17"/>
  <c r="H2" i="17" s="1"/>
  <c r="D3" i="17"/>
  <c r="D2" i="17" s="1"/>
  <c r="G7" i="17"/>
  <c r="E7" i="17"/>
  <c r="C7" i="17"/>
  <c r="F7" i="17"/>
  <c r="B7" i="17"/>
  <c r="H7" i="17"/>
  <c r="D7" i="17"/>
  <c r="G11" i="17"/>
  <c r="E11" i="17"/>
  <c r="C11" i="17"/>
  <c r="F11" i="17"/>
  <c r="B11" i="17"/>
  <c r="H11" i="17"/>
  <c r="D11" i="17"/>
  <c r="G3" i="16"/>
  <c r="G2" i="16" s="1"/>
  <c r="E3" i="16"/>
  <c r="E2" i="16" s="1"/>
  <c r="C3" i="16"/>
  <c r="C2" i="16" s="1"/>
  <c r="F3" i="16"/>
  <c r="F2" i="16" s="1"/>
  <c r="B3" i="16"/>
  <c r="D3" i="16"/>
  <c r="D2" i="16" s="1"/>
  <c r="H3" i="16"/>
  <c r="H2" i="16" s="1"/>
  <c r="G7" i="16"/>
  <c r="E7" i="16"/>
  <c r="C7" i="16"/>
  <c r="F7" i="16"/>
  <c r="B7" i="16"/>
  <c r="D7" i="16"/>
  <c r="H7" i="16"/>
  <c r="G11" i="16"/>
  <c r="E11" i="16"/>
  <c r="C11" i="16"/>
  <c r="F11" i="16"/>
  <c r="B11" i="16"/>
  <c r="D11" i="16"/>
  <c r="H11" i="16"/>
  <c r="G3" i="15"/>
  <c r="G2" i="15" s="1"/>
  <c r="E3" i="15"/>
  <c r="C3" i="15"/>
  <c r="C2" i="15" s="1"/>
  <c r="F3" i="15"/>
  <c r="B3" i="15"/>
  <c r="H3" i="15"/>
  <c r="H2" i="15" s="1"/>
  <c r="D3" i="15"/>
  <c r="D2" i="15" s="1"/>
  <c r="G7" i="15"/>
  <c r="E7" i="15"/>
  <c r="C7" i="15"/>
  <c r="F7" i="15"/>
  <c r="B7" i="15"/>
  <c r="H7" i="15"/>
  <c r="D7" i="15"/>
  <c r="G11" i="15"/>
  <c r="E11" i="15"/>
  <c r="C11" i="15"/>
  <c r="F11" i="15"/>
  <c r="B11" i="15"/>
  <c r="H11" i="15"/>
  <c r="D11" i="15"/>
  <c r="D2" i="18"/>
  <c r="F2" i="25"/>
  <c r="E2" i="25"/>
  <c r="D2" i="24"/>
  <c r="F2" i="23"/>
  <c r="C2" i="22"/>
  <c r="E2" i="22"/>
  <c r="D2" i="22"/>
  <c r="F2" i="21"/>
  <c r="C2" i="21"/>
  <c r="G2" i="20"/>
  <c r="G2" i="19"/>
  <c r="D2" i="19"/>
  <c r="E2" i="18"/>
  <c r="F2" i="17"/>
  <c r="E2" i="15"/>
  <c r="F2" i="15"/>
  <c r="B2" i="14"/>
  <c r="G2" i="14" l="1"/>
  <c r="E2" i="14"/>
  <c r="C2" i="14"/>
  <c r="H2" i="14"/>
  <c r="F2" i="14"/>
  <c r="D2" i="14"/>
</calcChain>
</file>

<file path=xl/sharedStrings.xml><?xml version="1.0" encoding="utf-8"?>
<sst xmlns="http://schemas.openxmlformats.org/spreadsheetml/2006/main" count="28" uniqueCount="6">
  <si>
    <t>CONFIGURACIÓN DEL CALENDARIO</t>
  </si>
  <si>
    <t>AÑO</t>
  </si>
  <si>
    <t>INICIO DE SEMANA</t>
  </si>
  <si>
    <t>LUNES</t>
  </si>
  <si>
    <t>NOTAS</t>
  </si>
  <si>
    <r>
      <rPr>
        <b/>
        <sz val="12"/>
        <rFont val="Tempus Sans ITC"/>
        <family val="5"/>
      </rPr>
      <t>Antes de imprimir este documento… piense en el medio ambiente!</t>
    </r>
    <r>
      <rPr>
        <b/>
        <sz val="12"/>
        <rFont val="Arial"/>
        <family val="2"/>
      </rPr>
      <t xml:space="preserve">
</t>
    </r>
    <r>
      <rPr>
        <sz val="6"/>
        <rFont val="Arial"/>
        <family val="2"/>
      </rPr>
      <t>Cualquier copia impresa de este documento se considera como COPIA NO CONTROLADA.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</si>
</sst>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d"/>
  </numFmts>
  <fonts count="31" x14ac:knownFonts="1">
    <font>
      <sz val="11"/>
      <color theme="1" tint="0.24994659260841701"/>
      <name val="Sylfaen"/>
      <family val="2"/>
      <scheme val="minor"/>
    </font>
    <font>
      <sz val="11"/>
      <color theme="1"/>
      <name val="Sylfaen"/>
      <family val="2"/>
      <scheme val="minor"/>
    </font>
    <font>
      <sz val="11"/>
      <color theme="1"/>
      <name val="Sylfaen"/>
      <family val="2"/>
      <charset val="134"/>
      <scheme val="minor"/>
    </font>
    <font>
      <sz val="8"/>
      <name val="Arial"/>
      <family val="2"/>
    </font>
    <font>
      <sz val="10"/>
      <name val="Century Gothic"/>
      <family val="2"/>
    </font>
    <font>
      <b/>
      <sz val="11"/>
      <color theme="0"/>
      <name val="Sylfaen"/>
      <family val="2"/>
      <scheme val="minor"/>
    </font>
    <font>
      <b/>
      <sz val="14"/>
      <color theme="0"/>
      <name val="Sylfaen"/>
      <family val="2"/>
      <scheme val="minor"/>
    </font>
    <font>
      <sz val="35"/>
      <color theme="4"/>
      <name val="Sylfaen"/>
      <family val="2"/>
      <scheme val="minor"/>
    </font>
    <font>
      <sz val="12"/>
      <color theme="4" tint="-0.24994659260841701"/>
      <name val="Sylfaen"/>
      <family val="1"/>
      <scheme val="major"/>
    </font>
    <font>
      <sz val="11"/>
      <color theme="1" tint="0.34998626667073579"/>
      <name val="Sylfaen"/>
      <family val="2"/>
      <scheme val="minor"/>
    </font>
    <font>
      <sz val="11"/>
      <color theme="4" tint="-0.24994659260841701"/>
      <name val="Sylfaen"/>
      <family val="2"/>
      <scheme val="minor"/>
    </font>
    <font>
      <sz val="11"/>
      <color indexed="63"/>
      <name val="Sylfaen"/>
      <family val="2"/>
      <scheme val="minor"/>
    </font>
    <font>
      <sz val="11"/>
      <name val="Sylfaen"/>
      <family val="2"/>
      <scheme val="minor"/>
    </font>
    <font>
      <b/>
      <sz val="11"/>
      <color theme="1" tint="0.34998626667073579"/>
      <name val="Sylfaen"/>
      <family val="2"/>
      <scheme val="minor"/>
    </font>
    <font>
      <sz val="11"/>
      <color theme="1" tint="0.24994659260841701"/>
      <name val="Sylfaen"/>
      <family val="2"/>
      <scheme val="minor"/>
    </font>
    <font>
      <sz val="11"/>
      <color rgb="FF006100"/>
      <name val="Sylfaen"/>
      <family val="2"/>
      <charset val="134"/>
      <scheme val="minor"/>
    </font>
    <font>
      <sz val="11"/>
      <color rgb="FF9C0006"/>
      <name val="Sylfaen"/>
      <family val="2"/>
      <charset val="134"/>
      <scheme val="minor"/>
    </font>
    <font>
      <sz val="11"/>
      <color rgb="FF9C5700"/>
      <name val="Sylfaen"/>
      <family val="2"/>
      <charset val="134"/>
      <scheme val="minor"/>
    </font>
    <font>
      <sz val="11"/>
      <color rgb="FF3F3F76"/>
      <name val="Sylfaen"/>
      <family val="2"/>
      <charset val="134"/>
      <scheme val="minor"/>
    </font>
    <font>
      <b/>
      <sz val="11"/>
      <color rgb="FF3F3F3F"/>
      <name val="Sylfaen"/>
      <family val="2"/>
      <charset val="134"/>
      <scheme val="minor"/>
    </font>
    <font>
      <b/>
      <sz val="11"/>
      <color rgb="FFFA7D00"/>
      <name val="Sylfaen"/>
      <family val="2"/>
      <charset val="134"/>
      <scheme val="minor"/>
    </font>
    <font>
      <sz val="11"/>
      <color rgb="FFFA7D00"/>
      <name val="Sylfaen"/>
      <family val="2"/>
      <charset val="134"/>
      <scheme val="minor"/>
    </font>
    <font>
      <b/>
      <sz val="11"/>
      <color theme="0"/>
      <name val="Sylfaen"/>
      <family val="2"/>
      <charset val="134"/>
      <scheme val="minor"/>
    </font>
    <font>
      <sz val="11"/>
      <color rgb="FFFF0000"/>
      <name val="Sylfaen"/>
      <family val="2"/>
      <charset val="134"/>
      <scheme val="minor"/>
    </font>
    <font>
      <i/>
      <sz val="11"/>
      <color rgb="FF7F7F7F"/>
      <name val="Sylfaen"/>
      <family val="2"/>
      <charset val="134"/>
      <scheme val="minor"/>
    </font>
    <font>
      <b/>
      <sz val="11"/>
      <color theme="1"/>
      <name val="Sylfaen"/>
      <family val="2"/>
      <charset val="134"/>
      <scheme val="minor"/>
    </font>
    <font>
      <sz val="11"/>
      <color theme="0"/>
      <name val="Sylfaen"/>
      <family val="2"/>
      <charset val="134"/>
      <scheme val="minor"/>
    </font>
    <font>
      <b/>
      <sz val="12"/>
      <name val="Arial"/>
      <family val="5"/>
    </font>
    <font>
      <b/>
      <sz val="12"/>
      <name val="Tempus Sans ITC"/>
      <family val="5"/>
    </font>
    <font>
      <b/>
      <sz val="12"/>
      <name val="Arial"/>
      <family val="2"/>
    </font>
    <font>
      <sz val="6"/>
      <name val="Arial"/>
      <family val="2"/>
    </font>
  </fonts>
  <fills count="35">
    <fill>
      <patternFill patternType="none"/>
    </fill>
    <fill>
      <patternFill patternType="gray125"/>
    </fill>
    <fill>
      <patternFill patternType="solid">
        <fgColor indexed="9"/>
        <bgColor indexed="64"/>
      </patternFill>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11" fillId="3" borderId="0" applyNumberFormat="0" applyBorder="0" applyAlignment="0" applyProtection="0"/>
    <xf numFmtId="0" fontId="10" fillId="0" borderId="3" applyNumberFormat="0" applyFill="0" applyProtection="0">
      <alignment horizontal="left" vertical="center" indent="1"/>
    </xf>
    <xf numFmtId="0" fontId="5" fillId="4" borderId="1" applyNumberFormat="0" applyAlignment="0" applyProtection="0"/>
    <xf numFmtId="0" fontId="6" fillId="5" borderId="2" applyNumberFormat="0" applyProtection="0">
      <alignment vertical="center"/>
    </xf>
    <xf numFmtId="0" fontId="7" fillId="0" borderId="0" applyFill="0" applyBorder="0" applyProtection="0">
      <alignment vertical="center"/>
    </xf>
    <xf numFmtId="167" fontId="9" fillId="0" borderId="0" applyFont="0" applyFill="0" applyBorder="0" applyAlignment="0" applyProtection="0"/>
    <xf numFmtId="166"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9" fontId="9" fillId="0" borderId="0" applyFont="0" applyFill="0" applyBorder="0" applyAlignment="0" applyProtection="0"/>
    <xf numFmtId="0" fontId="13" fillId="6" borderId="0" applyBorder="0" applyProtection="0">
      <alignment horizontal="left" vertical="top" wrapText="1" indent="1"/>
    </xf>
    <xf numFmtId="168" fontId="9" fillId="0" borderId="0">
      <alignment horizontal="left" indent="1"/>
    </xf>
    <xf numFmtId="0" fontId="12" fillId="6" borderId="0" applyNumberFormat="0" applyFont="0" applyBorder="0" applyAlignment="0">
      <alignment horizontal="left" vertical="center" indent="1"/>
    </xf>
    <xf numFmtId="0" fontId="8" fillId="0" borderId="0">
      <alignment horizontal="left" indent="1"/>
    </xf>
    <xf numFmtId="0" fontId="10" fillId="0" borderId="0" applyFill="0" applyProtection="0"/>
    <xf numFmtId="0" fontId="14" fillId="0" borderId="0" applyFill="0" applyProtection="0"/>
    <xf numFmtId="0" fontId="15" fillId="7" borderId="0" applyNumberFormat="0" applyBorder="0" applyAlignment="0" applyProtection="0"/>
    <xf numFmtId="0" fontId="16" fillId="8" borderId="0" applyNumberFormat="0" applyBorder="0" applyAlignment="0" applyProtection="0"/>
    <xf numFmtId="0" fontId="17" fillId="9" borderId="0" applyNumberFormat="0" applyBorder="0" applyAlignment="0" applyProtection="0"/>
    <xf numFmtId="0" fontId="18" fillId="10" borderId="4" applyNumberFormat="0" applyAlignment="0" applyProtection="0"/>
    <xf numFmtId="0" fontId="19" fillId="11" borderId="5" applyNumberFormat="0" applyAlignment="0" applyProtection="0"/>
    <xf numFmtId="0" fontId="20" fillId="11" borderId="4" applyNumberFormat="0" applyAlignment="0" applyProtection="0"/>
    <xf numFmtId="0" fontId="21" fillId="0" borderId="6" applyNumberFormat="0" applyFill="0" applyAlignment="0" applyProtection="0"/>
    <xf numFmtId="0" fontId="22" fillId="12" borderId="7" applyNumberFormat="0" applyAlignment="0" applyProtection="0"/>
    <xf numFmtId="0" fontId="23" fillId="0" borderId="0" applyNumberFormat="0" applyFill="0" applyBorder="0" applyAlignment="0" applyProtection="0"/>
    <xf numFmtId="0" fontId="14" fillId="13" borderId="8" applyNumberFormat="0" applyFont="0" applyAlignment="0" applyProtection="0"/>
    <xf numFmtId="0" fontId="24" fillId="0" borderId="0" applyNumberFormat="0" applyFill="0" applyBorder="0" applyAlignment="0" applyProtection="0"/>
    <xf numFmtId="0" fontId="25" fillId="0" borderId="9" applyNumberFormat="0" applyFill="0" applyAlignment="0" applyProtection="0"/>
    <xf numFmtId="0" fontId="2" fillId="14" borderId="0" applyNumberFormat="0" applyBorder="0" applyAlignment="0" applyProtection="0"/>
    <xf numFmtId="0" fontId="2" fillId="15" borderId="0" applyNumberFormat="0" applyBorder="0" applyAlignment="0" applyProtection="0"/>
    <xf numFmtId="0" fontId="26"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6"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6"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cellStyleXfs>
  <cellXfs count="29">
    <xf numFmtId="0" fontId="0" fillId="0" borderId="0" xfId="0">
      <alignment vertical="top"/>
    </xf>
    <xf numFmtId="0" fontId="0" fillId="2" borderId="0" xfId="0" applyFill="1">
      <alignment vertical="top"/>
    </xf>
    <xf numFmtId="0" fontId="4" fillId="0" borderId="0" xfId="0" applyFont="1">
      <alignment vertical="top"/>
    </xf>
    <xf numFmtId="0" fontId="10" fillId="2" borderId="0" xfId="2" applyFill="1" applyBorder="1" applyAlignment="1">
      <alignment vertical="center"/>
    </xf>
    <xf numFmtId="0" fontId="7" fillId="0" borderId="0" xfId="5" applyFill="1" applyBorder="1" applyAlignment="1">
      <alignment horizontal="right" vertical="center"/>
    </xf>
    <xf numFmtId="0" fontId="0" fillId="0" borderId="0" xfId="0" applyAlignment="1">
      <alignment horizontal="left" indent="1"/>
    </xf>
    <xf numFmtId="0" fontId="0" fillId="2" borderId="0" xfId="0" applyFill="1" applyAlignment="1">
      <alignment horizontal="right"/>
    </xf>
    <xf numFmtId="0" fontId="7" fillId="2" borderId="0" xfId="5" applyFill="1" applyAlignment="1">
      <alignment horizontal="left" vertical="center"/>
    </xf>
    <xf numFmtId="0" fontId="10" fillId="0" borderId="3" xfId="2" applyFill="1">
      <alignment horizontal="left" vertical="center" indent="1"/>
    </xf>
    <xf numFmtId="0" fontId="8" fillId="0" borderId="0" xfId="14">
      <alignment horizontal="left" indent="1"/>
    </xf>
    <xf numFmtId="0" fontId="14" fillId="0" borderId="0" xfId="16"/>
    <xf numFmtId="0" fontId="0" fillId="6" borderId="0" xfId="13" applyFont="1" applyAlignment="1">
      <alignment vertical="top"/>
    </xf>
    <xf numFmtId="14" fontId="0" fillId="0" borderId="0" xfId="0" applyNumberFormat="1">
      <alignment vertical="top"/>
    </xf>
    <xf numFmtId="168" fontId="9" fillId="0" borderId="0" xfId="12">
      <alignment horizontal="left" indent="1"/>
    </xf>
    <xf numFmtId="168" fontId="9" fillId="6" borderId="0" xfId="13" applyNumberFormat="1" applyFont="1" applyAlignment="1">
      <alignment horizontal="left" indent="1"/>
    </xf>
    <xf numFmtId="168" fontId="9" fillId="6" borderId="0" xfId="13" applyNumberFormat="1" applyFont="1" applyAlignment="1">
      <alignment horizontal="left" wrapText="1" indent="1"/>
    </xf>
    <xf numFmtId="0" fontId="0" fillId="6" borderId="0" xfId="13" applyFont="1" applyAlignment="1">
      <alignment vertical="top" wrapText="1"/>
    </xf>
    <xf numFmtId="0" fontId="0" fillId="0" borderId="0" xfId="0" applyAlignment="1">
      <alignment vertical="top" wrapText="1"/>
    </xf>
    <xf numFmtId="168" fontId="9" fillId="0" borderId="0" xfId="12" applyAlignment="1">
      <alignment horizontal="left" wrapText="1"/>
    </xf>
    <xf numFmtId="168" fontId="9" fillId="6" borderId="0" xfId="13" applyNumberFormat="1" applyFont="1" applyAlignment="1">
      <alignment horizontal="left" wrapText="1"/>
    </xf>
    <xf numFmtId="0" fontId="1" fillId="6" borderId="0" xfId="13" applyFont="1" applyAlignment="1">
      <alignment vertical="top" wrapText="1"/>
    </xf>
    <xf numFmtId="0" fontId="27" fillId="0" borderId="0" xfId="0" applyFont="1" applyAlignment="1">
      <alignment horizontal="center" vertical="center" wrapText="1"/>
    </xf>
    <xf numFmtId="0" fontId="13" fillId="6" borderId="0" xfId="11">
      <alignment horizontal="left" vertical="top" wrapText="1" indent="1"/>
    </xf>
    <xf numFmtId="0" fontId="0" fillId="6" borderId="0" xfId="13" applyFont="1" applyAlignment="1">
      <alignment vertical="top"/>
    </xf>
    <xf numFmtId="0" fontId="10" fillId="2" borderId="0" xfId="15" applyFill="1"/>
    <xf numFmtId="0" fontId="7" fillId="2" borderId="0" xfId="5" applyFill="1" applyBorder="1">
      <alignment vertical="center"/>
    </xf>
    <xf numFmtId="0" fontId="13" fillId="6" borderId="0" xfId="11" applyAlignment="1">
      <alignment horizontal="left" vertical="top" wrapText="1"/>
    </xf>
    <xf numFmtId="0" fontId="0" fillId="6" borderId="0" xfId="13" applyFont="1" applyAlignment="1">
      <alignment vertical="top" wrapText="1"/>
    </xf>
    <xf numFmtId="0" fontId="7" fillId="2" borderId="0" xfId="5" applyFill="1" applyBorder="1" applyAlignment="1">
      <alignment horizontal="left" vertical="center"/>
    </xf>
  </cellXfs>
  <cellStyles count="50">
    <cellStyle name="20% - Énfasis1" xfId="29" builtinId="30" customBuiltin="1"/>
    <cellStyle name="20% - Énfasis2" xfId="32" builtinId="34" customBuiltin="1"/>
    <cellStyle name="20% - Énfasis3" xfId="36" builtinId="38" customBuiltin="1"/>
    <cellStyle name="20% - Énfasis4" xfId="40" builtinId="42" customBuiltin="1"/>
    <cellStyle name="20% - Énfasis5" xfId="43" builtinId="46" customBuiltin="1"/>
    <cellStyle name="20% - Énfasis6" xfId="47" builtinId="50" customBuiltin="1"/>
    <cellStyle name="40% - Énfasis1" xfId="1" builtinId="31" customBuiltin="1"/>
    <cellStyle name="40% - Énfasis2" xfId="33" builtinId="35" customBuiltin="1"/>
    <cellStyle name="40% - Énfasis3" xfId="37" builtinId="39" customBuiltin="1"/>
    <cellStyle name="40% - Énfasis4" xfId="41" builtinId="43" customBuiltin="1"/>
    <cellStyle name="40% - Énfasis5" xfId="44" builtinId="47" customBuiltin="1"/>
    <cellStyle name="40% - Énfasis6" xfId="48" builtinId="51" customBuiltin="1"/>
    <cellStyle name="60% - Énfasis1" xfId="30" builtinId="32" customBuiltin="1"/>
    <cellStyle name="60% - Énfasis2" xfId="34" builtinId="36" customBuiltin="1"/>
    <cellStyle name="60% - Énfasis3" xfId="38" builtinId="40" customBuiltin="1"/>
    <cellStyle name="60% - Énfasis4" xfId="42" builtinId="44" customBuiltin="1"/>
    <cellStyle name="60% - Énfasis5" xfId="45" builtinId="48" customBuiltin="1"/>
    <cellStyle name="60% - Énfasis6" xfId="49" builtinId="52" customBuiltin="1"/>
    <cellStyle name="Bueno" xfId="17" builtinId="26" customBuiltin="1"/>
    <cellStyle name="Cálculo" xfId="22" builtinId="22" customBuiltin="1"/>
    <cellStyle name="Celda de comprobación" xfId="24" builtinId="23" customBuiltin="1"/>
    <cellStyle name="Celda vinculada" xfId="23" builtinId="24" customBuiltin="1"/>
    <cellStyle name="Con bandas" xfId="13" xr:uid="{00000000-0005-0000-0000-000003000000}"/>
    <cellStyle name="Día" xfId="12" xr:uid="{00000000-0005-0000-0000-000008000000}"/>
    <cellStyle name="Encabezado 1" xfId="2" builtinId="16" customBuiltin="1"/>
    <cellStyle name="Encabezado 4" xfId="11" builtinId="19" customBuiltin="1"/>
    <cellStyle name="Énfasis1" xfId="3" builtinId="29" customBuiltin="1"/>
    <cellStyle name="Énfasis2" xfId="31" builtinId="33" customBuiltin="1"/>
    <cellStyle name="Énfasis3" xfId="35" builtinId="37" customBuiltin="1"/>
    <cellStyle name="Énfasis4" xfId="39" builtinId="41" customBuiltin="1"/>
    <cellStyle name="Énfasis5" xfId="4" builtinId="45" customBuiltin="1"/>
    <cellStyle name="Énfasis6" xfId="46" builtinId="49" customBuiltin="1"/>
    <cellStyle name="Entrada" xfId="20" builtinId="20" customBuiltin="1"/>
    <cellStyle name="Entrada de configuración" xfId="14" xr:uid="{00000000-0005-0000-0000-00000F000000}"/>
    <cellStyle name="Incorrecto" xfId="18" builtinId="27" customBuiltin="1"/>
    <cellStyle name="Millares" xfId="6" builtinId="3" customBuiltin="1"/>
    <cellStyle name="Millares [0]" xfId="7" builtinId="6" customBuiltin="1"/>
    <cellStyle name="Moneda" xfId="8" builtinId="4" customBuiltin="1"/>
    <cellStyle name="Moneda [0]" xfId="9" builtinId="7" customBuiltin="1"/>
    <cellStyle name="Neutral" xfId="19" builtinId="28" customBuiltin="1"/>
    <cellStyle name="Normal" xfId="0" builtinId="0" customBuiltin="1"/>
    <cellStyle name="Notas" xfId="26" builtinId="10" customBuiltin="1"/>
    <cellStyle name="Porcentaje" xfId="10" builtinId="5" customBuiltin="1"/>
    <cellStyle name="Salida" xfId="21" builtinId="21" customBuiltin="1"/>
    <cellStyle name="Texto de advertencia" xfId="25" builtinId="11" customBuiltin="1"/>
    <cellStyle name="Texto explicativo" xfId="27" builtinId="53" customBuiltin="1"/>
    <cellStyle name="Título" xfId="5" builtinId="15" customBuiltin="1"/>
    <cellStyle name="Título 2" xfId="15" builtinId="17" customBuiltin="1"/>
    <cellStyle name="Título 3" xfId="16" builtinId="18" customBuiltin="1"/>
    <cellStyle name="Total" xfId="28" builtinId="25" customBuiltin="1"/>
  </cellStyles>
  <dxfs count="24">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Global Calendar">
      <a:dk1>
        <a:sysClr val="windowText" lastClr="000000"/>
      </a:dk1>
      <a:lt1>
        <a:sysClr val="window" lastClr="FFFFFF"/>
      </a:lt1>
      <a:dk2>
        <a:srgbClr val="404040"/>
      </a:dk2>
      <a:lt2>
        <a:srgbClr val="F6F6F1"/>
      </a:lt2>
      <a:accent1>
        <a:srgbClr val="669933"/>
      </a:accent1>
      <a:accent2>
        <a:srgbClr val="E69216"/>
      </a:accent2>
      <a:accent3>
        <a:srgbClr val="609FC2"/>
      </a:accent3>
      <a:accent4>
        <a:srgbClr val="E6B819"/>
      </a:accent4>
      <a:accent5>
        <a:srgbClr val="DA695B"/>
      </a:accent5>
      <a:accent6>
        <a:srgbClr val="956895"/>
      </a:accent6>
      <a:hlink>
        <a:srgbClr val="609FC2"/>
      </a:hlink>
      <a:folHlink>
        <a:srgbClr val="956895"/>
      </a:folHlink>
    </a:clrScheme>
    <a:fontScheme name="Calendar">
      <a:majorFont>
        <a:latin typeface="Sylfaen"/>
        <a:ea typeface=""/>
        <a:cs typeface=""/>
      </a:majorFont>
      <a:minorFont>
        <a:latin typeface="Sylfaen"/>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autoPageBreaks="0" fitToPage="1"/>
  </sheetPr>
  <dimension ref="A1:K15"/>
  <sheetViews>
    <sheetView showGridLines="0" tabSelected="1" view="pageLayout" zoomScale="80" zoomScaleNormal="100" zoomScalePageLayoutView="80" workbookViewId="0">
      <selection activeCell="K3" sqref="K3"/>
    </sheetView>
  </sheetViews>
  <sheetFormatPr baseColWidth="10" defaultColWidth="8.6640625" defaultRowHeight="16" x14ac:dyDescent="0.25"/>
  <cols>
    <col min="1" max="1" width="2.6640625" customWidth="1"/>
    <col min="2" max="2" width="18.1640625" customWidth="1"/>
    <col min="3" max="8" width="17.6640625" customWidth="1"/>
    <col min="9" max="9" width="2.6640625" customWidth="1"/>
    <col min="10" max="10" width="18.6640625" customWidth="1"/>
    <col min="11" max="11" width="18.5" customWidth="1"/>
  </cols>
  <sheetData>
    <row r="1" spans="1:11" s="1" customFormat="1" ht="60" customHeight="1" x14ac:dyDescent="0.25">
      <c r="A1"/>
      <c r="B1" s="25" t="str">
        <f>"Enero "&amp;AñoNatural</f>
        <v>Enero 2022</v>
      </c>
      <c r="C1" s="25"/>
      <c r="D1" s="25"/>
      <c r="E1" s="3"/>
      <c r="F1" s="3"/>
      <c r="G1" s="3"/>
      <c r="H1" s="7"/>
      <c r="J1" s="24" t="s">
        <v>0</v>
      </c>
      <c r="K1" s="24"/>
    </row>
    <row r="2" spans="1:11" s="2" customFormat="1" ht="21.75" customHeight="1" thickBot="1" x14ac:dyDescent="0.3">
      <c r="A2"/>
      <c r="B2" s="8" t="str">
        <f>InicioDeSemana</f>
        <v>LUNES</v>
      </c>
      <c r="C2" s="8" t="str">
        <f t="shared" ref="C2:H2" si="0">UPPER(TEXT(C3,"dddd"))</f>
        <v>MARTES</v>
      </c>
      <c r="D2" s="8" t="str">
        <f>UPPER(TEXT(D3,"dddd"))</f>
        <v>MIÉRCOLES</v>
      </c>
      <c r="E2" s="8" t="str">
        <f t="shared" si="0"/>
        <v>JUEVES</v>
      </c>
      <c r="F2" s="8" t="str">
        <f t="shared" si="0"/>
        <v>VIERNES</v>
      </c>
      <c r="G2" s="8" t="str">
        <f t="shared" si="0"/>
        <v>SÁBADO</v>
      </c>
      <c r="H2" s="8" t="str">
        <f t="shared" si="0"/>
        <v>DOMINGO</v>
      </c>
      <c r="J2" s="10" t="s">
        <v>1</v>
      </c>
      <c r="K2" s="9">
        <v>2022</v>
      </c>
    </row>
    <row r="3" spans="1:11" s="5" customFormat="1" ht="19.5" customHeight="1" x14ac:dyDescent="0.25">
      <c r="A3"/>
      <c r="B3" s="13">
        <f t="array" ref="B3:H3">DíasYSemanas+DATE(AñoNatural,1,1)-WEEKDAY(DATE(AñoNatural,1,1),(InicioDeSemana="LUNES")+1)+1</f>
        <v>44557</v>
      </c>
      <c r="C3" s="13">
        <v>44558</v>
      </c>
      <c r="D3" s="13">
        <v>44559</v>
      </c>
      <c r="E3" s="13">
        <v>44560</v>
      </c>
      <c r="F3" s="13">
        <v>44561</v>
      </c>
      <c r="G3" s="13">
        <v>44562</v>
      </c>
      <c r="H3" s="13">
        <v>44563</v>
      </c>
      <c r="J3" s="10" t="s">
        <v>2</v>
      </c>
      <c r="K3" s="9" t="s">
        <v>3</v>
      </c>
    </row>
    <row r="4" spans="1:11" ht="58" customHeight="1" x14ac:dyDescent="0.25">
      <c r="J4" s="12"/>
    </row>
    <row r="5" spans="1:11" s="5" customFormat="1" ht="19.5" customHeight="1" x14ac:dyDescent="0.25">
      <c r="A5"/>
      <c r="B5" s="15">
        <f t="array" ref="B5:H5">DíasYSemanas+DATE(AñoNatural,1,1)-WEEKDAY(DATE(AñoNatural,1,1),(InicioDeSemana="LUNES")+1)+8</f>
        <v>44564</v>
      </c>
      <c r="C5" s="15">
        <v>44565</v>
      </c>
      <c r="D5" s="15">
        <v>44566</v>
      </c>
      <c r="E5" s="15">
        <v>44567</v>
      </c>
      <c r="F5" s="15">
        <v>44568</v>
      </c>
      <c r="G5" s="15">
        <v>44569</v>
      </c>
      <c r="H5" s="15">
        <v>44570</v>
      </c>
    </row>
    <row r="6" spans="1:11" ht="58" customHeight="1" x14ac:dyDescent="0.25">
      <c r="B6" s="11"/>
      <c r="C6" s="11"/>
      <c r="D6" s="11"/>
      <c r="E6" s="11"/>
      <c r="F6" s="11"/>
      <c r="G6" s="11"/>
      <c r="H6" s="11"/>
      <c r="J6" s="6"/>
    </row>
    <row r="7" spans="1:11" s="5" customFormat="1" ht="19.5" customHeight="1" x14ac:dyDescent="0.25">
      <c r="A7"/>
      <c r="B7" s="13">
        <f t="array" ref="B7:H7">DíasYSemanas+DATE(AñoNatural,1,1)-WEEKDAY(DATE(AñoNatural,1,1),(InicioDeSemana="LUNES")+1)+15</f>
        <v>44571</v>
      </c>
      <c r="C7" s="13">
        <v>44572</v>
      </c>
      <c r="D7" s="13">
        <v>44573</v>
      </c>
      <c r="E7" s="13">
        <v>44574</v>
      </c>
      <c r="F7" s="13">
        <v>44575</v>
      </c>
      <c r="G7" s="13">
        <v>44576</v>
      </c>
      <c r="H7" s="13">
        <v>44577</v>
      </c>
      <c r="J7" s="6"/>
    </row>
    <row r="8" spans="1:11" ht="58" customHeight="1" x14ac:dyDescent="0.25"/>
    <row r="9" spans="1:11" s="5" customFormat="1" ht="19.5" customHeight="1" x14ac:dyDescent="0.25">
      <c r="A9"/>
      <c r="B9" s="15">
        <f t="array" ref="B9:H9">DíasYSemanas+DATE(AñoNatural,1,1)-WEEKDAY(DATE(AñoNatural,1,1),(InicioDeSemana="LUNES")+1)+22</f>
        <v>44578</v>
      </c>
      <c r="C9" s="15">
        <v>44579</v>
      </c>
      <c r="D9" s="15">
        <v>44580</v>
      </c>
      <c r="E9" s="15">
        <v>44581</v>
      </c>
      <c r="F9" s="15">
        <v>44582</v>
      </c>
      <c r="G9" s="15">
        <v>44583</v>
      </c>
      <c r="H9" s="15">
        <v>44584</v>
      </c>
    </row>
    <row r="10" spans="1:11" ht="58" customHeight="1" x14ac:dyDescent="0.25">
      <c r="B10" s="11"/>
      <c r="C10" s="11"/>
      <c r="D10" s="11"/>
      <c r="E10" s="11"/>
      <c r="F10" s="11"/>
      <c r="G10" s="11"/>
      <c r="H10" s="11"/>
    </row>
    <row r="11" spans="1:11" s="5" customFormat="1" ht="19.5" customHeight="1" x14ac:dyDescent="0.25">
      <c r="A11"/>
      <c r="B11" s="13">
        <f t="array" ref="B11:H11">DíasYSemanas+DATE(AñoNatural,1,1)-WEEKDAY(DATE(AñoNatural,1,1),(InicioDeSemana="LUNES")+1)+29</f>
        <v>44585</v>
      </c>
      <c r="C11" s="13">
        <v>44586</v>
      </c>
      <c r="D11" s="13">
        <v>44587</v>
      </c>
      <c r="E11" s="13">
        <v>44588</v>
      </c>
      <c r="F11" s="13">
        <v>44589</v>
      </c>
      <c r="G11" s="13">
        <v>44590</v>
      </c>
      <c r="H11" s="13">
        <v>44591</v>
      </c>
    </row>
    <row r="12" spans="1:11" ht="58" customHeight="1" x14ac:dyDescent="0.25"/>
    <row r="13" spans="1:11" s="5" customFormat="1" ht="19.5" customHeight="1" x14ac:dyDescent="0.25">
      <c r="A13"/>
      <c r="B13" s="15">
        <f t="array" ref="B13:C13">DíasYSemanas+DATE(AñoNatural,1,1)-WEEKDAY(DATE(AñoNatural,1,1),(InicioDeSemana="LUNES")+1)+36</f>
        <v>44592</v>
      </c>
      <c r="C13" s="15">
        <v>44593</v>
      </c>
      <c r="D13" s="22" t="s">
        <v>4</v>
      </c>
      <c r="E13" s="23"/>
      <c r="F13" s="23"/>
      <c r="G13" s="23"/>
      <c r="H13" s="23"/>
    </row>
    <row r="14" spans="1:11" ht="58" customHeight="1" x14ac:dyDescent="0.25">
      <c r="B14" s="11"/>
      <c r="C14" s="11"/>
      <c r="D14" s="22"/>
      <c r="E14" s="23"/>
      <c r="F14" s="23"/>
      <c r="G14" s="23"/>
      <c r="H14" s="23"/>
    </row>
    <row r="15" spans="1:11" ht="39.5" customHeight="1" x14ac:dyDescent="0.25">
      <c r="B15" s="21" t="s">
        <v>5</v>
      </c>
      <c r="C15" s="21"/>
      <c r="D15" s="21"/>
      <c r="E15" s="21"/>
      <c r="F15" s="21"/>
      <c r="G15" s="21"/>
      <c r="H15" s="21"/>
      <c r="I15" s="21"/>
      <c r="J15" s="21"/>
      <c r="K15" s="21"/>
    </row>
  </sheetData>
  <mergeCells count="5">
    <mergeCell ref="B15:K15"/>
    <mergeCell ref="D13:D14"/>
    <mergeCell ref="E13:H14"/>
    <mergeCell ref="J1:K1"/>
    <mergeCell ref="B1:D1"/>
  </mergeCells>
  <phoneticPr fontId="3" type="noConversion"/>
  <conditionalFormatting sqref="B3:G3">
    <cfRule type="expression" dxfId="23" priority="23">
      <formula>DAY(B3)&gt;8</formula>
    </cfRule>
  </conditionalFormatting>
  <conditionalFormatting sqref="B11:H11 B13:C13">
    <cfRule type="expression" dxfId="22" priority="24">
      <formula>AND(DAY(B11)&gt;=1,DAY(B11)&lt;=15)</formula>
    </cfRule>
  </conditionalFormatting>
  <dataValidations count="13">
    <dataValidation type="list" errorStyle="warning" allowBlank="1" showInputMessage="1" showErrorMessage="1" error="Seleccione un día de la lista. Seleccione Cancelar y, después, presione ALT + Flecha abajo para seleccionar el día de la lista desplegable" prompt="Seleccione el día de inicio de la semana en esta celda. Presione ALT + Flecha abajo para abrir la lista desplegable, presione Flecha abajo y después ENTRAR para realizar la selección" sqref="K3" xr:uid="{00000000-0002-0000-0000-000000000000}">
      <formula1>"DOMINGO,LUNES,MARTES,MIERCOLES,JUEVES,VIERNES,SABADO"</formula1>
    </dataValidation>
    <dataValidation allowBlank="1" showInputMessage="1" showErrorMessage="1" prompt="Cree un calendario de un mes personalizado en este libro. Personalice el año y el día de inicio de la semana para todos los meses de esta hoja de cálculo de enero. Cada mes se encuentra en una hoja de cálculo independiente." sqref="A1" xr:uid="{00000000-0002-0000-0000-000001000000}"/>
    <dataValidation allowBlank="1" showInputMessage="1" showErrorMessage="1" prompt="Escriba el año y seleccione el día de inicio del calendario en las celdas siguientes. Estas celdas de configuración del calendario no se imprimirán." sqref="J1:K1" xr:uid="{00000000-0002-0000-0000-000002000000}"/>
    <dataValidation allowBlank="1" showInputMessage="1" showErrorMessage="1" prompt="Escriba el año en la celda a la derecha" sqref="J2" xr:uid="{00000000-0002-0000-0000-000003000000}"/>
    <dataValidation allowBlank="1" showInputMessage="1" showErrorMessage="1" prompt="Seleccione el día de inicio de la semana en la celda a la derecha." sqref="J3" xr:uid="{00000000-0002-0000-0000-000004000000}"/>
    <dataValidation allowBlank="1" showInputMessage="1" showErrorMessage="1" prompt="Escriba el año en esta celda" sqref="K2" xr:uid="{00000000-0002-0000-0000-000005000000}"/>
    <dataValidation allowBlank="1" showInputMessage="1" showErrorMessage="1" prompt="Esta fila contiene los nombres de los días laborables de este calendario. Esta celda contiene el día de inicio de la semana. Para cambiar el día de inicio de la semana, escriba un nuevo día laborable en la celda K3, en esta hoja de cálculo." sqref="B2" xr:uid="{00000000-0002-0000-0000-000006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000-000007000000}"/>
    <dataValidation allowBlank="1" showInputMessage="1" showErrorMessage="1" prompt="El año de esta celda se actualiza automáticamente según el año especificado en la celda K2. El calendario siguiente incluye fechas de los meses anterior y posterior con un sombreado de fuente más claro." sqref="B1:D1" xr:uid="{00000000-0002-0000-0000-000008000000}"/>
    <dataValidation allowBlank="1" showInputMessage="1" showErrorMessage="1" prompt="El día de la semana se determinará automáticamente" sqref="C2:H2" xr:uid="{00000000-0002-0000-0000-000009000000}"/>
    <dataValidation allowBlank="1" showInputMessage="1" showErrorMessage="1" prompt="Las celdas de esta fila y las filas 6, 8, 10, 12 y 14 son para escribir notas diarias relacionadas con el día natural de la celda anterior." sqref="B4" xr:uid="{00000000-0002-0000-0000-00000A000000}"/>
    <dataValidation allowBlank="1" showInputMessage="1" showErrorMessage="1" prompt="Escriba notas en esta celda." sqref="E13:H14" xr:uid="{00000000-0002-0000-0000-00000B000000}"/>
    <dataValidation allowBlank="1" showInputMessage="1" showErrorMessage="1" prompt="Escriba notas en la celda a la derecha." sqref="D13:D14" xr:uid="{00000000-0002-0000-0000-00000C000000}"/>
  </dataValidations>
  <printOptions horizontalCentered="1" verticalCentered="1" headings="1"/>
  <pageMargins left="0.70866141732283472" right="0.70866141732283472" top="0.95138888888888884" bottom="0.48072916666666665" header="0.31496062992125984" footer="0.31496062992125984"/>
  <pageSetup paperSize="9" scale="72" orientation="landscape" r:id="rId1"/>
  <headerFooter differentFirst="1" alignWithMargins="0">
    <oddFooter>Page &amp;P of &amp;N</oddFooter>
    <firstHeader>&amp;L&amp;G&amp;C&amp;"Arial,Normal"&amp;12PROCESO
GESTIÓN DEL TALENTO HUMANO
FORMATO 
CRONOGRAMA ACTIVIDADES PREVENCIÓN Y PROMOCIÓN&amp;R&amp;"Arial,Normal"F1.PG11.GTH
Versión 2
Página &amp;P de &amp;N
01/09/2022 
Clasificación de la Información
PÚBLICA</firstHeader>
    <firstFooter xml:space="preserve">&amp;C
</firstFooter>
  </headerFooter>
  <customProperties>
    <customPr name="SheetChanged" r:id="rId2"/>
  </customProperties>
  <legacyDrawingHF r:id="rId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2" tint="-0.499984740745262"/>
  </sheetPr>
  <dimension ref="B1:K15"/>
  <sheetViews>
    <sheetView showGridLines="0" view="pageLayout" zoomScale="80" zoomScaleNormal="100" zoomScalePageLayoutView="80" workbookViewId="0">
      <selection activeCell="J1" sqref="J1:K1"/>
    </sheetView>
  </sheetViews>
  <sheetFormatPr baseColWidth="10" defaultColWidth="8.6640625" defaultRowHeight="16" x14ac:dyDescent="0.25"/>
  <cols>
    <col min="1" max="1" width="2.6640625" customWidth="1"/>
    <col min="2" max="2" width="18.1640625" customWidth="1"/>
    <col min="3" max="8" width="17.6640625" customWidth="1"/>
    <col min="9" max="9" width="2.6640625" customWidth="1"/>
  </cols>
  <sheetData>
    <row r="1" spans="2:11" ht="60" customHeight="1" x14ac:dyDescent="0.25">
      <c r="B1" s="28" t="str">
        <f>"Octubre "&amp;AñoNatural</f>
        <v>Octubre 2022</v>
      </c>
      <c r="C1" s="28"/>
      <c r="D1" s="28"/>
      <c r="E1" s="3"/>
      <c r="F1" s="3"/>
      <c r="G1" s="3"/>
      <c r="H1" s="4"/>
    </row>
    <row r="2" spans="2:11" ht="21.75" customHeight="1" thickBot="1" x14ac:dyDescent="0.3">
      <c r="B2" s="8" t="str">
        <f>IF(InicioDeSemana="DOMINGO",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11" ht="19.5" customHeight="1" x14ac:dyDescent="0.25">
      <c r="B3" s="18">
        <f t="array" ref="B3:H3">DíasYSemanas+DATE(AñoNatural,10,1)-WEEKDAY(DATE(AñoNatural,10,1),(InicioDeSemana="LUNES")+1)+1</f>
        <v>44830</v>
      </c>
      <c r="C3" s="18">
        <v>44831</v>
      </c>
      <c r="D3" s="18">
        <v>44832</v>
      </c>
      <c r="E3" s="18">
        <v>44833</v>
      </c>
      <c r="F3" s="18">
        <v>44834</v>
      </c>
      <c r="G3" s="18">
        <v>44835</v>
      </c>
      <c r="H3" s="18">
        <v>44836</v>
      </c>
    </row>
    <row r="4" spans="2:11" ht="58" customHeight="1" x14ac:dyDescent="0.25">
      <c r="B4" s="17"/>
      <c r="C4" s="17"/>
      <c r="D4" s="17"/>
      <c r="E4" s="17"/>
      <c r="F4" s="17"/>
      <c r="G4" s="17"/>
      <c r="H4" s="17"/>
    </row>
    <row r="5" spans="2:11" ht="19.5" customHeight="1" x14ac:dyDescent="0.25">
      <c r="B5" s="19">
        <f t="array" ref="B5:H5">DíasYSemanas+DATE(AñoNatural,10,1)-WEEKDAY(DATE(AñoNatural,10,1),(InicioDeSemana="LUNES")+1)+8</f>
        <v>44837</v>
      </c>
      <c r="C5" s="19">
        <v>44838</v>
      </c>
      <c r="D5" s="19">
        <v>44839</v>
      </c>
      <c r="E5" s="19">
        <v>44840</v>
      </c>
      <c r="F5" s="19">
        <v>44841</v>
      </c>
      <c r="G5" s="19">
        <v>44842</v>
      </c>
      <c r="H5" s="19">
        <v>44843</v>
      </c>
    </row>
    <row r="6" spans="2:11" ht="58" customHeight="1" x14ac:dyDescent="0.25">
      <c r="B6" s="16"/>
      <c r="C6" s="16"/>
      <c r="D6" s="16"/>
      <c r="E6" s="16"/>
      <c r="F6" s="16"/>
      <c r="G6" s="16"/>
      <c r="H6" s="16"/>
    </row>
    <row r="7" spans="2:11" ht="19.5" customHeight="1" x14ac:dyDescent="0.25">
      <c r="B7" s="18">
        <f t="array" ref="B7:H7">DíasYSemanas+DATE(AñoNatural,10,1)-WEEKDAY(DATE(AñoNatural,10,1),(InicioDeSemana="LUNES")+1)+15</f>
        <v>44844</v>
      </c>
      <c r="C7" s="18">
        <v>44845</v>
      </c>
      <c r="D7" s="18">
        <v>44846</v>
      </c>
      <c r="E7" s="18">
        <v>44847</v>
      </c>
      <c r="F7" s="18">
        <v>44848</v>
      </c>
      <c r="G7" s="18">
        <v>44849</v>
      </c>
      <c r="H7" s="18">
        <v>44850</v>
      </c>
    </row>
    <row r="8" spans="2:11" ht="58" customHeight="1" x14ac:dyDescent="0.25">
      <c r="B8" s="17"/>
      <c r="C8" s="17"/>
      <c r="D8" s="17"/>
      <c r="E8" s="17"/>
      <c r="F8" s="17"/>
      <c r="G8" s="17"/>
      <c r="H8" s="17"/>
    </row>
    <row r="9" spans="2:11" ht="19.5" customHeight="1" x14ac:dyDescent="0.25">
      <c r="B9" s="19">
        <f t="array" ref="B9:H9">DíasYSemanas+DATE(AñoNatural,10,1)-WEEKDAY(DATE(AñoNatural,10,1),(InicioDeSemana="LUNES")+1)+22</f>
        <v>44851</v>
      </c>
      <c r="C9" s="19">
        <v>44852</v>
      </c>
      <c r="D9" s="19">
        <v>44853</v>
      </c>
      <c r="E9" s="19">
        <v>44854</v>
      </c>
      <c r="F9" s="19">
        <v>44855</v>
      </c>
      <c r="G9" s="19">
        <v>44856</v>
      </c>
      <c r="H9" s="19">
        <v>44857</v>
      </c>
    </row>
    <row r="10" spans="2:11" ht="58" customHeight="1" x14ac:dyDescent="0.25">
      <c r="B10" s="16"/>
      <c r="C10" s="16"/>
      <c r="D10" s="16"/>
      <c r="E10" s="16"/>
      <c r="F10" s="16"/>
      <c r="G10" s="16"/>
      <c r="H10" s="16"/>
    </row>
    <row r="11" spans="2:11" ht="19.5" customHeight="1" x14ac:dyDescent="0.25">
      <c r="B11" s="18">
        <f t="array" ref="B11:H11">DíasYSemanas+DATE(AñoNatural,10,1)-WEEKDAY(DATE(AñoNatural,10,1),(InicioDeSemana="LUNES")+1)+29</f>
        <v>44858</v>
      </c>
      <c r="C11" s="18">
        <v>44859</v>
      </c>
      <c r="D11" s="18">
        <v>44860</v>
      </c>
      <c r="E11" s="18">
        <v>44861</v>
      </c>
      <c r="F11" s="18">
        <v>44862</v>
      </c>
      <c r="G11" s="18">
        <v>44863</v>
      </c>
      <c r="H11" s="18">
        <v>44864</v>
      </c>
    </row>
    <row r="12" spans="2:11" ht="58" customHeight="1" x14ac:dyDescent="0.25">
      <c r="B12" s="17"/>
      <c r="C12" s="17"/>
      <c r="D12" s="17"/>
      <c r="E12" s="17"/>
      <c r="F12" s="17"/>
      <c r="G12" s="17"/>
      <c r="H12" s="17"/>
    </row>
    <row r="13" spans="2:11" ht="19.5" customHeight="1" x14ac:dyDescent="0.25">
      <c r="B13" s="19">
        <f t="array" ref="B13:C13">DíasYSemanas+DATE(AñoNatural,10,1)-WEEKDAY(DATE(AñoNatural,10,1),(InicioDeSemana="LUNES")+1)+36</f>
        <v>44865</v>
      </c>
      <c r="C13" s="19">
        <v>44866</v>
      </c>
      <c r="D13" s="26" t="s">
        <v>4</v>
      </c>
      <c r="E13" s="27"/>
      <c r="F13" s="27"/>
      <c r="G13" s="27"/>
      <c r="H13" s="27"/>
    </row>
    <row r="14" spans="2:11" ht="58" customHeight="1" x14ac:dyDescent="0.25">
      <c r="B14" s="16"/>
      <c r="C14" s="16"/>
      <c r="D14" s="26"/>
      <c r="E14" s="27"/>
      <c r="F14" s="27"/>
      <c r="G14" s="27"/>
      <c r="H14" s="27"/>
    </row>
    <row r="15" spans="2:11" ht="33" customHeight="1" x14ac:dyDescent="0.25">
      <c r="B15" s="21" t="s">
        <v>5</v>
      </c>
      <c r="C15" s="21"/>
      <c r="D15" s="21"/>
      <c r="E15" s="21"/>
      <c r="F15" s="21"/>
      <c r="G15" s="21"/>
      <c r="H15" s="21"/>
      <c r="I15" s="21"/>
      <c r="J15" s="21"/>
      <c r="K15" s="21"/>
    </row>
  </sheetData>
  <mergeCells count="4">
    <mergeCell ref="D13:D14"/>
    <mergeCell ref="E13:H14"/>
    <mergeCell ref="B1:D1"/>
    <mergeCell ref="B15:K15"/>
  </mergeCells>
  <conditionalFormatting sqref="B3:G3">
    <cfRule type="expression" dxfId="5" priority="1">
      <formula>DAY(B3)&gt;8</formula>
    </cfRule>
  </conditionalFormatting>
  <conditionalFormatting sqref="B11:H11 B13:C13">
    <cfRule type="expression" dxfId="4" priority="2">
      <formula>AND(DAY(B11)&gt;=1,DAY(B11)&lt;=15)</formula>
    </cfRule>
  </conditionalFormatting>
  <dataValidations disablePrompts="1" count="8">
    <dataValidation allowBlank="1" showInputMessage="1" showErrorMessage="1" prompt="El día de la semana se determinará automáticamente" sqref="C2:H2" xr:uid="{00000000-0002-0000-09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900-000001000000}"/>
    <dataValidation allowBlank="1" showInputMessage="1" showErrorMessage="1" prompt="Calendario del mes de octubre" sqref="A1" xr:uid="{00000000-0002-0000-0900-000002000000}"/>
    <dataValidation allowBlank="1" showInputMessage="1" showErrorMessage="1" prompt="Escriba notas en la celda a la derecha." sqref="D13:D14" xr:uid="{00000000-0002-0000-0900-000003000000}"/>
    <dataValidation allowBlank="1" showInputMessage="1" showErrorMessage="1" prompt="Escriba notas en esta celda." sqref="E13:H14" xr:uid="{00000000-0002-0000-0900-000004000000}"/>
    <dataValidation allowBlank="1" showInputMessage="1" showErrorMessage="1" prompt="Las celdas de esta fila y las filas 6, 8, 10, 12 y 14 son para escribir notas diarias relacionadas con el día natural de la celda anterior." sqref="B4" xr:uid="{00000000-0002-0000-09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9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900-000007000000}"/>
  </dataValidations>
  <printOptions horizontalCentered="1" verticalCentered="1"/>
  <pageMargins left="0.70866141732283472" right="0.70866141732283472" top="0.95138888888888884" bottom="0.48072916666666665" header="0.31496062992125984" footer="0.31496062992125984"/>
  <pageSetup paperSize="9" scale="76" orientation="landscape" r:id="rId1"/>
  <headerFooter differentFirst="1" alignWithMargins="0">
    <oddFooter>Page &amp;P of &amp;N</oddFooter>
    <firstHeader>&amp;L&amp;G&amp;C&amp;"Arial,Normal"&amp;12PROCESO
GESTIÓN DEL TALENTO HUMANO
FORMATO 
CRONOGRAMA ACTIVIDADES PREVENCIÓN Y PROMOCIÓN&amp;R&amp;"Arial,Normal"F1.PG11.GTH
Versión 2
Página &amp;P de &amp;N
01/09/2022 
Clasificación de la Información
PÚBLICA</firstHeader>
    <firstFooter xml:space="preserve">&amp;C
</first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2" tint="-0.89999084444715716"/>
  </sheetPr>
  <dimension ref="B1:K15"/>
  <sheetViews>
    <sheetView showGridLines="0" view="pageLayout" zoomScale="80" zoomScaleNormal="100" zoomScalePageLayoutView="80" workbookViewId="0">
      <selection activeCell="J1" sqref="J1:K1"/>
    </sheetView>
  </sheetViews>
  <sheetFormatPr baseColWidth="10" defaultColWidth="8.6640625" defaultRowHeight="16" x14ac:dyDescent="0.25"/>
  <cols>
    <col min="1" max="1" width="2.6640625" customWidth="1"/>
    <col min="2" max="2" width="18.1640625" customWidth="1"/>
    <col min="3" max="8" width="17.6640625" customWidth="1"/>
    <col min="9" max="9" width="2.6640625" customWidth="1"/>
  </cols>
  <sheetData>
    <row r="1" spans="2:11" ht="60" customHeight="1" x14ac:dyDescent="0.25">
      <c r="B1" s="28" t="str">
        <f>"Noviembre "&amp;AñoNatural</f>
        <v>Noviembre 2022</v>
      </c>
      <c r="C1" s="28"/>
      <c r="D1" s="28"/>
      <c r="E1" s="3"/>
      <c r="F1" s="3"/>
      <c r="G1" s="3"/>
      <c r="H1" s="4"/>
    </row>
    <row r="2" spans="2:11" ht="21.75" customHeight="1" thickBot="1" x14ac:dyDescent="0.3">
      <c r="B2" s="8" t="str">
        <f>IF(InicioDeSemana="DOMINGO",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11" ht="19.5" customHeight="1" x14ac:dyDescent="0.25">
      <c r="B3" s="18">
        <f t="array" ref="B3:H3">DíasYSemanas+DATE(AñoNatural,11,1)-WEEKDAY(DATE(AñoNatural,11,1),(InicioDeSemana="LUNES")+1)+1</f>
        <v>44865</v>
      </c>
      <c r="C3" s="18">
        <v>44866</v>
      </c>
      <c r="D3" s="18">
        <v>44867</v>
      </c>
      <c r="E3" s="18">
        <v>44868</v>
      </c>
      <c r="F3" s="18">
        <v>44869</v>
      </c>
      <c r="G3" s="18">
        <v>44870</v>
      </c>
      <c r="H3" s="18">
        <v>44871</v>
      </c>
    </row>
    <row r="4" spans="2:11" ht="58" customHeight="1" x14ac:dyDescent="0.25">
      <c r="B4" s="17"/>
      <c r="C4" s="17"/>
      <c r="D4" s="17"/>
      <c r="E4" s="17"/>
      <c r="F4" s="17"/>
      <c r="G4" s="17"/>
      <c r="H4" s="17"/>
    </row>
    <row r="5" spans="2:11" ht="19.5" customHeight="1" x14ac:dyDescent="0.25">
      <c r="B5" s="19">
        <f t="array" ref="B5:H5">DíasYSemanas+DATE(AñoNatural,11,1)-WEEKDAY(DATE(AñoNatural,11,1),(InicioDeSemana="LUNES")+1)+8</f>
        <v>44872</v>
      </c>
      <c r="C5" s="19">
        <v>44873</v>
      </c>
      <c r="D5" s="19">
        <v>44874</v>
      </c>
      <c r="E5" s="19">
        <v>44875</v>
      </c>
      <c r="F5" s="19">
        <v>44876</v>
      </c>
      <c r="G5" s="19">
        <v>44877</v>
      </c>
      <c r="H5" s="19">
        <v>44878</v>
      </c>
    </row>
    <row r="6" spans="2:11" ht="58" customHeight="1" x14ac:dyDescent="0.25">
      <c r="B6" s="16"/>
      <c r="C6" s="16"/>
      <c r="D6" s="16"/>
      <c r="E6" s="16"/>
      <c r="F6" s="16"/>
      <c r="G6" s="16"/>
      <c r="H6" s="16"/>
    </row>
    <row r="7" spans="2:11" ht="19.5" customHeight="1" x14ac:dyDescent="0.25">
      <c r="B7" s="18">
        <f t="array" ref="B7:H7">DíasYSemanas+DATE(AñoNatural,11,1)-WEEKDAY(DATE(AñoNatural,11,1),(InicioDeSemana="LUNES")+1)+15</f>
        <v>44879</v>
      </c>
      <c r="C7" s="18">
        <v>44880</v>
      </c>
      <c r="D7" s="18">
        <v>44881</v>
      </c>
      <c r="E7" s="18">
        <v>44882</v>
      </c>
      <c r="F7" s="18">
        <v>44883</v>
      </c>
      <c r="G7" s="18">
        <v>44884</v>
      </c>
      <c r="H7" s="18">
        <v>44885</v>
      </c>
    </row>
    <row r="8" spans="2:11" ht="58" customHeight="1" x14ac:dyDescent="0.25">
      <c r="B8" s="17"/>
      <c r="C8" s="17"/>
      <c r="D8" s="17"/>
      <c r="E8" s="17"/>
      <c r="F8" s="17"/>
      <c r="G8" s="17"/>
      <c r="H8" s="17"/>
    </row>
    <row r="9" spans="2:11" ht="19.5" customHeight="1" x14ac:dyDescent="0.25">
      <c r="B9" s="19">
        <f t="array" ref="B9:H9">DíasYSemanas+DATE(AñoNatural,11,1)-WEEKDAY(DATE(AñoNatural,11,1),(InicioDeSemana="LUNES")+1)+22</f>
        <v>44886</v>
      </c>
      <c r="C9" s="19">
        <v>44887</v>
      </c>
      <c r="D9" s="19">
        <v>44888</v>
      </c>
      <c r="E9" s="19">
        <v>44889</v>
      </c>
      <c r="F9" s="19">
        <v>44890</v>
      </c>
      <c r="G9" s="19">
        <v>44891</v>
      </c>
      <c r="H9" s="19">
        <v>44892</v>
      </c>
    </row>
    <row r="10" spans="2:11" ht="58" customHeight="1" x14ac:dyDescent="0.25">
      <c r="B10" s="16"/>
      <c r="C10" s="16"/>
      <c r="D10" s="16"/>
      <c r="E10" s="16"/>
      <c r="F10" s="16"/>
      <c r="G10" s="16"/>
      <c r="H10" s="16"/>
    </row>
    <row r="11" spans="2:11" ht="19.5" customHeight="1" x14ac:dyDescent="0.25">
      <c r="B11" s="18">
        <f t="array" ref="B11:H11">DíasYSemanas+DATE(AñoNatural,11,1)-WEEKDAY(DATE(AñoNatural,11,1),(InicioDeSemana="LUNES")+1)+29</f>
        <v>44893</v>
      </c>
      <c r="C11" s="18">
        <v>44894</v>
      </c>
      <c r="D11" s="18">
        <v>44895</v>
      </c>
      <c r="E11" s="18">
        <v>44896</v>
      </c>
      <c r="F11" s="18">
        <v>44897</v>
      </c>
      <c r="G11" s="18">
        <v>44898</v>
      </c>
      <c r="H11" s="18">
        <v>44899</v>
      </c>
    </row>
    <row r="12" spans="2:11" ht="58" customHeight="1" x14ac:dyDescent="0.25">
      <c r="B12" s="17"/>
      <c r="C12" s="17"/>
      <c r="D12" s="17"/>
      <c r="E12" s="17"/>
      <c r="F12" s="17"/>
      <c r="G12" s="17"/>
      <c r="H12" s="17"/>
    </row>
    <row r="13" spans="2:11" ht="19.5" customHeight="1" x14ac:dyDescent="0.25">
      <c r="B13" s="19">
        <f t="array" ref="B13:C13">DíasYSemanas+DATE(AñoNatural,11,1)-WEEKDAY(DATE(AñoNatural,11,1),(InicioDeSemana="LUNES")+1)+36</f>
        <v>44900</v>
      </c>
      <c r="C13" s="19">
        <v>44901</v>
      </c>
      <c r="D13" s="26" t="s">
        <v>4</v>
      </c>
      <c r="E13" s="27"/>
      <c r="F13" s="27"/>
      <c r="G13" s="27"/>
      <c r="H13" s="27"/>
    </row>
    <row r="14" spans="2:11" ht="58" customHeight="1" x14ac:dyDescent="0.25">
      <c r="B14" s="16"/>
      <c r="C14" s="16"/>
      <c r="D14" s="26"/>
      <c r="E14" s="27"/>
      <c r="F14" s="27"/>
      <c r="G14" s="27"/>
      <c r="H14" s="27"/>
    </row>
    <row r="15" spans="2:11" ht="39.5" customHeight="1" x14ac:dyDescent="0.25">
      <c r="B15" s="21" t="s">
        <v>5</v>
      </c>
      <c r="C15" s="21"/>
      <c r="D15" s="21"/>
      <c r="E15" s="21"/>
      <c r="F15" s="21"/>
      <c r="G15" s="21"/>
      <c r="H15" s="21"/>
      <c r="I15" s="21"/>
      <c r="J15" s="21"/>
      <c r="K15" s="21"/>
    </row>
  </sheetData>
  <mergeCells count="4">
    <mergeCell ref="D13:D14"/>
    <mergeCell ref="E13:H14"/>
    <mergeCell ref="B1:D1"/>
    <mergeCell ref="B15:K15"/>
  </mergeCells>
  <conditionalFormatting sqref="B3:G3">
    <cfRule type="expression" dxfId="3" priority="1">
      <formula>DAY(B3)&gt;8</formula>
    </cfRule>
  </conditionalFormatting>
  <conditionalFormatting sqref="B11:H11 B13:C13">
    <cfRule type="expression" dxfId="2" priority="2">
      <formula>AND(DAY(B11)&gt;=1,DAY(B11)&lt;=15)</formula>
    </cfRule>
  </conditionalFormatting>
  <dataValidations count="8">
    <dataValidation allowBlank="1" showInputMessage="1" showErrorMessage="1" prompt="El día de la semana se determinará automáticamente" sqref="C2:H2" xr:uid="{00000000-0002-0000-0A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A00-000001000000}"/>
    <dataValidation allowBlank="1" showInputMessage="1" showErrorMessage="1" prompt="Calendario del mes de noviembre" sqref="A1" xr:uid="{00000000-0002-0000-0A00-000002000000}"/>
    <dataValidation allowBlank="1" showInputMessage="1" showErrorMessage="1" prompt="Escriba notas en la celda a la derecha." sqref="D13:D14" xr:uid="{00000000-0002-0000-0A00-000003000000}"/>
    <dataValidation allowBlank="1" showInputMessage="1" showErrorMessage="1" prompt="Escriba notas en esta celda." sqref="E13:H14" xr:uid="{00000000-0002-0000-0A00-000004000000}"/>
    <dataValidation allowBlank="1" showInputMessage="1" showErrorMessage="1" prompt="Las celdas de esta fila y las filas 6, 8, 10, 12 y 14 son para escribir notas diarias relacionadas con el día natural de la celda anterior." sqref="B4" xr:uid="{00000000-0002-0000-0A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A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A00-000007000000}"/>
  </dataValidations>
  <printOptions horizontalCentered="1" verticalCentered="1"/>
  <pageMargins left="0.70866141732283472" right="0.70866141732283472" top="0.95138888888888884" bottom="0.48072916666666665" header="0.31496062992125984" footer="0.31496062992125984"/>
  <pageSetup paperSize="9" scale="76" orientation="landscape" r:id="rId1"/>
  <headerFooter differentFirst="1" alignWithMargins="0">
    <oddFooter>Page &amp;P of &amp;N</oddFooter>
    <firstHeader>&amp;L&amp;G&amp;C&amp;"Arial,Normal"&amp;12PROCESO
GESTIÓN DEL TALENTO HUMANO
FORMATO 
CRONOGRAMA ACTIVIDADES PREVENCIÓN Y PROMOCIÓN&amp;R&amp;"Arial,Normal"F1.PG11.GTH
Versión 2
Página &amp;P de &amp;N
01/09/2022 
Clasificación de la Información
PÚBLICA</firstHeader>
    <firstFooter xml:space="preserve">&amp;C
</first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tint="4.9989318521683403E-2"/>
  </sheetPr>
  <dimension ref="B1:K15"/>
  <sheetViews>
    <sheetView showGridLines="0" view="pageLayout" zoomScale="90" zoomScaleNormal="100" zoomScalePageLayoutView="90" workbookViewId="0">
      <selection activeCell="J1" sqref="J1:K1"/>
    </sheetView>
  </sheetViews>
  <sheetFormatPr baseColWidth="10" defaultColWidth="8.6640625" defaultRowHeight="16" x14ac:dyDescent="0.25"/>
  <cols>
    <col min="1" max="1" width="2.6640625" customWidth="1"/>
    <col min="2" max="2" width="18.1640625" customWidth="1"/>
    <col min="3" max="8" width="17.6640625" customWidth="1"/>
    <col min="9" max="9" width="2.6640625" customWidth="1"/>
  </cols>
  <sheetData>
    <row r="1" spans="2:11" ht="60" customHeight="1" x14ac:dyDescent="0.25">
      <c r="B1" s="28" t="str">
        <f>"Diciembre "&amp;AñoNatural</f>
        <v>Diciembre 2022</v>
      </c>
      <c r="C1" s="28"/>
      <c r="D1" s="28"/>
      <c r="E1" s="3"/>
      <c r="F1" s="3"/>
      <c r="G1" s="3"/>
      <c r="H1" s="4"/>
    </row>
    <row r="2" spans="2:11" ht="21.75" customHeight="1" thickBot="1" x14ac:dyDescent="0.3">
      <c r="B2" s="8" t="str">
        <f>IF(InicioDeSemana="DOMINGO",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11" ht="19.5" customHeight="1" x14ac:dyDescent="0.25">
      <c r="B3" s="18">
        <f t="array" ref="B3:H3">DíasYSemanas+DATE(AñoNatural,12,1)-WEEKDAY(DATE(AñoNatural,12,1),(InicioDeSemana="LUNES")+1)+1</f>
        <v>44893</v>
      </c>
      <c r="C3" s="18">
        <v>44894</v>
      </c>
      <c r="D3" s="18">
        <v>44895</v>
      </c>
      <c r="E3" s="18">
        <v>44896</v>
      </c>
      <c r="F3" s="18">
        <v>44897</v>
      </c>
      <c r="G3" s="18">
        <v>44898</v>
      </c>
      <c r="H3" s="18">
        <v>44899</v>
      </c>
    </row>
    <row r="4" spans="2:11" ht="58" customHeight="1" x14ac:dyDescent="0.25">
      <c r="B4" s="17"/>
      <c r="C4" s="17"/>
      <c r="D4" s="17"/>
      <c r="E4" s="17"/>
      <c r="F4" s="17"/>
      <c r="G4" s="17"/>
      <c r="H4" s="17"/>
    </row>
    <row r="5" spans="2:11" ht="19.5" customHeight="1" x14ac:dyDescent="0.25">
      <c r="B5" s="19">
        <f t="array" ref="B5:H5">DíasYSemanas+DATE(AñoNatural,12,1)-WEEKDAY(DATE(AñoNatural,12,1),(InicioDeSemana="LUNES")+1)+8</f>
        <v>44900</v>
      </c>
      <c r="C5" s="19">
        <v>44901</v>
      </c>
      <c r="D5" s="19">
        <v>44902</v>
      </c>
      <c r="E5" s="19">
        <v>44903</v>
      </c>
      <c r="F5" s="19">
        <v>44904</v>
      </c>
      <c r="G5" s="19">
        <v>44905</v>
      </c>
      <c r="H5" s="19">
        <v>44906</v>
      </c>
    </row>
    <row r="6" spans="2:11" ht="58" customHeight="1" x14ac:dyDescent="0.25">
      <c r="B6" s="16"/>
      <c r="C6" s="16"/>
      <c r="D6" s="16"/>
      <c r="E6" s="16"/>
      <c r="F6" s="16"/>
      <c r="G6" s="16"/>
      <c r="H6" s="16"/>
    </row>
    <row r="7" spans="2:11" ht="19.5" customHeight="1" x14ac:dyDescent="0.25">
      <c r="B7" s="18">
        <f t="array" ref="B7:H7">DíasYSemanas+DATE(AñoNatural,12,1)-WEEKDAY(DATE(AñoNatural,12,1),(InicioDeSemana="LUNES")+1)+15</f>
        <v>44907</v>
      </c>
      <c r="C7" s="18">
        <v>44908</v>
      </c>
      <c r="D7" s="18">
        <v>44909</v>
      </c>
      <c r="E7" s="18">
        <v>44910</v>
      </c>
      <c r="F7" s="18">
        <v>44911</v>
      </c>
      <c r="G7" s="18">
        <v>44912</v>
      </c>
      <c r="H7" s="18">
        <v>44913</v>
      </c>
    </row>
    <row r="8" spans="2:11" ht="58" customHeight="1" x14ac:dyDescent="0.25">
      <c r="B8" s="17"/>
      <c r="C8" s="17"/>
      <c r="D8" s="17"/>
      <c r="E8" s="17"/>
      <c r="F8" s="17"/>
      <c r="G8" s="17"/>
      <c r="H8" s="17"/>
    </row>
    <row r="9" spans="2:11" ht="19.5" customHeight="1" x14ac:dyDescent="0.25">
      <c r="B9" s="19">
        <f t="array" ref="B9:H9">DíasYSemanas+DATE(AñoNatural,12,1)-WEEKDAY(DATE(AñoNatural,12,1),(InicioDeSemana="LUNES")+1)+22</f>
        <v>44914</v>
      </c>
      <c r="C9" s="19">
        <v>44915</v>
      </c>
      <c r="D9" s="19">
        <v>44916</v>
      </c>
      <c r="E9" s="19">
        <v>44917</v>
      </c>
      <c r="F9" s="19">
        <v>44918</v>
      </c>
      <c r="G9" s="19">
        <v>44919</v>
      </c>
      <c r="H9" s="19">
        <v>44920</v>
      </c>
    </row>
    <row r="10" spans="2:11" ht="58" customHeight="1" x14ac:dyDescent="0.25">
      <c r="B10" s="16"/>
      <c r="C10" s="16"/>
      <c r="D10" s="16"/>
      <c r="E10" s="16"/>
      <c r="F10" s="16"/>
      <c r="G10" s="16"/>
      <c r="H10" s="16"/>
    </row>
    <row r="11" spans="2:11" ht="19.5" customHeight="1" x14ac:dyDescent="0.25">
      <c r="B11" s="18">
        <f t="array" ref="B11:H11">DíasYSemanas+DATE(AñoNatural,12,1)-WEEKDAY(DATE(AñoNatural,12,1),(InicioDeSemana="LUNES")+1)+29</f>
        <v>44921</v>
      </c>
      <c r="C11" s="18">
        <v>44922</v>
      </c>
      <c r="D11" s="18">
        <v>44923</v>
      </c>
      <c r="E11" s="18">
        <v>44924</v>
      </c>
      <c r="F11" s="18">
        <v>44925</v>
      </c>
      <c r="G11" s="18">
        <v>44926</v>
      </c>
      <c r="H11" s="18">
        <v>44927</v>
      </c>
    </row>
    <row r="12" spans="2:11" ht="58" customHeight="1" x14ac:dyDescent="0.25">
      <c r="B12" s="17"/>
      <c r="C12" s="17"/>
      <c r="D12" s="17"/>
      <c r="E12" s="17"/>
      <c r="F12" s="17"/>
      <c r="G12" s="17"/>
      <c r="H12" s="17"/>
    </row>
    <row r="13" spans="2:11" ht="19.5" customHeight="1" x14ac:dyDescent="0.25">
      <c r="B13" s="19">
        <f t="array" ref="B13:C13">DíasYSemanas+DATE(AñoNatural,12,1)-WEEKDAY(DATE(AñoNatural,12,1),(InicioDeSemana="LUNES")+1)+36</f>
        <v>44928</v>
      </c>
      <c r="C13" s="19">
        <v>44929</v>
      </c>
      <c r="D13" s="26" t="s">
        <v>4</v>
      </c>
      <c r="E13" s="27"/>
      <c r="F13" s="27"/>
      <c r="G13" s="27"/>
      <c r="H13" s="27"/>
    </row>
    <row r="14" spans="2:11" ht="58" customHeight="1" x14ac:dyDescent="0.25">
      <c r="B14" s="16"/>
      <c r="C14" s="16"/>
      <c r="D14" s="26"/>
      <c r="E14" s="27"/>
      <c r="F14" s="27"/>
      <c r="G14" s="27"/>
      <c r="H14" s="27"/>
    </row>
    <row r="15" spans="2:11" ht="38.5" customHeight="1" x14ac:dyDescent="0.25">
      <c r="B15" s="21" t="s">
        <v>5</v>
      </c>
      <c r="C15" s="21"/>
      <c r="D15" s="21"/>
      <c r="E15" s="21"/>
      <c r="F15" s="21"/>
      <c r="G15" s="21"/>
      <c r="H15" s="21"/>
      <c r="I15" s="21"/>
      <c r="J15" s="21"/>
      <c r="K15" s="21"/>
    </row>
  </sheetData>
  <mergeCells count="4">
    <mergeCell ref="D13:D14"/>
    <mergeCell ref="E13:H14"/>
    <mergeCell ref="B1:D1"/>
    <mergeCell ref="B15:K15"/>
  </mergeCells>
  <conditionalFormatting sqref="B3:G3">
    <cfRule type="expression" dxfId="1" priority="1">
      <formula>DAY(B3)&gt;8</formula>
    </cfRule>
  </conditionalFormatting>
  <conditionalFormatting sqref="B11:H11 B13:C13">
    <cfRule type="expression" dxfId="0" priority="2">
      <formula>AND(DAY(B11)&gt;=1,DAY(B11)&lt;=15)</formula>
    </cfRule>
  </conditionalFormatting>
  <dataValidations count="8">
    <dataValidation allowBlank="1" showInputMessage="1" showErrorMessage="1" prompt="El día de la semana se determinará automáticamente" sqref="C2:H2" xr:uid="{00000000-0002-0000-0B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B00-000001000000}"/>
    <dataValidation allowBlank="1" showInputMessage="1" showErrorMessage="1" prompt="Calendario del mes de diciembre" sqref="A1" xr:uid="{00000000-0002-0000-0B00-000002000000}"/>
    <dataValidation allowBlank="1" showInputMessage="1" showErrorMessage="1" prompt="Escriba notas en la celda a la derecha." sqref="D13:D14" xr:uid="{00000000-0002-0000-0B00-000003000000}"/>
    <dataValidation allowBlank="1" showInputMessage="1" showErrorMessage="1" prompt="Escriba notas en esta celda." sqref="E13:H14" xr:uid="{00000000-0002-0000-0B00-000004000000}"/>
    <dataValidation allowBlank="1" showInputMessage="1" showErrorMessage="1" prompt="Las celdas de esta fila y las filas 6, 8, 10, 12 y 14 son para escribir notas diarias relacionadas con el día natural de la celda anterior." sqref="B4" xr:uid="{00000000-0002-0000-0B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B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B00-000007000000}"/>
  </dataValidations>
  <printOptions horizontalCentered="1" verticalCentered="1"/>
  <pageMargins left="0.70866141732283472" right="0.70866141732283472" top="0.95138888888888884" bottom="0.48072916666666665" header="0.31496062992125984" footer="0.31496062992125984"/>
  <pageSetup paperSize="9" scale="76" orientation="landscape" r:id="rId1"/>
  <headerFooter differentFirst="1" alignWithMargins="0">
    <oddFooter>Page &amp;P of &amp;N</oddFooter>
    <firstHeader>&amp;L&amp;G&amp;C&amp;"Arial,Normal"&amp;12PROCESO
GESTIÓN DEL TALENTO HUMANO
FORMATO 
CRONOGRAMA ACTIVIDADES PREVENCIÓN Y PROMOCIÓN&amp;R&amp;"Arial,Normal"F1.PG11.GTH
Versión 2
Página &amp;P de &amp;N
01/09/2022 
Clasificación de la Información
PÚBLICA</firstHeader>
    <firstFooter xml:space="preserve">&amp;C
</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sheetPr>
  <dimension ref="A1:K15"/>
  <sheetViews>
    <sheetView showGridLines="0" view="pageLayout" zoomScale="80" zoomScaleNormal="100" zoomScalePageLayoutView="80" workbookViewId="0">
      <selection activeCell="J1" sqref="J1:K1"/>
    </sheetView>
  </sheetViews>
  <sheetFormatPr baseColWidth="10" defaultColWidth="8.6640625" defaultRowHeight="16" x14ac:dyDescent="0.25"/>
  <cols>
    <col min="1" max="1" width="2.6640625" customWidth="1"/>
    <col min="2" max="2" width="18.1640625" customWidth="1"/>
    <col min="3" max="8" width="17.6640625" customWidth="1"/>
    <col min="9" max="9" width="2.6640625" customWidth="1"/>
    <col min="10" max="10" width="12" customWidth="1"/>
  </cols>
  <sheetData>
    <row r="1" spans="1:11" s="1" customFormat="1" ht="60" customHeight="1" x14ac:dyDescent="0.25">
      <c r="A1"/>
      <c r="B1" s="28" t="str">
        <f>"Febrero "&amp;AñoNatural</f>
        <v>Febrero 2022</v>
      </c>
      <c r="C1" s="28"/>
      <c r="D1" s="28"/>
      <c r="E1" s="3"/>
      <c r="F1" s="3"/>
      <c r="G1" s="3"/>
      <c r="H1" s="4"/>
    </row>
    <row r="2" spans="1:11" s="2" customFormat="1" ht="21.75" customHeight="1" thickBot="1" x14ac:dyDescent="0.3">
      <c r="A2"/>
      <c r="B2" s="8" t="str">
        <f>IF(InicioDeSemana="DOMINGO",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1:11" s="5" customFormat="1" ht="19.5" customHeight="1" x14ac:dyDescent="0.25">
      <c r="A3"/>
      <c r="B3" s="18">
        <f t="array" ref="B3:H3">DíasYSemanas+DATE(AñoNatural,2,1)-WEEKDAY(DATE(AñoNatural,2,1),(InicioDeSemana="LUNES")+1)+1</f>
        <v>44592</v>
      </c>
      <c r="C3" s="18">
        <v>44593</v>
      </c>
      <c r="D3" s="18">
        <v>44594</v>
      </c>
      <c r="E3" s="18">
        <v>44595</v>
      </c>
      <c r="F3" s="18">
        <v>44596</v>
      </c>
      <c r="G3" s="18">
        <v>44597</v>
      </c>
      <c r="H3" s="18">
        <v>44598</v>
      </c>
    </row>
    <row r="4" spans="1:11" ht="58" customHeight="1" x14ac:dyDescent="0.25">
      <c r="B4" s="17"/>
      <c r="C4" s="17"/>
      <c r="D4" s="17"/>
      <c r="E4" s="17"/>
      <c r="F4" s="17"/>
      <c r="G4" s="17"/>
      <c r="H4" s="17"/>
    </row>
    <row r="5" spans="1:11" s="5" customFormat="1" ht="19.5" customHeight="1" x14ac:dyDescent="0.25">
      <c r="A5"/>
      <c r="B5" s="19">
        <f t="array" ref="B5:H5">DíasYSemanas+DATE(AñoNatural,2,1)-WEEKDAY(DATE(AñoNatural,2,1),(InicioDeSemana="LUNES")+1)+8</f>
        <v>44599</v>
      </c>
      <c r="C5" s="19">
        <v>44600</v>
      </c>
      <c r="D5" s="19">
        <v>44601</v>
      </c>
      <c r="E5" s="19">
        <v>44602</v>
      </c>
      <c r="F5" s="19">
        <v>44603</v>
      </c>
      <c r="G5" s="19">
        <v>44604</v>
      </c>
      <c r="H5" s="19">
        <v>44605</v>
      </c>
    </row>
    <row r="6" spans="1:11" ht="58" customHeight="1" x14ac:dyDescent="0.25">
      <c r="B6" s="16"/>
      <c r="C6" s="16"/>
      <c r="D6" s="16"/>
      <c r="E6" s="16"/>
      <c r="F6" s="16"/>
      <c r="G6" s="16"/>
      <c r="H6" s="16"/>
    </row>
    <row r="7" spans="1:11" s="5" customFormat="1" ht="19.5" customHeight="1" x14ac:dyDescent="0.25">
      <c r="A7"/>
      <c r="B7" s="18">
        <f t="array" ref="B7:H7">DíasYSemanas+DATE(AñoNatural,2,1)-WEEKDAY(DATE(AñoNatural,2,1),(InicioDeSemana="LUNES")+1)+15</f>
        <v>44606</v>
      </c>
      <c r="C7" s="18">
        <v>44607</v>
      </c>
      <c r="D7" s="18">
        <v>44608</v>
      </c>
      <c r="E7" s="18">
        <v>44609</v>
      </c>
      <c r="F7" s="18">
        <v>44610</v>
      </c>
      <c r="G7" s="18">
        <v>44611</v>
      </c>
      <c r="H7" s="18">
        <v>44612</v>
      </c>
    </row>
    <row r="8" spans="1:11" ht="58" customHeight="1" x14ac:dyDescent="0.25">
      <c r="B8" s="17"/>
      <c r="C8" s="17"/>
      <c r="D8" s="17"/>
      <c r="E8" s="17"/>
      <c r="F8" s="17"/>
      <c r="G8" s="17"/>
      <c r="H8" s="17"/>
    </row>
    <row r="9" spans="1:11" s="5" customFormat="1" ht="19.5" customHeight="1" x14ac:dyDescent="0.25">
      <c r="A9"/>
      <c r="B9" s="19">
        <f t="array" ref="B9:H9">DíasYSemanas+DATE(AñoNatural,2,1)-WEEKDAY(DATE(AñoNatural,2,1),(InicioDeSemana="LUNES")+1)+22</f>
        <v>44613</v>
      </c>
      <c r="C9" s="19">
        <v>44614</v>
      </c>
      <c r="D9" s="19">
        <v>44615</v>
      </c>
      <c r="E9" s="19">
        <v>44616</v>
      </c>
      <c r="F9" s="19">
        <v>44617</v>
      </c>
      <c r="G9" s="19">
        <v>44618</v>
      </c>
      <c r="H9" s="19">
        <v>44619</v>
      </c>
    </row>
    <row r="10" spans="1:11" ht="58" customHeight="1" x14ac:dyDescent="0.25">
      <c r="B10" s="16"/>
      <c r="C10" s="16"/>
      <c r="D10" s="16"/>
      <c r="E10" s="16"/>
      <c r="F10" s="16"/>
      <c r="G10" s="16"/>
      <c r="H10" s="16"/>
    </row>
    <row r="11" spans="1:11" s="5" customFormat="1" ht="19.5" customHeight="1" x14ac:dyDescent="0.25">
      <c r="A11"/>
      <c r="B11" s="18">
        <f t="array" ref="B11:H11">DíasYSemanas+DATE(AñoNatural,2,1)-WEEKDAY(DATE(AñoNatural,2,1),(InicioDeSemana="LUNES")+1)+29</f>
        <v>44620</v>
      </c>
      <c r="C11" s="18">
        <v>44621</v>
      </c>
      <c r="D11" s="18">
        <v>44622</v>
      </c>
      <c r="E11" s="18">
        <v>44623</v>
      </c>
      <c r="F11" s="18">
        <v>44624</v>
      </c>
      <c r="G11" s="18">
        <v>44625</v>
      </c>
      <c r="H11" s="18">
        <v>44626</v>
      </c>
    </row>
    <row r="12" spans="1:11" ht="58" customHeight="1" x14ac:dyDescent="0.25">
      <c r="B12" s="17"/>
      <c r="C12" s="17"/>
      <c r="D12" s="17"/>
      <c r="E12" s="17"/>
      <c r="F12" s="17"/>
      <c r="G12" s="17"/>
      <c r="H12" s="17"/>
    </row>
    <row r="13" spans="1:11" s="5" customFormat="1" ht="19.5" customHeight="1" x14ac:dyDescent="0.25">
      <c r="A13"/>
      <c r="B13" s="19">
        <f t="array" ref="B13:C13">DíasYSemanas+DATE(AñoNatural,2,1)-WEEKDAY(DATE(AñoNatural,2,1),(InicioDeSemana="LUNES")+1)+36</f>
        <v>44627</v>
      </c>
      <c r="C13" s="19">
        <v>44628</v>
      </c>
      <c r="D13" s="26" t="s">
        <v>4</v>
      </c>
      <c r="E13" s="27"/>
      <c r="F13" s="27"/>
      <c r="G13" s="27"/>
      <c r="H13" s="27"/>
    </row>
    <row r="14" spans="1:11" ht="58" customHeight="1" x14ac:dyDescent="0.25">
      <c r="B14" s="16"/>
      <c r="C14" s="16"/>
      <c r="D14" s="26"/>
      <c r="E14" s="27"/>
      <c r="F14" s="27"/>
      <c r="G14" s="27"/>
      <c r="H14" s="27"/>
    </row>
    <row r="15" spans="1:11" ht="36" customHeight="1" x14ac:dyDescent="0.25">
      <c r="B15" s="21" t="s">
        <v>5</v>
      </c>
      <c r="C15" s="21"/>
      <c r="D15" s="21"/>
      <c r="E15" s="21"/>
      <c r="F15" s="21"/>
      <c r="G15" s="21"/>
      <c r="H15" s="21"/>
      <c r="I15" s="21"/>
      <c r="J15" s="21"/>
      <c r="K15" s="21"/>
    </row>
  </sheetData>
  <mergeCells count="4">
    <mergeCell ref="D13:D14"/>
    <mergeCell ref="E13:H14"/>
    <mergeCell ref="B1:D1"/>
    <mergeCell ref="B15:K15"/>
  </mergeCells>
  <conditionalFormatting sqref="B3:G3">
    <cfRule type="expression" dxfId="21" priority="1">
      <formula>DAY(B3)&gt;8</formula>
    </cfRule>
  </conditionalFormatting>
  <conditionalFormatting sqref="B11:H11 B13:C13">
    <cfRule type="expression" dxfId="20" priority="2">
      <formula>AND(DAY(B11)&gt;=1,DAY(B11)&lt;=15)</formula>
    </cfRule>
  </conditionalFormatting>
  <dataValidations disablePrompts="1" count="8">
    <dataValidation allowBlank="1" showInputMessage="1" showErrorMessage="1" prompt="El día de la semana se determinará automáticamente" sqref="C2:H2" xr:uid="{00000000-0002-0000-01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1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1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100-000003000000}"/>
    <dataValidation allowBlank="1" showInputMessage="1" showErrorMessage="1" prompt="Calendario del mes de febrero" sqref="A1" xr:uid="{00000000-0002-0000-0100-000004000000}"/>
    <dataValidation allowBlank="1" showInputMessage="1" showErrorMessage="1" prompt="Escriba notas en la celda a la derecha." sqref="D13:D14" xr:uid="{00000000-0002-0000-0100-000005000000}"/>
    <dataValidation allowBlank="1" showInputMessage="1" showErrorMessage="1" prompt="Escriba notas en esta celda." sqref="E13:H14" xr:uid="{00000000-0002-0000-0100-000006000000}"/>
    <dataValidation allowBlank="1" showInputMessage="1" showErrorMessage="1" prompt="Las celdas de esta fila y las filas 6, 8, 10, 12 y 14 son para escribir notas diarias relacionadas con el día natural de la celda anterior." sqref="B4" xr:uid="{00000000-0002-0000-0100-000007000000}"/>
  </dataValidations>
  <printOptions horizontalCentered="1" verticalCentered="1"/>
  <pageMargins left="0.70866141732283472" right="0.70866141732283472" top="0.95138888888888884" bottom="0.48072916666666665" header="0.31496062992125984" footer="0.31496062992125984"/>
  <pageSetup paperSize="9" scale="76" orientation="landscape" r:id="rId1"/>
  <headerFooter differentFirst="1" alignWithMargins="0">
    <oddFooter>Page &amp;P of &amp;N</oddFooter>
    <firstHeader>&amp;L&amp;G&amp;C&amp;"Arial,Normal"&amp;12PROCESO
GESTIÓN DEL TALENTO HUMANO
FORMATO 
CRONOGRAMA ACTIVIDADES PREVENCIÓN Y PROMOCIÓN&amp;R&amp;"Arial,Normal"F1.PG11.GTH
Versión 2
Página &amp;P de &amp;N
01/09/2022 
Clasificación de la Información
PÚBLICA</firstHeader>
    <firstFooter xml:space="preserve">&amp;C
</first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sheetPr>
  <dimension ref="B1:K15"/>
  <sheetViews>
    <sheetView showGridLines="0" view="pageLayout" zoomScale="70" zoomScaleNormal="100" zoomScalePageLayoutView="70" workbookViewId="0">
      <selection activeCell="J1" sqref="J1:K1"/>
    </sheetView>
  </sheetViews>
  <sheetFormatPr baseColWidth="10" defaultColWidth="8.6640625" defaultRowHeight="16" x14ac:dyDescent="0.25"/>
  <cols>
    <col min="1" max="1" width="2.6640625" customWidth="1"/>
    <col min="2" max="2" width="18.1640625" customWidth="1"/>
    <col min="3" max="8" width="17.6640625" customWidth="1"/>
    <col min="9" max="9" width="2.6640625" customWidth="1"/>
    <col min="10" max="10" width="12" customWidth="1"/>
  </cols>
  <sheetData>
    <row r="1" spans="2:11" ht="60" customHeight="1" x14ac:dyDescent="0.25">
      <c r="B1" s="28" t="str">
        <f>"Marzo "&amp;AñoNatural</f>
        <v>Marzo 2022</v>
      </c>
      <c r="C1" s="28"/>
      <c r="D1" s="28"/>
      <c r="E1" s="3"/>
      <c r="F1" s="3"/>
      <c r="G1" s="3"/>
      <c r="H1" s="4"/>
    </row>
    <row r="2" spans="2:11" ht="21.75" customHeight="1" thickBot="1" x14ac:dyDescent="0.3">
      <c r="B2" s="8" t="str">
        <f>IF(InicioDeSemana="DOMINGO",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11" ht="19.5" customHeight="1" x14ac:dyDescent="0.25">
      <c r="B3" s="18">
        <f t="array" ref="B3:H3">DíasYSemanas+DATE(AñoNatural,3,1)-WEEKDAY(DATE(AñoNatural,3,1),(InicioDeSemana="LUNES")+1)+1</f>
        <v>44620</v>
      </c>
      <c r="C3" s="18">
        <v>44621</v>
      </c>
      <c r="D3" s="18">
        <v>44622</v>
      </c>
      <c r="E3" s="18">
        <v>44623</v>
      </c>
      <c r="F3" s="18">
        <v>44624</v>
      </c>
      <c r="G3" s="18">
        <v>44625</v>
      </c>
      <c r="H3" s="18">
        <v>44626</v>
      </c>
    </row>
    <row r="4" spans="2:11" ht="58" customHeight="1" x14ac:dyDescent="0.25">
      <c r="B4" s="17"/>
      <c r="C4" s="17"/>
      <c r="D4" s="17"/>
      <c r="E4" s="17"/>
      <c r="F4" s="17"/>
      <c r="G4" s="17"/>
      <c r="H4" s="17"/>
    </row>
    <row r="5" spans="2:11" ht="19.5" customHeight="1" x14ac:dyDescent="0.25">
      <c r="B5" s="19">
        <f t="array" ref="B5:H5">DíasYSemanas+DATE(AñoNatural,3,1)-WEEKDAY(DATE(AñoNatural,3,1),(InicioDeSemana="LUNES")+1)+8</f>
        <v>44627</v>
      </c>
      <c r="C5" s="19">
        <v>44628</v>
      </c>
      <c r="D5" s="19">
        <v>44629</v>
      </c>
      <c r="E5" s="19">
        <v>44630</v>
      </c>
      <c r="F5" s="19">
        <v>44631</v>
      </c>
      <c r="G5" s="19">
        <v>44632</v>
      </c>
      <c r="H5" s="19">
        <v>44633</v>
      </c>
    </row>
    <row r="6" spans="2:11" ht="58" customHeight="1" x14ac:dyDescent="0.25">
      <c r="B6" s="16"/>
      <c r="C6" s="16"/>
      <c r="D6" s="16"/>
      <c r="E6" s="16"/>
      <c r="F6" s="16"/>
      <c r="G6" s="16"/>
      <c r="H6" s="16"/>
    </row>
    <row r="7" spans="2:11" ht="19.5" customHeight="1" x14ac:dyDescent="0.25">
      <c r="B7" s="18">
        <f t="array" ref="B7:H7">DíasYSemanas+DATE(AñoNatural,3,1)-WEEKDAY(DATE(AñoNatural,3,1),(InicioDeSemana="LUNES")+1)+15</f>
        <v>44634</v>
      </c>
      <c r="C7" s="18">
        <v>44635</v>
      </c>
      <c r="D7" s="18">
        <v>44636</v>
      </c>
      <c r="E7" s="18">
        <v>44637</v>
      </c>
      <c r="F7" s="18">
        <v>44638</v>
      </c>
      <c r="G7" s="18">
        <v>44639</v>
      </c>
      <c r="H7" s="18">
        <v>44640</v>
      </c>
    </row>
    <row r="8" spans="2:11" ht="58" customHeight="1" x14ac:dyDescent="0.25">
      <c r="B8" s="17"/>
      <c r="C8" s="17"/>
      <c r="D8" s="17"/>
      <c r="E8" s="17"/>
      <c r="F8" s="17"/>
      <c r="G8" s="17"/>
      <c r="H8" s="17"/>
    </row>
    <row r="9" spans="2:11" ht="19.5" customHeight="1" x14ac:dyDescent="0.25">
      <c r="B9" s="19">
        <f t="array" ref="B9:H9">DíasYSemanas+DATE(AñoNatural,3,1)-WEEKDAY(DATE(AñoNatural,3,1),(InicioDeSemana="LUNES")+1)+22</f>
        <v>44641</v>
      </c>
      <c r="C9" s="19">
        <v>44642</v>
      </c>
      <c r="D9" s="19">
        <v>44643</v>
      </c>
      <c r="E9" s="19">
        <v>44644</v>
      </c>
      <c r="F9" s="19">
        <v>44645</v>
      </c>
      <c r="G9" s="19">
        <v>44646</v>
      </c>
      <c r="H9" s="19">
        <v>44647</v>
      </c>
    </row>
    <row r="10" spans="2:11" ht="58" customHeight="1" x14ac:dyDescent="0.25">
      <c r="B10" s="16"/>
      <c r="C10" s="16"/>
      <c r="D10" s="16"/>
      <c r="E10" s="16"/>
      <c r="F10" s="16"/>
      <c r="G10" s="16"/>
      <c r="H10" s="16"/>
    </row>
    <row r="11" spans="2:11" ht="19.5" customHeight="1" x14ac:dyDescent="0.25">
      <c r="B11" s="18">
        <f t="array" ref="B11:H11">DíasYSemanas+DATE(AñoNatural,3,1)-WEEKDAY(DATE(AñoNatural,3,1),(InicioDeSemana="LUNES")+1)+29</f>
        <v>44648</v>
      </c>
      <c r="C11" s="18">
        <v>44649</v>
      </c>
      <c r="D11" s="18">
        <v>44650</v>
      </c>
      <c r="E11" s="18">
        <v>44651</v>
      </c>
      <c r="F11" s="18">
        <v>44652</v>
      </c>
      <c r="G11" s="18">
        <v>44653</v>
      </c>
      <c r="H11" s="18">
        <v>44654</v>
      </c>
    </row>
    <row r="12" spans="2:11" ht="58" customHeight="1" x14ac:dyDescent="0.25">
      <c r="B12" s="17"/>
      <c r="C12" s="17"/>
      <c r="D12" s="17"/>
      <c r="E12" s="17"/>
      <c r="F12" s="17"/>
      <c r="G12" s="17"/>
      <c r="H12" s="17"/>
    </row>
    <row r="13" spans="2:11" ht="19.5" customHeight="1" x14ac:dyDescent="0.25">
      <c r="B13" s="19">
        <f t="array" ref="B13:C13">DíasYSemanas+DATE(AñoNatural,3,1)-WEEKDAY(DATE(AñoNatural,3,1),(InicioDeSemana="LUNES")+1)+36</f>
        <v>44655</v>
      </c>
      <c r="C13" s="19">
        <v>44656</v>
      </c>
      <c r="D13" s="26" t="s">
        <v>4</v>
      </c>
      <c r="E13" s="27"/>
      <c r="F13" s="27"/>
      <c r="G13" s="27"/>
      <c r="H13" s="27"/>
    </row>
    <row r="14" spans="2:11" ht="58" customHeight="1" x14ac:dyDescent="0.25">
      <c r="B14" s="16"/>
      <c r="C14" s="16"/>
      <c r="D14" s="26"/>
      <c r="E14" s="27"/>
      <c r="F14" s="27"/>
      <c r="G14" s="27"/>
      <c r="H14" s="27"/>
    </row>
    <row r="15" spans="2:11" ht="40.5" customHeight="1" x14ac:dyDescent="0.25">
      <c r="B15" s="21" t="s">
        <v>5</v>
      </c>
      <c r="C15" s="21"/>
      <c r="D15" s="21"/>
      <c r="E15" s="21"/>
      <c r="F15" s="21"/>
      <c r="G15" s="21"/>
      <c r="H15" s="21"/>
      <c r="I15" s="21"/>
      <c r="J15" s="21"/>
      <c r="K15" s="21"/>
    </row>
  </sheetData>
  <mergeCells count="4">
    <mergeCell ref="D13:D14"/>
    <mergeCell ref="E13:H14"/>
    <mergeCell ref="B1:D1"/>
    <mergeCell ref="B15:K15"/>
  </mergeCells>
  <conditionalFormatting sqref="B3:G3">
    <cfRule type="expression" dxfId="19" priority="1">
      <formula>DAY(B3)&gt;8</formula>
    </cfRule>
  </conditionalFormatting>
  <conditionalFormatting sqref="B11:H11 B13:C13">
    <cfRule type="expression" dxfId="18" priority="2">
      <formula>AND(DAY(B11)&gt;=1,DAY(B11)&lt;=15)</formula>
    </cfRule>
  </conditionalFormatting>
  <dataValidations count="8">
    <dataValidation allowBlank="1" showInputMessage="1" showErrorMessage="1" prompt="Las celdas de esta fila y las filas 6, 8, 10, 12 y 14 son para escribir notas diarias relacionadas con el día natural de la celda anterior." sqref="B4" xr:uid="{00000000-0002-0000-0200-000000000000}"/>
    <dataValidation allowBlank="1" showInputMessage="1" showErrorMessage="1" prompt="Escriba notas en esta celda." sqref="E13:H14" xr:uid="{00000000-0002-0000-0200-000001000000}"/>
    <dataValidation allowBlank="1" showInputMessage="1" showErrorMessage="1" prompt="Escriba notas en la celda a la derecha." sqref="D13:D14" xr:uid="{00000000-0002-0000-0200-000002000000}"/>
    <dataValidation allowBlank="1" showInputMessage="1" showErrorMessage="1" prompt="Calendario del mes de marzo" sqref="A1" xr:uid="{00000000-0002-0000-0200-000003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2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200-000005000000}"/>
    <dataValidation allowBlank="1" showInputMessage="1" showErrorMessage="1" prompt="El día de la semana se determinará automáticamente" sqref="C2:H2" xr:uid="{00000000-0002-0000-02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200-000007000000}"/>
  </dataValidations>
  <printOptions horizontalCentered="1" verticalCentered="1"/>
  <pageMargins left="0.70866141732283472" right="0.70866141732283472" top="0.95138888888888884" bottom="0.48072916666666665" header="0.31496062992125984" footer="0.31496062992125984"/>
  <pageSetup paperSize="9" scale="76" orientation="landscape" r:id="rId1"/>
  <headerFooter differentFirst="1" alignWithMargins="0">
    <oddFooter>Page &amp;P of &amp;N</oddFooter>
    <firstHeader>&amp;L&amp;G&amp;C&amp;"Arial,Normal"&amp;12PROCESO
GESTIÓN DEL TALENTO HUMANO
FORMATO 
CRONOGRAMA ACTIVIDADES PREVENCIÓN Y PROMOCIÓN&amp;R&amp;"Arial,Normal"F1.PG11.GTH
Versión 2
Página &amp;P de &amp;N
01/09/2022 
Clasificación de la Información
PÚBLICA</firstHeader>
    <firstFooter xml:space="preserve">&amp;C
</first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39997558519241921"/>
  </sheetPr>
  <dimension ref="B1:K15"/>
  <sheetViews>
    <sheetView showGridLines="0" view="pageLayout" zoomScale="70" zoomScaleNormal="100" zoomScalePageLayoutView="70" workbookViewId="0">
      <selection activeCell="J1" sqref="J1:K1"/>
    </sheetView>
  </sheetViews>
  <sheetFormatPr baseColWidth="10" defaultColWidth="8.6640625" defaultRowHeight="16" x14ac:dyDescent="0.25"/>
  <cols>
    <col min="1" max="1" width="2.6640625" customWidth="1"/>
    <col min="2" max="2" width="18.1640625" customWidth="1"/>
    <col min="3" max="8" width="17.6640625" customWidth="1"/>
    <col min="9" max="9" width="2.6640625" customWidth="1"/>
    <col min="10" max="10" width="12" customWidth="1"/>
  </cols>
  <sheetData>
    <row r="1" spans="2:11" ht="60" customHeight="1" x14ac:dyDescent="0.25">
      <c r="B1" s="28" t="str">
        <f>"Abril "&amp;AñoNatural</f>
        <v>Abril 2022</v>
      </c>
      <c r="C1" s="28"/>
      <c r="D1" s="28"/>
      <c r="E1" s="3"/>
      <c r="F1" s="3"/>
      <c r="G1" s="3"/>
      <c r="H1" s="4"/>
    </row>
    <row r="2" spans="2:11" ht="21.75" customHeight="1" thickBot="1" x14ac:dyDescent="0.3">
      <c r="B2" s="8" t="str">
        <f>IF(InicioDeSemana="DOMINGO",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11" ht="19.5" customHeight="1" x14ac:dyDescent="0.25">
      <c r="B3" s="18">
        <f t="array" ref="B3:H3">DíasYSemanas+DATE(AñoNatural,4,1)-WEEKDAY(DATE(AñoNatural,4,1),(InicioDeSemana="LUNES")+1)+1</f>
        <v>44648</v>
      </c>
      <c r="C3" s="18">
        <v>44649</v>
      </c>
      <c r="D3" s="18">
        <v>44650</v>
      </c>
      <c r="E3" s="18">
        <v>44651</v>
      </c>
      <c r="F3" s="18">
        <v>44652</v>
      </c>
      <c r="G3" s="18">
        <v>44653</v>
      </c>
      <c r="H3" s="18">
        <v>44654</v>
      </c>
    </row>
    <row r="4" spans="2:11" ht="58" customHeight="1" x14ac:dyDescent="0.25">
      <c r="B4" s="17"/>
      <c r="C4" s="17"/>
      <c r="D4" s="17"/>
      <c r="E4" s="17"/>
      <c r="F4" s="17"/>
      <c r="G4" s="17"/>
      <c r="H4" s="17"/>
    </row>
    <row r="5" spans="2:11" ht="19.5" customHeight="1" x14ac:dyDescent="0.25">
      <c r="B5" s="19">
        <f t="array" ref="B5:H5">DíasYSemanas+DATE(AñoNatural,4,1)-WEEKDAY(DATE(AñoNatural,4,1),(InicioDeSemana="LUNES")+1)+8</f>
        <v>44655</v>
      </c>
      <c r="C5" s="19">
        <v>44656</v>
      </c>
      <c r="D5" s="19">
        <v>44657</v>
      </c>
      <c r="E5" s="19">
        <v>44658</v>
      </c>
      <c r="F5" s="19">
        <v>44659</v>
      </c>
      <c r="G5" s="19">
        <v>44660</v>
      </c>
      <c r="H5" s="19">
        <v>44661</v>
      </c>
    </row>
    <row r="6" spans="2:11" ht="58" customHeight="1" x14ac:dyDescent="0.25">
      <c r="B6" s="16"/>
      <c r="C6" s="16"/>
      <c r="D6" s="16"/>
      <c r="E6" s="16"/>
      <c r="F6" s="16"/>
      <c r="G6" s="16"/>
      <c r="H6" s="16"/>
    </row>
    <row r="7" spans="2:11" ht="19.5" customHeight="1" x14ac:dyDescent="0.25">
      <c r="B7" s="18">
        <f t="array" ref="B7:H7">DíasYSemanas+DATE(AñoNatural,4,1)-WEEKDAY(DATE(AñoNatural,4,1),(InicioDeSemana="LUNES")+1)+15</f>
        <v>44662</v>
      </c>
      <c r="C7" s="18">
        <v>44663</v>
      </c>
      <c r="D7" s="18">
        <v>44664</v>
      </c>
      <c r="E7" s="18">
        <v>44665</v>
      </c>
      <c r="F7" s="18">
        <v>44666</v>
      </c>
      <c r="G7" s="18">
        <v>44667</v>
      </c>
      <c r="H7" s="18">
        <v>44668</v>
      </c>
    </row>
    <row r="8" spans="2:11" ht="58" customHeight="1" x14ac:dyDescent="0.25">
      <c r="B8" s="17"/>
      <c r="C8" s="17"/>
      <c r="D8" s="17"/>
      <c r="E8" s="17"/>
      <c r="F8" s="17"/>
      <c r="G8" s="17"/>
      <c r="H8" s="17"/>
    </row>
    <row r="9" spans="2:11" ht="19.5" customHeight="1" x14ac:dyDescent="0.25">
      <c r="B9" s="19">
        <f t="array" ref="B9:H9">DíasYSemanas+DATE(AñoNatural,4,1)-WEEKDAY(DATE(AñoNatural,4,1),(InicioDeSemana="LUNES")+1)+22</f>
        <v>44669</v>
      </c>
      <c r="C9" s="19">
        <v>44670</v>
      </c>
      <c r="D9" s="19">
        <v>44671</v>
      </c>
      <c r="E9" s="19">
        <v>44672</v>
      </c>
      <c r="F9" s="19">
        <v>44673</v>
      </c>
      <c r="G9" s="19">
        <v>44674</v>
      </c>
      <c r="H9" s="19">
        <v>44675</v>
      </c>
    </row>
    <row r="10" spans="2:11" ht="58" customHeight="1" x14ac:dyDescent="0.25">
      <c r="B10" s="16"/>
      <c r="C10" s="16"/>
      <c r="D10" s="16"/>
      <c r="E10" s="16"/>
      <c r="F10" s="16"/>
      <c r="G10" s="16"/>
      <c r="H10" s="16"/>
    </row>
    <row r="11" spans="2:11" ht="19.5" customHeight="1" x14ac:dyDescent="0.25">
      <c r="B11" s="18">
        <f t="array" ref="B11:H11">DíasYSemanas+DATE(AñoNatural,4,1)-WEEKDAY(DATE(AñoNatural,4,1),(InicioDeSemana="LUNES")+1)+29</f>
        <v>44676</v>
      </c>
      <c r="C11" s="18">
        <v>44677</v>
      </c>
      <c r="D11" s="18">
        <v>44678</v>
      </c>
      <c r="E11" s="18">
        <v>44679</v>
      </c>
      <c r="F11" s="18">
        <v>44680</v>
      </c>
      <c r="G11" s="18">
        <v>44681</v>
      </c>
      <c r="H11" s="18">
        <v>44682</v>
      </c>
    </row>
    <row r="12" spans="2:11" ht="78.75" customHeight="1" x14ac:dyDescent="0.25">
      <c r="B12" s="17"/>
      <c r="C12" s="17"/>
      <c r="D12" s="17"/>
      <c r="E12" s="17"/>
      <c r="F12" s="17"/>
      <c r="G12" s="17"/>
      <c r="H12" s="17"/>
    </row>
    <row r="13" spans="2:11" ht="19.5" customHeight="1" x14ac:dyDescent="0.25">
      <c r="B13" s="19">
        <f t="array" ref="B13:C13">DíasYSemanas+DATE(AñoNatural,4,1)-WEEKDAY(DATE(AñoNatural,4,1),(InicioDeSemana="LUNES")+1)+36</f>
        <v>44683</v>
      </c>
      <c r="C13" s="19">
        <v>44684</v>
      </c>
      <c r="D13" s="26" t="s">
        <v>4</v>
      </c>
      <c r="E13" s="27"/>
      <c r="F13" s="27"/>
      <c r="G13" s="27"/>
      <c r="H13" s="27"/>
    </row>
    <row r="14" spans="2:11" ht="58" customHeight="1" x14ac:dyDescent="0.25">
      <c r="B14" s="16"/>
      <c r="C14" s="16"/>
      <c r="D14" s="26"/>
      <c r="E14" s="27"/>
      <c r="F14" s="27"/>
      <c r="G14" s="27"/>
      <c r="H14" s="27"/>
    </row>
    <row r="15" spans="2:11" ht="43" customHeight="1" x14ac:dyDescent="0.25">
      <c r="B15" s="21" t="s">
        <v>5</v>
      </c>
      <c r="C15" s="21"/>
      <c r="D15" s="21"/>
      <c r="E15" s="21"/>
      <c r="F15" s="21"/>
      <c r="G15" s="21"/>
      <c r="H15" s="21"/>
      <c r="I15" s="21"/>
      <c r="J15" s="21"/>
      <c r="K15" s="21"/>
    </row>
  </sheetData>
  <mergeCells count="4">
    <mergeCell ref="D13:D14"/>
    <mergeCell ref="E13:H14"/>
    <mergeCell ref="B1:D1"/>
    <mergeCell ref="B15:K15"/>
  </mergeCells>
  <conditionalFormatting sqref="B3:G3">
    <cfRule type="expression" dxfId="17" priority="1">
      <formula>DAY(B3)&gt;8</formula>
    </cfRule>
  </conditionalFormatting>
  <conditionalFormatting sqref="B11:H11 B13:C13">
    <cfRule type="expression" dxfId="16" priority="2">
      <formula>AND(DAY(B11)&gt;=1,DAY(B11)&lt;=15)</formula>
    </cfRule>
  </conditionalFormatting>
  <dataValidations count="8">
    <dataValidation allowBlank="1" showInputMessage="1" showErrorMessage="1" prompt="El día de la semana se determinará automáticamente" sqref="C2:H2" xr:uid="{00000000-0002-0000-03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3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300-000002000000}"/>
    <dataValidation allowBlank="1" showInputMessage="1" showErrorMessage="1" prompt="Calendario del mes de abril" sqref="A1" xr:uid="{00000000-0002-0000-0300-000003000000}"/>
    <dataValidation allowBlank="1" showInputMessage="1" showErrorMessage="1" prompt="Escriba notas en la celda a la derecha." sqref="D13:D14" xr:uid="{00000000-0002-0000-0300-000004000000}"/>
    <dataValidation allowBlank="1" showInputMessage="1" showErrorMessage="1" prompt="Escriba notas en esta celda." sqref="E13:H14" xr:uid="{00000000-0002-0000-0300-000005000000}"/>
    <dataValidation allowBlank="1" showInputMessage="1" showErrorMessage="1" prompt="Las celdas de esta fila y las filas 6, 8, 10, 12 y 14 son para escribir notas diarias relacionadas con el día natural de la celda anterior." sqref="B4" xr:uid="{00000000-0002-0000-03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300-000007000000}"/>
  </dataValidations>
  <printOptions horizontalCentered="1" verticalCentered="1"/>
  <pageMargins left="0.70866141732283472" right="0.70866141732283472" top="0.95138888888888884" bottom="0.48072916666666665" header="0.31496062992125984" footer="0.31496062992125984"/>
  <pageSetup paperSize="9" scale="76" orientation="landscape" r:id="rId1"/>
  <headerFooter differentFirst="1" alignWithMargins="0">
    <oddFooter>Page &amp;P of &amp;N</oddFooter>
    <firstHeader>&amp;L&amp;G&amp;C&amp;"Arial,Normal"&amp;12PROCESO
GESTIÓN DEL TALENTO HUMANO
FORMATO 
CRONOGRAMA ACTIVIDADES PREVENCIÓN Y PROMOCIÓN&amp;R&amp;"Arial,Normal"F1.PG11.GTH
Versión 2
Página &amp;P de &amp;N
01/09/2022 
Clasificación de la Información
PÚBLICA</firstHeader>
    <firstFooter xml:space="preserve">&amp;C
</first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59999389629810485"/>
  </sheetPr>
  <dimension ref="B1:K15"/>
  <sheetViews>
    <sheetView showGridLines="0" view="pageLayout" zoomScale="80" zoomScaleNormal="100" zoomScalePageLayoutView="80" workbookViewId="0">
      <selection activeCell="J1" sqref="J1:K1"/>
    </sheetView>
  </sheetViews>
  <sheetFormatPr baseColWidth="10" defaultColWidth="8.6640625" defaultRowHeight="16" x14ac:dyDescent="0.25"/>
  <cols>
    <col min="1" max="1" width="2.6640625" customWidth="1"/>
    <col min="2" max="2" width="18.1640625" customWidth="1"/>
    <col min="3" max="8" width="17.6640625" customWidth="1"/>
    <col min="9" max="9" width="2.6640625" customWidth="1"/>
    <col min="10" max="10" width="12" customWidth="1"/>
  </cols>
  <sheetData>
    <row r="1" spans="2:11" ht="60" customHeight="1" x14ac:dyDescent="0.25">
      <c r="B1" s="28" t="str">
        <f>"Mayo "&amp;AñoNatural</f>
        <v>Mayo 2022</v>
      </c>
      <c r="C1" s="28"/>
      <c r="D1" s="28"/>
      <c r="E1" s="3"/>
      <c r="F1" s="3"/>
      <c r="G1" s="3"/>
      <c r="H1" s="4"/>
    </row>
    <row r="2" spans="2:11" ht="21.75" customHeight="1" thickBot="1" x14ac:dyDescent="0.3">
      <c r="B2" s="8" t="str">
        <f>IF(InicioDeSemana="DOMINGO",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11" ht="19.5" customHeight="1" x14ac:dyDescent="0.25">
      <c r="B3" s="13">
        <f t="array" ref="B3:H3">DíasYSemanas+DATE(AñoNatural,5,1)-WEEKDAY(DATE(AñoNatural,5,1),(InicioDeSemana="LUNES")+1)+1</f>
        <v>44676</v>
      </c>
      <c r="C3" s="13">
        <v>44677</v>
      </c>
      <c r="D3" s="13">
        <v>44678</v>
      </c>
      <c r="E3" s="13">
        <v>44679</v>
      </c>
      <c r="F3" s="13">
        <v>44680</v>
      </c>
      <c r="G3" s="13">
        <v>44681</v>
      </c>
      <c r="H3" s="13">
        <v>44682</v>
      </c>
    </row>
    <row r="4" spans="2:11" ht="58" customHeight="1" x14ac:dyDescent="0.25"/>
    <row r="5" spans="2:11" ht="19.5" customHeight="1" x14ac:dyDescent="0.25">
      <c r="B5" s="14">
        <f t="array" ref="B5:H5">DíasYSemanas+DATE(AñoNatural,5,1)-WEEKDAY(DATE(AñoNatural,5,1),(InicioDeSemana="LUNES")+1)+8</f>
        <v>44683</v>
      </c>
      <c r="C5" s="14">
        <v>44684</v>
      </c>
      <c r="D5" s="14">
        <v>44685</v>
      </c>
      <c r="E5" s="14">
        <v>44686</v>
      </c>
      <c r="F5" s="14">
        <v>44687</v>
      </c>
      <c r="G5" s="14">
        <v>44688</v>
      </c>
      <c r="H5" s="14">
        <v>44689</v>
      </c>
    </row>
    <row r="6" spans="2:11" ht="58" customHeight="1" x14ac:dyDescent="0.25">
      <c r="B6" s="11"/>
      <c r="C6" s="11"/>
      <c r="D6" s="11"/>
      <c r="E6" s="16"/>
      <c r="F6" s="11"/>
      <c r="G6" s="11"/>
      <c r="H6" s="11"/>
    </row>
    <row r="7" spans="2:11" ht="19.5" customHeight="1" x14ac:dyDescent="0.25">
      <c r="B7" s="13">
        <f t="array" ref="B7:H7">DíasYSemanas+DATE(AñoNatural,5,1)-WEEKDAY(DATE(AñoNatural,5,1),(InicioDeSemana="LUNES")+1)+15</f>
        <v>44690</v>
      </c>
      <c r="C7" s="13">
        <v>44691</v>
      </c>
      <c r="D7" s="13">
        <v>44692</v>
      </c>
      <c r="E7" s="13">
        <v>44693</v>
      </c>
      <c r="F7" s="13">
        <v>44694</v>
      </c>
      <c r="G7" s="13">
        <v>44695</v>
      </c>
      <c r="H7" s="13">
        <v>44696</v>
      </c>
    </row>
    <row r="8" spans="2:11" ht="58" customHeight="1" x14ac:dyDescent="0.25"/>
    <row r="9" spans="2:11" ht="19.5" customHeight="1" x14ac:dyDescent="0.25">
      <c r="B9" s="14">
        <f t="array" ref="B9:H9">DíasYSemanas+DATE(AñoNatural,5,1)-WEEKDAY(DATE(AñoNatural,5,1),(InicioDeSemana="LUNES")+1)+22</f>
        <v>44697</v>
      </c>
      <c r="C9" s="14">
        <v>44698</v>
      </c>
      <c r="D9" s="14">
        <v>44699</v>
      </c>
      <c r="E9" s="14">
        <v>44700</v>
      </c>
      <c r="F9" s="14">
        <v>44701</v>
      </c>
      <c r="G9" s="14">
        <v>44702</v>
      </c>
      <c r="H9" s="14">
        <v>44703</v>
      </c>
    </row>
    <row r="10" spans="2:11" ht="58" customHeight="1" x14ac:dyDescent="0.25">
      <c r="B10" s="11"/>
      <c r="C10" s="11"/>
      <c r="D10" s="11"/>
      <c r="E10" s="11"/>
      <c r="F10" s="11"/>
      <c r="G10" s="11"/>
      <c r="H10" s="11"/>
    </row>
    <row r="11" spans="2:11" ht="19.5" customHeight="1" x14ac:dyDescent="0.25">
      <c r="B11" s="13">
        <f t="array" ref="B11:H11">DíasYSemanas+DATE(AñoNatural,5,1)-WEEKDAY(DATE(AñoNatural,5,1),(InicioDeSemana="LUNES")+1)+29</f>
        <v>44704</v>
      </c>
      <c r="C11" s="13">
        <v>44705</v>
      </c>
      <c r="D11" s="13">
        <v>44706</v>
      </c>
      <c r="E11" s="13">
        <v>44707</v>
      </c>
      <c r="F11" s="13">
        <v>44708</v>
      </c>
      <c r="G11" s="13">
        <v>44709</v>
      </c>
      <c r="H11" s="13">
        <v>44710</v>
      </c>
    </row>
    <row r="12" spans="2:11" ht="58" customHeight="1" x14ac:dyDescent="0.25">
      <c r="E12" s="17"/>
    </row>
    <row r="13" spans="2:11" ht="19.5" customHeight="1" x14ac:dyDescent="0.25">
      <c r="B13" s="14">
        <f t="array" ref="B13:C13">DíasYSemanas+DATE(AñoNatural,5,1)-WEEKDAY(DATE(AñoNatural,5,1),(InicioDeSemana="LUNES")+1)+36</f>
        <v>44711</v>
      </c>
      <c r="C13" s="14">
        <v>44712</v>
      </c>
      <c r="D13" s="22" t="s">
        <v>4</v>
      </c>
      <c r="E13" s="23"/>
      <c r="F13" s="23"/>
      <c r="G13" s="23"/>
      <c r="H13" s="23"/>
    </row>
    <row r="14" spans="2:11" ht="58" customHeight="1" x14ac:dyDescent="0.25">
      <c r="B14" s="20"/>
      <c r="C14" s="11"/>
      <c r="D14" s="22"/>
      <c r="E14" s="23"/>
      <c r="F14" s="23"/>
      <c r="G14" s="23"/>
      <c r="H14" s="23"/>
    </row>
    <row r="15" spans="2:11" ht="37" customHeight="1" x14ac:dyDescent="0.25">
      <c r="B15" s="21" t="s">
        <v>5</v>
      </c>
      <c r="C15" s="21"/>
      <c r="D15" s="21"/>
      <c r="E15" s="21"/>
      <c r="F15" s="21"/>
      <c r="G15" s="21"/>
      <c r="H15" s="21"/>
      <c r="I15" s="21"/>
      <c r="J15" s="21"/>
      <c r="K15" s="21"/>
    </row>
  </sheetData>
  <mergeCells count="4">
    <mergeCell ref="D13:D14"/>
    <mergeCell ref="E13:H14"/>
    <mergeCell ref="B1:D1"/>
    <mergeCell ref="B15:K15"/>
  </mergeCells>
  <conditionalFormatting sqref="B3:G3">
    <cfRule type="expression" dxfId="15" priority="1">
      <formula>DAY(B3)&gt;8</formula>
    </cfRule>
  </conditionalFormatting>
  <conditionalFormatting sqref="B11:H11 B13:C13">
    <cfRule type="expression" dxfId="14" priority="2">
      <formula>AND(DAY(B11)&gt;=1,DAY(B11)&lt;=15)</formula>
    </cfRule>
  </conditionalFormatting>
  <dataValidations disablePrompts="1" count="8">
    <dataValidation allowBlank="1" showInputMessage="1" showErrorMessage="1" prompt="El día de la semana se determinará automáticamente" sqref="C2:H2" xr:uid="{00000000-0002-0000-04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4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400-000002000000}"/>
    <dataValidation allowBlank="1" showInputMessage="1" showErrorMessage="1" prompt="Calendario del mes de mayo" sqref="A1" xr:uid="{00000000-0002-0000-0400-000003000000}"/>
    <dataValidation allowBlank="1" showInputMessage="1" showErrorMessage="1" prompt="Escriba notas en la celda a la derecha." sqref="D13:D14" xr:uid="{00000000-0002-0000-0400-000004000000}"/>
    <dataValidation allowBlank="1" showInputMessage="1" showErrorMessage="1" prompt="Escriba notas en esta celda." sqref="E13:H14" xr:uid="{00000000-0002-0000-0400-000005000000}"/>
    <dataValidation allowBlank="1" showInputMessage="1" showErrorMessage="1" prompt="Las celdas de esta fila y las filas 6, 8, 10, 12 y 14 son para escribir notas diarias relacionadas con el día natural de la celda anterior." sqref="B4" xr:uid="{00000000-0002-0000-04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400-000007000000}"/>
  </dataValidations>
  <printOptions horizontalCentered="1" verticalCentered="1"/>
  <pageMargins left="0.70866141732283472" right="0.70866141732283472" top="0.95138888888888884" bottom="0.48072916666666665" header="0.31496062992125984" footer="0.31496062992125984"/>
  <pageSetup paperSize="9" scale="76" orientation="landscape" r:id="rId1"/>
  <headerFooter differentFirst="1" alignWithMargins="0">
    <oddFooter>Page &amp;P of &amp;N</oddFooter>
    <firstHeader>&amp;L&amp;G&amp;C&amp;"Arial,Normal"&amp;12PROCESO
GESTIÓN DEL TALENTO HUMANO
FORMATO 
CRONOGRAMA ACTIVIDADES PREVENCIÓN Y PROMOCIÓN&amp;R&amp;"Arial,Normal"F1.PG11.GTH
Versión 2
Página &amp;P de &amp;N
01/09/2022 
Clasificación de la Información
PÚBLICA</firstHeader>
    <firstFooter xml:space="preserve">&amp;C
</first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sheetPr>
  <dimension ref="B1:K15"/>
  <sheetViews>
    <sheetView showGridLines="0" view="pageLayout" zoomScale="80" zoomScaleNormal="100" zoomScalePageLayoutView="80" workbookViewId="0">
      <selection activeCell="J1" sqref="J1:K1"/>
    </sheetView>
  </sheetViews>
  <sheetFormatPr baseColWidth="10" defaultColWidth="8.6640625" defaultRowHeight="16" x14ac:dyDescent="0.25"/>
  <cols>
    <col min="1" max="1" width="2.6640625" customWidth="1"/>
    <col min="2" max="2" width="18.1640625" customWidth="1"/>
    <col min="3" max="8" width="17.6640625" customWidth="1"/>
    <col min="9" max="9" width="2.6640625" customWidth="1"/>
    <col min="10" max="10" width="12" customWidth="1"/>
  </cols>
  <sheetData>
    <row r="1" spans="2:11" ht="60" customHeight="1" x14ac:dyDescent="0.25">
      <c r="B1" s="28" t="str">
        <f>"Junio "&amp;AñoNatural</f>
        <v>Junio 2022</v>
      </c>
      <c r="C1" s="28"/>
      <c r="D1" s="28"/>
      <c r="E1" s="3"/>
      <c r="F1" s="3"/>
      <c r="G1" s="3"/>
      <c r="H1" s="4"/>
    </row>
    <row r="2" spans="2:11" ht="21.75" customHeight="1" thickBot="1" x14ac:dyDescent="0.3">
      <c r="B2" s="8" t="str">
        <f>IF(InicioDeSemana="DOMINGO",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11" ht="19.5" customHeight="1" x14ac:dyDescent="0.25">
      <c r="B3" s="18">
        <f t="array" ref="B3:H3">DíasYSemanas+DATE(AñoNatural,6,1)-WEEKDAY(DATE(AñoNatural,6,1),(InicioDeSemana="LUNES")+1)+1</f>
        <v>44711</v>
      </c>
      <c r="C3" s="18">
        <v>44712</v>
      </c>
      <c r="D3" s="18">
        <v>44713</v>
      </c>
      <c r="E3" s="18">
        <v>44714</v>
      </c>
      <c r="F3" s="18">
        <v>44715</v>
      </c>
      <c r="G3" s="18">
        <v>44716</v>
      </c>
      <c r="H3" s="18">
        <v>44717</v>
      </c>
    </row>
    <row r="4" spans="2:11" ht="58" customHeight="1" x14ac:dyDescent="0.25">
      <c r="B4" s="17"/>
      <c r="C4" s="17"/>
      <c r="D4" s="17"/>
      <c r="E4" s="17"/>
      <c r="F4" s="17"/>
      <c r="G4" s="17"/>
      <c r="H4" s="17"/>
    </row>
    <row r="5" spans="2:11" ht="19.5" customHeight="1" x14ac:dyDescent="0.25">
      <c r="B5" s="19">
        <f t="array" ref="B5:H5">DíasYSemanas+DATE(AñoNatural,6,1)-WEEKDAY(DATE(AñoNatural,6,1),(InicioDeSemana="LUNES")+1)+8</f>
        <v>44718</v>
      </c>
      <c r="C5" s="19">
        <v>44719</v>
      </c>
      <c r="D5" s="19">
        <v>44720</v>
      </c>
      <c r="E5" s="19">
        <v>44721</v>
      </c>
      <c r="F5" s="19">
        <v>44722</v>
      </c>
      <c r="G5" s="19">
        <v>44723</v>
      </c>
      <c r="H5" s="19">
        <v>44724</v>
      </c>
    </row>
    <row r="6" spans="2:11" ht="58" customHeight="1" x14ac:dyDescent="0.25">
      <c r="B6" s="16"/>
      <c r="C6" s="16"/>
      <c r="D6" s="16"/>
      <c r="E6" s="16"/>
      <c r="F6" s="16"/>
      <c r="G6" s="16"/>
      <c r="H6" s="16"/>
    </row>
    <row r="7" spans="2:11" ht="19.5" customHeight="1" x14ac:dyDescent="0.25">
      <c r="B7" s="18">
        <f t="array" ref="B7:H7">DíasYSemanas+DATE(AñoNatural,6,1)-WEEKDAY(DATE(AñoNatural,6,1),(InicioDeSemana="LUNES")+1)+15</f>
        <v>44725</v>
      </c>
      <c r="C7" s="18">
        <v>44726</v>
      </c>
      <c r="D7" s="18">
        <v>44727</v>
      </c>
      <c r="E7" s="18">
        <v>44728</v>
      </c>
      <c r="F7" s="18">
        <v>44729</v>
      </c>
      <c r="G7" s="18">
        <v>44730</v>
      </c>
      <c r="H7" s="18">
        <v>44731</v>
      </c>
    </row>
    <row r="8" spans="2:11" ht="58" customHeight="1" x14ac:dyDescent="0.25">
      <c r="B8" s="17"/>
      <c r="C8" s="17"/>
      <c r="D8" s="17"/>
      <c r="E8" s="17"/>
      <c r="F8" s="17"/>
      <c r="G8" s="17"/>
      <c r="H8" s="17"/>
    </row>
    <row r="9" spans="2:11" ht="19.5" customHeight="1" x14ac:dyDescent="0.25">
      <c r="B9" s="19">
        <f t="array" ref="B9:H9">DíasYSemanas+DATE(AñoNatural,6,1)-WEEKDAY(DATE(AñoNatural,6,1),(InicioDeSemana="LUNES")+1)+22</f>
        <v>44732</v>
      </c>
      <c r="C9" s="19">
        <v>44733</v>
      </c>
      <c r="D9" s="19">
        <v>44734</v>
      </c>
      <c r="E9" s="19">
        <v>44735</v>
      </c>
      <c r="F9" s="19">
        <v>44736</v>
      </c>
      <c r="G9" s="19">
        <v>44737</v>
      </c>
      <c r="H9" s="19">
        <v>44738</v>
      </c>
    </row>
    <row r="10" spans="2:11" ht="58" customHeight="1" x14ac:dyDescent="0.25">
      <c r="B10" s="16"/>
      <c r="C10" s="16"/>
      <c r="D10" s="16"/>
      <c r="E10" s="16"/>
      <c r="F10" s="16"/>
      <c r="G10" s="16"/>
      <c r="H10" s="16"/>
    </row>
    <row r="11" spans="2:11" ht="19.5" customHeight="1" x14ac:dyDescent="0.25">
      <c r="B11" s="18">
        <f t="array" ref="B11:H11">DíasYSemanas+DATE(AñoNatural,6,1)-WEEKDAY(DATE(AñoNatural,6,1),(InicioDeSemana="LUNES")+1)+29</f>
        <v>44739</v>
      </c>
      <c r="C11" s="18">
        <v>44740</v>
      </c>
      <c r="D11" s="18">
        <v>44741</v>
      </c>
      <c r="E11" s="18">
        <v>44742</v>
      </c>
      <c r="F11" s="18">
        <v>44743</v>
      </c>
      <c r="G11" s="18">
        <v>44744</v>
      </c>
      <c r="H11" s="18">
        <v>44745</v>
      </c>
    </row>
    <row r="12" spans="2:11" ht="58" customHeight="1" x14ac:dyDescent="0.25">
      <c r="B12" s="17"/>
      <c r="C12" s="17"/>
      <c r="D12" s="17"/>
      <c r="E12" s="17"/>
      <c r="F12" s="17"/>
      <c r="G12" s="17"/>
      <c r="H12" s="17"/>
    </row>
    <row r="13" spans="2:11" ht="19.5" customHeight="1" x14ac:dyDescent="0.25">
      <c r="B13" s="19">
        <f t="array" ref="B13:C13">DíasYSemanas+DATE(AñoNatural,6,1)-WEEKDAY(DATE(AñoNatural,6,1),(InicioDeSemana="LUNES")+1)+36</f>
        <v>44746</v>
      </c>
      <c r="C13" s="19">
        <v>44747</v>
      </c>
      <c r="D13" s="26" t="s">
        <v>4</v>
      </c>
      <c r="E13" s="27"/>
      <c r="F13" s="27"/>
      <c r="G13" s="27"/>
      <c r="H13" s="27"/>
    </row>
    <row r="14" spans="2:11" ht="58" customHeight="1" x14ac:dyDescent="0.25">
      <c r="B14" s="16"/>
      <c r="C14" s="16"/>
      <c r="D14" s="26"/>
      <c r="E14" s="27"/>
      <c r="F14" s="27"/>
      <c r="G14" s="27"/>
      <c r="H14" s="27"/>
    </row>
    <row r="15" spans="2:11" ht="35.5" customHeight="1" x14ac:dyDescent="0.25">
      <c r="B15" s="21" t="s">
        <v>5</v>
      </c>
      <c r="C15" s="21"/>
      <c r="D15" s="21"/>
      <c r="E15" s="21"/>
      <c r="F15" s="21"/>
      <c r="G15" s="21"/>
      <c r="H15" s="21"/>
      <c r="I15" s="21"/>
      <c r="J15" s="21"/>
      <c r="K15" s="21"/>
    </row>
  </sheetData>
  <mergeCells count="4">
    <mergeCell ref="D13:D14"/>
    <mergeCell ref="E13:H14"/>
    <mergeCell ref="B1:D1"/>
    <mergeCell ref="B15:K15"/>
  </mergeCells>
  <conditionalFormatting sqref="B3:G3">
    <cfRule type="expression" dxfId="13" priority="1">
      <formula>DAY(B3)&gt;8</formula>
    </cfRule>
  </conditionalFormatting>
  <conditionalFormatting sqref="B11:H11 B13:C13">
    <cfRule type="expression" dxfId="12" priority="2">
      <formula>AND(DAY(B11)&gt;=1,DAY(B11)&lt;=15)</formula>
    </cfRule>
  </conditionalFormatting>
  <dataValidations disablePrompts="1" count="8">
    <dataValidation allowBlank="1" showInputMessage="1" showErrorMessage="1" prompt="El día de la semana se determinará automáticamente" sqref="C2:H2" xr:uid="{00000000-0002-0000-05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500-000001000000}"/>
    <dataValidation allowBlank="1" showInputMessage="1" showErrorMessage="1" prompt="Calendario del mes de junio" sqref="A1" xr:uid="{00000000-0002-0000-0500-000002000000}"/>
    <dataValidation allowBlank="1" showInputMessage="1" showErrorMessage="1" prompt="Escriba notas en la celda a la derecha." sqref="D13:D14" xr:uid="{00000000-0002-0000-0500-000003000000}"/>
    <dataValidation allowBlank="1" showInputMessage="1" showErrorMessage="1" prompt="Escriba notas en esta celda." sqref="E13:H14" xr:uid="{00000000-0002-0000-0500-000004000000}"/>
    <dataValidation allowBlank="1" showInputMessage="1" showErrorMessage="1" prompt="Las celdas de esta fila y las filas 6, 8, 10, 12 y 14 son para escribir notas diarias relacionadas con el día natural de la celda anterior." sqref="B4" xr:uid="{00000000-0002-0000-05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5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500-000007000000}"/>
  </dataValidations>
  <printOptions horizontalCentered="1" verticalCentered="1"/>
  <pageMargins left="0.70866141732283472" right="0.70866141732283472" top="0.95138888888888884" bottom="0.48072916666666665" header="0.31496062992125984" footer="0.31496062992125984"/>
  <pageSetup paperSize="9" scale="76" orientation="landscape" r:id="rId1"/>
  <headerFooter differentFirst="1" alignWithMargins="0">
    <oddFooter>Page &amp;P of &amp;N</oddFooter>
    <firstHeader>&amp;L&amp;G&amp;C&amp;"Arial,Normal"&amp;12PROCESO
GESTIÓN DEL TALENTO HUMANO
FORMATO 
CRONOGRAMA ACTIVIDADES PREVENCIÓN Y PROMOCIÓN&amp;R&amp;"Arial,Normal"F1.PG11.GTH
Versión 2
Página &amp;P de &amp;N
01/09/2022 
Clasificación de la Información
PÚBLICA</firstHeader>
    <firstFooter xml:space="preserve">&amp;C
</first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sheetPr>
  <dimension ref="B1:K15"/>
  <sheetViews>
    <sheetView showGridLines="0" view="pageLayout" zoomScale="80" zoomScaleNormal="100" zoomScalePageLayoutView="80" workbookViewId="0">
      <selection activeCell="J1" sqref="J1:K1"/>
    </sheetView>
  </sheetViews>
  <sheetFormatPr baseColWidth="10" defaultColWidth="8.6640625" defaultRowHeight="16" x14ac:dyDescent="0.25"/>
  <cols>
    <col min="1" max="1" width="2.6640625" customWidth="1"/>
    <col min="2" max="2" width="18.1640625" customWidth="1"/>
    <col min="3" max="8" width="17.6640625" customWidth="1"/>
    <col min="9" max="9" width="2.6640625" customWidth="1"/>
    <col min="10" max="10" width="12" customWidth="1"/>
  </cols>
  <sheetData>
    <row r="1" spans="2:11" ht="60" customHeight="1" x14ac:dyDescent="0.25">
      <c r="B1" s="28" t="str">
        <f>"Julio "&amp;AñoNatural</f>
        <v>Julio 2022</v>
      </c>
      <c r="C1" s="28"/>
      <c r="D1" s="28"/>
      <c r="E1" s="3"/>
      <c r="F1" s="3"/>
      <c r="G1" s="3"/>
      <c r="H1" s="4"/>
    </row>
    <row r="2" spans="2:11" ht="21.75" customHeight="1" thickBot="1" x14ac:dyDescent="0.3">
      <c r="B2" s="8" t="str">
        <f>IF(InicioDeSemana="DOMINGO",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11" ht="19.5" customHeight="1" x14ac:dyDescent="0.25">
      <c r="B3" s="18">
        <f t="array" ref="B3:H3">DíasYSemanas+DATE(AñoNatural,7,1)-WEEKDAY(DATE(AñoNatural,7,1),(InicioDeSemana="LUNES")+1)+1</f>
        <v>44739</v>
      </c>
      <c r="C3" s="18">
        <v>44740</v>
      </c>
      <c r="D3" s="18">
        <v>44741</v>
      </c>
      <c r="E3" s="18">
        <v>44742</v>
      </c>
      <c r="F3" s="18">
        <v>44743</v>
      </c>
      <c r="G3" s="18">
        <v>44744</v>
      </c>
      <c r="H3" s="18">
        <v>44745</v>
      </c>
    </row>
    <row r="4" spans="2:11" ht="58" customHeight="1" x14ac:dyDescent="0.25">
      <c r="B4" s="17"/>
      <c r="C4" s="17"/>
      <c r="D4" s="17"/>
      <c r="E4" s="17"/>
      <c r="F4" s="17"/>
      <c r="G4" s="17"/>
      <c r="H4" s="17"/>
    </row>
    <row r="5" spans="2:11" ht="19.5" customHeight="1" x14ac:dyDescent="0.25">
      <c r="B5" s="19">
        <f t="array" ref="B5:H5">DíasYSemanas+DATE(AñoNatural,7,1)-WEEKDAY(DATE(AñoNatural,7,1),(InicioDeSemana="LUNES")+1)+8</f>
        <v>44746</v>
      </c>
      <c r="C5" s="19">
        <v>44747</v>
      </c>
      <c r="D5" s="19">
        <v>44748</v>
      </c>
      <c r="E5" s="19">
        <v>44749</v>
      </c>
      <c r="F5" s="19">
        <v>44750</v>
      </c>
      <c r="G5" s="19">
        <v>44751</v>
      </c>
      <c r="H5" s="19">
        <v>44752</v>
      </c>
    </row>
    <row r="6" spans="2:11" ht="58" customHeight="1" x14ac:dyDescent="0.25">
      <c r="B6" s="16"/>
      <c r="C6" s="16"/>
      <c r="D6" s="16"/>
      <c r="E6" s="16"/>
      <c r="F6" s="16"/>
      <c r="G6" s="16"/>
      <c r="H6" s="16"/>
    </row>
    <row r="7" spans="2:11" ht="19.5" customHeight="1" x14ac:dyDescent="0.25">
      <c r="B7" s="18">
        <f t="array" ref="B7:H7">DíasYSemanas+DATE(AñoNatural,7,1)-WEEKDAY(DATE(AñoNatural,7,1),(InicioDeSemana="LUNES")+1)+15</f>
        <v>44753</v>
      </c>
      <c r="C7" s="18">
        <v>44754</v>
      </c>
      <c r="D7" s="18">
        <v>44755</v>
      </c>
      <c r="E7" s="18">
        <v>44756</v>
      </c>
      <c r="F7" s="18">
        <v>44757</v>
      </c>
      <c r="G7" s="18">
        <v>44758</v>
      </c>
      <c r="H7" s="18">
        <v>44759</v>
      </c>
    </row>
    <row r="8" spans="2:11" ht="58" customHeight="1" x14ac:dyDescent="0.25">
      <c r="B8" s="17"/>
      <c r="C8" s="17"/>
      <c r="D8" s="17"/>
      <c r="E8" s="17"/>
      <c r="F8" s="17"/>
      <c r="G8" s="17"/>
      <c r="H8" s="17"/>
    </row>
    <row r="9" spans="2:11" ht="19.5" customHeight="1" x14ac:dyDescent="0.25">
      <c r="B9" s="19">
        <f t="array" ref="B9:H9">DíasYSemanas+DATE(AñoNatural,7,1)-WEEKDAY(DATE(AñoNatural,7,1),(InicioDeSemana="LUNES")+1)+22</f>
        <v>44760</v>
      </c>
      <c r="C9" s="19">
        <v>44761</v>
      </c>
      <c r="D9" s="19">
        <v>44762</v>
      </c>
      <c r="E9" s="19">
        <v>44763</v>
      </c>
      <c r="F9" s="19">
        <v>44764</v>
      </c>
      <c r="G9" s="19">
        <v>44765</v>
      </c>
      <c r="H9" s="19">
        <v>44766</v>
      </c>
    </row>
    <row r="10" spans="2:11" ht="58" customHeight="1" x14ac:dyDescent="0.25">
      <c r="B10" s="16"/>
      <c r="C10" s="16"/>
      <c r="D10" s="16"/>
      <c r="E10" s="16"/>
      <c r="F10" s="16"/>
      <c r="G10" s="16"/>
      <c r="H10" s="16"/>
    </row>
    <row r="11" spans="2:11" ht="19.5" customHeight="1" x14ac:dyDescent="0.25">
      <c r="B11" s="18">
        <f t="array" ref="B11:H11">DíasYSemanas+DATE(AñoNatural,7,1)-WEEKDAY(DATE(AñoNatural,7,1),(InicioDeSemana="LUNES")+1)+29</f>
        <v>44767</v>
      </c>
      <c r="C11" s="18">
        <v>44768</v>
      </c>
      <c r="D11" s="18">
        <v>44769</v>
      </c>
      <c r="E11" s="18">
        <v>44770</v>
      </c>
      <c r="F11" s="18">
        <v>44771</v>
      </c>
      <c r="G11" s="18">
        <v>44772</v>
      </c>
      <c r="H11" s="18">
        <v>44773</v>
      </c>
    </row>
    <row r="12" spans="2:11" ht="58" customHeight="1" x14ac:dyDescent="0.25">
      <c r="B12" s="17"/>
      <c r="C12" s="17"/>
      <c r="D12" s="17"/>
      <c r="E12" s="17"/>
      <c r="F12" s="17"/>
      <c r="G12" s="17"/>
      <c r="H12" s="17"/>
    </row>
    <row r="13" spans="2:11" ht="19.5" customHeight="1" x14ac:dyDescent="0.25">
      <c r="B13" s="19">
        <f t="array" ref="B13:C13">DíasYSemanas+DATE(AñoNatural,7,1)-WEEKDAY(DATE(AñoNatural,7,1),(InicioDeSemana="LUNES")+1)+36</f>
        <v>44774</v>
      </c>
      <c r="C13" s="19">
        <v>44775</v>
      </c>
      <c r="D13" s="26" t="s">
        <v>4</v>
      </c>
      <c r="E13" s="27"/>
      <c r="F13" s="27"/>
      <c r="G13" s="27"/>
      <c r="H13" s="27"/>
    </row>
    <row r="14" spans="2:11" ht="58" customHeight="1" x14ac:dyDescent="0.25">
      <c r="B14" s="16"/>
      <c r="C14" s="16"/>
      <c r="D14" s="26"/>
      <c r="E14" s="27"/>
      <c r="F14" s="27"/>
      <c r="G14" s="27"/>
      <c r="H14" s="27"/>
    </row>
    <row r="15" spans="2:11" ht="32" customHeight="1" x14ac:dyDescent="0.25">
      <c r="B15" s="21" t="s">
        <v>5</v>
      </c>
      <c r="C15" s="21"/>
      <c r="D15" s="21"/>
      <c r="E15" s="21"/>
      <c r="F15" s="21"/>
      <c r="G15" s="21"/>
      <c r="H15" s="21"/>
      <c r="I15" s="21"/>
      <c r="J15" s="21"/>
      <c r="K15" s="21"/>
    </row>
  </sheetData>
  <mergeCells count="4">
    <mergeCell ref="D13:D14"/>
    <mergeCell ref="E13:H14"/>
    <mergeCell ref="B1:D1"/>
    <mergeCell ref="B15:K15"/>
  </mergeCells>
  <conditionalFormatting sqref="B3:G3">
    <cfRule type="expression" dxfId="11" priority="1">
      <formula>DAY(B3)&gt;8</formula>
    </cfRule>
  </conditionalFormatting>
  <conditionalFormatting sqref="B11:H11 B13:C13">
    <cfRule type="expression" dxfId="10" priority="2">
      <formula>AND(DAY(B11)&gt;=1,DAY(B11)&lt;=15)</formula>
    </cfRule>
  </conditionalFormatting>
  <dataValidations count="8">
    <dataValidation allowBlank="1" showInputMessage="1" showErrorMessage="1" prompt="El día de la semana se determinará automáticamente" sqref="C2:H2" xr:uid="{00000000-0002-0000-06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600-000001000000}"/>
    <dataValidation allowBlank="1" showInputMessage="1" showErrorMessage="1" prompt="Calendario del mes de julio" sqref="A1" xr:uid="{00000000-0002-0000-0600-000002000000}"/>
    <dataValidation allowBlank="1" showInputMessage="1" showErrorMessage="1" prompt="Escriba notas en la celda a la derecha." sqref="D13:D14" xr:uid="{00000000-0002-0000-0600-000003000000}"/>
    <dataValidation allowBlank="1" showInputMessage="1" showErrorMessage="1" prompt="Escriba notas en esta celda." sqref="E13:H14" xr:uid="{00000000-0002-0000-0600-000004000000}"/>
    <dataValidation allowBlank="1" showInputMessage="1" showErrorMessage="1" prompt="Las celdas de esta fila y las filas 6, 8, 10, 12 y 14 son para escribir notas diarias relacionadas con el día natural de la celda anterior." sqref="B4" xr:uid="{00000000-0002-0000-06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6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600-000007000000}"/>
  </dataValidations>
  <printOptions horizontalCentered="1" verticalCentered="1"/>
  <pageMargins left="0.70866141732283472" right="0.70866141732283472" top="0.95138888888888884" bottom="0.48072916666666665" header="0.31496062992125984" footer="0.31496062992125984"/>
  <pageSetup paperSize="9" scale="76" orientation="landscape" r:id="rId1"/>
  <headerFooter differentFirst="1" alignWithMargins="0">
    <oddFooter>Page &amp;P of &amp;N</oddFooter>
    <firstHeader>&amp;L&amp;G&amp;C&amp;"Arial,Normal"&amp;12PROCESO
GESTIÓN DEL TALENTO HUMANO
FORMATO 
CRONOGRAMA ACTIVIDADES PREVENCIÓN Y PROMOCIÓN&amp;R&amp;"Arial,Normal"F1.PG11.GTH
Versión 2
Página &amp;P de &amp;N
01/09/2022 
Clasificación de la Información
PÚBLICA</firstHeader>
    <firstFooter xml:space="preserve">&amp;C
</first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2" tint="-9.9978637043366805E-2"/>
  </sheetPr>
  <dimension ref="B1:K15"/>
  <sheetViews>
    <sheetView showGridLines="0" view="pageLayout" zoomScale="80" zoomScaleNormal="100" zoomScalePageLayoutView="80" workbookViewId="0">
      <selection activeCell="J1" sqref="J1:K1"/>
    </sheetView>
  </sheetViews>
  <sheetFormatPr baseColWidth="10" defaultColWidth="8.6640625" defaultRowHeight="16" x14ac:dyDescent="0.25"/>
  <cols>
    <col min="1" max="1" width="2.6640625" customWidth="1"/>
    <col min="2" max="2" width="18.1640625" customWidth="1"/>
    <col min="3" max="8" width="17.6640625" customWidth="1"/>
    <col min="9" max="9" width="2.6640625" customWidth="1"/>
    <col min="10" max="10" width="12" customWidth="1"/>
  </cols>
  <sheetData>
    <row r="1" spans="2:11" ht="60" customHeight="1" x14ac:dyDescent="0.25">
      <c r="B1" s="28" t="str">
        <f>"Agosto "&amp;AñoNatural</f>
        <v>Agosto 2022</v>
      </c>
      <c r="C1" s="28"/>
      <c r="D1" s="28"/>
      <c r="E1" s="3"/>
      <c r="F1" s="3"/>
      <c r="G1" s="3"/>
      <c r="H1" s="4"/>
    </row>
    <row r="2" spans="2:11" ht="21.75" customHeight="1" thickBot="1" x14ac:dyDescent="0.3">
      <c r="B2" s="8" t="str">
        <f>IF(InicioDeSemana="DOMINGO",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11" ht="19.5" customHeight="1" x14ac:dyDescent="0.25">
      <c r="B3" s="18">
        <f t="array" ref="B3:H3">DíasYSemanas+DATE(AñoNatural,8,1)-WEEKDAY(DATE(AñoNatural,8,1),(InicioDeSemana="LUNES")+1)+1</f>
        <v>44774</v>
      </c>
      <c r="C3" s="18">
        <v>44775</v>
      </c>
      <c r="D3" s="18">
        <v>44776</v>
      </c>
      <c r="E3" s="18">
        <v>44777</v>
      </c>
      <c r="F3" s="18">
        <v>44778</v>
      </c>
      <c r="G3" s="18">
        <v>44779</v>
      </c>
      <c r="H3" s="18">
        <v>44780</v>
      </c>
    </row>
    <row r="4" spans="2:11" ht="58" customHeight="1" x14ac:dyDescent="0.25">
      <c r="B4" s="17"/>
      <c r="C4" s="17"/>
      <c r="D4" s="17"/>
      <c r="E4" s="17"/>
      <c r="F4" s="17"/>
      <c r="G4" s="17"/>
      <c r="H4" s="17"/>
    </row>
    <row r="5" spans="2:11" ht="19.5" customHeight="1" x14ac:dyDescent="0.25">
      <c r="B5" s="19">
        <f t="array" ref="B5:H5">DíasYSemanas+DATE(AñoNatural,8,1)-WEEKDAY(DATE(AñoNatural,8,1),(InicioDeSemana="LUNES")+1)+8</f>
        <v>44781</v>
      </c>
      <c r="C5" s="19">
        <v>44782</v>
      </c>
      <c r="D5" s="19">
        <v>44783</v>
      </c>
      <c r="E5" s="19">
        <v>44784</v>
      </c>
      <c r="F5" s="19">
        <v>44785</v>
      </c>
      <c r="G5" s="19">
        <v>44786</v>
      </c>
      <c r="H5" s="19">
        <v>44787</v>
      </c>
    </row>
    <row r="6" spans="2:11" ht="58" customHeight="1" x14ac:dyDescent="0.25">
      <c r="B6" s="16"/>
      <c r="C6" s="16"/>
      <c r="D6" s="16"/>
      <c r="E6" s="16"/>
      <c r="F6" s="16"/>
      <c r="G6" s="16"/>
      <c r="H6" s="16"/>
    </row>
    <row r="7" spans="2:11" ht="19.5" customHeight="1" x14ac:dyDescent="0.25">
      <c r="B7" s="18">
        <f t="array" ref="B7:H7">DíasYSemanas+DATE(AñoNatural,8,1)-WEEKDAY(DATE(AñoNatural,8,1),(InicioDeSemana="LUNES")+1)+15</f>
        <v>44788</v>
      </c>
      <c r="C7" s="18">
        <v>44789</v>
      </c>
      <c r="D7" s="18">
        <v>44790</v>
      </c>
      <c r="E7" s="18">
        <v>44791</v>
      </c>
      <c r="F7" s="18">
        <v>44792</v>
      </c>
      <c r="G7" s="18">
        <v>44793</v>
      </c>
      <c r="H7" s="18">
        <v>44794</v>
      </c>
    </row>
    <row r="8" spans="2:11" ht="58" customHeight="1" x14ac:dyDescent="0.25">
      <c r="B8" s="17"/>
      <c r="C8" s="17"/>
      <c r="D8" s="17"/>
      <c r="E8" s="17"/>
      <c r="F8" s="17"/>
      <c r="G8" s="17"/>
      <c r="H8" s="17"/>
    </row>
    <row r="9" spans="2:11" ht="19.5" customHeight="1" x14ac:dyDescent="0.25">
      <c r="B9" s="19">
        <f t="array" ref="B9:H9">DíasYSemanas+DATE(AñoNatural,8,1)-WEEKDAY(DATE(AñoNatural,8,1),(InicioDeSemana="LUNES")+1)+22</f>
        <v>44795</v>
      </c>
      <c r="C9" s="19">
        <v>44796</v>
      </c>
      <c r="D9" s="19">
        <v>44797</v>
      </c>
      <c r="E9" s="19">
        <v>44798</v>
      </c>
      <c r="F9" s="19">
        <v>44799</v>
      </c>
      <c r="G9" s="19">
        <v>44800</v>
      </c>
      <c r="H9" s="19">
        <v>44801</v>
      </c>
    </row>
    <row r="10" spans="2:11" ht="58" customHeight="1" x14ac:dyDescent="0.25">
      <c r="B10" s="16"/>
      <c r="C10" s="16"/>
      <c r="D10" s="16"/>
      <c r="E10" s="16"/>
      <c r="F10" s="16"/>
      <c r="G10" s="16"/>
      <c r="H10" s="16"/>
    </row>
    <row r="11" spans="2:11" ht="19.5" customHeight="1" x14ac:dyDescent="0.25">
      <c r="B11" s="18">
        <f t="array" ref="B11:H11">DíasYSemanas+DATE(AñoNatural,8,1)-WEEKDAY(DATE(AñoNatural,8,1),(InicioDeSemana="LUNES")+1)+29</f>
        <v>44802</v>
      </c>
      <c r="C11" s="18">
        <v>44803</v>
      </c>
      <c r="D11" s="18">
        <v>44804</v>
      </c>
      <c r="E11" s="18">
        <v>44805</v>
      </c>
      <c r="F11" s="18">
        <v>44806</v>
      </c>
      <c r="G11" s="18">
        <v>44807</v>
      </c>
      <c r="H11" s="18">
        <v>44808</v>
      </c>
    </row>
    <row r="12" spans="2:11" ht="58" customHeight="1" x14ac:dyDescent="0.25">
      <c r="B12" s="17"/>
      <c r="C12" s="17"/>
      <c r="D12" s="17"/>
      <c r="E12" s="17"/>
      <c r="F12" s="17"/>
      <c r="G12" s="17"/>
      <c r="H12" s="17"/>
    </row>
    <row r="13" spans="2:11" ht="19.5" customHeight="1" x14ac:dyDescent="0.25">
      <c r="B13" s="19">
        <f t="array" ref="B13:C13">DíasYSemanas+DATE(AñoNatural,8,1)-WEEKDAY(DATE(AñoNatural,8,1),(InicioDeSemana="LUNES")+1)+36</f>
        <v>44809</v>
      </c>
      <c r="C13" s="19">
        <v>44810</v>
      </c>
      <c r="D13" s="26" t="s">
        <v>4</v>
      </c>
      <c r="E13" s="27"/>
      <c r="F13" s="27"/>
      <c r="G13" s="27"/>
      <c r="H13" s="27"/>
    </row>
    <row r="14" spans="2:11" ht="58" customHeight="1" x14ac:dyDescent="0.25">
      <c r="B14" s="16"/>
      <c r="C14" s="16"/>
      <c r="D14" s="26"/>
      <c r="E14" s="27"/>
      <c r="F14" s="27"/>
      <c r="G14" s="27"/>
      <c r="H14" s="27"/>
    </row>
    <row r="15" spans="2:11" ht="39.5" customHeight="1" x14ac:dyDescent="0.25">
      <c r="B15" s="21" t="s">
        <v>5</v>
      </c>
      <c r="C15" s="21"/>
      <c r="D15" s="21"/>
      <c r="E15" s="21"/>
      <c r="F15" s="21"/>
      <c r="G15" s="21"/>
      <c r="H15" s="21"/>
      <c r="I15" s="21"/>
      <c r="J15" s="21"/>
      <c r="K15" s="21"/>
    </row>
  </sheetData>
  <mergeCells count="4">
    <mergeCell ref="D13:D14"/>
    <mergeCell ref="E13:H14"/>
    <mergeCell ref="B1:D1"/>
    <mergeCell ref="B15:K15"/>
  </mergeCells>
  <conditionalFormatting sqref="B3:G3">
    <cfRule type="expression" dxfId="9" priority="1">
      <formula>DAY(B3)&gt;8</formula>
    </cfRule>
  </conditionalFormatting>
  <conditionalFormatting sqref="B11:H11 B13:C13">
    <cfRule type="expression" dxfId="8" priority="2">
      <formula>AND(DAY(B11)&gt;=1,DAY(B11)&lt;=15)</formula>
    </cfRule>
  </conditionalFormatting>
  <dataValidations count="8">
    <dataValidation allowBlank="1" showInputMessage="1" showErrorMessage="1" prompt="El día de la semana se determinará automáticamente" sqref="C2:H2" xr:uid="{00000000-0002-0000-07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700-000001000000}"/>
    <dataValidation allowBlank="1" showInputMessage="1" showErrorMessage="1" prompt="Escriba notas en la celda a la derecha." sqref="D13:D14" xr:uid="{00000000-0002-0000-0700-000002000000}"/>
    <dataValidation allowBlank="1" showInputMessage="1" showErrorMessage="1" prompt="Escriba notas en esta celda." sqref="E13:H14" xr:uid="{00000000-0002-0000-0700-000003000000}"/>
    <dataValidation allowBlank="1" showInputMessage="1" showErrorMessage="1" prompt="Las celdas de esta fila y las filas 6, 8, 10, 12 y 14 son para escribir notas diarias relacionadas con el día natural de la celda anterior." sqref="B4" xr:uid="{00000000-0002-0000-07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700-000005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700-000006000000}"/>
    <dataValidation allowBlank="1" showInputMessage="1" showErrorMessage="1" prompt="Calendario del mes de agosto" sqref="A1" xr:uid="{00000000-0002-0000-0700-000007000000}"/>
  </dataValidations>
  <printOptions horizontalCentered="1" verticalCentered="1"/>
  <pageMargins left="0.70866141732283472" right="0.70866141732283472" top="0.95138888888888884" bottom="0.48072916666666665" header="0.31496062992125984" footer="0.31496062992125984"/>
  <pageSetup paperSize="9" scale="76" orientation="landscape" r:id="rId1"/>
  <headerFooter differentFirst="1" alignWithMargins="0">
    <oddFooter>Page &amp;P of &amp;N</oddFooter>
    <firstHeader>&amp;L&amp;G&amp;C&amp;"Arial,Normal"&amp;12PROCESO
GESTIÓN DEL TALENTO HUMANO
FORMATO 
CRONOGRAMA ACTIVIDADES PREVENCIÓN Y PROMOCIÓN&amp;R&amp;"Arial,Normal"F1.PG11.GTH
Versión 2
Página &amp;P de &amp;N
01/09/2022 
Clasificación de la Información
PÚBLICA</firstHeader>
    <firstFooter xml:space="preserve">&amp;C
</first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2" tint="-0.249977111117893"/>
  </sheetPr>
  <dimension ref="B1:K15"/>
  <sheetViews>
    <sheetView showGridLines="0" view="pageLayout" zoomScale="80" zoomScaleNormal="100" zoomScalePageLayoutView="80" workbookViewId="0">
      <selection activeCell="J1" sqref="J1:K1"/>
    </sheetView>
  </sheetViews>
  <sheetFormatPr baseColWidth="10" defaultColWidth="8.6640625" defaultRowHeight="16" x14ac:dyDescent="0.25"/>
  <cols>
    <col min="1" max="1" width="2.6640625" customWidth="1"/>
    <col min="2" max="2" width="18.1640625" customWidth="1"/>
    <col min="3" max="8" width="17.6640625" customWidth="1"/>
    <col min="9" max="9" width="2.6640625" customWidth="1"/>
    <col min="10" max="10" width="12" customWidth="1"/>
  </cols>
  <sheetData>
    <row r="1" spans="2:11" ht="60" customHeight="1" x14ac:dyDescent="0.25">
      <c r="B1" s="28" t="str">
        <f>"Septiembre "&amp;AñoNatural</f>
        <v>Septiembre 2022</v>
      </c>
      <c r="C1" s="28"/>
      <c r="D1" s="28"/>
      <c r="E1" s="3"/>
      <c r="F1" s="3"/>
      <c r="G1" s="3"/>
      <c r="H1" s="4"/>
    </row>
    <row r="2" spans="2:11" ht="21.75" customHeight="1" thickBot="1" x14ac:dyDescent="0.3">
      <c r="B2" s="8" t="str">
        <f>IF(InicioDeSemana="DOMINGO",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11" ht="19.5" customHeight="1" x14ac:dyDescent="0.25">
      <c r="B3" s="18">
        <f t="array" ref="B3:H3">DíasYSemanas+DATE(AñoNatural,9,1)-WEEKDAY(DATE(AñoNatural,9,1),(InicioDeSemana="LUNES")+1)+1</f>
        <v>44802</v>
      </c>
      <c r="C3" s="18">
        <v>44803</v>
      </c>
      <c r="D3" s="18">
        <v>44804</v>
      </c>
      <c r="E3" s="18">
        <v>44805</v>
      </c>
      <c r="F3" s="18">
        <v>44806</v>
      </c>
      <c r="G3" s="18">
        <v>44807</v>
      </c>
      <c r="H3" s="18">
        <v>44808</v>
      </c>
    </row>
    <row r="4" spans="2:11" ht="58" customHeight="1" x14ac:dyDescent="0.25">
      <c r="B4" s="17"/>
      <c r="C4" s="17"/>
      <c r="D4" s="17"/>
      <c r="E4" s="17"/>
      <c r="F4" s="17"/>
      <c r="G4" s="17"/>
      <c r="H4" s="17"/>
    </row>
    <row r="5" spans="2:11" ht="19.5" customHeight="1" x14ac:dyDescent="0.25">
      <c r="B5" s="19">
        <f t="array" ref="B5:H5">DíasYSemanas+DATE(AñoNatural,9,1)-WEEKDAY(DATE(AñoNatural,9,1),(InicioDeSemana="LUNES")+1)+8</f>
        <v>44809</v>
      </c>
      <c r="C5" s="19">
        <v>44810</v>
      </c>
      <c r="D5" s="19">
        <v>44811</v>
      </c>
      <c r="E5" s="19">
        <v>44812</v>
      </c>
      <c r="F5" s="19">
        <v>44813</v>
      </c>
      <c r="G5" s="19">
        <v>44814</v>
      </c>
      <c r="H5" s="19">
        <v>44815</v>
      </c>
    </row>
    <row r="6" spans="2:11" ht="58" customHeight="1" x14ac:dyDescent="0.25">
      <c r="B6" s="16"/>
      <c r="C6" s="16"/>
      <c r="D6" s="16"/>
      <c r="E6" s="16"/>
      <c r="F6" s="16"/>
      <c r="G6" s="16"/>
      <c r="H6" s="16"/>
    </row>
    <row r="7" spans="2:11" ht="19.5" customHeight="1" x14ac:dyDescent="0.25">
      <c r="B7" s="18">
        <f t="array" ref="B7:H7">DíasYSemanas+DATE(AñoNatural,9,1)-WEEKDAY(DATE(AñoNatural,9,1),(InicioDeSemana="LUNES")+1)+15</f>
        <v>44816</v>
      </c>
      <c r="C7" s="18">
        <v>44817</v>
      </c>
      <c r="D7" s="18">
        <v>44818</v>
      </c>
      <c r="E7" s="18">
        <v>44819</v>
      </c>
      <c r="F7" s="18">
        <v>44820</v>
      </c>
      <c r="G7" s="18">
        <v>44821</v>
      </c>
      <c r="H7" s="18">
        <v>44822</v>
      </c>
    </row>
    <row r="8" spans="2:11" ht="58" customHeight="1" x14ac:dyDescent="0.25">
      <c r="B8" s="17"/>
      <c r="C8" s="17"/>
      <c r="D8" s="17"/>
      <c r="E8" s="17"/>
      <c r="F8" s="17"/>
      <c r="G8" s="17"/>
      <c r="H8" s="17"/>
    </row>
    <row r="9" spans="2:11" ht="19.5" customHeight="1" x14ac:dyDescent="0.25">
      <c r="B9" s="19">
        <f t="array" ref="B9:H9">DíasYSemanas+DATE(AñoNatural,9,1)-WEEKDAY(DATE(AñoNatural,9,1),(InicioDeSemana="LUNES")+1)+22</f>
        <v>44823</v>
      </c>
      <c r="C9" s="19">
        <v>44824</v>
      </c>
      <c r="D9" s="19">
        <v>44825</v>
      </c>
      <c r="E9" s="19">
        <v>44826</v>
      </c>
      <c r="F9" s="19">
        <v>44827</v>
      </c>
      <c r="G9" s="19">
        <v>44828</v>
      </c>
      <c r="H9" s="19">
        <v>44829</v>
      </c>
    </row>
    <row r="10" spans="2:11" ht="102.75" customHeight="1" x14ac:dyDescent="0.25">
      <c r="B10" s="16"/>
      <c r="C10" s="16"/>
      <c r="D10" s="16"/>
      <c r="E10" s="16"/>
      <c r="F10" s="16"/>
      <c r="G10" s="16"/>
      <c r="H10" s="16"/>
    </row>
    <row r="11" spans="2:11" ht="19.5" customHeight="1" x14ac:dyDescent="0.25">
      <c r="B11" s="18">
        <f t="array" ref="B11:H11">DíasYSemanas+DATE(AñoNatural,9,1)-WEEKDAY(DATE(AñoNatural,9,1),(InicioDeSemana="LUNES")+1)+29</f>
        <v>44830</v>
      </c>
      <c r="C11" s="18">
        <v>44831</v>
      </c>
      <c r="D11" s="18">
        <v>44832</v>
      </c>
      <c r="E11" s="18">
        <v>44833</v>
      </c>
      <c r="F11" s="18">
        <v>44834</v>
      </c>
      <c r="G11" s="18">
        <v>44835</v>
      </c>
      <c r="H11" s="18">
        <v>44836</v>
      </c>
    </row>
    <row r="12" spans="2:11" ht="58" customHeight="1" x14ac:dyDescent="0.25">
      <c r="B12" s="17"/>
      <c r="C12" s="17"/>
      <c r="D12" s="17"/>
      <c r="E12" s="17"/>
      <c r="F12" s="17"/>
      <c r="G12" s="17"/>
      <c r="H12" s="17"/>
    </row>
    <row r="13" spans="2:11" ht="19.5" customHeight="1" x14ac:dyDescent="0.25">
      <c r="B13" s="19">
        <f t="array" ref="B13:C13">DíasYSemanas+DATE(AñoNatural,9,1)-WEEKDAY(DATE(AñoNatural,9,1),(InicioDeSemana="LUNES")+1)+36</f>
        <v>44837</v>
      </c>
      <c r="C13" s="19">
        <v>44838</v>
      </c>
      <c r="D13" s="26" t="s">
        <v>4</v>
      </c>
      <c r="E13" s="27"/>
      <c r="F13" s="27"/>
      <c r="G13" s="27"/>
      <c r="H13" s="27"/>
    </row>
    <row r="14" spans="2:11" ht="58" customHeight="1" x14ac:dyDescent="0.25">
      <c r="B14" s="16"/>
      <c r="C14" s="16"/>
      <c r="D14" s="26"/>
      <c r="E14" s="27"/>
      <c r="F14" s="27"/>
      <c r="G14" s="27"/>
      <c r="H14" s="27"/>
    </row>
    <row r="15" spans="2:11" ht="36" customHeight="1" x14ac:dyDescent="0.25">
      <c r="B15" s="21" t="s">
        <v>5</v>
      </c>
      <c r="C15" s="21"/>
      <c r="D15" s="21"/>
      <c r="E15" s="21"/>
      <c r="F15" s="21"/>
      <c r="G15" s="21"/>
      <c r="H15" s="21"/>
      <c r="I15" s="21"/>
      <c r="J15" s="21"/>
      <c r="K15" s="21"/>
    </row>
  </sheetData>
  <mergeCells count="4">
    <mergeCell ref="D13:D14"/>
    <mergeCell ref="E13:H14"/>
    <mergeCell ref="B1:D1"/>
    <mergeCell ref="B15:K15"/>
  </mergeCells>
  <conditionalFormatting sqref="B3:G3">
    <cfRule type="expression" dxfId="7" priority="1">
      <formula>DAY(B3)&gt;8</formula>
    </cfRule>
  </conditionalFormatting>
  <conditionalFormatting sqref="B11:H11 B13:C13">
    <cfRule type="expression" dxfId="6" priority="2">
      <formula>AND(DAY(B11)&gt;=1,DAY(B11)&lt;=15)</formula>
    </cfRule>
  </conditionalFormatting>
  <dataValidations disablePrompts="1" count="8">
    <dataValidation allowBlank="1" showInputMessage="1" showErrorMessage="1" prompt="El día de la semana se determinará automáticamente" sqref="C2:H2" xr:uid="{00000000-0002-0000-08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800-000001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800-000002000000}"/>
    <dataValidation allowBlank="1" showInputMessage="1" showErrorMessage="1" prompt="Escriba notas en la celda a la derecha." sqref="D13:D14" xr:uid="{00000000-0002-0000-0800-000003000000}"/>
    <dataValidation allowBlank="1" showInputMessage="1" showErrorMessage="1" prompt="Escriba notas en esta celda." sqref="E13:H14" xr:uid="{00000000-0002-0000-0800-000004000000}"/>
    <dataValidation allowBlank="1" showInputMessage="1" showErrorMessage="1" prompt="Las celdas de esta fila y las filas 6, 8, 10, 12 y 14 son para escribir notas diarias relacionadas con el día natural de la celda anterior." sqref="B4" xr:uid="{00000000-0002-0000-08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800-000006000000}"/>
    <dataValidation allowBlank="1" showInputMessage="1" showErrorMessage="1" prompt="Calendario del mes de septiembre" sqref="A1" xr:uid="{00000000-0002-0000-0800-000007000000}"/>
  </dataValidations>
  <printOptions horizontalCentered="1" verticalCentered="1"/>
  <pageMargins left="0.70866141732283472" right="0.70866141732283472" top="0.95138888888888884" bottom="0.48072916666666665" header="0.31496062992125984" footer="0.31496062992125984"/>
  <pageSetup paperSize="9" scale="76" orientation="landscape" r:id="rId1"/>
  <headerFooter differentFirst="1" alignWithMargins="0">
    <oddFooter>Page &amp;P of &amp;N</oddFooter>
    <firstHeader>&amp;L&amp;G&amp;C&amp;"Arial,Normal"&amp;12PROCESO
GESTIÓN DEL TALENTO HUMANO
FORMATO 
CRONOGRAMA ACTIVIDADES PREVENCIÓN Y PROMOCIÓN&amp;R&amp;"Arial,Normal"F1.PG11.GTH
Versión 2
Página &amp;P de &amp;N
01/09/2022 
Clasificación de la Información
PÚBLICA</firstHeader>
    <firstFooter xml:space="preserve">&amp;C
</firstFooter>
  </headerFooter>
  <legacyDrawingHF r:id="rId2"/>
</worksheet>
</file>

<file path=docProps/app.xml><?xml version="1.0" encoding="utf-8"?>
<Properties xmlns="http://schemas.openxmlformats.org/officeDocument/2006/extended-properties" xmlns:vt="http://schemas.openxmlformats.org/officeDocument/2006/docPropsVTypes">
  <Template>TM02930051</Template>
  <Application>Microsoft Macintosh Excel</Application>
  <DocSecurity>0</DocSecurity>
  <ScaleCrop>false</ScaleCrop>
  <HeadingPairs>
    <vt:vector size="4" baseType="variant">
      <vt:variant>
        <vt:lpstr>Hojas de cálculo</vt:lpstr>
      </vt:variant>
      <vt:variant>
        <vt:i4>12</vt:i4>
      </vt:variant>
      <vt:variant>
        <vt:lpstr>Rangos con nombre</vt:lpstr>
      </vt:variant>
      <vt:variant>
        <vt:i4>28</vt:i4>
      </vt:variant>
    </vt:vector>
  </HeadingPairs>
  <TitlesOfParts>
    <vt:vector size="40" baseType="lpstr">
      <vt:lpstr>Enero</vt:lpstr>
      <vt:lpstr>Febrero</vt:lpstr>
      <vt:lpstr>Marzo</vt:lpstr>
      <vt:lpstr>Abril</vt:lpstr>
      <vt:lpstr>Mayo</vt:lpstr>
      <vt:lpstr>Junio</vt:lpstr>
      <vt:lpstr>Julio</vt:lpstr>
      <vt:lpstr>Agosto</vt:lpstr>
      <vt:lpstr>Septiembre</vt:lpstr>
      <vt:lpstr>Octubre</vt:lpstr>
      <vt:lpstr>Noviembre</vt:lpstr>
      <vt:lpstr>Diciembre</vt:lpstr>
      <vt:lpstr>AñoNatural</vt:lpstr>
      <vt:lpstr>Enero!Área_de_impresión</vt:lpstr>
      <vt:lpstr>InicioDeSemana</vt:lpstr>
      <vt:lpstr>RowTitleRegion1..K3</vt:lpstr>
      <vt:lpstr>TítuloDeColumnaRegión1..H12.1</vt:lpstr>
      <vt:lpstr>TítuloDeColumnaRegión1..H12.10</vt:lpstr>
      <vt:lpstr>TítuloDeColumnaRegión1..H12.11</vt:lpstr>
      <vt:lpstr>TítuloDeColumnaRegión1..H12.12</vt:lpstr>
      <vt:lpstr>TítuloDeColumnaRegión1..H12.2</vt:lpstr>
      <vt:lpstr>TítuloDeColumnaRegión1..H12.3</vt:lpstr>
      <vt:lpstr>TítuloDeColumnaRegión1..H12.4</vt:lpstr>
      <vt:lpstr>TítuloDeColumnaRegión1..H12.5</vt:lpstr>
      <vt:lpstr>TítuloDeColumnaRegión1..H12.6</vt:lpstr>
      <vt:lpstr>TítuloDeColumnaRegión1..H12.7</vt:lpstr>
      <vt:lpstr>TítuloDeColumnaRegión1..H12.8</vt:lpstr>
      <vt:lpstr>TítuloDeColumnaRegión1..H12.9</vt:lpstr>
      <vt:lpstr>TítuloDeColumnaRegión2..C14.1</vt:lpstr>
      <vt:lpstr>TítuloDeColumnaRegión2..C14.10</vt:lpstr>
      <vt:lpstr>TítuloDeColumnaRegión2..C14.11</vt:lpstr>
      <vt:lpstr>TítuloDeColumnaRegión2..C14.12</vt:lpstr>
      <vt:lpstr>TítuloDeColumnaRegión2..C14.2</vt:lpstr>
      <vt:lpstr>TítuloDeColumnaRegión2..C14.3</vt:lpstr>
      <vt:lpstr>TítuloDeColumnaRegión2..C14.4</vt:lpstr>
      <vt:lpstr>TítuloDeColumnaRegión2..C14.5</vt:lpstr>
      <vt:lpstr>TítuloDeColumnaRegión2..C14.6</vt:lpstr>
      <vt:lpstr>TítuloDeColumnaRegión2..C14.7</vt:lpstr>
      <vt:lpstr>TítuloDeColumnaRegión2..C14.8</vt:lpstr>
      <vt:lpstr>TítuloDeColumnaRegión2..C14.9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Cucaita Velasquez</dc:creator>
  <cp:keywords/>
  <dc:description/>
  <cp:lastModifiedBy>MARIA ISABEL CUCAITA VELASQUEZ</cp:lastModifiedBy>
  <cp:revision/>
  <cp:lastPrinted>2022-08-24T02:07:18Z</cp:lastPrinted>
  <dcterms:created xsi:type="dcterms:W3CDTF">2017-12-20T01:58:27Z</dcterms:created>
  <dcterms:modified xsi:type="dcterms:W3CDTF">2025-01-30T17:33:34Z</dcterms:modified>
  <cp:category/>
  <cp:contentStatus/>
</cp:coreProperties>
</file>