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2" documentId="8_{860F5D06-6745-4D15-A7EE-C43FA5A391F8}" xr6:coauthVersionLast="47" xr6:coauthVersionMax="47" xr10:uidLastSave="{82AC9BDF-407A-4522-92C9-3FD48AF6EEA3}"/>
  <bookViews>
    <workbookView xWindow="-120" yWindow="-120" windowWidth="29040" windowHeight="15720" firstSheet="1" activeTab="2" xr2:uid="{00000000-000D-0000-FFFF-FFFF00000000}"/>
  </bookViews>
  <sheets>
    <sheet name="Descripción1" sheetId="1" state="hidden" r:id="rId1"/>
    <sheet name="Instructivo" sheetId="10" r:id="rId2"/>
    <sheet name="F1Concertación" sheetId="15" r:id="rId3"/>
    <sheet name="F2Seguimiento-Retroalimentación" sheetId="12" r:id="rId4"/>
    <sheet name="F3Evaluación" sheetId="14" r:id="rId5"/>
    <sheet name="F4ValoraciónCompetencias" sheetId="4" r:id="rId6"/>
    <sheet name="F5EvaluaciónFinal-Retroalimenta" sheetId="6" r:id="rId7"/>
  </sheets>
  <definedNames>
    <definedName name="_xlnm.Print_Area" localSheetId="2">F1Concertación!$B$1:$J$47</definedName>
    <definedName name="_xlnm.Print_Area" localSheetId="3">'F2Seguimiento-Retroalimentación'!$B$1:$N$45</definedName>
    <definedName name="_xlnm.Print_Area" localSheetId="4">F3Evaluación!$B$1:$P$44</definedName>
    <definedName name="_xlnm.Print_Area" localSheetId="5">F4ValoraciónCompetencias!$B$1:$L$116</definedName>
    <definedName name="_xlnm.Print_Area" localSheetId="6">'F5EvaluaciónFinal-Retroalimenta'!$A$1:$H$60</definedName>
    <definedName name="_xlnm.Print_Area" localSheetId="1">Instructivo!$B$1:$I$14</definedName>
    <definedName name="_xlnm.Print_Titles" localSheetId="3">'F2Seguimiento-Retroalimentación'!$1:$9</definedName>
    <definedName name="_xlnm.Print_Titles" localSheetId="4">F3Evaluación!$1:$8</definedName>
    <definedName name="_xlnm.Print_Titles" localSheetId="5">F4ValoraciónCompetencias!$1:$6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4" l="1"/>
  <c r="G37" i="14"/>
  <c r="G32" i="14"/>
  <c r="G31" i="14"/>
  <c r="G30" i="14"/>
  <c r="G29" i="14"/>
  <c r="G32" i="12"/>
  <c r="G31" i="12"/>
  <c r="G30" i="12"/>
  <c r="G29" i="12"/>
  <c r="E11" i="14"/>
  <c r="F11" i="12"/>
  <c r="G36" i="12"/>
  <c r="G37" i="12"/>
  <c r="G38" i="12"/>
  <c r="D6" i="12" l="1"/>
  <c r="K42" i="12" s="1"/>
  <c r="G47" i="15"/>
  <c r="G43" i="15"/>
  <c r="G42" i="12" s="1"/>
  <c r="E6" i="4"/>
  <c r="H111" i="4" s="1"/>
  <c r="E5" i="4"/>
  <c r="F111" i="4" s="1"/>
  <c r="D6" i="14"/>
  <c r="K42" i="14" s="1"/>
  <c r="D5" i="14"/>
  <c r="G42" i="14" s="1"/>
  <c r="D5" i="12"/>
  <c r="J34" i="14"/>
  <c r="J28" i="14"/>
  <c r="J22" i="14"/>
  <c r="J16" i="14"/>
  <c r="J11" i="14"/>
  <c r="I40" i="15"/>
  <c r="D8" i="6" l="1"/>
  <c r="D7" i="6"/>
  <c r="E54" i="6"/>
  <c r="D112" i="4"/>
  <c r="D43" i="14"/>
  <c r="D43" i="12"/>
  <c r="K34" i="14"/>
  <c r="K28" i="14"/>
  <c r="K22" i="14"/>
  <c r="K16" i="14"/>
  <c r="K11" i="14"/>
  <c r="I34" i="14"/>
  <c r="I28" i="14"/>
  <c r="I22" i="14"/>
  <c r="I16" i="14"/>
  <c r="I11" i="14"/>
  <c r="H34" i="14"/>
  <c r="H28" i="14"/>
  <c r="H22" i="14"/>
  <c r="H16" i="14"/>
  <c r="H11" i="14"/>
  <c r="G36" i="14"/>
  <c r="G35" i="14"/>
  <c r="G34" i="14"/>
  <c r="G28" i="14"/>
  <c r="G26" i="14"/>
  <c r="G25" i="14"/>
  <c r="G24" i="14"/>
  <c r="G23" i="14"/>
  <c r="G22" i="14"/>
  <c r="G20" i="14"/>
  <c r="G19" i="14"/>
  <c r="G18" i="14"/>
  <c r="G17" i="14"/>
  <c r="G16" i="14"/>
  <c r="G15" i="14"/>
  <c r="G14" i="14"/>
  <c r="G13" i="14"/>
  <c r="G12" i="14"/>
  <c r="G11" i="14"/>
  <c r="F37" i="14"/>
  <c r="F36" i="14"/>
  <c r="F34" i="14"/>
  <c r="F31" i="14"/>
  <c r="F30" i="14"/>
  <c r="F28" i="14"/>
  <c r="F25" i="14"/>
  <c r="F24" i="14"/>
  <c r="F22" i="14"/>
  <c r="F19" i="14"/>
  <c r="F18" i="14"/>
  <c r="F16" i="14"/>
  <c r="F14" i="14"/>
  <c r="F13" i="14"/>
  <c r="F11" i="14"/>
  <c r="E34" i="14"/>
  <c r="E28" i="14"/>
  <c r="E22" i="14"/>
  <c r="E16" i="14"/>
  <c r="D34" i="14"/>
  <c r="D28" i="14"/>
  <c r="D22" i="14"/>
  <c r="D16" i="14"/>
  <c r="D11" i="14"/>
  <c r="C34" i="14"/>
  <c r="C28" i="14"/>
  <c r="C22" i="14"/>
  <c r="C16" i="14"/>
  <c r="C11" i="14"/>
  <c r="I34" i="12"/>
  <c r="I28" i="12"/>
  <c r="I22" i="12"/>
  <c r="I16" i="12"/>
  <c r="I11" i="12"/>
  <c r="H34" i="12"/>
  <c r="H28" i="12"/>
  <c r="H22" i="12"/>
  <c r="H16" i="12"/>
  <c r="H11" i="12"/>
  <c r="G35" i="12"/>
  <c r="G34" i="12"/>
  <c r="G28" i="12"/>
  <c r="G26" i="12"/>
  <c r="G25" i="12"/>
  <c r="G24" i="12"/>
  <c r="G23" i="12"/>
  <c r="G22" i="12"/>
  <c r="G20" i="12"/>
  <c r="G19" i="12"/>
  <c r="G18" i="12"/>
  <c r="G17" i="12"/>
  <c r="G16" i="12"/>
  <c r="G15" i="12"/>
  <c r="G14" i="12"/>
  <c r="G13" i="12"/>
  <c r="G12" i="12"/>
  <c r="G11" i="12"/>
  <c r="F37" i="12"/>
  <c r="F36" i="12"/>
  <c r="F34" i="12"/>
  <c r="F31" i="12"/>
  <c r="F30" i="12"/>
  <c r="F28" i="12"/>
  <c r="F25" i="12"/>
  <c r="F24" i="12"/>
  <c r="F22" i="12"/>
  <c r="F19" i="12"/>
  <c r="F18" i="12"/>
  <c r="F16" i="12"/>
  <c r="F14" i="12"/>
  <c r="F13" i="12"/>
  <c r="E34" i="12"/>
  <c r="E28" i="12"/>
  <c r="E22" i="12"/>
  <c r="E16" i="12"/>
  <c r="E11" i="12"/>
  <c r="D34" i="12"/>
  <c r="D28" i="12"/>
  <c r="D22" i="12"/>
  <c r="D16" i="12"/>
  <c r="D11" i="12"/>
  <c r="C34" i="12"/>
  <c r="C28" i="12"/>
  <c r="C22" i="12"/>
  <c r="C16" i="12"/>
  <c r="C11" i="12"/>
  <c r="J40" i="15" l="1"/>
  <c r="H40" i="15"/>
  <c r="H39" i="14" l="1"/>
  <c r="I39" i="12" l="1"/>
  <c r="J39" i="12"/>
  <c r="I65" i="4" l="1"/>
  <c r="H65" i="4"/>
  <c r="G65" i="4"/>
  <c r="I59" i="4"/>
  <c r="H59" i="4"/>
  <c r="G59" i="4"/>
  <c r="H41" i="4"/>
  <c r="I41" i="4"/>
  <c r="G41" i="4"/>
  <c r="I34" i="4"/>
  <c r="H34" i="4"/>
  <c r="G34" i="4"/>
  <c r="K60" i="4" l="1"/>
  <c r="I106" i="4"/>
  <c r="H106" i="4"/>
  <c r="G106" i="4"/>
  <c r="I99" i="4"/>
  <c r="H99" i="4"/>
  <c r="G99" i="4"/>
  <c r="I93" i="4"/>
  <c r="H93" i="4"/>
  <c r="G93" i="4"/>
  <c r="I86" i="4"/>
  <c r="H86" i="4"/>
  <c r="G86" i="4"/>
  <c r="I79" i="4"/>
  <c r="H79" i="4"/>
  <c r="G79" i="4"/>
  <c r="I72" i="4"/>
  <c r="H72" i="4"/>
  <c r="G72" i="4"/>
  <c r="I54" i="4"/>
  <c r="H54" i="4"/>
  <c r="G54" i="4"/>
  <c r="I47" i="4"/>
  <c r="H47" i="4"/>
  <c r="G47" i="4"/>
  <c r="I23" i="4"/>
  <c r="H23" i="4"/>
  <c r="G23" i="4"/>
  <c r="M9" i="6" l="1"/>
  <c r="K94" i="4"/>
  <c r="K73" i="4"/>
  <c r="K80" i="4"/>
  <c r="K87" i="4" l="1"/>
  <c r="K24" i="4"/>
  <c r="K20" i="4"/>
  <c r="K35" i="4" l="1"/>
  <c r="K55" i="4"/>
  <c r="K66" i="4" l="1"/>
  <c r="K48" i="4" l="1"/>
  <c r="M34" i="14"/>
  <c r="N34" i="14" s="1"/>
  <c r="M28" i="14"/>
  <c r="N28" i="14" s="1"/>
  <c r="M22" i="14"/>
  <c r="N22" i="14" s="1"/>
  <c r="M16" i="14"/>
  <c r="N16" i="14" s="1"/>
  <c r="M11" i="14"/>
  <c r="N11" i="14" s="1"/>
  <c r="H39" i="12"/>
  <c r="N39" i="14" l="1"/>
  <c r="D11" i="6" s="1"/>
  <c r="E11" i="6" s="1"/>
  <c r="K100" i="4" l="1"/>
  <c r="B9" i="1"/>
  <c r="K42" i="4" l="1"/>
  <c r="K108" i="4" l="1"/>
  <c r="L108" i="4" s="1"/>
  <c r="D13" i="6" s="1"/>
  <c r="E13" i="6" s="1"/>
  <c r="E15" i="6" l="1"/>
  <c r="E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9" authorId="0" shapeId="0" xr:uid="{EB85DE16-64BA-448C-B164-E43CD7DD6509}">
      <text>
        <r>
          <rPr>
            <sz val="24"/>
            <color rgb="FF000000"/>
            <rFont val="Calibri"/>
            <family val="2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9" authorId="1" shapeId="0" xr:uid="{6FFB2E56-78DD-4CFB-AABE-0E449B35E9AF}">
      <text>
        <r>
          <rPr>
            <sz val="24"/>
            <color rgb="FF000000"/>
            <rFont val="Calibri"/>
            <family val="2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9" authorId="1" shapeId="0" xr:uid="{31025445-1CD1-46E1-8A4E-0B8504B863EE}">
      <text>
        <r>
          <rPr>
            <sz val="24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9" authorId="1" shapeId="0" xr:uid="{62178E0C-596C-4697-BF60-52BBB16A6F0D}">
      <text>
        <r>
          <rPr>
            <sz val="24"/>
            <color rgb="FF000000"/>
            <rFont val="Calibri"/>
            <family val="2"/>
          </rPr>
          <t>Corresponde al lapso de ejecución del compromiso concertado en el cual deberán adelantarse las acciones necesarias para el cumplimiento del mismo.</t>
        </r>
      </text>
    </comment>
    <comment ref="G9" authorId="0" shapeId="0" xr:uid="{59DE5DC7-C26D-4A11-ADBC-0662769D196F}">
      <text>
        <r>
          <rPr>
            <sz val="24"/>
            <color rgb="FF000000"/>
            <rFont val="Calibri"/>
            <family val="2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9" authorId="0" shapeId="0" xr:uid="{AD369473-3D98-47B7-8B0E-947BA00D1286}">
      <text>
        <r>
          <rPr>
            <sz val="24"/>
            <color rgb="FF000000"/>
            <rFont val="Calibri"/>
            <family val="2"/>
          </rPr>
          <t xml:space="preserve">Corresponde al porcentaje de cada compromiso concertado con el superior jerárquico, en función de las metas de la entidad. </t>
        </r>
      </text>
    </comment>
    <comment ref="I10" authorId="2" shapeId="0" xr:uid="{81400163-9755-4FBA-A55E-835F68FBE1D4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para este periodo.</t>
        </r>
      </text>
    </comment>
    <comment ref="J10" authorId="2" shapeId="0" xr:uid="{91D4D873-B750-4255-8360-BFD62FA448EE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8" authorId="0" shapeId="0" xr:uid="{00000000-0006-0000-0300-000001000000}">
      <text>
        <r>
          <rPr>
            <sz val="16"/>
            <color rgb="FF000000"/>
            <rFont val="Calibri"/>
            <family val="2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8" authorId="1" shapeId="0" xr:uid="{00000000-0006-0000-0300-000002000000}">
      <text>
        <r>
          <rPr>
            <sz val="16"/>
            <color rgb="FF000000"/>
            <rFont val="Calibri"/>
            <family val="2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8" authorId="1" shapeId="0" xr:uid="{00000000-0006-0000-03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8" authorId="1" shapeId="0" xr:uid="{00000000-0006-0000-0300-000004000000}">
      <text>
        <r>
          <rPr>
            <sz val="16"/>
            <color rgb="FF000000"/>
            <rFont val="Calibri"/>
            <family val="2"/>
          </rPr>
          <t>Corresponde al lapso de ejecución del compromiso concertado en el cual deberán adelantarse las acciones necesarias para el cumplimiento del mismo.</t>
        </r>
      </text>
    </comment>
    <comment ref="G8" authorId="0" shapeId="0" xr:uid="{00000000-0006-0000-0300-000005000000}">
      <text>
        <r>
          <rPr>
            <sz val="16"/>
            <color rgb="FF000000"/>
            <rFont val="Calibri"/>
            <family val="2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8" authorId="0" shapeId="0" xr:uid="{00000000-0006-0000-0300-000006000000}">
      <text>
        <r>
          <rPr>
            <sz val="16"/>
            <color rgb="FF000000"/>
            <rFont val="Calibri"/>
            <family val="2"/>
          </rPr>
          <t xml:space="preserve">Corresponde al porcentaje de cada compromiso concertado con el superior jerárquico, en función de las metas de la entidad. </t>
        </r>
      </text>
    </comment>
    <comment ref="K8" authorId="2" shapeId="0" xr:uid="{00000000-0006-0000-0300-000007000000}">
      <text>
        <r>
          <rPr>
            <sz val="16"/>
            <color rgb="FF000000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9" authorId="3" shapeId="0" xr:uid="{00000000-0006-0000-0300-000008000000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para este periodo.</t>
        </r>
      </text>
    </comment>
    <comment ref="J9" authorId="0" shapeId="0" xr:uid="{00000000-0006-0000-0300-000009000000}">
      <text>
        <r>
          <rPr>
            <sz val="16"/>
            <color rgb="FF000000"/>
            <rFont val="Calibri"/>
            <family val="2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9" authorId="1" shapeId="0" xr:uid="{00000000-0006-0000-0300-00000A000000}">
      <text>
        <r>
          <rPr>
            <sz val="16"/>
            <color rgb="FF000000"/>
            <rFont val="Calibri"/>
            <family val="2"/>
          </rPr>
          <t>Breve descripción del producto o actividad indicada como evidencia.</t>
        </r>
      </text>
    </comment>
    <comment ref="L9" authorId="1" shapeId="0" xr:uid="{00000000-0006-0000-0300-00000B000000}">
      <text>
        <r>
          <rPr>
            <sz val="16"/>
            <color rgb="FF000000"/>
            <rFont val="Calibri"/>
            <family val="2"/>
          </rPr>
          <t>Ubicación de la misma ya sea en medios físicos o electrónicos.</t>
        </r>
      </text>
    </comment>
    <comment ref="M9" authorId="2" shapeId="0" xr:uid="{00000000-0006-0000-0300-00000C000000}">
      <text>
        <r>
          <rPr>
            <sz val="16"/>
            <color rgb="FF000000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8" authorId="0" shapeId="0" xr:uid="{00000000-0006-0000-0400-000001000000}">
      <text>
        <r>
          <rPr>
            <sz val="16"/>
            <color rgb="FF000000"/>
            <rFont val="Calibri"/>
            <family val="2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8" authorId="1" shapeId="0" xr:uid="{00000000-0006-0000-0400-000002000000}">
      <text>
        <r>
          <rPr>
            <sz val="16"/>
            <color rgb="FF000000"/>
            <rFont val="Calibri"/>
            <family val="2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8" authorId="1" shapeId="0" xr:uid="{00000000-0006-0000-04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8" authorId="1" shapeId="0" xr:uid="{00000000-0006-0000-0400-000004000000}">
      <text>
        <r>
          <rPr>
            <sz val="16"/>
            <color rgb="FF000000"/>
            <rFont val="Calibri"/>
            <family val="2"/>
          </rPr>
          <t>Corresponde al lapso de ejecución del compromiso concertado en el cual deberán adelantarse las acciones necesarias para el cumplimiento del mismo.</t>
        </r>
      </text>
    </comment>
    <comment ref="G8" authorId="0" shapeId="0" xr:uid="{00000000-0006-0000-0400-000005000000}">
      <text>
        <r>
          <rPr>
            <sz val="16"/>
            <color rgb="FF000000"/>
            <rFont val="Calibri"/>
            <family val="2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8" authorId="0" shapeId="0" xr:uid="{00000000-0006-0000-0400-000006000000}">
      <text>
        <r>
          <rPr>
            <sz val="16"/>
            <color rgb="FF000000"/>
            <rFont val="Calibri"/>
            <family val="2"/>
          </rPr>
          <t xml:space="preserve">Corresponde al porcentaje de cada compromiso concertado con el superior jerárquico, en función de las metas de la entidad. </t>
        </r>
      </text>
    </comment>
    <comment ref="M8" authorId="2" shapeId="0" xr:uid="{00000000-0006-0000-0400-000007000000}">
      <text>
        <r>
          <rPr>
            <sz val="16"/>
            <color rgb="FF000000"/>
            <rFont val="Calibri"/>
            <family val="2"/>
          </rPr>
          <t>Resultado final alcanzado, que se obtiene de la sumatoria entre el cumplimiento del primer y segundo semestre de acuerdo con lo concertado.</t>
        </r>
      </text>
    </comment>
    <comment ref="N8" authorId="1" shapeId="0" xr:uid="{00000000-0006-0000-0400-000008000000}">
      <text>
        <r>
          <rPr>
            <sz val="16"/>
            <color rgb="FF000000"/>
            <rFont val="Calibri"/>
            <family val="2"/>
          </rPr>
          <t>Porcentaje de cumplimiento de los compromisos gerenciales del año de acuerdo con el peso ponderado que se asignó al compromiso institucional.</t>
        </r>
      </text>
    </comment>
    <comment ref="O8" authorId="1" shapeId="0" xr:uid="{00000000-0006-0000-0400-000009000000}">
      <text>
        <r>
          <rPr>
            <sz val="16"/>
            <color rgb="FF000000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9" authorId="3" shapeId="0" xr:uid="{00000000-0006-0000-0400-00000A000000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para este periodo.</t>
        </r>
      </text>
    </comment>
    <comment ref="J9" authorId="0" shapeId="0" xr:uid="{00000000-0006-0000-0400-00000B000000}">
      <text>
        <r>
          <rPr>
            <sz val="16"/>
            <color rgb="FF000000"/>
            <rFont val="Calibri"/>
            <family val="2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9" authorId="3" shapeId="0" xr:uid="{00000000-0006-0000-0400-00000C000000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durante este periodo.</t>
        </r>
      </text>
    </comment>
    <comment ref="L9" authorId="0" shapeId="0" xr:uid="{00000000-0006-0000-0400-00000D000000}">
      <text>
        <r>
          <rPr>
            <sz val="16"/>
            <color rgb="FF000000"/>
            <rFont val="Calibri"/>
            <family val="2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9" authorId="1" shapeId="0" xr:uid="{00000000-0006-0000-0400-00000E000000}">
      <text>
        <r>
          <rPr>
            <sz val="16"/>
            <color rgb="FF000000"/>
            <rFont val="Calibri"/>
            <family val="2"/>
          </rPr>
          <t>Breve descripción del producto o actividad indicada como evidencia.</t>
        </r>
      </text>
    </comment>
    <comment ref="P9" authorId="1" shapeId="0" xr:uid="{00000000-0006-0000-0400-00000F000000}">
      <text>
        <r>
          <rPr>
            <sz val="16"/>
            <color rgb="FF000000"/>
            <rFont val="Calibri"/>
            <family val="2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K108" authorId="0" shapeId="0" xr:uid="{00000000-0006-0000-0500-000001000000}">
      <text>
        <r>
          <rPr>
            <sz val="16"/>
            <color rgb="FF000000"/>
            <rFont val="Calibri"/>
            <family val="2"/>
          </rPr>
          <t xml:space="preserve">Sumatoria simple de la evaluación, dividido por el numero de competencias evaluadas
</t>
        </r>
      </text>
    </comment>
    <comment ref="L108" authorId="0" shapeId="0" xr:uid="{00000000-0006-0000-0500-000002000000}">
      <text>
        <r>
          <rPr>
            <sz val="16"/>
            <color rgb="FF000000"/>
            <rFont val="Calibri"/>
            <family val="2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<sst xmlns="http://schemas.openxmlformats.org/spreadsheetml/2006/main" count="323" uniqueCount="228">
  <si>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</si>
  <si>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</si>
  <si>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</si>
  <si>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</si>
  <si>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</si>
  <si>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</si>
  <si>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</si>
  <si>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</si>
  <si>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</si>
  <si>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</si>
  <si>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</si>
  <si>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</si>
  <si>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</si>
  <si>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</si>
  <si>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</si>
  <si>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</si>
  <si>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</si>
  <si>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</si>
  <si>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</si>
  <si>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</si>
  <si>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</si>
  <si>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</si>
  <si>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</si>
  <si>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</si>
  <si>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</si>
  <si>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</si>
  <si>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</si>
  <si>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</si>
  <si>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</si>
  <si>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</si>
  <si>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</si>
  <si>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</si>
  <si>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</si>
  <si>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</si>
  <si>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</si>
  <si>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</si>
  <si>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</si>
  <si>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 xml:space="preserve">% Cumplimiento año </t>
  </si>
  <si>
    <t xml:space="preserve">Resultado </t>
  </si>
  <si>
    <t>% cumplimiento programado a 1er semestre</t>
  </si>
  <si>
    <t>% cumplimiento de Indicador 1er Semestre</t>
  </si>
  <si>
    <t>Observaciones del avance y oportunidad de mejora</t>
  </si>
  <si>
    <t>% cumplimiento programado a 2° semestre</t>
  </si>
  <si>
    <t xml:space="preserve">Descripción </t>
  </si>
  <si>
    <t xml:space="preserve">Ubicación </t>
  </si>
  <si>
    <t xml:space="preserve">Total </t>
  </si>
  <si>
    <t xml:space="preserve">FECHA </t>
  </si>
  <si>
    <t>VIGENCIA</t>
  </si>
  <si>
    <t xml:space="preserve">Firma del Superior Jerárquico </t>
  </si>
  <si>
    <t xml:space="preserve">Firma del Gerente Público 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</si>
  <si>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</si>
  <si>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</si>
  <si>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>Competencias y conductas asociadas</t>
  </si>
  <si>
    <t>Evaluación actual</t>
  </si>
  <si>
    <t>Comentarios para la retroalimentación</t>
  </si>
  <si>
    <t>Evaluación final</t>
  </si>
  <si>
    <t>Criterios de valoracion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</si>
  <si>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</si>
  <si>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</si>
  <si>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</si>
  <si>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</si>
  <si>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</si>
  <si>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</si>
  <si>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>Compromiso con la organización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</si>
  <si>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</si>
  <si>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</si>
  <si>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</si>
  <si>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</si>
  <si>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</si>
  <si>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Total Puntaje Evaluador</t>
  </si>
  <si>
    <t>Visión estratégica</t>
  </si>
  <si>
    <t>Planeación</t>
  </si>
  <si>
    <t>Toma de decisiones</t>
  </si>
  <si>
    <t>Gestión del desarrollo de las personas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</si>
  <si>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</si>
  <si>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</si>
  <si>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</si>
  <si>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</si>
  <si>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</si>
  <si>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</si>
  <si>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</si>
  <si>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Influye positivamente al equipo desde una perspectiva sistémica, generando una dinámica propia que integre diversos enfoques para interpretar el entorno.</t>
  </si>
  <si>
    <t>Liderazgo efectivo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</si>
  <si>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</si>
  <si>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</si>
  <si>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</si>
  <si>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</si>
  <si>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</si>
  <si>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</si>
  <si>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</si>
  <si>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Nombre del Gerente Público: </t>
  </si>
  <si>
    <t>Área en la que se desempeña:</t>
  </si>
  <si>
    <t>Fecha:</t>
  </si>
  <si>
    <t>PONDERADO</t>
  </si>
  <si>
    <t xml:space="preserve">PONDERADO </t>
  </si>
  <si>
    <t xml:space="preserve">NOTA FINAL </t>
  </si>
  <si>
    <t>CUMPLIMIENTO FINAL</t>
  </si>
  <si>
    <t>Firma del Gerente Público</t>
  </si>
  <si>
    <t>VIGENCIA:</t>
  </si>
  <si>
    <t>Pilar 2. Construcción de integridad</t>
  </si>
  <si>
    <t>Pilar 3. Gestión Cultural</t>
  </si>
  <si>
    <t>Pilar 4. Desarrollo de personas y equipos</t>
  </si>
  <si>
    <t xml:space="preserve">Retroalimentación </t>
  </si>
  <si>
    <t>Trabajo en equipo</t>
  </si>
  <si>
    <t xml:space="preserve">Aprendizaje continuo </t>
  </si>
  <si>
    <t xml:space="preserve">Autovaloración </t>
  </si>
  <si>
    <t>Gestiona sus propias fuentes de información confiable y/o participa de espacios informativos y de capacitación.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</si>
  <si>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</si>
  <si>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</si>
  <si>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</si>
  <si>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</si>
  <si>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</si>
  <si>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</si>
  <si>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</si>
  <si>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</si>
  <si>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</si>
  <si>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</si>
  <si>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</si>
  <si>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</si>
  <si>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</si>
  <si>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</si>
  <si>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>Asume los riesgos de las decisiones tomadas.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</si>
  <si>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</si>
  <si>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</si>
  <si>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Participa activamente en el equipo considerando su complejidad e interárea para impactar en los resultados esperados.</t>
  </si>
  <si>
    <t xml:space="preserve">Compromisos Gerenciales - Pilares </t>
  </si>
  <si>
    <t>Competencias - Ejes</t>
  </si>
  <si>
    <t xml:space="preserve">Comentarios de retroalimentación </t>
  </si>
  <si>
    <t xml:space="preserve">Comprenden los resultados a ser medidos, cuantificados y verificados que adelantará el gerente público para el cumplimiento efectivo de los objetivos de la entidad. </t>
  </si>
  <si>
    <t xml:space="preserve">Corresponde al porcentaje de cada compromiso concertado con el superior jerárquico, en función de las metas de la entidad. 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</si>
  <si>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</si>
  <si>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Se registra la información de la autoevaluación realizada por cada gerente público previo a la concertación de los acuerdos de gestión y es un insumo fundamental en todo el proceso.</t>
  </si>
  <si>
    <t>Evaluación compromisos gerenciales - Pilares (Formato 3)</t>
  </si>
  <si>
    <t>Valoración de competencias - Ejes (Formato 4)</t>
  </si>
  <si>
    <t>Instructivo de Diligenciamiento</t>
  </si>
  <si>
    <t>Formato 1. Concertación de Compromisos Gerenciales</t>
  </si>
  <si>
    <t>Formato 2. Seguimiento y Retroalimentación de Compromisos Gerenciales</t>
  </si>
  <si>
    <t>% cumplimiento programado a 2do semestre</t>
  </si>
  <si>
    <t>% Cumplimiento de indicador 2do Semestre</t>
  </si>
  <si>
    <t>Porcentaje de cumplimiento de los compromisos gerenciales del año de acuerdo con el peso ponderado que se asignó al compromiso institucional.</t>
  </si>
  <si>
    <t>Formato 4. Valoración de Competencias</t>
  </si>
  <si>
    <t>Competencias comunes / directivas</t>
  </si>
  <si>
    <t xml:space="preserve">
Pares
</t>
  </si>
  <si>
    <t xml:space="preserve">Colaboradores </t>
  </si>
  <si>
    <t>Orientación a resultados</t>
  </si>
  <si>
    <t>Valora y atiende las necesidades y peticiones de los usuarios y de los ciudadanos de forma oportuna.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</si>
  <si>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</si>
  <si>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</si>
  <si>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Comparte sus saberes y habilidades con sus compañeros de trabajo, y aprende de sus colegas habilidades diferenciales, que le permiten nivelar sus conocimientos en flujos informales de inter-aprendizaje.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</si>
  <si>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</si>
  <si>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</si>
  <si>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</si>
  <si>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</si>
  <si>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</si>
  <si>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</si>
  <si>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</si>
  <si>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</si>
  <si>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</si>
  <si>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</si>
  <si>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</si>
  <si>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Alinear el propio comportamiento a las necesidades, prioridades y metas organizacionales.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</si>
  <si>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</si>
  <si>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</si>
  <si>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</si>
  <si>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</si>
  <si>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</si>
  <si>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</si>
  <si>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</si>
  <si>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</si>
  <si>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>Determinar eficazmente las metas y prioridades institucionales, identificando las acciones, los responsables, los plazos y los recursos requeridos para alcanzarlas.</t>
  </si>
  <si>
    <t xml:space="preserve">Articula objetivos, recursos y metas de forma tal que los resultados generen valor. </t>
  </si>
  <si>
    <t xml:space="preserve">Concreta oportunidades que generan valor a corto, mediano y largo plazo. </t>
  </si>
  <si>
    <t>Elegir entre dos o más alternativas para solucionar un problema o atender una situación, comprometiéndose con acciones concretas y consecuentes con la decisión.</t>
  </si>
  <si>
    <t xml:space="preserve">Detecta amenazas y oportunidades frente a posibles decisiones y elige de forma pertinente. 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</si>
  <si>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</si>
  <si>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Comprender y afrontar la realidad y sus conexiones para abordar el funcionamiento integral y articulado de la organización e incidir en los resultados esperados.</t>
  </si>
  <si>
    <t xml:space="preserve">Gerenciar equipos, optimizando la aplicación del talento disponible y creando un entorno positivo y de compromiso para el logro de los resultados. </t>
  </si>
  <si>
    <t>Formato 5. Consolidado de Evaluación del Acuerdo de Gestión y Retroalimentación</t>
  </si>
  <si>
    <t xml:space="preserve">Evaluación Final </t>
  </si>
  <si>
    <t>Formato 3. Evaluación de Compromisos Gerenciales</t>
  </si>
  <si>
    <t>Pilar 1. Productividad Social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</si>
  <si>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</si>
  <si>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</si>
  <si>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Dirigir las decisiones y acciones a la satisfacción de las necesidades e intereses de los usuarios (internos y externos) y de los ciudadanos, de conformidad con las responsabilidades públicas asignadas a la entidad.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</si>
  <si>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</si>
  <si>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</si>
  <si>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</si>
  <si>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</si>
  <si>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</si>
  <si>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</si>
  <si>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</si>
  <si>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</si>
  <si>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</si>
  <si>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</si>
  <si>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</si>
  <si>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>Identifica la dinámica de los sistemas en los que se ve inmerso y sus conexiones para afrontar los retos del entorno.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</si>
  <si>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</si>
  <si>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</si>
  <si>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</si>
  <si>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</si>
  <si>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</si>
  <si>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</si>
  <si>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</si>
  <si>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Son las establecidas en el Decreto 815 de 2018 compilado en el Decreto 1083 de 2015.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</si>
  <si>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</si>
  <si>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El superior jerárquico visualiza la totalidad de la valoración integral de competencias e identifica y registra las fortalezas y oportunidades de desarrollo del gerente público que acompañan su gestión.</t>
  </si>
  <si>
    <t>Es el resultado final de la valoración realizada por su superior jerárquico, los pares y el equipo de trabajo, con el fin de identificar la oferta de capacitación para el cierre de brechas de competencias.</t>
  </si>
  <si>
    <t>Orientación al usuario y al ciudadano</t>
  </si>
  <si>
    <t>F1.P42.GTH</t>
  </si>
  <si>
    <t>Página 1 de 1</t>
  </si>
  <si>
    <t>Clasificación de la información
Pública</t>
  </si>
  <si>
    <t>Su comportamiento no se manifiesta, requiere de retroalimentación directa y acompañamiento. Puede mejorar.</t>
  </si>
  <si>
    <t>Actividades/Compromisos</t>
  </si>
  <si>
    <t>AL</t>
  </si>
  <si>
    <r>
      <t>Peso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ponderado</t>
    </r>
  </si>
  <si>
    <r>
      <t xml:space="preserve">Nota: </t>
    </r>
    <r>
      <rPr>
        <sz val="9"/>
        <color theme="1"/>
        <rFont val="Arial"/>
        <family val="2"/>
      </rPr>
      <t>El número de pares y colaboradores, será potestativo de la entidad, se recomienda como mínimo dos de cada uno.</t>
    </r>
  </si>
  <si>
    <r>
      <rPr>
        <sz val="12"/>
        <color rgb="FF000000"/>
        <rFont val="Tempus Sans ITC"/>
      </rPr>
      <t xml:space="preserve">Antes de imprimir este documento… piense en el medio ambiente!  </t>
    </r>
    <r>
      <rPr>
        <sz val="14"/>
        <color rgb="FF000000"/>
        <rFont val="Arial"/>
        <family val="2"/>
      </rPr>
      <t xml:space="preserve">
    </t>
    </r>
    <r>
      <rPr>
        <sz val="6"/>
        <color rgb="FF000000"/>
        <rFont val="Arial"/>
        <family val="2"/>
      </rPr>
      <t xml:space="preserve"> Cualquier copia impresa de este documento se considera como COPIA NO CONTROLADA.</t>
    </r>
    <r>
      <rPr>
        <sz val="14"/>
        <color rgb="FF000000"/>
        <rFont val="Arial"/>
        <family val="2"/>
      </rPr>
      <t xml:space="preserve">
</t>
    </r>
    <r>
      <rPr>
        <sz val="6"/>
        <color rgb="FF000000"/>
        <rFont val="Arial"/>
        <family val="2"/>
      </rPr>
      <t>LOS DATOS PROPORCIONADOS SERÁN TRATADOS DE ACUERDO A LA POLÌTICA DE TRATAMIENTO DE DATOS PERSONALES DEL ICBF Y A LA LEY 1581 DE 2012</t>
    </r>
  </si>
  <si>
    <t xml:space="preserve">FECHA: </t>
  </si>
  <si>
    <t xml:space="preserve">Dependencia </t>
  </si>
  <si>
    <t>Nombre del Superior Jerárquico</t>
  </si>
  <si>
    <t>Cargo Superior Jerárquico</t>
  </si>
  <si>
    <t>Nombre del Gerente Público</t>
  </si>
  <si>
    <t>Cargo Gerente Público</t>
  </si>
  <si>
    <t xml:space="preserve">Nombre del Superior Jerárquico </t>
  </si>
  <si>
    <t xml:space="preserve">Firma del  Gerente Público  </t>
  </si>
  <si>
    <t xml:space="preserve">Nombre del Gerente Público  </t>
  </si>
  <si>
    <t xml:space="preserve"> </t>
  </si>
  <si>
    <t>Versión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</si>
</sst>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;[Red]0.0"/>
    <numFmt numFmtId="165" formatCode="0.0"/>
    <numFmt numFmtId="166" formatCode="dd/mm/yy;@"/>
    <numFmt numFmtId="167" formatCode="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  <family val="2"/>
    </font>
    <font>
      <sz val="11"/>
      <color theme="1"/>
      <name val="Helvetica Neue"/>
      <family val="2"/>
    </font>
    <font>
      <b/>
      <sz val="20"/>
      <color theme="1"/>
      <name val="Helvetica Neue"/>
      <family val="2"/>
    </font>
    <font>
      <b/>
      <sz val="18"/>
      <color theme="1"/>
      <name val="Helvetica Neue"/>
      <family val="2"/>
    </font>
    <font>
      <b/>
      <sz val="20"/>
      <color theme="8" tint="-0.499984740745262"/>
      <name val="Helvetica Neue"/>
      <family val="2"/>
    </font>
    <font>
      <b/>
      <sz val="20"/>
      <color theme="0"/>
      <name val="Helvetica Neue"/>
      <family val="2"/>
    </font>
    <font>
      <sz val="14"/>
      <color theme="8" tint="-0.499984740745262"/>
      <name val="Helvetica Neue"/>
      <family val="2"/>
    </font>
    <font>
      <sz val="24"/>
      <color theme="1"/>
      <name val="Helvetica Neue"/>
      <family val="2"/>
    </font>
    <font>
      <sz val="24"/>
      <color theme="8" tint="-0.499984740745262"/>
      <name val="Helvetica Neue"/>
      <family val="2"/>
    </font>
    <font>
      <sz val="24"/>
      <color theme="8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Helvetica Neue"/>
      <family val="2"/>
    </font>
    <font>
      <sz val="16"/>
      <color rgb="FF000000"/>
      <name val="Calibri"/>
      <family val="2"/>
    </font>
    <font>
      <sz val="24"/>
      <color rgb="FF000000"/>
      <name val="Calibri"/>
      <family val="2"/>
    </font>
    <font>
      <sz val="16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8" tint="-0.499984740745262"/>
      <name val="Arial"/>
      <family val="2"/>
    </font>
    <font>
      <sz val="9"/>
      <name val="Arial"/>
      <family val="2"/>
    </font>
    <font>
      <sz val="9"/>
      <color theme="8" tint="-0.499984740745262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5"/>
    </font>
    <font>
      <sz val="14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Tempus Sans ITC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/>
      </bottom>
      <diagonal/>
    </border>
    <border>
      <left style="hair">
        <color theme="1" tint="4.9989318521683403E-2"/>
      </left>
      <right/>
      <top/>
      <bottom style="hair">
        <color theme="1"/>
      </bottom>
      <diagonal/>
    </border>
    <border>
      <left/>
      <right style="hair">
        <color theme="1" tint="4.9989318521683403E-2"/>
      </right>
      <top/>
      <bottom style="hair">
        <color theme="1"/>
      </bottom>
      <diagonal/>
    </border>
    <border>
      <left/>
      <right style="hair">
        <color indexed="64"/>
      </right>
      <top/>
      <bottom style="hair">
        <color theme="1" tint="4.9989318521683403E-2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 style="medium">
        <color rgb="FF002060"/>
      </bottom>
      <diagonal/>
    </border>
    <border>
      <left/>
      <right style="hair">
        <color theme="1" tint="4.9989318521683403E-2"/>
      </right>
      <top style="hair">
        <color theme="1"/>
      </top>
      <bottom style="medium">
        <color rgb="FF002060"/>
      </bottom>
      <diagonal/>
    </border>
    <border>
      <left/>
      <right/>
      <top style="hair">
        <color theme="1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/>
      <right/>
      <top style="medium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 tint="4.9989318521683403E-2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theme="1" tint="4.9989318521683403E-2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/>
      <diagonal/>
    </border>
    <border>
      <left style="hair">
        <color theme="1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hair">
        <color theme="1" tint="4.9989318521683403E-2"/>
      </right>
      <top style="hair">
        <color indexed="64"/>
      </top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/>
      </right>
      <top style="hair">
        <color theme="1" tint="4.9989318521683403E-2"/>
      </top>
      <bottom style="hair">
        <color theme="1" tint="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3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8" fillId="8" borderId="0" xfId="0" applyFont="1" applyFill="1" applyAlignment="1" applyProtection="1">
      <alignment vertical="center"/>
      <protection locked="0"/>
    </xf>
    <xf numFmtId="0" fontId="9" fillId="8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0" fontId="12" fillId="8" borderId="0" xfId="0" applyFont="1" applyFill="1" applyProtection="1">
      <protection locked="0"/>
    </xf>
    <xf numFmtId="0" fontId="17" fillId="8" borderId="0" xfId="0" applyFont="1" applyFill="1" applyProtection="1">
      <protection locked="0"/>
    </xf>
    <xf numFmtId="0" fontId="18" fillId="8" borderId="0" xfId="0" applyFont="1" applyFill="1" applyProtection="1">
      <protection locked="0"/>
    </xf>
    <xf numFmtId="0" fontId="19" fillId="8" borderId="0" xfId="0" applyFont="1" applyFill="1" applyProtection="1">
      <protection locked="0"/>
    </xf>
    <xf numFmtId="0" fontId="20" fillId="8" borderId="0" xfId="0" applyFont="1" applyFill="1" applyProtection="1">
      <protection locked="0"/>
    </xf>
    <xf numFmtId="0" fontId="21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7" fillId="11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vertical="center"/>
      <protection locked="0"/>
    </xf>
    <xf numFmtId="0" fontId="34" fillId="0" borderId="0" xfId="0" applyFont="1" applyProtection="1"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wrapText="1"/>
      <protection locked="0"/>
    </xf>
    <xf numFmtId="0" fontId="35" fillId="0" borderId="0" xfId="0" applyFont="1" applyProtection="1">
      <protection locked="0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4" fillId="8" borderId="0" xfId="0" applyFont="1" applyFill="1" applyProtection="1">
      <protection locked="0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8" borderId="0" xfId="0" applyFont="1" applyFill="1" applyAlignment="1" applyProtection="1">
      <alignment wrapText="1"/>
      <protection locked="0"/>
    </xf>
    <xf numFmtId="0" fontId="35" fillId="8" borderId="0" xfId="0" applyFont="1" applyFill="1" applyProtection="1">
      <protection locked="0"/>
    </xf>
    <xf numFmtId="0" fontId="32" fillId="8" borderId="0" xfId="0" applyFont="1" applyFill="1" applyProtection="1">
      <protection locked="0"/>
    </xf>
    <xf numFmtId="0" fontId="32" fillId="0" borderId="0" xfId="0" applyFont="1" applyProtection="1">
      <protection locked="0"/>
    </xf>
    <xf numFmtId="0" fontId="43" fillId="8" borderId="0" xfId="0" applyFont="1" applyFill="1" applyAlignment="1" applyProtection="1">
      <alignment vertical="center"/>
      <protection locked="0"/>
    </xf>
    <xf numFmtId="0" fontId="44" fillId="8" borderId="0" xfId="0" applyFont="1" applyFill="1" applyProtection="1">
      <protection locked="0"/>
    </xf>
    <xf numFmtId="0" fontId="27" fillId="8" borderId="0" xfId="0" applyFont="1" applyFill="1" applyProtection="1">
      <protection locked="0"/>
    </xf>
    <xf numFmtId="0" fontId="27" fillId="0" borderId="0" xfId="0" applyFont="1" applyProtection="1">
      <protection locked="0"/>
    </xf>
    <xf numFmtId="0" fontId="45" fillId="8" borderId="0" xfId="0" applyFont="1" applyFill="1" applyAlignment="1" applyProtection="1">
      <alignment vertical="center"/>
      <protection locked="0"/>
    </xf>
    <xf numFmtId="166" fontId="27" fillId="0" borderId="13" xfId="0" applyNumberFormat="1" applyFont="1" applyBorder="1" applyAlignment="1" applyProtection="1">
      <alignment horizontal="center" vertical="center"/>
      <protection locked="0"/>
    </xf>
    <xf numFmtId="0" fontId="47" fillId="8" borderId="0" xfId="0" applyFont="1" applyFill="1" applyAlignment="1" applyProtection="1">
      <alignment vertical="center"/>
      <protection locked="0"/>
    </xf>
    <xf numFmtId="0" fontId="46" fillId="8" borderId="0" xfId="0" applyFont="1" applyFill="1" applyAlignment="1" applyProtection="1">
      <alignment vertical="center"/>
      <protection locked="0"/>
    </xf>
    <xf numFmtId="0" fontId="34" fillId="8" borderId="72" xfId="0" applyFont="1" applyFill="1" applyBorder="1" applyAlignment="1" applyProtection="1">
      <alignment horizontal="center"/>
      <protection locked="0"/>
    </xf>
    <xf numFmtId="14" fontId="34" fillId="8" borderId="72" xfId="0" applyNumberFormat="1" applyFont="1" applyFill="1" applyBorder="1" applyAlignment="1" applyProtection="1">
      <alignment horizontal="center"/>
      <protection locked="0"/>
    </xf>
    <xf numFmtId="0" fontId="32" fillId="8" borderId="0" xfId="0" applyFont="1" applyFill="1"/>
    <xf numFmtId="0" fontId="27" fillId="0" borderId="13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38" fillId="11" borderId="0" xfId="0" applyFont="1" applyFill="1"/>
    <xf numFmtId="0" fontId="7" fillId="11" borderId="0" xfId="0" applyFont="1" applyFill="1"/>
    <xf numFmtId="0" fontId="6" fillId="8" borderId="0" xfId="0" applyFont="1" applyFill="1"/>
    <xf numFmtId="0" fontId="28" fillId="10" borderId="13" xfId="0" applyFont="1" applyFill="1" applyBorder="1" applyAlignment="1">
      <alignment horizontal="center" vertical="center"/>
    </xf>
    <xf numFmtId="0" fontId="6" fillId="0" borderId="0" xfId="0" applyFont="1"/>
    <xf numFmtId="0" fontId="30" fillId="10" borderId="13" xfId="0" applyFont="1" applyFill="1" applyBorder="1" applyAlignment="1">
      <alignment horizontal="center" vertical="center" wrapText="1"/>
    </xf>
    <xf numFmtId="0" fontId="30" fillId="10" borderId="13" xfId="0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2" fontId="12" fillId="8" borderId="0" xfId="0" applyNumberFormat="1" applyFont="1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28" fillId="8" borderId="0" xfId="0" applyFont="1" applyFill="1" applyAlignment="1" applyProtection="1">
      <alignment vertic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2" fontId="34" fillId="8" borderId="0" xfId="0" applyNumberFormat="1" applyFont="1" applyFill="1" applyAlignment="1" applyProtection="1">
      <alignment horizontal="center"/>
      <protection locked="0"/>
    </xf>
    <xf numFmtId="2" fontId="28" fillId="8" borderId="0" xfId="0" applyNumberFormat="1" applyFont="1" applyFill="1" applyAlignment="1" applyProtection="1">
      <alignment horizontal="center"/>
      <protection locked="0"/>
    </xf>
    <xf numFmtId="0" fontId="28" fillId="8" borderId="0" xfId="0" applyFont="1" applyFill="1" applyAlignment="1" applyProtection="1">
      <alignment horizontal="center"/>
      <protection locked="0"/>
    </xf>
    <xf numFmtId="2" fontId="34" fillId="8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9" fillId="12" borderId="0" xfId="0" applyFont="1" applyFill="1" applyAlignment="1" applyProtection="1">
      <alignment wrapText="1"/>
      <protection locked="0"/>
    </xf>
    <xf numFmtId="0" fontId="10" fillId="0" borderId="0" xfId="0" applyFont="1" applyProtection="1">
      <protection locked="0"/>
    </xf>
    <xf numFmtId="9" fontId="34" fillId="0" borderId="0" xfId="0" applyNumberFormat="1" applyFont="1" applyProtection="1">
      <protection locked="0"/>
    </xf>
    <xf numFmtId="0" fontId="34" fillId="0" borderId="15" xfId="0" applyFont="1" applyBorder="1" applyProtection="1">
      <protection locked="0"/>
    </xf>
    <xf numFmtId="0" fontId="31" fillId="0" borderId="0" xfId="0" applyFont="1" applyProtection="1">
      <protection locked="0"/>
    </xf>
    <xf numFmtId="0" fontId="34" fillId="8" borderId="20" xfId="0" applyFont="1" applyFill="1" applyBorder="1" applyAlignment="1" applyProtection="1">
      <alignment horizontal="center"/>
      <protection locked="0"/>
    </xf>
    <xf numFmtId="0" fontId="45" fillId="8" borderId="0" xfId="0" applyFont="1" applyFill="1" applyAlignment="1" applyProtection="1">
      <alignment horizontal="left" vertical="center"/>
      <protection locked="0"/>
    </xf>
    <xf numFmtId="0" fontId="44" fillId="8" borderId="0" xfId="0" applyFont="1" applyFill="1" applyAlignment="1" applyProtection="1">
      <alignment horizontal="left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4" fillId="0" borderId="20" xfId="0" applyFont="1" applyBorder="1" applyAlignment="1" applyProtection="1">
      <alignment horizontal="center"/>
      <protection locked="0"/>
    </xf>
    <xf numFmtId="14" fontId="34" fillId="0" borderId="30" xfId="0" applyNumberFormat="1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2" fillId="8" borderId="14" xfId="0" applyFont="1" applyFill="1" applyBorder="1" applyProtection="1"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27" fillId="0" borderId="90" xfId="0" applyFont="1" applyBorder="1" applyAlignment="1" applyProtection="1">
      <alignment horizontal="center" vertical="center"/>
      <protection hidden="1"/>
    </xf>
    <xf numFmtId="0" fontId="32" fillId="8" borderId="0" xfId="0" applyFont="1" applyFill="1" applyProtection="1">
      <protection hidden="1"/>
    </xf>
    <xf numFmtId="0" fontId="10" fillId="8" borderId="0" xfId="0" applyFont="1" applyFill="1" applyProtection="1">
      <protection hidden="1"/>
    </xf>
    <xf numFmtId="0" fontId="10" fillId="8" borderId="14" xfId="0" applyFont="1" applyFill="1" applyBorder="1" applyProtection="1">
      <protection hidden="1"/>
    </xf>
    <xf numFmtId="0" fontId="34" fillId="8" borderId="14" xfId="0" applyFont="1" applyFill="1" applyBorder="1" applyProtection="1">
      <protection hidden="1"/>
    </xf>
    <xf numFmtId="0" fontId="34" fillId="8" borderId="0" xfId="0" applyFont="1" applyFill="1" applyProtection="1">
      <protection hidden="1"/>
    </xf>
    <xf numFmtId="0" fontId="34" fillId="8" borderId="0" xfId="0" applyFont="1" applyFill="1" applyAlignment="1" applyProtection="1">
      <alignment horizontal="center"/>
      <protection hidden="1"/>
    </xf>
    <xf numFmtId="0" fontId="34" fillId="8" borderId="0" xfId="0" applyFont="1" applyFill="1" applyAlignment="1" applyProtection="1">
      <alignment horizontal="right"/>
      <protection hidden="1"/>
    </xf>
    <xf numFmtId="0" fontId="28" fillId="10" borderId="13" xfId="0" applyFont="1" applyFill="1" applyBorder="1" applyAlignment="1" applyProtection="1">
      <alignment horizontal="right"/>
      <protection hidden="1"/>
    </xf>
    <xf numFmtId="0" fontId="34" fillId="8" borderId="72" xfId="0" applyFont="1" applyFill="1" applyBorder="1" applyAlignment="1" applyProtection="1">
      <alignment horizontal="center"/>
      <protection hidden="1"/>
    </xf>
    <xf numFmtId="0" fontId="28" fillId="8" borderId="0" xfId="0" applyFont="1" applyFill="1" applyAlignment="1" applyProtection="1">
      <alignment vertical="center"/>
      <protection hidden="1"/>
    </xf>
    <xf numFmtId="0" fontId="28" fillId="8" borderId="14" xfId="0" applyFont="1" applyFill="1" applyBorder="1" applyAlignment="1" applyProtection="1">
      <alignment vertical="center"/>
      <protection hidden="1"/>
    </xf>
    <xf numFmtId="0" fontId="34" fillId="8" borderId="15" xfId="0" applyFont="1" applyFill="1" applyBorder="1" applyProtection="1">
      <protection hidden="1"/>
    </xf>
    <xf numFmtId="0" fontId="28" fillId="9" borderId="86" xfId="0" applyFont="1" applyFill="1" applyBorder="1" applyAlignment="1" applyProtection="1">
      <alignment vertical="center" wrapText="1"/>
      <protection hidden="1"/>
    </xf>
    <xf numFmtId="9" fontId="34" fillId="13" borderId="13" xfId="0" applyNumberFormat="1" applyFont="1" applyFill="1" applyBorder="1" applyProtection="1">
      <protection hidden="1"/>
    </xf>
    <xf numFmtId="0" fontId="28" fillId="9" borderId="13" xfId="0" applyFont="1" applyFill="1" applyBorder="1" applyProtection="1">
      <protection hidden="1"/>
    </xf>
    <xf numFmtId="0" fontId="34" fillId="13" borderId="13" xfId="0" applyFont="1" applyFill="1" applyBorder="1" applyProtection="1">
      <protection hidden="1"/>
    </xf>
    <xf numFmtId="0" fontId="28" fillId="9" borderId="90" xfId="0" applyFont="1" applyFill="1" applyBorder="1" applyProtection="1">
      <protection hidden="1"/>
    </xf>
    <xf numFmtId="0" fontId="34" fillId="8" borderId="12" xfId="0" applyFont="1" applyFill="1" applyBorder="1" applyProtection="1">
      <protection hidden="1"/>
    </xf>
    <xf numFmtId="9" fontId="34" fillId="9" borderId="86" xfId="1" applyFont="1" applyFill="1" applyBorder="1" applyAlignment="1" applyProtection="1">
      <alignment horizontal="center" vertical="center"/>
      <protection hidden="1"/>
    </xf>
    <xf numFmtId="9" fontId="34" fillId="13" borderId="86" xfId="0" applyNumberFormat="1" applyFont="1" applyFill="1" applyBorder="1" applyAlignment="1" applyProtection="1">
      <alignment horizontal="center"/>
      <protection hidden="1"/>
    </xf>
    <xf numFmtId="9" fontId="34" fillId="8" borderId="13" xfId="0" applyNumberFormat="1" applyFont="1" applyFill="1" applyBorder="1" applyAlignment="1" applyProtection="1">
      <alignment horizontal="center"/>
      <protection hidden="1"/>
    </xf>
    <xf numFmtId="9" fontId="34" fillId="9" borderId="13" xfId="1" applyFont="1" applyFill="1" applyBorder="1" applyAlignment="1" applyProtection="1">
      <alignment horizontal="center" vertical="center"/>
      <protection hidden="1"/>
    </xf>
    <xf numFmtId="0" fontId="34" fillId="8" borderId="72" xfId="0" applyFont="1" applyFill="1" applyBorder="1" applyProtection="1">
      <protection hidden="1"/>
    </xf>
    <xf numFmtId="0" fontId="28" fillId="9" borderId="68" xfId="0" applyFont="1" applyFill="1" applyBorder="1" applyAlignment="1" applyProtection="1">
      <alignment horizontal="center" vertical="center"/>
      <protection hidden="1"/>
    </xf>
    <xf numFmtId="9" fontId="28" fillId="9" borderId="69" xfId="1" applyFont="1" applyFill="1" applyBorder="1" applyAlignment="1" applyProtection="1">
      <alignment horizontal="center" vertical="center"/>
      <protection hidden="1"/>
    </xf>
    <xf numFmtId="0" fontId="34" fillId="8" borderId="69" xfId="0" applyFont="1" applyFill="1" applyBorder="1" applyProtection="1">
      <protection hidden="1"/>
    </xf>
    <xf numFmtId="0" fontId="34" fillId="0" borderId="14" xfId="0" applyFont="1" applyBorder="1" applyProtection="1">
      <protection hidden="1"/>
    </xf>
    <xf numFmtId="0" fontId="34" fillId="0" borderId="15" xfId="0" applyFont="1" applyBorder="1" applyProtection="1">
      <protection hidden="1"/>
    </xf>
    <xf numFmtId="0" fontId="34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4" fillId="8" borderId="71" xfId="0" applyFont="1" applyFill="1" applyBorder="1" applyProtection="1">
      <protection hidden="1"/>
    </xf>
    <xf numFmtId="0" fontId="28" fillId="8" borderId="0" xfId="0" applyFont="1" applyFill="1" applyAlignment="1" applyProtection="1">
      <alignment horizontal="right" vertical="center"/>
      <protection hidden="1"/>
    </xf>
    <xf numFmtId="0" fontId="31" fillId="0" borderId="12" xfId="0" applyFont="1" applyBorder="1" applyProtection="1">
      <protection hidden="1"/>
    </xf>
    <xf numFmtId="0" fontId="34" fillId="8" borderId="82" xfId="0" applyFont="1" applyFill="1" applyBorder="1" applyProtection="1">
      <protection hidden="1"/>
    </xf>
    <xf numFmtId="0" fontId="31" fillId="0" borderId="14" xfId="0" applyFont="1" applyBorder="1" applyProtection="1">
      <protection hidden="1"/>
    </xf>
    <xf numFmtId="0" fontId="39" fillId="12" borderId="0" xfId="0" applyFont="1" applyFill="1" applyAlignment="1" applyProtection="1">
      <alignment wrapText="1"/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6" fillId="0" borderId="0" xfId="0" applyFont="1" applyAlignment="1" applyProtection="1">
      <alignment vertical="center" wrapText="1"/>
      <protection hidden="1"/>
    </xf>
    <xf numFmtId="0" fontId="47" fillId="8" borderId="0" xfId="0" applyFont="1" applyFill="1" applyAlignment="1" applyProtection="1">
      <alignment vertical="center"/>
      <protection hidden="1"/>
    </xf>
    <xf numFmtId="0" fontId="14" fillId="0" borderId="114" xfId="0" applyFont="1" applyBorder="1" applyAlignment="1" applyProtection="1">
      <alignment horizontal="center" vertical="center" wrapText="1"/>
      <protection hidden="1"/>
    </xf>
    <xf numFmtId="0" fontId="14" fillId="0" borderId="84" xfId="0" applyFont="1" applyBorder="1" applyAlignment="1" applyProtection="1">
      <alignment horizontal="center" vertical="center" wrapText="1"/>
      <protection hidden="1"/>
    </xf>
    <xf numFmtId="0" fontId="14" fillId="0" borderId="99" xfId="0" applyFont="1" applyBorder="1" applyAlignment="1" applyProtection="1">
      <alignment horizontal="center" vertical="center" wrapText="1"/>
      <protection hidden="1"/>
    </xf>
    <xf numFmtId="0" fontId="34" fillId="0" borderId="115" xfId="0" applyFont="1" applyBorder="1" applyProtection="1">
      <protection hidden="1"/>
    </xf>
    <xf numFmtId="0" fontId="34" fillId="0" borderId="43" xfId="0" applyFont="1" applyBorder="1" applyAlignment="1" applyProtection="1">
      <alignment horizontal="center"/>
      <protection hidden="1"/>
    </xf>
    <xf numFmtId="0" fontId="34" fillId="0" borderId="51" xfId="0" applyFont="1" applyBorder="1" applyAlignment="1" applyProtection="1">
      <alignment vertical="center" wrapText="1"/>
      <protection hidden="1"/>
    </xf>
    <xf numFmtId="0" fontId="34" fillId="0" borderId="52" xfId="0" applyFont="1" applyBorder="1" applyAlignment="1" applyProtection="1">
      <alignment vertical="center" wrapText="1"/>
      <protection hidden="1"/>
    </xf>
    <xf numFmtId="0" fontId="34" fillId="0" borderId="98" xfId="0" applyFont="1" applyBorder="1" applyAlignment="1" applyProtection="1">
      <alignment vertical="center" wrapText="1"/>
      <protection hidden="1"/>
    </xf>
    <xf numFmtId="0" fontId="34" fillId="0" borderId="74" xfId="0" applyFont="1" applyBorder="1" applyProtection="1">
      <protection hidden="1"/>
    </xf>
    <xf numFmtId="0" fontId="34" fillId="0" borderId="43" xfId="0" applyFont="1" applyBorder="1" applyAlignment="1" applyProtection="1">
      <alignment horizontal="center" vertical="center"/>
      <protection hidden="1"/>
    </xf>
    <xf numFmtId="0" fontId="34" fillId="8" borderId="74" xfId="0" applyFont="1" applyFill="1" applyBorder="1" applyAlignment="1" applyProtection="1">
      <alignment vertical="top"/>
      <protection hidden="1"/>
    </xf>
    <xf numFmtId="0" fontId="34" fillId="8" borderId="0" xfId="0" applyFont="1" applyFill="1" applyAlignment="1" applyProtection="1">
      <alignment vertical="top"/>
      <protection hidden="1"/>
    </xf>
    <xf numFmtId="0" fontId="34" fillId="8" borderId="14" xfId="0" applyFont="1" applyFill="1" applyBorder="1" applyAlignment="1" applyProtection="1">
      <alignment vertical="top"/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28" fillId="9" borderId="43" xfId="0" applyFont="1" applyFill="1" applyBorder="1" applyAlignment="1" applyProtection="1">
      <alignment horizontal="center" vertical="center" wrapText="1"/>
      <protection hidden="1"/>
    </xf>
    <xf numFmtId="0" fontId="28" fillId="9" borderId="43" xfId="0" applyFont="1" applyFill="1" applyBorder="1" applyAlignment="1" applyProtection="1">
      <alignment horizontal="center" wrapText="1"/>
      <protection hidden="1"/>
    </xf>
    <xf numFmtId="9" fontId="28" fillId="9" borderId="43" xfId="0" applyNumberFormat="1" applyFont="1" applyFill="1" applyBorder="1" applyAlignment="1" applyProtection="1">
      <alignment horizontal="center" vertical="center" wrapText="1"/>
      <protection hidden="1"/>
    </xf>
    <xf numFmtId="0" fontId="29" fillId="8" borderId="0" xfId="0" applyFont="1" applyFill="1" applyAlignment="1" applyProtection="1">
      <alignment horizontal="left" vertical="center" wrapText="1"/>
      <protection hidden="1"/>
    </xf>
    <xf numFmtId="0" fontId="34" fillId="0" borderId="43" xfId="0" applyFont="1" applyBorder="1" applyAlignment="1" applyProtection="1">
      <alignment vertical="center" wrapText="1"/>
      <protection hidden="1"/>
    </xf>
    <xf numFmtId="0" fontId="28" fillId="0" borderId="15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165" fontId="28" fillId="10" borderId="43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45" xfId="0" applyFont="1" applyBorder="1" applyAlignment="1" applyProtection="1">
      <alignment vertical="center" wrapText="1"/>
      <protection hidden="1"/>
    </xf>
    <xf numFmtId="0" fontId="34" fillId="0" borderId="77" xfId="0" applyFont="1" applyBorder="1" applyAlignment="1" applyProtection="1">
      <alignment vertical="center" wrapText="1"/>
      <protection hidden="1"/>
    </xf>
    <xf numFmtId="0" fontId="34" fillId="0" borderId="67" xfId="0" applyFont="1" applyBorder="1" applyAlignment="1" applyProtection="1">
      <alignment vertical="center" wrapText="1"/>
      <protection hidden="1"/>
    </xf>
    <xf numFmtId="0" fontId="34" fillId="0" borderId="13" xfId="0" applyFont="1" applyBorder="1" applyAlignment="1" applyProtection="1">
      <alignment vertical="center" wrapText="1"/>
      <protection hidden="1"/>
    </xf>
    <xf numFmtId="0" fontId="34" fillId="0" borderId="58" xfId="0" applyFont="1" applyBorder="1" applyAlignment="1" applyProtection="1">
      <alignment vertical="center" wrapText="1"/>
      <protection hidden="1"/>
    </xf>
    <xf numFmtId="0" fontId="28" fillId="0" borderId="65" xfId="0" applyFont="1" applyBorder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alignment horizontal="center" vertical="center" wrapText="1"/>
      <protection hidden="1"/>
    </xf>
    <xf numFmtId="0" fontId="34" fillId="0" borderId="12" xfId="0" applyFont="1" applyBorder="1" applyAlignment="1" applyProtection="1">
      <alignment vertical="center" wrapText="1"/>
      <protection hidden="1"/>
    </xf>
    <xf numFmtId="0" fontId="34" fillId="0" borderId="12" xfId="0" applyFont="1" applyBorder="1" applyAlignment="1" applyProtection="1">
      <alignment horizontal="center" vertical="center" wrapText="1"/>
      <protection hidden="1"/>
    </xf>
    <xf numFmtId="0" fontId="34" fillId="0" borderId="81" xfId="0" applyFont="1" applyBorder="1" applyAlignment="1" applyProtection="1">
      <alignment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10" borderId="12" xfId="0" applyFont="1" applyFill="1" applyBorder="1" applyAlignment="1" applyProtection="1">
      <alignment vertical="center" wrapText="1"/>
      <protection hidden="1"/>
    </xf>
    <xf numFmtId="1" fontId="28" fillId="10" borderId="12" xfId="0" applyNumberFormat="1" applyFont="1" applyFill="1" applyBorder="1" applyAlignment="1" applyProtection="1">
      <alignment horizontal="center" vertical="center" wrapText="1"/>
      <protection hidden="1"/>
    </xf>
    <xf numFmtId="9" fontId="28" fillId="10" borderId="70" xfId="1" applyFont="1" applyFill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vertical="center" wrapText="1"/>
      <protection hidden="1"/>
    </xf>
    <xf numFmtId="0" fontId="33" fillId="8" borderId="0" xfId="0" applyFont="1" applyFill="1" applyAlignment="1" applyProtection="1">
      <alignment vertical="center"/>
      <protection hidden="1"/>
    </xf>
    <xf numFmtId="0" fontId="28" fillId="8" borderId="15" xfId="0" applyFont="1" applyFill="1" applyBorder="1" applyAlignment="1" applyProtection="1">
      <alignment vertical="center"/>
      <protection hidden="1"/>
    </xf>
    <xf numFmtId="0" fontId="28" fillId="8" borderId="14" xfId="0" applyFont="1" applyFill="1" applyBorder="1" applyAlignment="1" applyProtection="1">
      <alignment vertical="center" wrapText="1"/>
      <protection hidden="1"/>
    </xf>
    <xf numFmtId="0" fontId="28" fillId="8" borderId="15" xfId="0" applyFont="1" applyFill="1" applyBorder="1" applyAlignment="1" applyProtection="1">
      <alignment horizontal="left"/>
      <protection hidden="1"/>
    </xf>
    <xf numFmtId="0" fontId="28" fillId="8" borderId="0" xfId="0" applyFont="1" applyFill="1" applyAlignment="1" applyProtection="1">
      <alignment horizontal="right" indent="1"/>
      <protection hidden="1"/>
    </xf>
    <xf numFmtId="0" fontId="28" fillId="8" borderId="0" xfId="0" applyFont="1" applyFill="1" applyAlignment="1" applyProtection="1">
      <alignment horizontal="left" indent="2"/>
      <protection hidden="1"/>
    </xf>
    <xf numFmtId="0" fontId="28" fillId="8" borderId="111" xfId="0" applyFont="1" applyFill="1" applyBorder="1" applyAlignment="1" applyProtection="1">
      <alignment horizontal="center" vertical="center"/>
      <protection hidden="1"/>
    </xf>
    <xf numFmtId="0" fontId="28" fillId="8" borderId="30" xfId="0" applyFont="1" applyFill="1" applyBorder="1" applyAlignment="1" applyProtection="1">
      <alignment horizontal="center" vertical="center"/>
      <protection hidden="1"/>
    </xf>
    <xf numFmtId="0" fontId="34" fillId="0" borderId="14" xfId="0" applyFont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8" borderId="30" xfId="0" applyFont="1" applyFill="1" applyBorder="1" applyProtection="1">
      <protection hidden="1"/>
    </xf>
    <xf numFmtId="0" fontId="28" fillId="8" borderId="73" xfId="0" applyFont="1" applyFill="1" applyBorder="1" applyAlignment="1" applyProtection="1">
      <alignment horizontal="center" vertical="center"/>
      <protection hidden="1"/>
    </xf>
    <xf numFmtId="0" fontId="34" fillId="8" borderId="79" xfId="0" applyFont="1" applyFill="1" applyBorder="1" applyProtection="1">
      <protection hidden="1"/>
    </xf>
    <xf numFmtId="0" fontId="28" fillId="8" borderId="79" xfId="0" applyFont="1" applyFill="1" applyBorder="1" applyAlignment="1" applyProtection="1">
      <alignment vertical="center"/>
      <protection hidden="1"/>
    </xf>
    <xf numFmtId="0" fontId="34" fillId="0" borderId="72" xfId="0" applyFont="1" applyBorder="1" applyProtection="1">
      <protection hidden="1"/>
    </xf>
    <xf numFmtId="0" fontId="34" fillId="8" borderId="80" xfId="0" applyFont="1" applyFill="1" applyBorder="1" applyProtection="1">
      <protection hidden="1"/>
    </xf>
    <xf numFmtId="0" fontId="34" fillId="0" borderId="79" xfId="0" applyFont="1" applyBorder="1" applyProtection="1">
      <protection hidden="1"/>
    </xf>
    <xf numFmtId="0" fontId="34" fillId="8" borderId="97" xfId="0" applyFont="1" applyFill="1" applyBorder="1" applyProtection="1"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34" fillId="8" borderId="0" xfId="0" applyFont="1" applyFill="1" applyAlignment="1" applyProtection="1">
      <alignment vertical="center"/>
      <protection hidden="1"/>
    </xf>
    <xf numFmtId="0" fontId="28" fillId="8" borderId="0" xfId="0" applyFont="1" applyFill="1" applyAlignment="1" applyProtection="1">
      <alignment vertical="center" wrapText="1"/>
      <protection hidden="1"/>
    </xf>
    <xf numFmtId="0" fontId="35" fillId="8" borderId="23" xfId="0" applyFont="1" applyFill="1" applyBorder="1" applyAlignment="1" applyProtection="1">
      <alignment vertical="center"/>
      <protection locked="0"/>
    </xf>
    <xf numFmtId="0" fontId="36" fillId="0" borderId="140" xfId="0" applyFont="1" applyBorder="1" applyAlignment="1" applyProtection="1">
      <alignment horizontal="left" vertical="center" wrapText="1"/>
      <protection locked="0"/>
    </xf>
    <xf numFmtId="0" fontId="36" fillId="0" borderId="141" xfId="0" applyFont="1" applyBorder="1" applyAlignment="1" applyProtection="1">
      <alignment wrapText="1"/>
      <protection locked="0"/>
    </xf>
    <xf numFmtId="0" fontId="34" fillId="0" borderId="61" xfId="0" applyFont="1" applyBorder="1" applyProtection="1">
      <protection locked="0"/>
    </xf>
    <xf numFmtId="0" fontId="36" fillId="0" borderId="21" xfId="0" applyFont="1" applyBorder="1" applyAlignment="1" applyProtection="1">
      <alignment horizontal="left" vertical="center" wrapText="1"/>
      <protection locked="0"/>
    </xf>
    <xf numFmtId="0" fontId="45" fillId="8" borderId="0" xfId="0" applyFont="1" applyFill="1" applyAlignment="1">
      <alignment vertical="center"/>
    </xf>
    <xf numFmtId="0" fontId="32" fillId="8" borderId="72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45" fillId="8" borderId="0" xfId="0" applyFont="1" applyFill="1" applyAlignment="1">
      <alignment horizontal="left" vertical="center"/>
    </xf>
    <xf numFmtId="0" fontId="45" fillId="8" borderId="15" xfId="0" applyFont="1" applyFill="1" applyBorder="1" applyAlignment="1">
      <alignment horizontal="left" vertical="center"/>
    </xf>
    <xf numFmtId="0" fontId="45" fillId="8" borderId="15" xfId="0" applyFont="1" applyFill="1" applyBorder="1" applyAlignment="1">
      <alignment vertical="center"/>
    </xf>
    <xf numFmtId="0" fontId="28" fillId="9" borderId="13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9" fontId="28" fillId="10" borderId="108" xfId="0" applyNumberFormat="1" applyFont="1" applyFill="1" applyBorder="1" applyAlignment="1">
      <alignment horizontal="center" vertical="center"/>
    </xf>
    <xf numFmtId="9" fontId="49" fillId="10" borderId="108" xfId="0" applyNumberFormat="1" applyFont="1" applyFill="1" applyBorder="1" applyAlignment="1">
      <alignment horizontal="center" vertical="center"/>
    </xf>
    <xf numFmtId="9" fontId="49" fillId="10" borderId="45" xfId="0" applyNumberFormat="1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8" fillId="8" borderId="30" xfId="0" applyFont="1" applyFill="1" applyBorder="1" applyAlignment="1">
      <alignment horizontal="center" vertical="center"/>
    </xf>
    <xf numFmtId="0" fontId="28" fillId="8" borderId="0" xfId="0" applyFont="1" applyFill="1" applyAlignment="1">
      <alignment vertical="center"/>
    </xf>
    <xf numFmtId="0" fontId="28" fillId="8" borderId="52" xfId="0" applyFont="1" applyFill="1" applyBorder="1" applyAlignment="1">
      <alignment vertical="center"/>
    </xf>
    <xf numFmtId="0" fontId="35" fillId="8" borderId="0" xfId="0" applyFont="1" applyFill="1" applyAlignment="1">
      <alignment vertical="center"/>
    </xf>
    <xf numFmtId="0" fontId="33" fillId="8" borderId="0" xfId="0" applyFont="1" applyFill="1" applyAlignment="1">
      <alignment vertical="center"/>
    </xf>
    <xf numFmtId="0" fontId="37" fillId="8" borderId="0" xfId="0" applyFont="1" applyFill="1"/>
    <xf numFmtId="0" fontId="34" fillId="8" borderId="0" xfId="0" applyFont="1" applyFill="1"/>
    <xf numFmtId="0" fontId="0" fillId="8" borderId="0" xfId="0" applyFill="1"/>
    <xf numFmtId="0" fontId="19" fillId="8" borderId="0" xfId="0" applyFont="1" applyFill="1"/>
    <xf numFmtId="0" fontId="18" fillId="8" borderId="0" xfId="0" applyFont="1" applyFill="1"/>
    <xf numFmtId="0" fontId="43" fillId="8" borderId="0" xfId="0" applyFont="1" applyFill="1" applyAlignment="1">
      <alignment vertical="center"/>
    </xf>
    <xf numFmtId="0" fontId="22" fillId="0" borderId="30" xfId="0" applyFont="1" applyBorder="1" applyAlignment="1">
      <alignment horizontal="center" vertical="center" wrapText="1"/>
    </xf>
    <xf numFmtId="0" fontId="8" fillId="8" borderId="0" xfId="0" applyFont="1" applyFill="1" applyAlignment="1">
      <alignment vertical="center"/>
    </xf>
    <xf numFmtId="0" fontId="28" fillId="9" borderId="24" xfId="0" applyFont="1" applyFill="1" applyBorder="1" applyAlignment="1">
      <alignment horizontal="center" vertical="center" wrapText="1"/>
    </xf>
    <xf numFmtId="0" fontId="28" fillId="9" borderId="21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justify" vertical="center" wrapText="1"/>
    </xf>
    <xf numFmtId="9" fontId="28" fillId="10" borderId="20" xfId="0" applyNumberFormat="1" applyFont="1" applyFill="1" applyBorder="1" applyAlignment="1">
      <alignment horizontal="center" vertical="center"/>
    </xf>
    <xf numFmtId="9" fontId="28" fillId="10" borderId="63" xfId="0" applyNumberFormat="1" applyFont="1" applyFill="1" applyBorder="1" applyAlignment="1">
      <alignment horizontal="center" vertical="center"/>
    </xf>
    <xf numFmtId="9" fontId="28" fillId="10" borderId="52" xfId="0" applyNumberFormat="1" applyFont="1" applyFill="1" applyBorder="1" applyAlignment="1">
      <alignment horizontal="center" vertical="center"/>
    </xf>
    <xf numFmtId="9" fontId="28" fillId="10" borderId="19" xfId="0" applyNumberFormat="1" applyFont="1" applyFill="1" applyBorder="1" applyAlignment="1">
      <alignment horizontal="center" vertical="center"/>
    </xf>
    <xf numFmtId="9" fontId="28" fillId="10" borderId="22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7" fillId="8" borderId="0" xfId="0" applyFont="1" applyFill="1"/>
    <xf numFmtId="0" fontId="12" fillId="8" borderId="0" xfId="0" applyFont="1" applyFill="1"/>
    <xf numFmtId="0" fontId="27" fillId="0" borderId="0" xfId="0" applyFont="1" applyAlignment="1">
      <alignment vertical="center" wrapText="1"/>
    </xf>
    <xf numFmtId="0" fontId="44" fillId="8" borderId="0" xfId="0" applyFont="1" applyFill="1"/>
    <xf numFmtId="0" fontId="46" fillId="8" borderId="0" xfId="0" applyFont="1" applyFill="1" applyAlignment="1">
      <alignment vertical="center"/>
    </xf>
    <xf numFmtId="0" fontId="35" fillId="8" borderId="23" xfId="0" applyFont="1" applyFill="1" applyBorder="1" applyAlignment="1">
      <alignment vertical="center"/>
    </xf>
    <xf numFmtId="0" fontId="28" fillId="9" borderId="18" xfId="0" applyFont="1" applyFill="1" applyBorder="1" applyAlignment="1">
      <alignment horizontal="center" vertical="center" wrapText="1"/>
    </xf>
    <xf numFmtId="9" fontId="28" fillId="10" borderId="107" xfId="0" applyNumberFormat="1" applyFont="1" applyFill="1" applyBorder="1" applyAlignment="1">
      <alignment horizontal="center" vertical="center"/>
    </xf>
    <xf numFmtId="1" fontId="28" fillId="10" borderId="19" xfId="0" applyNumberFormat="1" applyFont="1" applyFill="1" applyBorder="1" applyAlignment="1">
      <alignment horizontal="center" vertical="center"/>
    </xf>
    <xf numFmtId="1" fontId="28" fillId="10" borderId="20" xfId="0" applyNumberFormat="1" applyFont="1" applyFill="1" applyBorder="1" applyAlignment="1">
      <alignment horizontal="center" vertical="center"/>
    </xf>
    <xf numFmtId="9" fontId="49" fillId="10" borderId="5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39" fillId="12" borderId="0" xfId="0" applyFont="1" applyFill="1" applyAlignment="1">
      <alignment horizontal="center" wrapText="1"/>
    </xf>
    <xf numFmtId="0" fontId="29" fillId="8" borderId="13" xfId="0" applyFont="1" applyFill="1" applyBorder="1" applyAlignment="1">
      <alignment horizontal="justify" vertical="center" wrapText="1"/>
    </xf>
    <xf numFmtId="0" fontId="27" fillId="0" borderId="13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37" fillId="8" borderId="0" xfId="0" applyFont="1" applyFill="1" applyAlignment="1">
      <alignment horizontal="center"/>
    </xf>
    <xf numFmtId="0" fontId="28" fillId="8" borderId="18" xfId="0" applyFont="1" applyFill="1" applyBorder="1" applyAlignment="1">
      <alignment horizontal="center" vertical="center" wrapText="1"/>
    </xf>
    <xf numFmtId="0" fontId="34" fillId="8" borderId="21" xfId="0" applyFont="1" applyFill="1" applyBorder="1" applyAlignment="1" applyProtection="1">
      <alignment horizontal="center"/>
      <protection locked="0"/>
    </xf>
    <xf numFmtId="0" fontId="28" fillId="8" borderId="21" xfId="0" applyFont="1" applyFill="1" applyBorder="1" applyAlignment="1" applyProtection="1">
      <alignment horizontal="center" vertical="center"/>
      <protection locked="0"/>
    </xf>
    <xf numFmtId="0" fontId="28" fillId="8" borderId="17" xfId="0" applyFont="1" applyFill="1" applyBorder="1" applyAlignment="1">
      <alignment horizontal="center" vertical="center"/>
    </xf>
    <xf numFmtId="0" fontId="28" fillId="8" borderId="30" xfId="0" applyFont="1" applyFill="1" applyBorder="1" applyAlignment="1">
      <alignment horizontal="center" vertical="center"/>
    </xf>
    <xf numFmtId="0" fontId="28" fillId="8" borderId="23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0" fontId="28" fillId="8" borderId="18" xfId="0" applyFont="1" applyFill="1" applyBorder="1" applyAlignment="1">
      <alignment horizontal="right" vertical="center"/>
    </xf>
    <xf numFmtId="0" fontId="28" fillId="10" borderId="139" xfId="0" applyFont="1" applyFill="1" applyBorder="1" applyAlignment="1">
      <alignment horizontal="left" vertical="center" wrapText="1"/>
    </xf>
    <xf numFmtId="0" fontId="28" fillId="10" borderId="17" xfId="0" applyFont="1" applyFill="1" applyBorder="1" applyAlignment="1">
      <alignment horizontal="left" vertical="center" wrapText="1"/>
    </xf>
    <xf numFmtId="0" fontId="28" fillId="10" borderId="49" xfId="0" applyFont="1" applyFill="1" applyBorder="1" applyAlignment="1">
      <alignment horizontal="left" vertical="center" wrapText="1"/>
    </xf>
    <xf numFmtId="0" fontId="28" fillId="8" borderId="0" xfId="0" applyFont="1" applyFill="1" applyAlignment="1">
      <alignment horizontal="center" vertical="center"/>
    </xf>
    <xf numFmtId="0" fontId="28" fillId="8" borderId="47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/>
    </xf>
    <xf numFmtId="0" fontId="28" fillId="10" borderId="48" xfId="0" applyFont="1" applyFill="1" applyBorder="1" applyAlignment="1">
      <alignment horizontal="left" vertical="center" wrapText="1"/>
    </xf>
    <xf numFmtId="0" fontId="28" fillId="10" borderId="53" xfId="0" applyFont="1" applyFill="1" applyBorder="1" applyAlignment="1">
      <alignment horizontal="left" vertical="center" wrapText="1"/>
    </xf>
    <xf numFmtId="0" fontId="28" fillId="9" borderId="43" xfId="0" applyFont="1" applyFill="1" applyBorder="1" applyAlignment="1">
      <alignment horizontal="center" vertical="center" wrapText="1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0" borderId="41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left" vertical="center" wrapText="1"/>
      <protection locked="0"/>
    </xf>
    <xf numFmtId="0" fontId="34" fillId="0" borderId="32" xfId="0" applyFont="1" applyBorder="1" applyAlignment="1" applyProtection="1">
      <alignment horizontal="left" vertical="center" wrapText="1"/>
      <protection locked="0"/>
    </xf>
    <xf numFmtId="0" fontId="34" fillId="0" borderId="41" xfId="0" applyFont="1" applyBorder="1" applyAlignment="1" applyProtection="1">
      <alignment horizontal="left" vertical="center" wrapText="1"/>
      <protection locked="0"/>
    </xf>
    <xf numFmtId="0" fontId="34" fillId="0" borderId="42" xfId="0" applyFont="1" applyBorder="1" applyAlignment="1" applyProtection="1">
      <alignment horizontal="center" vertical="center" wrapText="1"/>
      <protection locked="0"/>
    </xf>
    <xf numFmtId="167" fontId="34" fillId="0" borderId="60" xfId="0" applyNumberFormat="1" applyFont="1" applyBorder="1" applyAlignment="1" applyProtection="1">
      <alignment horizontal="center" wrapText="1"/>
      <protection locked="0"/>
    </xf>
    <xf numFmtId="167" fontId="34" fillId="0" borderId="55" xfId="0" applyNumberFormat="1" applyFont="1" applyBorder="1" applyAlignment="1" applyProtection="1">
      <alignment horizontal="center" wrapText="1"/>
      <protection locked="0"/>
    </xf>
    <xf numFmtId="9" fontId="34" fillId="0" borderId="43" xfId="0" applyNumberFormat="1" applyFont="1" applyBorder="1" applyAlignment="1" applyProtection="1">
      <alignment horizontal="center" vertical="center" wrapText="1"/>
      <protection locked="0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9" fontId="28" fillId="0" borderId="27" xfId="0" applyNumberFormat="1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 applyProtection="1">
      <alignment horizontal="center" vertical="center" wrapText="1"/>
      <protection locked="0"/>
    </xf>
    <xf numFmtId="0" fontId="28" fillId="0" borderId="41" xfId="0" applyFont="1" applyBorder="1" applyAlignment="1" applyProtection="1">
      <alignment horizontal="center" vertical="center" wrapText="1"/>
      <protection locked="0"/>
    </xf>
    <xf numFmtId="167" fontId="34" fillId="0" borderId="55" xfId="0" applyNumberFormat="1" applyFont="1" applyBorder="1" applyAlignment="1" applyProtection="1">
      <alignment horizontal="center" vertical="top" wrapText="1"/>
      <protection locked="0"/>
    </xf>
    <xf numFmtId="167" fontId="34" fillId="0" borderId="61" xfId="0" applyNumberFormat="1" applyFont="1" applyBorder="1" applyAlignment="1" applyProtection="1">
      <alignment horizontal="center" vertical="top" wrapText="1"/>
      <protection locked="0"/>
    </xf>
    <xf numFmtId="0" fontId="28" fillId="9" borderId="27" xfId="0" applyFont="1" applyFill="1" applyBorder="1" applyAlignment="1">
      <alignment horizontal="center" vertical="center" wrapText="1"/>
    </xf>
    <xf numFmtId="0" fontId="28" fillId="9" borderId="32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9" fontId="34" fillId="0" borderId="27" xfId="0" applyNumberFormat="1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vertical="center" wrapText="1"/>
      <protection locked="0"/>
    </xf>
    <xf numFmtId="0" fontId="34" fillId="0" borderId="32" xfId="0" applyFont="1" applyBorder="1" applyAlignment="1" applyProtection="1">
      <alignment vertical="center" wrapText="1"/>
      <protection locked="0"/>
    </xf>
    <xf numFmtId="0" fontId="34" fillId="0" borderId="41" xfId="0" applyFont="1" applyBorder="1" applyAlignment="1" applyProtection="1">
      <alignment vertical="center" wrapText="1"/>
      <protection locked="0"/>
    </xf>
    <xf numFmtId="167" fontId="34" fillId="0" borderId="23" xfId="0" applyNumberFormat="1" applyFont="1" applyBorder="1" applyAlignment="1" applyProtection="1">
      <alignment horizontal="center" vertical="top" wrapText="1"/>
      <protection locked="0"/>
    </xf>
    <xf numFmtId="167" fontId="34" fillId="0" borderId="47" xfId="0" applyNumberFormat="1" applyFont="1" applyBorder="1" applyAlignment="1" applyProtection="1">
      <alignment horizontal="center" vertical="top" wrapText="1"/>
      <protection locked="0"/>
    </xf>
    <xf numFmtId="0" fontId="28" fillId="9" borderId="135" xfId="0" applyFont="1" applyFill="1" applyBorder="1" applyAlignment="1">
      <alignment horizontal="center" vertical="center"/>
    </xf>
    <xf numFmtId="0" fontId="28" fillId="9" borderId="129" xfId="0" applyFont="1" applyFill="1" applyBorder="1" applyAlignment="1">
      <alignment horizontal="center" vertical="center"/>
    </xf>
    <xf numFmtId="0" fontId="28" fillId="9" borderId="136" xfId="0" applyFont="1" applyFill="1" applyBorder="1" applyAlignment="1">
      <alignment horizontal="center" vertical="center" wrapText="1"/>
    </xf>
    <xf numFmtId="0" fontId="28" fillId="9" borderId="130" xfId="0" applyFont="1" applyFill="1" applyBorder="1" applyAlignment="1">
      <alignment horizontal="center" vertical="center" wrapText="1"/>
    </xf>
    <xf numFmtId="0" fontId="28" fillId="9" borderId="135" xfId="0" applyFont="1" applyFill="1" applyBorder="1" applyAlignment="1">
      <alignment horizontal="center" vertical="center" wrapText="1"/>
    </xf>
    <xf numFmtId="0" fontId="28" fillId="9" borderId="129" xfId="0" applyFont="1" applyFill="1" applyBorder="1" applyAlignment="1">
      <alignment horizontal="center" vertical="center" wrapText="1"/>
    </xf>
    <xf numFmtId="0" fontId="28" fillId="9" borderId="137" xfId="0" applyFont="1" applyFill="1" applyBorder="1" applyAlignment="1">
      <alignment horizontal="center" vertical="center" wrapText="1"/>
    </xf>
    <xf numFmtId="0" fontId="28" fillId="9" borderId="134" xfId="0" applyFont="1" applyFill="1" applyBorder="1" applyAlignment="1">
      <alignment horizontal="center" vertical="center" wrapText="1"/>
    </xf>
    <xf numFmtId="0" fontId="28" fillId="9" borderId="125" xfId="0" applyFont="1" applyFill="1" applyBorder="1" applyAlignment="1">
      <alignment horizontal="center" vertical="center" wrapText="1"/>
    </xf>
    <xf numFmtId="0" fontId="28" fillId="9" borderId="124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/>
    </xf>
    <xf numFmtId="0" fontId="28" fillId="10" borderId="123" xfId="0" applyFont="1" applyFill="1" applyBorder="1" applyAlignment="1">
      <alignment horizontal="center" vertical="center"/>
    </xf>
    <xf numFmtId="0" fontId="28" fillId="10" borderId="126" xfId="0" applyFont="1" applyFill="1" applyBorder="1" applyAlignment="1">
      <alignment horizontal="center" vertical="center"/>
    </xf>
    <xf numFmtId="0" fontId="28" fillId="10" borderId="127" xfId="0" applyFont="1" applyFill="1" applyBorder="1" applyAlignment="1">
      <alignment horizontal="center" vertical="center"/>
    </xf>
    <xf numFmtId="0" fontId="28" fillId="10" borderId="128" xfId="0" applyFont="1" applyFill="1" applyBorder="1" applyAlignment="1">
      <alignment horizontal="center" vertical="center"/>
    </xf>
    <xf numFmtId="0" fontId="28" fillId="10" borderId="109" xfId="0" applyFont="1" applyFill="1" applyBorder="1" applyAlignment="1">
      <alignment horizontal="center" vertical="center"/>
    </xf>
    <xf numFmtId="0" fontId="28" fillId="10" borderId="110" xfId="0" applyFont="1" applyFill="1" applyBorder="1" applyAlignment="1">
      <alignment horizontal="center" vertical="center"/>
    </xf>
    <xf numFmtId="0" fontId="28" fillId="10" borderId="138" xfId="0" applyFont="1" applyFill="1" applyBorder="1" applyAlignment="1">
      <alignment horizontal="center" vertical="center"/>
    </xf>
    <xf numFmtId="0" fontId="27" fillId="0" borderId="68" xfId="0" applyFont="1" applyBorder="1" applyAlignment="1" applyProtection="1">
      <alignment horizontal="left" vertical="center"/>
      <protection locked="0"/>
    </xf>
    <xf numFmtId="0" fontId="27" fillId="0" borderId="69" xfId="0" applyFont="1" applyBorder="1" applyAlignment="1" applyProtection="1">
      <alignment horizontal="left" vertical="center"/>
      <protection locked="0"/>
    </xf>
    <xf numFmtId="0" fontId="28" fillId="10" borderId="68" xfId="0" applyFont="1" applyFill="1" applyBorder="1" applyAlignment="1">
      <alignment horizontal="center" vertical="center"/>
    </xf>
    <xf numFmtId="0" fontId="28" fillId="10" borderId="69" xfId="0" applyFont="1" applyFill="1" applyBorder="1" applyAlignment="1">
      <alignment horizontal="center" vertical="center"/>
    </xf>
    <xf numFmtId="0" fontId="28" fillId="8" borderId="68" xfId="0" applyFont="1" applyFill="1" applyBorder="1" applyAlignment="1" applyProtection="1">
      <alignment horizontal="center" vertical="center"/>
      <protection locked="0"/>
    </xf>
    <xf numFmtId="0" fontId="28" fillId="8" borderId="69" xfId="0" applyFont="1" applyFill="1" applyBorder="1" applyAlignment="1" applyProtection="1">
      <alignment horizontal="center" vertical="center"/>
      <protection locked="0"/>
    </xf>
    <xf numFmtId="0" fontId="28" fillId="10" borderId="70" xfId="0" applyFont="1" applyFill="1" applyBorder="1" applyAlignment="1">
      <alignment horizontal="center" vertical="center"/>
    </xf>
    <xf numFmtId="0" fontId="28" fillId="0" borderId="68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0" fontId="28" fillId="10" borderId="131" xfId="0" applyFont="1" applyFill="1" applyBorder="1" applyAlignment="1">
      <alignment horizontal="left" vertical="center" wrapText="1"/>
    </xf>
    <xf numFmtId="0" fontId="28" fillId="10" borderId="132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left" vertical="center" wrapText="1"/>
    </xf>
    <xf numFmtId="0" fontId="28" fillId="10" borderId="133" xfId="0" applyFont="1" applyFill="1" applyBorder="1" applyAlignment="1">
      <alignment horizontal="left" vertical="center" wrapText="1"/>
    </xf>
    <xf numFmtId="167" fontId="34" fillId="0" borderId="56" xfId="0" applyNumberFormat="1" applyFont="1" applyBorder="1" applyAlignment="1" applyProtection="1">
      <alignment horizontal="center" wrapText="1"/>
      <protection locked="0"/>
    </xf>
    <xf numFmtId="167" fontId="34" fillId="0" borderId="23" xfId="0" applyNumberFormat="1" applyFont="1" applyBorder="1" applyAlignment="1" applyProtection="1">
      <alignment horizontal="center" wrapText="1"/>
      <protection locked="0"/>
    </xf>
    <xf numFmtId="9" fontId="34" fillId="0" borderId="29" xfId="0" applyNumberFormat="1" applyFont="1" applyBorder="1" applyAlignment="1" applyProtection="1">
      <alignment horizontal="center" vertical="center" wrapText="1"/>
      <protection locked="0"/>
    </xf>
    <xf numFmtId="0" fontId="34" fillId="0" borderId="37" xfId="0" applyFont="1" applyBorder="1" applyAlignment="1" applyProtection="1">
      <alignment horizontal="center" vertical="center" wrapText="1"/>
      <protection locked="0"/>
    </xf>
    <xf numFmtId="0" fontId="34" fillId="0" borderId="40" xfId="0" applyFont="1" applyBorder="1" applyAlignment="1" applyProtection="1">
      <alignment horizontal="center" vertical="center" wrapText="1"/>
      <protection locked="0"/>
    </xf>
    <xf numFmtId="0" fontId="28" fillId="0" borderId="69" xfId="0" applyFont="1" applyBorder="1" applyAlignment="1" applyProtection="1">
      <alignment horizontal="center" vertical="center"/>
      <protection locked="0"/>
    </xf>
    <xf numFmtId="0" fontId="22" fillId="0" borderId="112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38" xfId="0" applyFont="1" applyBorder="1" applyAlignment="1">
      <alignment horizontal="center" vertical="center"/>
    </xf>
    <xf numFmtId="0" fontId="28" fillId="8" borderId="112" xfId="0" applyFont="1" applyFill="1" applyBorder="1" applyAlignment="1" applyProtection="1">
      <alignment horizontal="center" vertical="center"/>
      <protection locked="0"/>
    </xf>
    <xf numFmtId="0" fontId="28" fillId="8" borderId="122" xfId="0" applyFont="1" applyFill="1" applyBorder="1" applyAlignment="1" applyProtection="1">
      <alignment horizontal="center" vertical="center"/>
      <protection locked="0"/>
    </xf>
    <xf numFmtId="0" fontId="28" fillId="9" borderId="112" xfId="0" applyFont="1" applyFill="1" applyBorder="1" applyAlignment="1">
      <alignment horizontal="center" vertical="center" wrapText="1"/>
    </xf>
    <xf numFmtId="0" fontId="28" fillId="9" borderId="122" xfId="0" applyFont="1" applyFill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17" fillId="8" borderId="0" xfId="0" applyFont="1" applyFill="1" applyAlignment="1">
      <alignment horizontal="center"/>
    </xf>
    <xf numFmtId="0" fontId="28" fillId="8" borderId="56" xfId="0" applyFont="1" applyFill="1" applyBorder="1" applyAlignment="1">
      <alignment horizontal="center" vertical="center"/>
    </xf>
    <xf numFmtId="0" fontId="28" fillId="8" borderId="52" xfId="0" applyFont="1" applyFill="1" applyBorder="1" applyAlignment="1">
      <alignment horizontal="center" vertical="center"/>
    </xf>
    <xf numFmtId="0" fontId="34" fillId="8" borderId="30" xfId="0" applyFont="1" applyFill="1" applyBorder="1" applyAlignment="1">
      <alignment horizontal="center"/>
    </xf>
    <xf numFmtId="0" fontId="34" fillId="8" borderId="46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18" xfId="0" applyFont="1" applyFill="1" applyBorder="1" applyAlignment="1">
      <alignment horizontal="center"/>
    </xf>
    <xf numFmtId="0" fontId="28" fillId="9" borderId="60" xfId="0" applyFont="1" applyFill="1" applyBorder="1" applyAlignment="1">
      <alignment horizontal="center" vertical="center" wrapText="1"/>
    </xf>
    <xf numFmtId="0" fontId="28" fillId="9" borderId="55" xfId="0" applyFont="1" applyFill="1" applyBorder="1" applyAlignment="1">
      <alignment horizontal="center" vertical="center" wrapText="1"/>
    </xf>
    <xf numFmtId="0" fontId="28" fillId="9" borderId="61" xfId="0" applyFont="1" applyFill="1" applyBorder="1" applyAlignment="1">
      <alignment horizontal="center" vertical="center" wrapText="1"/>
    </xf>
    <xf numFmtId="0" fontId="34" fillId="0" borderId="60" xfId="0" applyFont="1" applyBorder="1" applyAlignment="1" applyProtection="1">
      <alignment horizontal="justify" vertical="center" wrapText="1"/>
      <protection locked="0"/>
    </xf>
    <xf numFmtId="0" fontId="34" fillId="0" borderId="55" xfId="0" applyFont="1" applyBorder="1" applyAlignment="1" applyProtection="1">
      <alignment horizontal="justify" vertical="center" wrapText="1"/>
      <protection locked="0"/>
    </xf>
    <xf numFmtId="0" fontId="34" fillId="0" borderId="61" xfId="0" applyFont="1" applyBorder="1" applyAlignment="1" applyProtection="1">
      <alignment horizontal="justify" vertical="center" wrapText="1"/>
      <protection locked="0"/>
    </xf>
    <xf numFmtId="167" fontId="34" fillId="0" borderId="60" xfId="0" applyNumberFormat="1" applyFont="1" applyBorder="1" applyAlignment="1">
      <alignment horizontal="center" wrapText="1"/>
    </xf>
    <xf numFmtId="167" fontId="34" fillId="0" borderId="55" xfId="0" applyNumberFormat="1" applyFont="1" applyBorder="1" applyAlignment="1">
      <alignment horizontal="center" wrapText="1"/>
    </xf>
    <xf numFmtId="167" fontId="34" fillId="0" borderId="55" xfId="0" applyNumberFormat="1" applyFont="1" applyBorder="1" applyAlignment="1">
      <alignment horizontal="center" vertical="top" wrapText="1"/>
    </xf>
    <xf numFmtId="167" fontId="34" fillId="0" borderId="94" xfId="0" applyNumberFormat="1" applyFont="1" applyBorder="1" applyAlignment="1">
      <alignment horizontal="center" vertical="top" wrapText="1"/>
    </xf>
    <xf numFmtId="9" fontId="34" fillId="0" borderId="60" xfId="0" applyNumberFormat="1" applyFont="1" applyBorder="1" applyAlignment="1">
      <alignment horizontal="center" vertical="center" wrapText="1"/>
    </xf>
    <xf numFmtId="9" fontId="34" fillId="0" borderId="55" xfId="0" applyNumberFormat="1" applyFont="1" applyBorder="1" applyAlignment="1">
      <alignment horizontal="center" vertical="center" wrapText="1"/>
    </xf>
    <xf numFmtId="9" fontId="34" fillId="0" borderId="61" xfId="0" applyNumberFormat="1" applyFont="1" applyBorder="1" applyAlignment="1">
      <alignment horizontal="center" vertical="center" wrapText="1"/>
    </xf>
    <xf numFmtId="9" fontId="34" fillId="0" borderId="60" xfId="0" applyNumberFormat="1" applyFont="1" applyBorder="1" applyAlignment="1" applyProtection="1">
      <alignment horizontal="center" vertical="center" wrapText="1"/>
      <protection locked="0"/>
    </xf>
    <xf numFmtId="9" fontId="34" fillId="0" borderId="55" xfId="0" applyNumberFormat="1" applyFont="1" applyBorder="1" applyAlignment="1" applyProtection="1">
      <alignment horizontal="center" vertical="center" wrapText="1"/>
      <protection locked="0"/>
    </xf>
    <xf numFmtId="9" fontId="34" fillId="0" borderId="94" xfId="0" applyNumberFormat="1" applyFont="1" applyBorder="1" applyAlignment="1" applyProtection="1">
      <alignment horizontal="center" vertical="center" wrapText="1"/>
      <protection locked="0"/>
    </xf>
    <xf numFmtId="0" fontId="28" fillId="10" borderId="50" xfId="0" applyFont="1" applyFill="1" applyBorder="1" applyAlignment="1">
      <alignment horizontal="left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28" fillId="9" borderId="22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/>
    </xf>
    <xf numFmtId="0" fontId="28" fillId="9" borderId="61" xfId="0" applyFont="1" applyFill="1" applyBorder="1" applyAlignment="1">
      <alignment horizontal="center" vertical="center"/>
    </xf>
    <xf numFmtId="0" fontId="34" fillId="0" borderId="56" xfId="0" applyFont="1" applyBorder="1" applyAlignment="1" applyProtection="1">
      <alignment horizontal="left" vertical="center" wrapText="1" indent="1"/>
      <protection locked="0"/>
    </xf>
    <xf numFmtId="0" fontId="34" fillId="0" borderId="57" xfId="0" applyFont="1" applyBorder="1" applyAlignment="1" applyProtection="1">
      <alignment horizontal="left" vertical="center" wrapText="1" indent="1"/>
      <protection locked="0"/>
    </xf>
    <xf numFmtId="0" fontId="34" fillId="0" borderId="23" xfId="0" applyFont="1" applyBorder="1" applyAlignment="1" applyProtection="1">
      <alignment horizontal="left" vertical="center" wrapText="1" indent="1"/>
      <protection locked="0"/>
    </xf>
    <xf numFmtId="0" fontId="34" fillId="0" borderId="18" xfId="0" applyFont="1" applyBorder="1" applyAlignment="1" applyProtection="1">
      <alignment horizontal="left" vertical="center" wrapText="1" indent="1"/>
      <protection locked="0"/>
    </xf>
    <xf numFmtId="0" fontId="34" fillId="0" borderId="95" xfId="0" applyFont="1" applyBorder="1" applyAlignment="1" applyProtection="1">
      <alignment horizontal="left" vertical="center" wrapText="1" indent="1"/>
      <protection locked="0"/>
    </xf>
    <xf numFmtId="0" fontId="34" fillId="0" borderId="96" xfId="0" applyFont="1" applyBorder="1" applyAlignment="1" applyProtection="1">
      <alignment horizontal="left" vertical="center" wrapText="1" indent="1"/>
      <protection locked="0"/>
    </xf>
    <xf numFmtId="0" fontId="34" fillId="0" borderId="60" xfId="0" applyFont="1" applyBorder="1" applyAlignment="1" applyProtection="1">
      <alignment horizontal="left" vertical="center" wrapText="1" indent="1"/>
      <protection locked="0"/>
    </xf>
    <xf numFmtId="0" fontId="34" fillId="0" borderId="55" xfId="0" applyFont="1" applyBorder="1" applyAlignment="1" applyProtection="1">
      <alignment horizontal="left" vertical="center" wrapText="1" indent="1"/>
      <protection locked="0"/>
    </xf>
    <xf numFmtId="0" fontId="34" fillId="0" borderId="61" xfId="0" applyFont="1" applyBorder="1" applyAlignment="1" applyProtection="1">
      <alignment horizontal="left" vertical="center" wrapText="1" indent="1"/>
      <protection locked="0"/>
    </xf>
    <xf numFmtId="9" fontId="34" fillId="0" borderId="61" xfId="0" applyNumberFormat="1" applyFont="1" applyBorder="1" applyAlignment="1" applyProtection="1">
      <alignment horizontal="center" vertical="center" wrapText="1"/>
      <protection locked="0"/>
    </xf>
    <xf numFmtId="0" fontId="28" fillId="8" borderId="19" xfId="0" applyFont="1" applyFill="1" applyBorder="1" applyAlignment="1">
      <alignment horizontal="center" vertical="center"/>
    </xf>
    <xf numFmtId="0" fontId="28" fillId="8" borderId="20" xfId="0" applyFont="1" applyFill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/>
    </xf>
    <xf numFmtId="0" fontId="28" fillId="10" borderId="66" xfId="0" applyFont="1" applyFill="1" applyBorder="1" applyAlignment="1">
      <alignment horizontal="left" vertical="center" wrapText="1"/>
    </xf>
    <xf numFmtId="0" fontId="28" fillId="10" borderId="84" xfId="0" applyFont="1" applyFill="1" applyBorder="1" applyAlignment="1">
      <alignment horizontal="left" vertical="center" wrapText="1"/>
    </xf>
    <xf numFmtId="0" fontId="28" fillId="9" borderId="45" xfId="0" applyFont="1" applyFill="1" applyBorder="1" applyAlignment="1">
      <alignment horizontal="center" vertical="center" wrapText="1"/>
    </xf>
    <xf numFmtId="0" fontId="28" fillId="9" borderId="58" xfId="0" applyFont="1" applyFill="1" applyBorder="1" applyAlignment="1">
      <alignment horizontal="center" vertical="center" wrapText="1"/>
    </xf>
    <xf numFmtId="0" fontId="28" fillId="9" borderId="62" xfId="0" applyFont="1" applyFill="1" applyBorder="1" applyAlignment="1">
      <alignment horizontal="center" vertical="center" wrapText="1"/>
    </xf>
    <xf numFmtId="0" fontId="34" fillId="0" borderId="20" xfId="0" applyFont="1" applyBorder="1" applyAlignment="1" applyProtection="1">
      <alignment horizontal="center"/>
      <protection locked="0"/>
    </xf>
    <xf numFmtId="0" fontId="34" fillId="8" borderId="19" xfId="0" applyFont="1" applyFill="1" applyBorder="1" applyAlignment="1">
      <alignment horizontal="center"/>
    </xf>
    <xf numFmtId="0" fontId="34" fillId="8" borderId="20" xfId="0" applyFont="1" applyFill="1" applyBorder="1" applyAlignment="1">
      <alignment horizontal="center"/>
    </xf>
    <xf numFmtId="0" fontId="34" fillId="8" borderId="22" xfId="0" applyFont="1" applyFill="1" applyBorder="1" applyAlignment="1">
      <alignment horizontal="center"/>
    </xf>
    <xf numFmtId="14" fontId="34" fillId="0" borderId="30" xfId="0" applyNumberFormat="1" applyFont="1" applyBorder="1" applyAlignment="1" applyProtection="1">
      <alignment horizontal="center"/>
      <protection locked="0"/>
    </xf>
    <xf numFmtId="0" fontId="34" fillId="0" borderId="30" xfId="0" applyFont="1" applyBorder="1" applyAlignment="1" applyProtection="1">
      <alignment horizontal="center"/>
      <protection locked="0"/>
    </xf>
    <xf numFmtId="0" fontId="28" fillId="10" borderId="85" xfId="0" applyFont="1" applyFill="1" applyBorder="1" applyAlignment="1">
      <alignment horizontal="left" vertical="center" wrapText="1"/>
    </xf>
    <xf numFmtId="0" fontId="2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9" fontId="34" fillId="0" borderId="27" xfId="0" applyNumberFormat="1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9" fontId="34" fillId="0" borderId="16" xfId="1" applyFont="1" applyBorder="1" applyAlignment="1" applyProtection="1">
      <alignment horizontal="center" vertical="center" wrapText="1"/>
      <protection locked="0"/>
    </xf>
    <xf numFmtId="9" fontId="34" fillId="0" borderId="4" xfId="1" applyFont="1" applyBorder="1" applyAlignment="1" applyProtection="1">
      <alignment horizontal="center" vertical="center" wrapText="1"/>
      <protection locked="0"/>
    </xf>
    <xf numFmtId="9" fontId="34" fillId="0" borderId="11" xfId="1" applyFont="1" applyBorder="1" applyAlignment="1" applyProtection="1">
      <alignment horizontal="center" vertical="center" wrapText="1"/>
      <protection locked="0"/>
    </xf>
    <xf numFmtId="0" fontId="28" fillId="9" borderId="21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8" fillId="9" borderId="33" xfId="0" applyFont="1" applyFill="1" applyBorder="1" applyAlignment="1">
      <alignment horizontal="center" vertical="center" wrapText="1"/>
    </xf>
    <xf numFmtId="0" fontId="17" fillId="8" borderId="0" xfId="0" applyFont="1" applyFill="1" applyAlignment="1" applyProtection="1">
      <alignment horizontal="center"/>
      <protection locked="0"/>
    </xf>
    <xf numFmtId="0" fontId="15" fillId="8" borderId="17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/>
    </xf>
    <xf numFmtId="0" fontId="34" fillId="8" borderId="0" xfId="0" applyFont="1" applyFill="1" applyAlignment="1">
      <alignment horizontal="center"/>
    </xf>
    <xf numFmtId="9" fontId="34" fillId="0" borderId="29" xfId="1" applyFont="1" applyFill="1" applyBorder="1" applyAlignment="1" applyProtection="1">
      <alignment horizontal="center" vertical="center" wrapText="1"/>
      <protection locked="0"/>
    </xf>
    <xf numFmtId="9" fontId="34" fillId="0" borderId="37" xfId="1" applyFont="1" applyFill="1" applyBorder="1" applyAlignment="1" applyProtection="1">
      <alignment horizontal="center" vertical="center" wrapText="1"/>
      <protection locked="0"/>
    </xf>
    <xf numFmtId="9" fontId="34" fillId="0" borderId="40" xfId="1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103" xfId="0" applyFont="1" applyBorder="1" applyAlignment="1" applyProtection="1">
      <alignment horizontal="center" vertical="center" wrapText="1"/>
      <protection locked="0"/>
    </xf>
    <xf numFmtId="0" fontId="34" fillId="0" borderId="36" xfId="0" applyFont="1" applyBorder="1" applyAlignment="1" applyProtection="1">
      <alignment horizontal="center" vertical="center" wrapText="1"/>
      <protection locked="0"/>
    </xf>
    <xf numFmtId="0" fontId="34" fillId="0" borderId="106" xfId="0" applyFont="1" applyBorder="1" applyAlignment="1" applyProtection="1">
      <alignment horizontal="center" vertical="center" wrapText="1"/>
      <protection locked="0"/>
    </xf>
    <xf numFmtId="9" fontId="28" fillId="0" borderId="100" xfId="1" applyFont="1" applyBorder="1" applyAlignment="1" applyProtection="1">
      <alignment horizontal="center" vertical="center" wrapText="1"/>
      <protection locked="0"/>
    </xf>
    <xf numFmtId="9" fontId="28" fillId="0" borderId="32" xfId="1" applyFont="1" applyBorder="1" applyAlignment="1" applyProtection="1">
      <alignment horizontal="center" vertical="center" wrapText="1"/>
      <protection locked="0"/>
    </xf>
    <xf numFmtId="9" fontId="28" fillId="0" borderId="42" xfId="1" applyFont="1" applyBorder="1" applyAlignment="1" applyProtection="1">
      <alignment horizontal="center" vertical="center" wrapText="1"/>
      <protection locked="0"/>
    </xf>
    <xf numFmtId="2" fontId="28" fillId="9" borderId="28" xfId="0" applyNumberFormat="1" applyFont="1" applyFill="1" applyBorder="1" applyAlignment="1">
      <alignment horizontal="center" vertical="center" wrapText="1"/>
    </xf>
    <xf numFmtId="2" fontId="28" fillId="9" borderId="33" xfId="0" applyNumberFormat="1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34" fillId="0" borderId="35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9" fontId="34" fillId="0" borderId="60" xfId="0" applyNumberFormat="1" applyFont="1" applyBorder="1" applyAlignment="1">
      <alignment horizontal="center" vertical="center"/>
    </xf>
    <xf numFmtId="9" fontId="34" fillId="0" borderId="55" xfId="0" applyNumberFormat="1" applyFont="1" applyBorder="1" applyAlignment="1">
      <alignment horizontal="center" vertical="center"/>
    </xf>
    <xf numFmtId="9" fontId="34" fillId="0" borderId="61" xfId="0" applyNumberFormat="1" applyFont="1" applyBorder="1" applyAlignment="1">
      <alignment horizontal="center" vertical="center"/>
    </xf>
    <xf numFmtId="9" fontId="28" fillId="0" borderId="27" xfId="1" applyFont="1" applyBorder="1" applyAlignment="1" applyProtection="1">
      <alignment horizontal="center" vertical="center" wrapText="1"/>
      <protection locked="0"/>
    </xf>
    <xf numFmtId="9" fontId="28" fillId="0" borderId="41" xfId="1" applyFont="1" applyBorder="1" applyAlignment="1" applyProtection="1">
      <alignment horizontal="center" vertical="center" wrapText="1"/>
      <protection locked="0"/>
    </xf>
    <xf numFmtId="0" fontId="28" fillId="9" borderId="28" xfId="0" applyFont="1" applyFill="1" applyBorder="1" applyAlignment="1">
      <alignment horizontal="center" vertical="center"/>
    </xf>
    <xf numFmtId="0" fontId="28" fillId="9" borderId="33" xfId="0" applyFont="1" applyFill="1" applyBorder="1" applyAlignment="1">
      <alignment horizontal="center" vertical="center"/>
    </xf>
    <xf numFmtId="0" fontId="28" fillId="9" borderId="31" xfId="0" applyFont="1" applyFill="1" applyBorder="1" applyAlignment="1">
      <alignment horizontal="center" vertical="center" wrapText="1"/>
    </xf>
    <xf numFmtId="0" fontId="28" fillId="9" borderId="34" xfId="0" applyFont="1" applyFill="1" applyBorder="1" applyAlignment="1">
      <alignment horizontal="center" vertical="center" wrapText="1"/>
    </xf>
    <xf numFmtId="0" fontId="28" fillId="9" borderId="54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/>
    </xf>
    <xf numFmtId="0" fontId="28" fillId="8" borderId="21" xfId="0" applyFont="1" applyFill="1" applyBorder="1" applyAlignment="1">
      <alignment horizontal="center" vertical="center"/>
    </xf>
    <xf numFmtId="9" fontId="34" fillId="0" borderId="45" xfId="0" applyNumberFormat="1" applyFont="1" applyBorder="1" applyAlignment="1">
      <alignment horizontal="center" vertical="center" wrapText="1"/>
    </xf>
    <xf numFmtId="9" fontId="34" fillId="0" borderId="58" xfId="0" applyNumberFormat="1" applyFont="1" applyBorder="1" applyAlignment="1">
      <alignment horizontal="center" vertical="center" wrapText="1"/>
    </xf>
    <xf numFmtId="9" fontId="34" fillId="0" borderId="59" xfId="0" applyNumberFormat="1" applyFont="1" applyBorder="1" applyAlignment="1">
      <alignment horizontal="center" vertical="center" wrapText="1"/>
    </xf>
    <xf numFmtId="9" fontId="34" fillId="0" borderId="44" xfId="1" applyFont="1" applyBorder="1" applyAlignment="1" applyProtection="1">
      <alignment horizontal="center" vertical="center" wrapText="1"/>
      <protection locked="0"/>
    </xf>
    <xf numFmtId="9" fontId="28" fillId="0" borderId="43" xfId="1" applyFont="1" applyBorder="1" applyAlignment="1" applyProtection="1">
      <alignment horizontal="center" vertical="center" wrapText="1"/>
      <protection locked="0"/>
    </xf>
    <xf numFmtId="9" fontId="28" fillId="0" borderId="45" xfId="1" applyFont="1" applyBorder="1" applyAlignment="1" applyProtection="1">
      <alignment horizontal="center" vertical="center" wrapText="1"/>
      <protection locked="0"/>
    </xf>
    <xf numFmtId="9" fontId="34" fillId="0" borderId="43" xfId="1" applyFont="1" applyFill="1" applyBorder="1" applyAlignment="1" applyProtection="1">
      <alignment horizontal="center" vertical="center" wrapText="1"/>
      <protection locked="0"/>
    </xf>
    <xf numFmtId="9" fontId="34" fillId="0" borderId="45" xfId="1" applyFont="1" applyFill="1" applyBorder="1" applyAlignment="1" applyProtection="1">
      <alignment horizontal="center" vertical="center" wrapText="1"/>
      <protection locked="0"/>
    </xf>
    <xf numFmtId="0" fontId="34" fillId="8" borderId="21" xfId="0" applyFont="1" applyFill="1" applyBorder="1" applyAlignment="1">
      <alignment horizontal="center"/>
    </xf>
    <xf numFmtId="0" fontId="22" fillId="0" borderId="6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0" borderId="68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32" fillId="8" borderId="68" xfId="0" applyFont="1" applyFill="1" applyBorder="1" applyAlignment="1">
      <alignment horizontal="center"/>
    </xf>
    <xf numFmtId="0" fontId="32" fillId="8" borderId="69" xfId="0" applyFont="1" applyFill="1" applyBorder="1" applyAlignment="1">
      <alignment horizontal="center"/>
    </xf>
    <xf numFmtId="0" fontId="32" fillId="8" borderId="70" xfId="0" applyFont="1" applyFill="1" applyBorder="1" applyAlignment="1">
      <alignment horizontal="center"/>
    </xf>
    <xf numFmtId="9" fontId="34" fillId="0" borderId="101" xfId="1" applyFont="1" applyFill="1" applyBorder="1" applyAlignment="1" applyProtection="1">
      <alignment horizontal="center" vertical="center" wrapText="1"/>
      <protection locked="0"/>
    </xf>
    <xf numFmtId="9" fontId="34" fillId="0" borderId="104" xfId="1" applyFont="1" applyFill="1" applyBorder="1" applyAlignment="1" applyProtection="1">
      <alignment horizontal="center" vertical="center" wrapText="1"/>
      <protection locked="0"/>
    </xf>
    <xf numFmtId="9" fontId="34" fillId="0" borderId="102" xfId="1" applyFont="1" applyBorder="1" applyAlignment="1" applyProtection="1">
      <alignment horizontal="center" vertical="center" wrapText="1"/>
      <protection locked="0"/>
    </xf>
    <xf numFmtId="9" fontId="34" fillId="0" borderId="105" xfId="1" applyFont="1" applyBorder="1" applyAlignment="1" applyProtection="1">
      <alignment horizontal="center" vertical="center" wrapText="1"/>
      <protection locked="0"/>
    </xf>
    <xf numFmtId="0" fontId="34" fillId="0" borderId="116" xfId="0" applyFont="1" applyBorder="1" applyAlignment="1" applyProtection="1">
      <alignment horizontal="center" vertical="center"/>
      <protection locked="0"/>
    </xf>
    <xf numFmtId="0" fontId="28" fillId="9" borderId="116" xfId="0" applyFont="1" applyFill="1" applyBorder="1" applyAlignment="1" applyProtection="1">
      <alignment horizontal="center" vertical="center" wrapText="1"/>
      <protection hidden="1"/>
    </xf>
    <xf numFmtId="0" fontId="28" fillId="9" borderId="43" xfId="0" applyFont="1" applyFill="1" applyBorder="1" applyAlignment="1" applyProtection="1">
      <alignment horizontal="center" vertical="center" wrapText="1"/>
      <protection hidden="1"/>
    </xf>
    <xf numFmtId="0" fontId="34" fillId="0" borderId="51" xfId="0" applyFont="1" applyBorder="1" applyAlignment="1" applyProtection="1">
      <alignment horizontal="left" vertical="center" wrapText="1"/>
      <protection hidden="1"/>
    </xf>
    <xf numFmtId="0" fontId="34" fillId="0" borderId="52" xfId="0" applyFont="1" applyBorder="1" applyAlignment="1" applyProtection="1">
      <alignment horizontal="left" vertical="center" wrapText="1"/>
      <protection hidden="1"/>
    </xf>
    <xf numFmtId="0" fontId="34" fillId="0" borderId="83" xfId="0" applyFont="1" applyBorder="1" applyAlignment="1" applyProtection="1">
      <alignment horizontal="left" vertical="center" wrapText="1"/>
      <protection hidden="1"/>
    </xf>
    <xf numFmtId="0" fontId="28" fillId="8" borderId="75" xfId="0" applyFont="1" applyFill="1" applyBorder="1" applyAlignment="1" applyProtection="1">
      <alignment horizontal="center" vertical="center" wrapText="1"/>
      <protection hidden="1"/>
    </xf>
    <xf numFmtId="0" fontId="28" fillId="8" borderId="52" xfId="0" applyFont="1" applyFill="1" applyBorder="1" applyAlignment="1" applyProtection="1">
      <alignment horizontal="center" vertical="center" wrapText="1"/>
      <protection hidden="1"/>
    </xf>
    <xf numFmtId="0" fontId="28" fillId="8" borderId="83" xfId="0" applyFont="1" applyFill="1" applyBorder="1" applyAlignment="1" applyProtection="1">
      <alignment horizontal="center" vertical="center" wrapText="1"/>
      <protection hidden="1"/>
    </xf>
    <xf numFmtId="0" fontId="28" fillId="8" borderId="15" xfId="0" applyFont="1" applyFill="1" applyBorder="1" applyAlignment="1" applyProtection="1">
      <alignment horizontal="center" vertical="center" wrapText="1"/>
      <protection hidden="1"/>
    </xf>
    <xf numFmtId="0" fontId="28" fillId="8" borderId="0" xfId="0" applyFont="1" applyFill="1" applyAlignment="1" applyProtection="1">
      <alignment horizontal="center" vertical="center" wrapText="1"/>
      <protection hidden="1"/>
    </xf>
    <xf numFmtId="0" fontId="28" fillId="8" borderId="92" xfId="0" applyFont="1" applyFill="1" applyBorder="1" applyAlignment="1" applyProtection="1">
      <alignment horizontal="center" vertical="center" wrapText="1"/>
      <protection hidden="1"/>
    </xf>
    <xf numFmtId="0" fontId="28" fillId="8" borderId="114" xfId="0" applyFont="1" applyFill="1" applyBorder="1" applyAlignment="1" applyProtection="1">
      <alignment horizontal="center" vertical="center" wrapText="1"/>
      <protection hidden="1"/>
    </xf>
    <xf numFmtId="0" fontId="28" fillId="8" borderId="84" xfId="0" applyFont="1" applyFill="1" applyBorder="1" applyAlignment="1" applyProtection="1">
      <alignment horizontal="center" vertical="center" wrapText="1"/>
      <protection hidden="1"/>
    </xf>
    <xf numFmtId="0" fontId="28" fillId="8" borderId="85" xfId="0" applyFont="1" applyFill="1" applyBorder="1" applyAlignment="1" applyProtection="1">
      <alignment horizontal="center" vertical="center" wrapText="1"/>
      <protection hidden="1"/>
    </xf>
    <xf numFmtId="0" fontId="28" fillId="0" borderId="75" xfId="0" applyFont="1" applyBorder="1" applyAlignment="1" applyProtection="1">
      <alignment horizontal="center" vertical="center" wrapText="1"/>
      <protection hidden="1"/>
    </xf>
    <xf numFmtId="0" fontId="28" fillId="0" borderId="52" xfId="0" applyFont="1" applyBorder="1" applyAlignment="1" applyProtection="1">
      <alignment horizontal="center" vertical="center" wrapText="1"/>
      <protection hidden="1"/>
    </xf>
    <xf numFmtId="0" fontId="28" fillId="0" borderId="83" xfId="0" applyFont="1" applyBorder="1" applyAlignment="1" applyProtection="1">
      <alignment horizontal="center" vertical="center" wrapText="1"/>
      <protection hidden="1"/>
    </xf>
    <xf numFmtId="0" fontId="28" fillId="0" borderId="15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8" fillId="0" borderId="92" xfId="0" applyFont="1" applyBorder="1" applyAlignment="1" applyProtection="1">
      <alignment horizontal="center" vertical="center" wrapText="1"/>
      <protection hidden="1"/>
    </xf>
    <xf numFmtId="0" fontId="28" fillId="0" borderId="114" xfId="0" applyFont="1" applyBorder="1" applyAlignment="1" applyProtection="1">
      <alignment horizontal="center" vertical="center" wrapText="1"/>
      <protection hidden="1"/>
    </xf>
    <xf numFmtId="0" fontId="28" fillId="0" borderId="84" xfId="0" applyFont="1" applyBorder="1" applyAlignment="1" applyProtection="1">
      <alignment horizontal="center" vertical="center" wrapText="1"/>
      <protection hidden="1"/>
    </xf>
    <xf numFmtId="0" fontId="28" fillId="0" borderId="85" xfId="0" applyFont="1" applyBorder="1" applyAlignment="1" applyProtection="1">
      <alignment horizontal="center" vertical="center" wrapText="1"/>
      <protection hidden="1"/>
    </xf>
    <xf numFmtId="0" fontId="28" fillId="9" borderId="75" xfId="0" applyFont="1" applyFill="1" applyBorder="1" applyAlignment="1" applyProtection="1">
      <alignment horizontal="center" vertical="center" wrapText="1"/>
      <protection hidden="1"/>
    </xf>
    <xf numFmtId="0" fontId="28" fillId="9" borderId="52" xfId="0" applyFont="1" applyFill="1" applyBorder="1" applyAlignment="1" applyProtection="1">
      <alignment horizontal="center" vertical="center" wrapText="1"/>
      <protection hidden="1"/>
    </xf>
    <xf numFmtId="0" fontId="28" fillId="9" borderId="83" xfId="0" applyFont="1" applyFill="1" applyBorder="1" applyAlignment="1" applyProtection="1">
      <alignment horizontal="center" vertical="center" wrapText="1"/>
      <protection hidden="1"/>
    </xf>
    <xf numFmtId="0" fontId="28" fillId="9" borderId="15" xfId="0" applyFont="1" applyFill="1" applyBorder="1" applyAlignment="1" applyProtection="1">
      <alignment horizontal="center" vertical="center" wrapText="1"/>
      <protection hidden="1"/>
    </xf>
    <xf numFmtId="0" fontId="28" fillId="9" borderId="0" xfId="0" applyFont="1" applyFill="1" applyAlignment="1" applyProtection="1">
      <alignment horizontal="center" vertical="center" wrapText="1"/>
      <protection hidden="1"/>
    </xf>
    <xf numFmtId="0" fontId="28" fillId="9" borderId="92" xfId="0" applyFont="1" applyFill="1" applyBorder="1" applyAlignment="1" applyProtection="1">
      <alignment horizontal="center" vertical="center" wrapText="1"/>
      <protection hidden="1"/>
    </xf>
    <xf numFmtId="0" fontId="28" fillId="9" borderId="114" xfId="0" applyFont="1" applyFill="1" applyBorder="1" applyAlignment="1" applyProtection="1">
      <alignment horizontal="center" vertical="center" wrapText="1"/>
      <protection hidden="1"/>
    </xf>
    <xf numFmtId="0" fontId="28" fillId="9" borderId="84" xfId="0" applyFont="1" applyFill="1" applyBorder="1" applyAlignment="1" applyProtection="1">
      <alignment horizontal="center" vertical="center" wrapText="1"/>
      <protection hidden="1"/>
    </xf>
    <xf numFmtId="0" fontId="28" fillId="9" borderId="85" xfId="0" applyFont="1" applyFill="1" applyBorder="1" applyAlignment="1" applyProtection="1">
      <alignment horizontal="center" vertical="center" wrapText="1"/>
      <protection hidden="1"/>
    </xf>
    <xf numFmtId="0" fontId="28" fillId="10" borderId="115" xfId="0" applyFont="1" applyFill="1" applyBorder="1" applyAlignment="1" applyProtection="1">
      <alignment horizontal="center" vertical="center" wrapText="1"/>
      <protection hidden="1"/>
    </xf>
    <xf numFmtId="0" fontId="28" fillId="10" borderId="43" xfId="0" applyFont="1" applyFill="1" applyBorder="1" applyAlignment="1" applyProtection="1">
      <alignment horizontal="center" vertical="center" wrapText="1"/>
      <protection hidden="1"/>
    </xf>
    <xf numFmtId="0" fontId="28" fillId="10" borderId="116" xfId="0" applyFont="1" applyFill="1" applyBorder="1" applyAlignment="1" applyProtection="1">
      <alignment horizontal="center" vertical="center" wrapText="1"/>
      <protection hidden="1"/>
    </xf>
    <xf numFmtId="0" fontId="28" fillId="8" borderId="115" xfId="0" applyFont="1" applyFill="1" applyBorder="1" applyAlignment="1" applyProtection="1">
      <alignment horizontal="left"/>
      <protection hidden="1"/>
    </xf>
    <xf numFmtId="0" fontId="28" fillId="8" borderId="43" xfId="0" applyFont="1" applyFill="1" applyBorder="1" applyAlignment="1" applyProtection="1">
      <alignment horizontal="left"/>
      <protection hidden="1"/>
    </xf>
    <xf numFmtId="0" fontId="34" fillId="8" borderId="43" xfId="0" applyFont="1" applyFill="1" applyBorder="1" applyAlignment="1" applyProtection="1">
      <alignment horizontal="left"/>
      <protection hidden="1"/>
    </xf>
    <xf numFmtId="0" fontId="34" fillId="8" borderId="116" xfId="0" applyFont="1" applyFill="1" applyBorder="1" applyAlignment="1" applyProtection="1">
      <alignment horizontal="left"/>
      <protection hidden="1"/>
    </xf>
    <xf numFmtId="0" fontId="34" fillId="8" borderId="117" xfId="0" applyFont="1" applyFill="1" applyBorder="1" applyAlignment="1" applyProtection="1">
      <alignment horizontal="center"/>
      <protection hidden="1"/>
    </xf>
    <xf numFmtId="0" fontId="34" fillId="8" borderId="63" xfId="0" applyFont="1" applyFill="1" applyBorder="1" applyAlignment="1" applyProtection="1">
      <alignment horizontal="center"/>
      <protection hidden="1"/>
    </xf>
    <xf numFmtId="0" fontId="34" fillId="8" borderId="84" xfId="0" applyFont="1" applyFill="1" applyBorder="1" applyAlignment="1" applyProtection="1">
      <alignment horizontal="center"/>
      <protection hidden="1"/>
    </xf>
    <xf numFmtId="0" fontId="34" fillId="8" borderId="99" xfId="0" applyFont="1" applyFill="1" applyBorder="1" applyAlignment="1" applyProtection="1">
      <alignment horizontal="center"/>
      <protection hidden="1"/>
    </xf>
    <xf numFmtId="0" fontId="28" fillId="0" borderId="117" xfId="0" applyFont="1" applyBorder="1" applyAlignment="1" applyProtection="1">
      <alignment horizontal="center" vertical="center" wrapText="1"/>
      <protection hidden="1"/>
    </xf>
    <xf numFmtId="0" fontId="28" fillId="0" borderId="63" xfId="0" applyFont="1" applyBorder="1" applyAlignment="1" applyProtection="1">
      <alignment horizontal="center" vertical="center" wrapText="1"/>
      <protection hidden="1"/>
    </xf>
    <xf numFmtId="0" fontId="28" fillId="0" borderId="118" xfId="0" applyFont="1" applyBorder="1" applyAlignment="1" applyProtection="1">
      <alignment horizontal="center" vertical="center" wrapText="1"/>
      <protection hidden="1"/>
    </xf>
    <xf numFmtId="164" fontId="28" fillId="0" borderId="43" xfId="0" applyNumberFormat="1" applyFont="1" applyBorder="1" applyAlignment="1" applyProtection="1">
      <alignment horizontal="center" vertical="center"/>
      <protection hidden="1"/>
    </xf>
    <xf numFmtId="0" fontId="28" fillId="10" borderId="117" xfId="0" applyFont="1" applyFill="1" applyBorder="1" applyAlignment="1" applyProtection="1">
      <alignment horizontal="center" vertical="center" wrapText="1"/>
      <protection hidden="1"/>
    </xf>
    <xf numFmtId="0" fontId="28" fillId="10" borderId="63" xfId="0" applyFont="1" applyFill="1" applyBorder="1" applyAlignment="1" applyProtection="1">
      <alignment horizontal="center" vertical="center" wrapText="1"/>
      <protection hidden="1"/>
    </xf>
    <xf numFmtId="0" fontId="28" fillId="10" borderId="64" xfId="0" applyFont="1" applyFill="1" applyBorder="1" applyAlignment="1" applyProtection="1">
      <alignment horizontal="center" vertical="center" wrapText="1"/>
      <protection hidden="1"/>
    </xf>
    <xf numFmtId="0" fontId="34" fillId="0" borderId="119" xfId="0" applyFont="1" applyBorder="1" applyAlignment="1" applyProtection="1">
      <alignment horizontal="center" vertical="center"/>
      <protection locked="0"/>
    </xf>
    <xf numFmtId="0" fontId="34" fillId="0" borderId="120" xfId="0" applyFont="1" applyBorder="1" applyAlignment="1" applyProtection="1">
      <alignment horizontal="center" vertical="center"/>
      <protection locked="0"/>
    </xf>
    <xf numFmtId="0" fontId="34" fillId="0" borderId="121" xfId="0" applyFont="1" applyBorder="1" applyAlignment="1" applyProtection="1">
      <alignment horizontal="center" vertical="center"/>
      <protection locked="0"/>
    </xf>
    <xf numFmtId="0" fontId="34" fillId="8" borderId="68" xfId="0" applyFont="1" applyFill="1" applyBorder="1" applyAlignment="1" applyProtection="1">
      <alignment horizontal="center"/>
      <protection locked="0"/>
    </xf>
    <xf numFmtId="0" fontId="34" fillId="8" borderId="69" xfId="0" applyFont="1" applyFill="1" applyBorder="1" applyAlignment="1" applyProtection="1">
      <alignment horizontal="center"/>
      <protection locked="0"/>
    </xf>
    <xf numFmtId="0" fontId="34" fillId="8" borderId="70" xfId="0" applyFont="1" applyFill="1" applyBorder="1" applyAlignment="1" applyProtection="1">
      <alignment horizontal="center"/>
      <protection locked="0"/>
    </xf>
    <xf numFmtId="0" fontId="28" fillId="8" borderId="68" xfId="0" applyFont="1" applyFill="1" applyBorder="1" applyAlignment="1" applyProtection="1">
      <alignment horizontal="center" vertical="center"/>
      <protection hidden="1"/>
    </xf>
    <xf numFmtId="0" fontId="28" fillId="8" borderId="69" xfId="0" applyFont="1" applyFill="1" applyBorder="1" applyAlignment="1" applyProtection="1">
      <alignment horizontal="center" vertical="center"/>
      <protection hidden="1"/>
    </xf>
    <xf numFmtId="0" fontId="28" fillId="8" borderId="70" xfId="0" applyFont="1" applyFill="1" applyBorder="1" applyAlignment="1" applyProtection="1">
      <alignment horizontal="center" vertical="center"/>
      <protection hidden="1"/>
    </xf>
    <xf numFmtId="0" fontId="28" fillId="10" borderId="68" xfId="0" applyFont="1" applyFill="1" applyBorder="1" applyAlignment="1" applyProtection="1">
      <alignment horizontal="center" vertical="center" wrapText="1"/>
      <protection hidden="1"/>
    </xf>
    <xf numFmtId="0" fontId="28" fillId="10" borderId="69" xfId="0" applyFont="1" applyFill="1" applyBorder="1" applyAlignment="1" applyProtection="1">
      <alignment horizontal="center" vertical="center" wrapText="1"/>
      <protection hidden="1"/>
    </xf>
    <xf numFmtId="0" fontId="34" fillId="0" borderId="45" xfId="0" applyFont="1" applyBorder="1" applyAlignment="1" applyProtection="1">
      <alignment horizontal="left" vertical="center" wrapText="1"/>
      <protection hidden="1"/>
    </xf>
    <xf numFmtId="0" fontId="34" fillId="0" borderId="58" xfId="0" applyFont="1" applyBorder="1" applyAlignment="1" applyProtection="1">
      <alignment horizontal="left" vertical="center" wrapText="1"/>
      <protection hidden="1"/>
    </xf>
    <xf numFmtId="0" fontId="34" fillId="0" borderId="62" xfId="0" applyFont="1" applyBorder="1" applyAlignment="1" applyProtection="1">
      <alignment horizontal="left" vertical="center" wrapText="1"/>
      <protection hidden="1"/>
    </xf>
    <xf numFmtId="0" fontId="34" fillId="0" borderId="45" xfId="0" applyFont="1" applyBorder="1" applyAlignment="1" applyProtection="1">
      <alignment horizontal="center" vertical="center" wrapText="1"/>
      <protection locked="0"/>
    </xf>
    <xf numFmtId="0" fontId="34" fillId="0" borderId="58" xfId="0" applyFont="1" applyBorder="1" applyAlignment="1" applyProtection="1">
      <alignment horizontal="center" vertical="center" wrapText="1"/>
      <protection locked="0"/>
    </xf>
    <xf numFmtId="0" fontId="34" fillId="0" borderId="62" xfId="0" applyFont="1" applyBorder="1" applyAlignment="1" applyProtection="1">
      <alignment horizontal="center" vertical="center" wrapText="1"/>
      <protection locked="0"/>
    </xf>
    <xf numFmtId="164" fontId="28" fillId="0" borderId="45" xfId="0" applyNumberFormat="1" applyFont="1" applyBorder="1" applyAlignment="1" applyProtection="1">
      <alignment horizontal="center" vertical="center"/>
      <protection hidden="1"/>
    </xf>
    <xf numFmtId="164" fontId="28" fillId="0" borderId="58" xfId="0" applyNumberFormat="1" applyFont="1" applyBorder="1" applyAlignment="1" applyProtection="1">
      <alignment horizontal="center" vertical="center"/>
      <protection hidden="1"/>
    </xf>
    <xf numFmtId="164" fontId="28" fillId="0" borderId="62" xfId="0" applyNumberFormat="1" applyFont="1" applyBorder="1" applyAlignment="1" applyProtection="1">
      <alignment horizontal="center" vertical="center"/>
      <protection hidden="1"/>
    </xf>
    <xf numFmtId="0" fontId="34" fillId="0" borderId="67" xfId="0" applyFont="1" applyBorder="1" applyAlignment="1" applyProtection="1">
      <alignment horizontal="center" vertical="center" wrapText="1"/>
      <protection locked="0"/>
    </xf>
    <xf numFmtId="164" fontId="28" fillId="0" borderId="91" xfId="0" applyNumberFormat="1" applyFont="1" applyBorder="1" applyAlignment="1" applyProtection="1">
      <alignment horizontal="center" vertical="center"/>
      <protection hidden="1"/>
    </xf>
    <xf numFmtId="0" fontId="28" fillId="0" borderId="71" xfId="0" applyFont="1" applyBorder="1" applyAlignment="1" applyProtection="1">
      <alignment horizontal="center" vertical="center" wrapText="1"/>
      <protection hidden="1"/>
    </xf>
    <xf numFmtId="0" fontId="28" fillId="0" borderId="72" xfId="0" applyFont="1" applyBorder="1" applyAlignment="1" applyProtection="1">
      <alignment horizontal="center" vertical="center" wrapText="1"/>
      <protection hidden="1"/>
    </xf>
    <xf numFmtId="0" fontId="28" fillId="0" borderId="93" xfId="0" applyFont="1" applyBorder="1" applyAlignment="1" applyProtection="1">
      <alignment horizontal="center" vertical="center" wrapText="1"/>
      <protection hidden="1"/>
    </xf>
    <xf numFmtId="0" fontId="34" fillId="0" borderId="74" xfId="0" applyFont="1" applyBorder="1" applyAlignment="1" applyProtection="1">
      <alignment horizontal="left" vertical="center" wrapText="1"/>
      <protection hidden="1"/>
    </xf>
    <xf numFmtId="0" fontId="34" fillId="0" borderId="43" xfId="0" applyFont="1" applyBorder="1" applyAlignment="1" applyProtection="1">
      <alignment horizontal="left" vertical="center" wrapText="1"/>
      <protection hidden="1"/>
    </xf>
    <xf numFmtId="0" fontId="34" fillId="0" borderId="116" xfId="0" applyFont="1" applyBorder="1" applyAlignment="1" applyProtection="1">
      <alignment horizontal="center" vertical="center" wrapText="1"/>
      <protection locked="0"/>
    </xf>
    <xf numFmtId="0" fontId="28" fillId="10" borderId="13" xfId="0" applyFont="1" applyFill="1" applyBorder="1" applyAlignment="1" applyProtection="1">
      <alignment horizontal="center" vertical="center"/>
      <protection hidden="1"/>
    </xf>
    <xf numFmtId="0" fontId="48" fillId="8" borderId="13" xfId="0" applyFont="1" applyFill="1" applyBorder="1" applyAlignment="1" applyProtection="1">
      <alignment horizontal="left" vertical="center"/>
      <protection hidden="1"/>
    </xf>
    <xf numFmtId="0" fontId="39" fillId="12" borderId="71" xfId="0" applyFont="1" applyFill="1" applyBorder="1" applyAlignment="1" applyProtection="1">
      <alignment horizontal="center" wrapText="1"/>
      <protection hidden="1"/>
    </xf>
    <xf numFmtId="0" fontId="39" fillId="12" borderId="72" xfId="0" applyFont="1" applyFill="1" applyBorder="1" applyAlignment="1" applyProtection="1">
      <alignment horizontal="center" wrapText="1"/>
      <protection hidden="1"/>
    </xf>
    <xf numFmtId="0" fontId="39" fillId="12" borderId="82" xfId="0" applyFont="1" applyFill="1" applyBorder="1" applyAlignment="1" applyProtection="1">
      <alignment horizontal="center" wrapText="1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27" fillId="0" borderId="13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34" fillId="0" borderId="84" xfId="0" applyFont="1" applyBorder="1" applyAlignment="1" applyProtection="1">
      <alignment horizontal="left" vertical="center" wrapText="1"/>
      <protection hidden="1"/>
    </xf>
    <xf numFmtId="0" fontId="28" fillId="10" borderId="112" xfId="0" applyFont="1" applyFill="1" applyBorder="1" applyAlignment="1" applyProtection="1">
      <alignment horizontal="center" vertical="center" wrapText="1"/>
      <protection hidden="1"/>
    </xf>
    <xf numFmtId="0" fontId="28" fillId="10" borderId="109" xfId="0" applyFont="1" applyFill="1" applyBorder="1" applyAlignment="1" applyProtection="1">
      <alignment horizontal="center" vertical="center" wrapText="1"/>
      <protection hidden="1"/>
    </xf>
    <xf numFmtId="0" fontId="28" fillId="10" borderId="110" xfId="0" applyFont="1" applyFill="1" applyBorder="1" applyAlignment="1" applyProtection="1">
      <alignment horizontal="center" vertical="center" wrapText="1"/>
      <protection hidden="1"/>
    </xf>
    <xf numFmtId="0" fontId="28" fillId="10" borderId="113" xfId="0" applyFont="1" applyFill="1" applyBorder="1" applyAlignment="1" applyProtection="1">
      <alignment horizontal="center" vertical="center" wrapText="1"/>
      <protection hidden="1"/>
    </xf>
    <xf numFmtId="0" fontId="34" fillId="0" borderId="119" xfId="0" applyFont="1" applyBorder="1" applyAlignment="1" applyProtection="1">
      <alignment horizontal="center" vertical="center" wrapText="1"/>
      <protection locked="0"/>
    </xf>
    <xf numFmtId="0" fontId="34" fillId="0" borderId="68" xfId="0" applyFont="1" applyBorder="1" applyAlignment="1" applyProtection="1">
      <alignment horizontal="left"/>
      <protection locked="0"/>
    </xf>
    <xf numFmtId="0" fontId="34" fillId="0" borderId="69" xfId="0" applyFont="1" applyBorder="1" applyAlignment="1" applyProtection="1">
      <alignment horizontal="left"/>
      <protection locked="0"/>
    </xf>
    <xf numFmtId="0" fontId="34" fillId="0" borderId="70" xfId="0" applyFont="1" applyBorder="1" applyAlignment="1" applyProtection="1">
      <alignment horizontal="left"/>
      <protection locked="0"/>
    </xf>
    <xf numFmtId="0" fontId="34" fillId="0" borderId="71" xfId="0" applyFont="1" applyBorder="1" applyAlignment="1" applyProtection="1">
      <alignment horizontal="center"/>
      <protection locked="0"/>
    </xf>
    <xf numFmtId="0" fontId="34" fillId="0" borderId="72" xfId="0" applyFont="1" applyBorder="1" applyAlignment="1" applyProtection="1">
      <alignment horizontal="center"/>
      <protection locked="0"/>
    </xf>
    <xf numFmtId="0" fontId="34" fillId="0" borderId="82" xfId="0" applyFont="1" applyBorder="1" applyAlignment="1" applyProtection="1">
      <alignment horizontal="center"/>
      <protection locked="0"/>
    </xf>
    <xf numFmtId="0" fontId="34" fillId="0" borderId="65" xfId="0" applyFont="1" applyBorder="1" applyAlignment="1" applyProtection="1">
      <alignment horizontal="left"/>
      <protection locked="0"/>
    </xf>
    <xf numFmtId="0" fontId="34" fillId="0" borderId="12" xfId="0" applyFont="1" applyBorder="1" applyAlignment="1" applyProtection="1">
      <alignment horizontal="left"/>
      <protection locked="0"/>
    </xf>
    <xf numFmtId="0" fontId="34" fillId="0" borderId="81" xfId="0" applyFont="1" applyBorder="1" applyAlignment="1" applyProtection="1">
      <alignment horizontal="left"/>
      <protection locked="0"/>
    </xf>
    <xf numFmtId="0" fontId="10" fillId="8" borderId="71" xfId="0" applyFont="1" applyFill="1" applyBorder="1" applyAlignment="1" applyProtection="1">
      <alignment horizontal="center" vertical="center"/>
      <protection hidden="1"/>
    </xf>
    <xf numFmtId="0" fontId="10" fillId="8" borderId="72" xfId="0" applyFont="1" applyFill="1" applyBorder="1" applyAlignment="1" applyProtection="1">
      <alignment horizontal="center" vertical="center"/>
      <protection hidden="1"/>
    </xf>
    <xf numFmtId="0" fontId="10" fillId="8" borderId="82" xfId="0" applyFont="1" applyFill="1" applyBorder="1" applyAlignment="1" applyProtection="1">
      <alignment horizontal="center" vertical="center"/>
      <protection hidden="1"/>
    </xf>
    <xf numFmtId="0" fontId="27" fillId="8" borderId="65" xfId="0" applyFont="1" applyFill="1" applyBorder="1" applyAlignment="1" applyProtection="1">
      <alignment horizontal="center" vertical="center" wrapText="1"/>
      <protection hidden="1"/>
    </xf>
    <xf numFmtId="0" fontId="27" fillId="8" borderId="12" xfId="0" applyFont="1" applyFill="1" applyBorder="1" applyAlignment="1" applyProtection="1">
      <alignment horizontal="center" vertical="center" wrapText="1"/>
      <protection hidden="1"/>
    </xf>
    <xf numFmtId="0" fontId="27" fillId="8" borderId="81" xfId="0" applyFont="1" applyFill="1" applyBorder="1" applyAlignment="1" applyProtection="1">
      <alignment horizontal="center" vertical="center" wrapText="1"/>
      <protection hidden="1"/>
    </xf>
    <xf numFmtId="0" fontId="27" fillId="8" borderId="15" xfId="0" applyFont="1" applyFill="1" applyBorder="1" applyAlignment="1" applyProtection="1">
      <alignment horizontal="center" vertical="center" wrapText="1"/>
      <protection hidden="1"/>
    </xf>
    <xf numFmtId="0" fontId="27" fillId="8" borderId="0" xfId="0" applyFont="1" applyFill="1" applyAlignment="1" applyProtection="1">
      <alignment horizontal="center" vertical="center" wrapText="1"/>
      <protection hidden="1"/>
    </xf>
    <xf numFmtId="0" fontId="27" fillId="8" borderId="14" xfId="0" applyFont="1" applyFill="1" applyBorder="1" applyAlignment="1" applyProtection="1">
      <alignment horizontal="center" vertical="center" wrapText="1"/>
      <protection hidden="1"/>
    </xf>
    <xf numFmtId="0" fontId="27" fillId="8" borderId="71" xfId="0" applyFont="1" applyFill="1" applyBorder="1" applyAlignment="1" applyProtection="1">
      <alignment horizontal="center" vertical="center" wrapText="1"/>
      <protection hidden="1"/>
    </xf>
    <xf numFmtId="0" fontId="27" fillId="8" borderId="72" xfId="0" applyFont="1" applyFill="1" applyBorder="1" applyAlignment="1" applyProtection="1">
      <alignment horizontal="center" vertical="center" wrapText="1"/>
      <protection hidden="1"/>
    </xf>
    <xf numFmtId="0" fontId="27" fillId="8" borderId="82" xfId="0" applyFont="1" applyFill="1" applyBorder="1" applyAlignment="1" applyProtection="1">
      <alignment horizontal="center" vertical="center" wrapText="1"/>
      <protection hidden="1"/>
    </xf>
    <xf numFmtId="0" fontId="27" fillId="0" borderId="90" xfId="0" applyFont="1" applyBorder="1" applyAlignment="1" applyProtection="1">
      <alignment horizontal="center" vertical="center" wrapText="1"/>
      <protection hidden="1"/>
    </xf>
    <xf numFmtId="0" fontId="27" fillId="8" borderId="65" xfId="0" applyFont="1" applyFill="1" applyBorder="1" applyAlignment="1" applyProtection="1">
      <alignment horizontal="center" vertical="center"/>
      <protection hidden="1"/>
    </xf>
    <xf numFmtId="0" fontId="27" fillId="8" borderId="81" xfId="0" applyFont="1" applyFill="1" applyBorder="1" applyAlignment="1" applyProtection="1">
      <alignment horizontal="center" vertical="center"/>
      <protection hidden="1"/>
    </xf>
    <xf numFmtId="0" fontId="27" fillId="8" borderId="15" xfId="0" applyFont="1" applyFill="1" applyBorder="1" applyAlignment="1" applyProtection="1">
      <alignment horizontal="center" vertical="center"/>
      <protection hidden="1"/>
    </xf>
    <xf numFmtId="0" fontId="27" fillId="8" borderId="14" xfId="0" applyFont="1" applyFill="1" applyBorder="1" applyAlignment="1" applyProtection="1">
      <alignment horizontal="center" vertical="center"/>
      <protection hidden="1"/>
    </xf>
    <xf numFmtId="0" fontId="27" fillId="8" borderId="71" xfId="0" applyFont="1" applyFill="1" applyBorder="1" applyAlignment="1" applyProtection="1">
      <alignment horizontal="center" vertical="center"/>
      <protection hidden="1"/>
    </xf>
    <xf numFmtId="0" fontId="27" fillId="8" borderId="82" xfId="0" applyFont="1" applyFill="1" applyBorder="1" applyAlignment="1" applyProtection="1">
      <alignment horizontal="center" vertical="center"/>
      <protection hidden="1"/>
    </xf>
    <xf numFmtId="0" fontId="28" fillId="9" borderId="68" xfId="0" applyFont="1" applyFill="1" applyBorder="1" applyAlignment="1" applyProtection="1">
      <alignment horizontal="left"/>
      <protection hidden="1"/>
    </xf>
    <xf numFmtId="0" fontId="28" fillId="9" borderId="69" xfId="0" applyFont="1" applyFill="1" applyBorder="1" applyAlignment="1" applyProtection="1">
      <alignment horizontal="left"/>
      <protection hidden="1"/>
    </xf>
    <xf numFmtId="0" fontId="28" fillId="9" borderId="70" xfId="0" applyFont="1" applyFill="1" applyBorder="1" applyAlignment="1" applyProtection="1">
      <alignment horizontal="left"/>
      <protection hidden="1"/>
    </xf>
    <xf numFmtId="9" fontId="34" fillId="9" borderId="86" xfId="1" applyFont="1" applyFill="1" applyBorder="1" applyAlignment="1" applyProtection="1">
      <alignment horizontal="center" vertical="center"/>
      <protection hidden="1"/>
    </xf>
    <xf numFmtId="9" fontId="34" fillId="9" borderId="79" xfId="1" applyFont="1" applyFill="1" applyBorder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/>
      <protection hidden="1"/>
    </xf>
    <xf numFmtId="0" fontId="34" fillId="8" borderId="14" xfId="0" applyFont="1" applyFill="1" applyBorder="1" applyAlignment="1" applyProtection="1">
      <alignment horizontal="center"/>
      <protection hidden="1"/>
    </xf>
    <xf numFmtId="0" fontId="28" fillId="10" borderId="88" xfId="0" applyFont="1" applyFill="1" applyBorder="1" applyAlignment="1" applyProtection="1">
      <alignment horizontal="center" vertical="center" wrapText="1"/>
      <protection locked="0"/>
    </xf>
    <xf numFmtId="0" fontId="28" fillId="10" borderId="87" xfId="0" applyFont="1" applyFill="1" applyBorder="1" applyAlignment="1" applyProtection="1">
      <alignment horizontal="center" vertical="center" wrapText="1"/>
      <protection locked="0"/>
    </xf>
    <xf numFmtId="0" fontId="28" fillId="10" borderId="76" xfId="0" applyFont="1" applyFill="1" applyBorder="1" applyAlignment="1" applyProtection="1">
      <alignment horizontal="center" vertical="center" wrapText="1"/>
      <protection locked="0"/>
    </xf>
    <xf numFmtId="0" fontId="28" fillId="10" borderId="89" xfId="0" applyFont="1" applyFill="1" applyBorder="1" applyAlignment="1" applyProtection="1">
      <alignment horizontal="center" vertical="center" wrapText="1"/>
      <protection hidden="1"/>
    </xf>
    <xf numFmtId="0" fontId="28" fillId="10" borderId="87" xfId="0" applyFont="1" applyFill="1" applyBorder="1" applyAlignment="1" applyProtection="1">
      <alignment horizontal="center" vertical="center" wrapText="1"/>
      <protection hidden="1"/>
    </xf>
    <xf numFmtId="0" fontId="28" fillId="10" borderId="78" xfId="0" applyFont="1" applyFill="1" applyBorder="1" applyAlignment="1" applyProtection="1">
      <alignment horizontal="center" vertical="center" wrapText="1"/>
      <protection hidden="1"/>
    </xf>
    <xf numFmtId="0" fontId="34" fillId="8" borderId="13" xfId="0" applyFont="1" applyFill="1" applyBorder="1" applyAlignment="1" applyProtection="1">
      <alignment horizontal="left"/>
      <protection hidden="1"/>
    </xf>
    <xf numFmtId="0" fontId="34" fillId="8" borderId="13" xfId="0" applyFont="1" applyFill="1" applyBorder="1" applyAlignment="1" applyProtection="1">
      <alignment horizontal="center"/>
      <protection locked="0"/>
    </xf>
    <xf numFmtId="0" fontId="39" fillId="12" borderId="0" xfId="0" applyFont="1" applyFill="1" applyAlignment="1" applyProtection="1">
      <alignment horizontal="center" wrapText="1"/>
      <protection hidden="1"/>
    </xf>
    <xf numFmtId="0" fontId="39" fillId="12" borderId="14" xfId="0" applyFont="1" applyFill="1" applyBorder="1" applyAlignment="1" applyProtection="1">
      <alignment horizontal="center" wrapText="1"/>
      <protection hidden="1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8" borderId="72" xfId="0" applyFont="1" applyFill="1" applyBorder="1" applyAlignment="1" applyProtection="1">
      <alignment horizontal="center" vertical="center"/>
      <protection locked="0"/>
    </xf>
    <xf numFmtId="0" fontId="28" fillId="8" borderId="0" xfId="0" applyFont="1" applyFill="1" applyAlignment="1" applyProtection="1">
      <alignment horizontal="center" vertical="center"/>
      <protection hidden="1"/>
    </xf>
    <xf numFmtId="0" fontId="28" fillId="8" borderId="12" xfId="0" applyFont="1" applyFill="1" applyBorder="1" applyAlignment="1" applyProtection="1">
      <alignment horizontal="center" vertical="center"/>
      <protection hidden="1"/>
    </xf>
    <xf numFmtId="0" fontId="34" fillId="8" borderId="72" xfId="0" applyFont="1" applyFill="1" applyBorder="1" applyAlignment="1" applyProtection="1">
      <alignment horizontal="center"/>
      <protection locked="0"/>
    </xf>
    <xf numFmtId="0" fontId="34" fillId="0" borderId="65" xfId="0" applyFont="1" applyBorder="1" applyAlignment="1" applyProtection="1">
      <alignment horizontal="left"/>
      <protection hidden="1"/>
    </xf>
    <xf numFmtId="0" fontId="34" fillId="0" borderId="12" xfId="0" applyFont="1" applyBorder="1" applyAlignment="1" applyProtection="1">
      <alignment horizontal="left"/>
      <protection hidden="1"/>
    </xf>
    <xf numFmtId="0" fontId="34" fillId="0" borderId="81" xfId="0" applyFont="1" applyBorder="1" applyAlignment="1" applyProtection="1">
      <alignment horizontal="left"/>
      <protection hidden="1"/>
    </xf>
  </cellXfs>
  <cellStyles count="2">
    <cellStyle name="Normal" xfId="0" builtinId="0"/>
    <cellStyle name="Porcentaje" xfId="1" builtinId="5"/>
  </cellStyles>
  <dxfs count="126"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 tint="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u val="none"/>
        <color auto="1"/>
      </font>
    </dxf>
    <dxf>
      <font>
        <color theme="0"/>
      </font>
    </dxf>
    <dxf>
      <font>
        <u val="none"/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B1D71-3CE9-4243-9175-DC28A291C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199E2-037A-5A7A-5D5F-2DC1D5CE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E833A2B-621C-4663-46AB-8345ED357F8F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C45395-A0FB-4A3D-9560-B2A9006C37A7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3AD3B9-6462-F4BA-67A9-7B015C9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135CD65-32C5-445E-A976-496982C8B6EA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A26AC6-ADDB-D7A4-7442-DC8D9E31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E0B29FA-ED15-45B4-B72C-8A8FEC93D8AB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F4F6704-7BE0-45D0-07E5-AB215EEE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933823</xdr:colOff>
      <xdr:row>0</xdr:row>
      <xdr:rowOff>0</xdr:rowOff>
    </xdr:from>
    <xdr:to>
      <xdr:col>1</xdr:col>
      <xdr:colOff>1833069</xdr:colOff>
      <xdr:row>2</xdr:row>
      <xdr:rowOff>370268</xdr:rowOff>
    </xdr:to>
    <xdr:pic>
      <xdr:nvPicPr>
        <xdr:cNvPr id="5" name="Imagen 4" descr="ICBFNEW">
          <a:extLst>
            <a:ext uri="{FF2B5EF4-FFF2-40B4-BE49-F238E27FC236}">
              <a16:creationId xmlns:a16="http://schemas.microsoft.com/office/drawing/2014/main" id="{C620692B-9024-F448-8DCD-672E860CF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058" y="0"/>
          <a:ext cx="899246" cy="11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447634</xdr:colOff>
      <xdr:row>0</xdr:row>
      <xdr:rowOff>50801</xdr:rowOff>
    </xdr:from>
    <xdr:to>
      <xdr:col>2</xdr:col>
      <xdr:colOff>1997034</xdr:colOff>
      <xdr:row>2</xdr:row>
      <xdr:rowOff>426251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4B985317-1953-470B-B479-8BEEE92C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056" y="50801"/>
          <a:ext cx="1549400" cy="134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363221</xdr:colOff>
      <xdr:row>0</xdr:row>
      <xdr:rowOff>136420</xdr:rowOff>
    </xdr:from>
    <xdr:to>
      <xdr:col>2</xdr:col>
      <xdr:colOff>1832792</xdr:colOff>
      <xdr:row>2</xdr:row>
      <xdr:rowOff>393337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B0078CCB-CEF0-8047-979D-BFE0FB43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64" y="136420"/>
          <a:ext cx="1469571" cy="1263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701065</xdr:colOff>
      <xdr:row>0</xdr:row>
      <xdr:rowOff>102648</xdr:rowOff>
    </xdr:from>
    <xdr:to>
      <xdr:col>2</xdr:col>
      <xdr:colOff>1905001</xdr:colOff>
      <xdr:row>2</xdr:row>
      <xdr:rowOff>287598</xdr:rowOff>
    </xdr:to>
    <xdr:pic>
      <xdr:nvPicPr>
        <xdr:cNvPr id="5" name="Imagen 4" descr="ICBFNEW">
          <a:extLst>
            <a:ext uri="{FF2B5EF4-FFF2-40B4-BE49-F238E27FC236}">
              <a16:creationId xmlns:a16="http://schemas.microsoft.com/office/drawing/2014/main" id="{A3BB92E5-BF01-414F-9229-59DF0796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65" y="102648"/>
          <a:ext cx="1203936" cy="109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60960</xdr:rowOff>
    </xdr:from>
    <xdr:to>
      <xdr:col>4</xdr:col>
      <xdr:colOff>414130</xdr:colOff>
      <xdr:row>2</xdr:row>
      <xdr:rowOff>203200</xdr:rowOff>
    </xdr:to>
    <xdr:pic>
      <xdr:nvPicPr>
        <xdr:cNvPr id="4" name="Imagen 3" descr="ICBFNEW">
          <a:extLst>
            <a:ext uri="{FF2B5EF4-FFF2-40B4-BE49-F238E27FC236}">
              <a16:creationId xmlns:a16="http://schemas.microsoft.com/office/drawing/2014/main" id="{603FB79A-9068-094E-B6C8-8ED31207B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60960"/>
          <a:ext cx="871330" cy="99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2167468</xdr:colOff>
      <xdr:row>0</xdr:row>
      <xdr:rowOff>55362</xdr:rowOff>
    </xdr:from>
    <xdr:to>
      <xdr:col>2</xdr:col>
      <xdr:colOff>3465635</xdr:colOff>
      <xdr:row>2</xdr:row>
      <xdr:rowOff>410513</xdr:rowOff>
    </xdr:to>
    <xdr:pic>
      <xdr:nvPicPr>
        <xdr:cNvPr id="5" name="Imagen 4" descr="ICBFNEW">
          <a:extLst>
            <a:ext uri="{FF2B5EF4-FFF2-40B4-BE49-F238E27FC236}">
              <a16:creationId xmlns:a16="http://schemas.microsoft.com/office/drawing/2014/main" id="{48D77448-2BDE-3A40-8D60-21C2C463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833" y="55362"/>
          <a:ext cx="1298167" cy="123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50" t="s">
        <v>1</v>
      </c>
      <c r="D5" s="253" t="s">
        <v>2</v>
      </c>
    </row>
    <row r="6" spans="1:4" ht="126.75" customHeight="1" thickBot="1">
      <c r="A6" s="3" t="s">
        <v>3</v>
      </c>
      <c r="B6" s="6">
        <v>0.15</v>
      </c>
      <c r="C6" s="251"/>
      <c r="D6" s="254"/>
    </row>
    <row r="7" spans="1:4" ht="94.5" customHeight="1" thickBot="1">
      <c r="A7" s="2" t="s">
        <v>4</v>
      </c>
      <c r="B7" s="6">
        <v>0.15</v>
      </c>
      <c r="C7" s="251"/>
      <c r="D7" s="254"/>
    </row>
    <row r="8" spans="1:4" ht="60.75" customHeight="1" thickBot="1">
      <c r="A8" s="1" t="s">
        <v>5</v>
      </c>
      <c r="B8" s="6">
        <v>0.15</v>
      </c>
      <c r="C8" s="251"/>
      <c r="D8" s="254"/>
    </row>
    <row r="9" spans="1:4" ht="44.25" customHeight="1" thickBot="1">
      <c r="A9" s="5" t="s">
        <v>6</v>
      </c>
      <c r="B9" s="8">
        <f>SUM(B5:B8)</f>
        <v>1</v>
      </c>
      <c r="C9" s="252"/>
      <c r="D9" s="255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6"/>
  <sheetViews>
    <sheetView showGridLines="0" zoomScale="85" zoomScaleNormal="85" zoomScaleSheetLayoutView="86" zoomScalePageLayoutView="86" workbookViewId="0">
      <selection activeCell="I2" sqref="I2"/>
    </sheetView>
  </sheetViews>
  <sheetFormatPr baseColWidth="10" defaultColWidth="10.85546875" defaultRowHeight="15.75"/>
  <cols>
    <col min="1" max="1" width="3.42578125" style="20" customWidth="1"/>
    <col min="2" max="2" width="38.28515625" style="22" customWidth="1"/>
    <col min="3" max="3" width="15.28515625" style="22" bestFit="1" customWidth="1"/>
    <col min="4" max="7" width="10.85546875" style="22"/>
    <col min="8" max="9" width="18.140625" style="22" customWidth="1"/>
    <col min="10" max="10" width="38.42578125" style="20" customWidth="1"/>
    <col min="11" max="11" width="15.28515625" style="20" customWidth="1"/>
    <col min="12" max="14" width="10.85546875" style="20"/>
    <col min="15" max="15" width="11.42578125" style="20" customWidth="1"/>
    <col min="16" max="17" width="10.85546875" style="20"/>
    <col min="18" max="18" width="17.85546875" style="20" customWidth="1"/>
    <col min="19" max="19" width="3.28515625" style="20" customWidth="1"/>
    <col min="20" max="48" width="10.85546875" style="20"/>
    <col min="49" max="16384" width="10.85546875" style="22"/>
  </cols>
  <sheetData>
    <row r="1" spans="1:48" s="35" customFormat="1" ht="30.95" customHeight="1">
      <c r="A1" s="46"/>
      <c r="B1" s="258"/>
      <c r="C1" s="258" t="s">
        <v>134</v>
      </c>
      <c r="D1" s="258"/>
      <c r="E1" s="258"/>
      <c r="F1" s="258"/>
      <c r="G1" s="258"/>
      <c r="H1" s="47" t="s">
        <v>208</v>
      </c>
      <c r="I1" s="41">
        <v>45576</v>
      </c>
      <c r="J1" s="49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48" s="35" customFormat="1" ht="30.95" customHeight="1">
      <c r="A2" s="46"/>
      <c r="B2" s="258"/>
      <c r="C2" s="258"/>
      <c r="D2" s="258"/>
      <c r="E2" s="258"/>
      <c r="F2" s="258"/>
      <c r="G2" s="258"/>
      <c r="H2" s="23" t="s">
        <v>227</v>
      </c>
      <c r="I2" s="48" t="s">
        <v>209</v>
      </c>
      <c r="J2" s="49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</row>
    <row r="3" spans="1:48" s="35" customFormat="1" ht="30.95" customHeight="1">
      <c r="A3" s="46"/>
      <c r="B3" s="258"/>
      <c r="C3" s="258"/>
      <c r="D3" s="258"/>
      <c r="E3" s="258"/>
      <c r="F3" s="258"/>
      <c r="G3" s="258"/>
      <c r="H3" s="262" t="s">
        <v>210</v>
      </c>
      <c r="I3" s="262"/>
      <c r="J3" s="4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</row>
    <row r="4" spans="1:48">
      <c r="A4" s="51"/>
      <c r="B4" s="259"/>
      <c r="C4" s="260"/>
      <c r="D4" s="260"/>
      <c r="E4" s="260"/>
      <c r="F4" s="260"/>
      <c r="G4" s="260"/>
      <c r="H4" s="260"/>
      <c r="I4" s="261"/>
      <c r="J4" s="50"/>
    </row>
    <row r="5" spans="1:48" ht="66.75" customHeight="1">
      <c r="A5" s="51"/>
      <c r="B5" s="52" t="s">
        <v>7</v>
      </c>
      <c r="C5" s="257" t="s">
        <v>8</v>
      </c>
      <c r="D5" s="257"/>
      <c r="E5" s="257"/>
      <c r="F5" s="257"/>
      <c r="G5" s="257"/>
      <c r="H5" s="257"/>
      <c r="I5" s="257"/>
      <c r="J5" s="53"/>
    </row>
    <row r="6" spans="1:48" ht="37.5" customHeight="1">
      <c r="A6" s="51"/>
      <c r="B6" s="54" t="s">
        <v>9</v>
      </c>
      <c r="C6" s="257" t="s">
        <v>128</v>
      </c>
      <c r="D6" s="257"/>
      <c r="E6" s="257"/>
      <c r="F6" s="257"/>
      <c r="G6" s="257"/>
      <c r="H6" s="257"/>
      <c r="I6" s="257"/>
      <c r="J6" s="50"/>
    </row>
    <row r="7" spans="1:48" ht="55.5" customHeight="1">
      <c r="A7" s="51"/>
      <c r="B7" s="55" t="s">
        <v>10</v>
      </c>
      <c r="C7" s="257" t="s">
        <v>11</v>
      </c>
      <c r="D7" s="257"/>
      <c r="E7" s="257"/>
      <c r="F7" s="257"/>
      <c r="G7" s="257"/>
      <c r="H7" s="257"/>
      <c r="I7" s="257"/>
      <c r="J7" s="50"/>
    </row>
    <row r="8" spans="1:48" ht="48.75" customHeight="1">
      <c r="A8" s="51"/>
      <c r="B8" s="54" t="s">
        <v>12</v>
      </c>
      <c r="C8" s="257" t="s">
        <v>13</v>
      </c>
      <c r="D8" s="257"/>
      <c r="E8" s="257"/>
      <c r="F8" s="257"/>
      <c r="G8" s="257"/>
      <c r="H8" s="257"/>
      <c r="I8" s="257"/>
      <c r="J8" s="50"/>
    </row>
    <row r="9" spans="1:48" ht="64.5" customHeight="1">
      <c r="A9" s="51"/>
      <c r="B9" s="54" t="s">
        <v>14</v>
      </c>
      <c r="C9" s="257" t="s">
        <v>15</v>
      </c>
      <c r="D9" s="257"/>
      <c r="E9" s="257"/>
      <c r="F9" s="257"/>
      <c r="G9" s="257"/>
      <c r="H9" s="257"/>
      <c r="I9" s="257"/>
      <c r="J9" s="50"/>
    </row>
    <row r="10" spans="1:48" ht="48" customHeight="1">
      <c r="A10" s="51"/>
      <c r="B10" s="54" t="s">
        <v>214</v>
      </c>
      <c r="C10" s="257" t="s">
        <v>129</v>
      </c>
      <c r="D10" s="257"/>
      <c r="E10" s="257"/>
      <c r="F10" s="257"/>
      <c r="G10" s="257"/>
      <c r="H10" s="257"/>
      <c r="I10" s="257"/>
      <c r="J10" s="50"/>
    </row>
    <row r="11" spans="1:48" ht="57" customHeight="1">
      <c r="A11" s="51"/>
      <c r="B11" s="54" t="s">
        <v>16</v>
      </c>
      <c r="C11" s="257" t="s">
        <v>17</v>
      </c>
      <c r="D11" s="257"/>
      <c r="E11" s="257"/>
      <c r="F11" s="257"/>
      <c r="G11" s="257"/>
      <c r="H11" s="257"/>
      <c r="I11" s="257"/>
      <c r="J11" s="50"/>
    </row>
    <row r="12" spans="1:48" ht="51" customHeight="1">
      <c r="A12" s="51"/>
      <c r="B12" s="54" t="s">
        <v>18</v>
      </c>
      <c r="C12" s="257" t="s">
        <v>19</v>
      </c>
      <c r="D12" s="257"/>
      <c r="E12" s="257"/>
      <c r="F12" s="257"/>
      <c r="G12" s="257"/>
      <c r="H12" s="257"/>
      <c r="I12" s="257"/>
      <c r="J12" s="50"/>
    </row>
    <row r="13" spans="1:48" ht="49.5" customHeight="1">
      <c r="A13" s="51"/>
      <c r="B13" s="54" t="s">
        <v>20</v>
      </c>
      <c r="C13" s="257" t="s">
        <v>21</v>
      </c>
      <c r="D13" s="257"/>
      <c r="E13" s="257"/>
      <c r="F13" s="257"/>
      <c r="G13" s="257"/>
      <c r="H13" s="257"/>
      <c r="I13" s="257"/>
      <c r="J13" s="50"/>
      <c r="K13" s="21"/>
      <c r="L13" s="21"/>
      <c r="M13" s="21"/>
      <c r="N13" s="21"/>
      <c r="O13" s="21"/>
      <c r="P13" s="21"/>
      <c r="Q13" s="21"/>
      <c r="R13" s="21"/>
      <c r="S13" s="21"/>
    </row>
    <row r="14" spans="1:48" ht="52.5" customHeight="1">
      <c r="A14" s="51"/>
      <c r="B14" s="54" t="s">
        <v>22</v>
      </c>
      <c r="C14" s="257" t="s">
        <v>23</v>
      </c>
      <c r="D14" s="257"/>
      <c r="E14" s="257"/>
      <c r="F14" s="257"/>
      <c r="G14" s="257"/>
      <c r="H14" s="257"/>
      <c r="I14" s="257"/>
      <c r="J14" s="50"/>
      <c r="K14" s="21"/>
      <c r="L14" s="21"/>
      <c r="M14" s="21"/>
      <c r="N14" s="21"/>
      <c r="O14" s="21"/>
      <c r="P14" s="21"/>
      <c r="Q14" s="21"/>
      <c r="R14" s="21"/>
      <c r="S14" s="21"/>
    </row>
    <row r="15" spans="1:48" ht="68.25" customHeight="1">
      <c r="A15" s="51"/>
      <c r="B15" s="54" t="s">
        <v>24</v>
      </c>
      <c r="C15" s="257" t="s">
        <v>130</v>
      </c>
      <c r="D15" s="257"/>
      <c r="E15" s="257"/>
      <c r="F15" s="257"/>
      <c r="G15" s="257"/>
      <c r="H15" s="257"/>
      <c r="I15" s="257"/>
      <c r="J15" s="50"/>
      <c r="K15" s="21"/>
      <c r="L15" s="21"/>
      <c r="M15" s="21"/>
      <c r="N15" s="21"/>
      <c r="O15" s="21"/>
      <c r="P15" s="21"/>
      <c r="Q15" s="21"/>
      <c r="R15" s="21"/>
      <c r="S15" s="21"/>
    </row>
    <row r="16" spans="1:48" ht="41.25" customHeight="1">
      <c r="A16" s="51"/>
      <c r="B16" s="54" t="s">
        <v>25</v>
      </c>
      <c r="C16" s="257" t="s">
        <v>26</v>
      </c>
      <c r="D16" s="257"/>
      <c r="E16" s="257"/>
      <c r="F16" s="257"/>
      <c r="G16" s="257"/>
      <c r="H16" s="257"/>
      <c r="I16" s="257"/>
      <c r="J16" s="50"/>
      <c r="K16" s="21"/>
      <c r="L16" s="21"/>
      <c r="M16" s="21"/>
      <c r="N16" s="21"/>
      <c r="O16" s="21"/>
      <c r="P16" s="21"/>
      <c r="Q16" s="21"/>
      <c r="S16" s="21"/>
    </row>
    <row r="17" spans="1:48" ht="51.75" customHeight="1">
      <c r="A17" s="51"/>
      <c r="B17" s="55" t="s">
        <v>27</v>
      </c>
      <c r="C17" s="257" t="s">
        <v>139</v>
      </c>
      <c r="D17" s="257"/>
      <c r="E17" s="257"/>
      <c r="F17" s="257"/>
      <c r="G17" s="257"/>
      <c r="H17" s="257"/>
      <c r="I17" s="257"/>
      <c r="J17" s="50"/>
      <c r="K17" s="21"/>
      <c r="L17" s="21"/>
      <c r="M17" s="21"/>
      <c r="N17" s="21"/>
      <c r="O17" s="21"/>
      <c r="P17" s="21"/>
      <c r="Q17" s="21"/>
      <c r="R17" s="21"/>
      <c r="S17" s="21"/>
    </row>
    <row r="18" spans="1:48" ht="69" customHeight="1">
      <c r="A18" s="51"/>
      <c r="B18" s="54" t="s">
        <v>28</v>
      </c>
      <c r="C18" s="257" t="s">
        <v>29</v>
      </c>
      <c r="D18" s="257"/>
      <c r="E18" s="257"/>
      <c r="F18" s="257"/>
      <c r="G18" s="257"/>
      <c r="H18" s="257"/>
      <c r="I18" s="257"/>
      <c r="J18" s="50"/>
      <c r="K18" s="21"/>
      <c r="L18" s="21"/>
      <c r="M18" s="21"/>
      <c r="N18" s="21"/>
      <c r="O18" s="21"/>
      <c r="P18" s="21"/>
      <c r="Q18" s="21"/>
      <c r="R18" s="21"/>
      <c r="S18" s="21"/>
    </row>
    <row r="19" spans="1:48" ht="48.75" customHeight="1">
      <c r="A19" s="51"/>
      <c r="B19" s="54" t="s">
        <v>52</v>
      </c>
      <c r="C19" s="257" t="s">
        <v>203</v>
      </c>
      <c r="D19" s="257"/>
      <c r="E19" s="257"/>
      <c r="F19" s="257"/>
      <c r="G19" s="257"/>
      <c r="H19" s="257"/>
      <c r="I19" s="257"/>
      <c r="J19" s="5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ht="54.75" customHeight="1">
      <c r="A20" s="51"/>
      <c r="B20" s="54" t="s">
        <v>105</v>
      </c>
      <c r="C20" s="257" t="s">
        <v>131</v>
      </c>
      <c r="D20" s="257"/>
      <c r="E20" s="257"/>
      <c r="F20" s="257"/>
      <c r="G20" s="257"/>
      <c r="H20" s="257"/>
      <c r="I20" s="257"/>
      <c r="J20" s="5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 ht="85.5" customHeight="1">
      <c r="A21" s="51"/>
      <c r="B21" s="54" t="s">
        <v>53</v>
      </c>
      <c r="C21" s="257" t="s">
        <v>204</v>
      </c>
      <c r="D21" s="257"/>
      <c r="E21" s="257"/>
      <c r="F21" s="257"/>
      <c r="G21" s="257"/>
      <c r="H21" s="257"/>
      <c r="I21" s="257"/>
      <c r="J21" s="5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ht="65.25" customHeight="1">
      <c r="A22" s="51"/>
      <c r="B22" s="54" t="s">
        <v>55</v>
      </c>
      <c r="C22" s="257" t="s">
        <v>206</v>
      </c>
      <c r="D22" s="257"/>
      <c r="E22" s="257"/>
      <c r="F22" s="257"/>
      <c r="G22" s="257"/>
      <c r="H22" s="257"/>
      <c r="I22" s="257"/>
      <c r="J22" s="5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 ht="78" customHeight="1">
      <c r="A23" s="51"/>
      <c r="B23" s="54" t="s">
        <v>54</v>
      </c>
      <c r="C23" s="257" t="s">
        <v>205</v>
      </c>
      <c r="D23" s="257"/>
      <c r="E23" s="257"/>
      <c r="F23" s="257"/>
      <c r="G23" s="257"/>
      <c r="H23" s="257"/>
      <c r="I23" s="257"/>
      <c r="J23" s="5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 s="20" customFormat="1" ht="72" customHeight="1">
      <c r="A24" s="51"/>
      <c r="B24" s="256" t="s">
        <v>216</v>
      </c>
      <c r="C24" s="256"/>
      <c r="D24" s="256"/>
      <c r="E24" s="256"/>
      <c r="F24" s="256"/>
      <c r="G24" s="256"/>
      <c r="H24" s="256"/>
      <c r="I24" s="256"/>
      <c r="J24" s="51"/>
    </row>
    <row r="25" spans="1:48" s="20" customFormat="1" ht="1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48">
      <c r="A26" s="51"/>
      <c r="B26" s="53"/>
      <c r="C26" s="53"/>
      <c r="D26" s="53"/>
      <c r="E26" s="53"/>
      <c r="F26" s="53"/>
      <c r="G26" s="53"/>
      <c r="H26" s="53"/>
      <c r="I26" s="53"/>
      <c r="J26" s="51"/>
    </row>
  </sheetData>
  <sheetProtection algorithmName="SHA-512" hashValue="AWKBv2G9Om/iVjVQ5bzFLuOc2b0a3f+G+f3fivOTOaGo184gWLaPJJoh/gomXay0qF7ZqqsojZ+ubqAl6yE/Wg==" saltValue="FsS2Seo+33ZiVv9yoVp+Ig==" spinCount="100000" sheet="1" objects="1" scenarios="1"/>
  <mergeCells count="24">
    <mergeCell ref="B1:B3"/>
    <mergeCell ref="C1:G3"/>
    <mergeCell ref="B4:I4"/>
    <mergeCell ref="C23:I23"/>
    <mergeCell ref="C22:I22"/>
    <mergeCell ref="C21:I21"/>
    <mergeCell ref="C15:I15"/>
    <mergeCell ref="C16:I16"/>
    <mergeCell ref="H3:I3"/>
    <mergeCell ref="C8:I8"/>
    <mergeCell ref="C9:I9"/>
    <mergeCell ref="C10:I10"/>
    <mergeCell ref="C11:I11"/>
    <mergeCell ref="C7:I7"/>
    <mergeCell ref="C5:I5"/>
    <mergeCell ref="C6:I6"/>
    <mergeCell ref="B24:I24"/>
    <mergeCell ref="C13:I13"/>
    <mergeCell ref="C12:I12"/>
    <mergeCell ref="C20:I20"/>
    <mergeCell ref="C14:I14"/>
    <mergeCell ref="C17:I17"/>
    <mergeCell ref="C18:I18"/>
    <mergeCell ref="C19:I19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6698-A95A-42CC-A956-D414412BA419}">
  <dimension ref="A1:M93"/>
  <sheetViews>
    <sheetView showGridLines="0" tabSelected="1" zoomScale="77" zoomScaleNormal="77" workbookViewId="0">
      <selection activeCell="J1" sqref="J1"/>
    </sheetView>
  </sheetViews>
  <sheetFormatPr baseColWidth="10" defaultColWidth="10.85546875" defaultRowHeight="18.75"/>
  <cols>
    <col min="1" max="1" width="4.28515625" style="12" customWidth="1"/>
    <col min="2" max="2" width="13" style="11" bestFit="1" customWidth="1"/>
    <col min="3" max="4" width="50.28515625" style="12" customWidth="1"/>
    <col min="5" max="5" width="32.5703125" style="12" customWidth="1"/>
    <col min="6" max="6" width="15" style="12" customWidth="1"/>
    <col min="7" max="7" width="82.28515625" style="12" customWidth="1"/>
    <col min="8" max="8" width="20.7109375" style="12" customWidth="1"/>
    <col min="9" max="10" width="20" style="12" customWidth="1"/>
    <col min="11" max="11" width="11.7109375" style="12" customWidth="1"/>
    <col min="12" max="16384" width="10.85546875" style="12"/>
  </cols>
  <sheetData>
    <row r="1" spans="1:13" s="37" customFormat="1" ht="38.1" customHeight="1">
      <c r="A1" s="201"/>
      <c r="B1" s="316"/>
      <c r="C1" s="316"/>
      <c r="D1" s="258" t="s">
        <v>135</v>
      </c>
      <c r="E1" s="258"/>
      <c r="F1" s="258"/>
      <c r="G1" s="258"/>
      <c r="H1" s="258"/>
      <c r="I1" s="47" t="s">
        <v>208</v>
      </c>
      <c r="J1" s="41">
        <v>45576</v>
      </c>
      <c r="K1" s="201"/>
      <c r="L1" s="40"/>
      <c r="M1" s="40"/>
    </row>
    <row r="2" spans="1:13" s="37" customFormat="1" ht="38.1" customHeight="1">
      <c r="A2" s="201"/>
      <c r="B2" s="316"/>
      <c r="C2" s="316"/>
      <c r="D2" s="258"/>
      <c r="E2" s="258"/>
      <c r="F2" s="258"/>
      <c r="G2" s="258"/>
      <c r="H2" s="258"/>
      <c r="I2" s="23" t="s">
        <v>227</v>
      </c>
      <c r="J2" s="47" t="s">
        <v>209</v>
      </c>
      <c r="K2" s="201"/>
      <c r="L2" s="40"/>
      <c r="M2" s="40"/>
    </row>
    <row r="3" spans="1:13" s="37" customFormat="1" ht="38.1" customHeight="1">
      <c r="A3" s="201"/>
      <c r="B3" s="316"/>
      <c r="C3" s="316"/>
      <c r="D3" s="258"/>
      <c r="E3" s="258"/>
      <c r="F3" s="258"/>
      <c r="G3" s="258"/>
      <c r="H3" s="258"/>
      <c r="I3" s="262" t="s">
        <v>210</v>
      </c>
      <c r="J3" s="262"/>
      <c r="K3" s="201"/>
      <c r="L3" s="40"/>
      <c r="M3" s="40"/>
    </row>
    <row r="4" spans="1:13" s="37" customFormat="1" ht="11.25" customHeight="1">
      <c r="A4" s="201"/>
      <c r="B4" s="202"/>
      <c r="C4" s="202"/>
      <c r="D4" s="203"/>
      <c r="E4" s="203"/>
      <c r="F4" s="203"/>
      <c r="G4" s="203"/>
      <c r="H4" s="203"/>
      <c r="I4" s="204"/>
      <c r="J4" s="204"/>
      <c r="K4" s="201"/>
      <c r="L4" s="40"/>
      <c r="M4" s="40"/>
    </row>
    <row r="5" spans="1:13" s="81" customFormat="1" ht="34.5" customHeight="1">
      <c r="A5" s="205"/>
      <c r="B5" s="317" t="s">
        <v>218</v>
      </c>
      <c r="C5" s="318"/>
      <c r="D5" s="324" t="s">
        <v>226</v>
      </c>
      <c r="E5" s="325"/>
      <c r="F5" s="325"/>
      <c r="G5" s="325"/>
      <c r="H5" s="325"/>
      <c r="I5" s="325"/>
      <c r="J5" s="325"/>
      <c r="K5" s="206"/>
      <c r="L5" s="80"/>
      <c r="M5" s="80"/>
    </row>
    <row r="6" spans="1:13" s="43" customFormat="1" ht="25.5" customHeight="1">
      <c r="A6" s="201"/>
      <c r="B6" s="319" t="s">
        <v>219</v>
      </c>
      <c r="C6" s="320"/>
      <c r="D6" s="326" t="s">
        <v>220</v>
      </c>
      <c r="E6" s="327"/>
      <c r="F6" s="326" t="s">
        <v>221</v>
      </c>
      <c r="G6" s="330"/>
      <c r="H6" s="321" t="s">
        <v>222</v>
      </c>
      <c r="I6" s="322"/>
      <c r="J6" s="323"/>
      <c r="K6" s="201"/>
      <c r="L6" s="42"/>
      <c r="M6" s="42"/>
    </row>
    <row r="7" spans="1:13" s="43" customFormat="1" ht="30" customHeight="1">
      <c r="A7" s="201"/>
      <c r="B7" s="346"/>
      <c r="C7" s="347"/>
      <c r="D7" s="328"/>
      <c r="E7" s="329"/>
      <c r="F7" s="331"/>
      <c r="G7" s="332"/>
      <c r="H7" s="342" t="s">
        <v>226</v>
      </c>
      <c r="I7" s="342"/>
      <c r="J7" s="332"/>
      <c r="K7" s="201"/>
      <c r="L7" s="42"/>
      <c r="M7" s="42"/>
    </row>
    <row r="8" spans="1:13" s="13" customFormat="1" ht="9.75" customHeight="1">
      <c r="A8" s="201"/>
      <c r="B8" s="343"/>
      <c r="C8" s="344"/>
      <c r="D8" s="344"/>
      <c r="E8" s="344"/>
      <c r="F8" s="344"/>
      <c r="G8" s="344"/>
      <c r="H8" s="344"/>
      <c r="I8" s="344"/>
      <c r="J8" s="345"/>
      <c r="K8" s="201"/>
      <c r="L8" s="9"/>
      <c r="M8" s="9"/>
    </row>
    <row r="9" spans="1:13" s="27" customFormat="1" ht="20.25" customHeight="1">
      <c r="A9" s="201"/>
      <c r="B9" s="306" t="s">
        <v>30</v>
      </c>
      <c r="C9" s="308" t="s">
        <v>31</v>
      </c>
      <c r="D9" s="310" t="s">
        <v>32</v>
      </c>
      <c r="E9" s="312" t="s">
        <v>33</v>
      </c>
      <c r="F9" s="314" t="s">
        <v>34</v>
      </c>
      <c r="G9" s="312" t="s">
        <v>212</v>
      </c>
      <c r="H9" s="314" t="s">
        <v>35</v>
      </c>
      <c r="I9" s="348" t="s">
        <v>36</v>
      </c>
      <c r="J9" s="349"/>
      <c r="K9" s="207"/>
      <c r="L9" s="26"/>
      <c r="M9" s="26"/>
    </row>
    <row r="10" spans="1:13" s="28" customFormat="1" ht="41.25" customHeight="1">
      <c r="A10" s="201"/>
      <c r="B10" s="307"/>
      <c r="C10" s="309"/>
      <c r="D10" s="311"/>
      <c r="E10" s="313"/>
      <c r="F10" s="315"/>
      <c r="G10" s="313"/>
      <c r="H10" s="315"/>
      <c r="I10" s="208" t="s">
        <v>39</v>
      </c>
      <c r="J10" s="208" t="s">
        <v>42</v>
      </c>
      <c r="K10" s="201"/>
      <c r="L10" s="26"/>
      <c r="M10" s="26"/>
    </row>
    <row r="11" spans="1:13" s="28" customFormat="1" ht="30.75" customHeight="1">
      <c r="A11" s="201"/>
      <c r="B11" s="333" t="s">
        <v>180</v>
      </c>
      <c r="C11" s="334"/>
      <c r="D11" s="334"/>
      <c r="E11" s="334"/>
      <c r="F11" s="334"/>
      <c r="G11" s="335"/>
      <c r="H11" s="334"/>
      <c r="I11" s="334"/>
      <c r="J11" s="336"/>
      <c r="K11" s="201"/>
      <c r="L11" s="26"/>
      <c r="M11" s="26"/>
    </row>
    <row r="12" spans="1:13" s="25" customFormat="1" ht="31.5" customHeight="1" thickBot="1">
      <c r="A12" s="201"/>
      <c r="B12" s="297">
        <v>1</v>
      </c>
      <c r="C12" s="281"/>
      <c r="D12" s="281"/>
      <c r="E12" s="281"/>
      <c r="F12" s="337"/>
      <c r="G12" s="86"/>
      <c r="H12" s="339">
        <v>0.6</v>
      </c>
      <c r="I12" s="292">
        <v>0.3</v>
      </c>
      <c r="J12" s="292" t="s">
        <v>226</v>
      </c>
      <c r="K12" s="201"/>
      <c r="L12" s="24"/>
      <c r="M12" s="24"/>
    </row>
    <row r="13" spans="1:13" s="25" customFormat="1" ht="31.5" customHeight="1" thickBot="1">
      <c r="A13" s="201"/>
      <c r="B13" s="298"/>
      <c r="C13" s="282"/>
      <c r="D13" s="282"/>
      <c r="E13" s="282"/>
      <c r="F13" s="338"/>
      <c r="G13" s="86"/>
      <c r="H13" s="340"/>
      <c r="I13" s="293"/>
      <c r="J13" s="293"/>
      <c r="K13" s="201"/>
      <c r="L13" s="24"/>
      <c r="M13" s="24"/>
    </row>
    <row r="14" spans="1:13" s="25" customFormat="1" ht="31.5" customHeight="1" thickBot="1">
      <c r="A14" s="201"/>
      <c r="B14" s="298"/>
      <c r="C14" s="282"/>
      <c r="D14" s="282"/>
      <c r="E14" s="282"/>
      <c r="F14" s="209" t="s">
        <v>213</v>
      </c>
      <c r="G14" s="86"/>
      <c r="H14" s="340"/>
      <c r="I14" s="293"/>
      <c r="J14" s="293"/>
      <c r="K14" s="201"/>
      <c r="L14" s="24"/>
      <c r="M14" s="24"/>
    </row>
    <row r="15" spans="1:13" s="25" customFormat="1" ht="31.5" customHeight="1" thickBot="1">
      <c r="A15" s="201"/>
      <c r="B15" s="298"/>
      <c r="C15" s="282"/>
      <c r="D15" s="282"/>
      <c r="E15" s="282"/>
      <c r="F15" s="304"/>
      <c r="G15" s="86"/>
      <c r="H15" s="340"/>
      <c r="I15" s="293"/>
      <c r="J15" s="293"/>
      <c r="K15" s="201"/>
      <c r="L15" s="24"/>
      <c r="M15" s="24"/>
    </row>
    <row r="16" spans="1:13" s="25" customFormat="1" ht="31.5" customHeight="1">
      <c r="A16" s="201"/>
      <c r="B16" s="299"/>
      <c r="C16" s="283"/>
      <c r="D16" s="283"/>
      <c r="E16" s="287"/>
      <c r="F16" s="305"/>
      <c r="G16" s="86"/>
      <c r="H16" s="341"/>
      <c r="I16" s="294"/>
      <c r="J16" s="294"/>
      <c r="K16" s="201"/>
      <c r="L16" s="24"/>
      <c r="M16" s="24"/>
    </row>
    <row r="17" spans="1:13" s="25" customFormat="1" ht="30.75" customHeight="1" thickBot="1">
      <c r="A17" s="201"/>
      <c r="B17" s="297">
        <v>2</v>
      </c>
      <c r="C17" s="281"/>
      <c r="D17" s="281"/>
      <c r="E17" s="281"/>
      <c r="F17" s="288"/>
      <c r="G17" s="85"/>
      <c r="H17" s="300">
        <v>0.1</v>
      </c>
      <c r="I17" s="292">
        <v>0.05</v>
      </c>
      <c r="J17" s="292" t="s">
        <v>226</v>
      </c>
      <c r="K17" s="201"/>
      <c r="L17" s="24"/>
      <c r="M17" s="24"/>
    </row>
    <row r="18" spans="1:13" s="25" customFormat="1" ht="30.75" customHeight="1" thickBot="1">
      <c r="A18" s="201"/>
      <c r="B18" s="298"/>
      <c r="C18" s="282"/>
      <c r="D18" s="282"/>
      <c r="E18" s="282"/>
      <c r="F18" s="289"/>
      <c r="G18" s="29"/>
      <c r="H18" s="282"/>
      <c r="I18" s="293"/>
      <c r="J18" s="293"/>
      <c r="K18" s="201"/>
      <c r="L18" s="24"/>
      <c r="M18" s="24"/>
    </row>
    <row r="19" spans="1:13" s="25" customFormat="1" ht="30.75" customHeight="1" thickBot="1">
      <c r="A19" s="201"/>
      <c r="B19" s="298"/>
      <c r="C19" s="282"/>
      <c r="D19" s="282"/>
      <c r="E19" s="282"/>
      <c r="F19" s="210" t="s">
        <v>213</v>
      </c>
      <c r="G19" s="29"/>
      <c r="H19" s="282"/>
      <c r="I19" s="293"/>
      <c r="J19" s="293"/>
      <c r="K19" s="201"/>
      <c r="L19" s="24"/>
      <c r="M19" s="24"/>
    </row>
    <row r="20" spans="1:13" s="25" customFormat="1" ht="30.75" customHeight="1" thickBot="1">
      <c r="A20" s="201"/>
      <c r="B20" s="298"/>
      <c r="C20" s="282"/>
      <c r="D20" s="282"/>
      <c r="E20" s="282"/>
      <c r="F20" s="295"/>
      <c r="G20" s="29"/>
      <c r="H20" s="282"/>
      <c r="I20" s="293"/>
      <c r="J20" s="293"/>
      <c r="K20" s="201"/>
      <c r="L20" s="24"/>
      <c r="M20" s="24"/>
    </row>
    <row r="21" spans="1:13" s="25" customFormat="1" ht="30.75" customHeight="1">
      <c r="A21" s="201"/>
      <c r="B21" s="299"/>
      <c r="C21" s="283"/>
      <c r="D21" s="283"/>
      <c r="E21" s="287"/>
      <c r="F21" s="296"/>
      <c r="G21" s="29"/>
      <c r="H21" s="283"/>
      <c r="I21" s="294"/>
      <c r="J21" s="294"/>
      <c r="K21" s="201"/>
      <c r="L21" s="24"/>
      <c r="M21" s="24"/>
    </row>
    <row r="22" spans="1:13" s="28" customFormat="1" ht="30.75" customHeight="1">
      <c r="A22" s="201"/>
      <c r="B22" s="278" t="s">
        <v>99</v>
      </c>
      <c r="C22" s="274"/>
      <c r="D22" s="274"/>
      <c r="E22" s="274"/>
      <c r="F22" s="274"/>
      <c r="G22" s="274"/>
      <c r="H22" s="274"/>
      <c r="I22" s="274"/>
      <c r="J22" s="279"/>
      <c r="K22" s="201"/>
      <c r="L22" s="26"/>
      <c r="M22" s="26"/>
    </row>
    <row r="23" spans="1:13" s="25" customFormat="1" ht="30.75" customHeight="1" thickBot="1">
      <c r="A23" s="201"/>
      <c r="B23" s="297">
        <v>3</v>
      </c>
      <c r="C23" s="281"/>
      <c r="D23" s="301"/>
      <c r="E23" s="281"/>
      <c r="F23" s="288"/>
      <c r="G23" s="29"/>
      <c r="H23" s="300">
        <v>0.1</v>
      </c>
      <c r="I23" s="292"/>
      <c r="J23" s="292"/>
      <c r="K23" s="201"/>
      <c r="L23" s="24"/>
      <c r="M23" s="24"/>
    </row>
    <row r="24" spans="1:13" s="25" customFormat="1" ht="30.75" customHeight="1" thickBot="1">
      <c r="A24" s="201"/>
      <c r="B24" s="298"/>
      <c r="C24" s="282"/>
      <c r="D24" s="302"/>
      <c r="E24" s="282"/>
      <c r="F24" s="289"/>
      <c r="G24" s="29"/>
      <c r="H24" s="282"/>
      <c r="I24" s="293"/>
      <c r="J24" s="293"/>
      <c r="K24" s="201"/>
      <c r="L24" s="24"/>
      <c r="M24" s="24"/>
    </row>
    <row r="25" spans="1:13" s="25" customFormat="1" ht="30.75" customHeight="1" thickBot="1">
      <c r="A25" s="201"/>
      <c r="B25" s="298"/>
      <c r="C25" s="282"/>
      <c r="D25" s="302"/>
      <c r="E25" s="282"/>
      <c r="F25" s="210" t="s">
        <v>213</v>
      </c>
      <c r="G25" s="29"/>
      <c r="H25" s="282"/>
      <c r="I25" s="293"/>
      <c r="J25" s="293"/>
      <c r="K25" s="201"/>
      <c r="L25" s="24"/>
      <c r="M25" s="24"/>
    </row>
    <row r="26" spans="1:13" s="25" customFormat="1" ht="30.75" customHeight="1" thickBot="1">
      <c r="A26" s="201"/>
      <c r="B26" s="298"/>
      <c r="C26" s="282"/>
      <c r="D26" s="302"/>
      <c r="E26" s="282"/>
      <c r="F26" s="295"/>
      <c r="G26" s="29"/>
      <c r="H26" s="282"/>
      <c r="I26" s="293"/>
      <c r="J26" s="293"/>
      <c r="K26" s="201"/>
      <c r="L26" s="24"/>
      <c r="M26" s="24"/>
    </row>
    <row r="27" spans="1:13" s="25" customFormat="1" ht="30.75" customHeight="1">
      <c r="A27" s="201"/>
      <c r="B27" s="299"/>
      <c r="C27" s="283"/>
      <c r="D27" s="303"/>
      <c r="E27" s="287"/>
      <c r="F27" s="296"/>
      <c r="G27" s="29"/>
      <c r="H27" s="283"/>
      <c r="I27" s="294"/>
      <c r="J27" s="294"/>
      <c r="K27" s="201"/>
      <c r="L27" s="24"/>
      <c r="M27" s="24"/>
    </row>
    <row r="28" spans="1:13" s="28" customFormat="1" ht="30.75" customHeight="1">
      <c r="A28" s="201"/>
      <c r="B28" s="278" t="s">
        <v>100</v>
      </c>
      <c r="C28" s="274"/>
      <c r="D28" s="274"/>
      <c r="E28" s="274"/>
      <c r="F28" s="274"/>
      <c r="G28" s="274"/>
      <c r="H28" s="274"/>
      <c r="I28" s="274"/>
      <c r="J28" s="279"/>
      <c r="K28" s="201"/>
      <c r="L28" s="26"/>
      <c r="M28" s="26"/>
    </row>
    <row r="29" spans="1:13" s="25" customFormat="1" ht="32.25" customHeight="1" thickBot="1">
      <c r="A29" s="201"/>
      <c r="B29" s="297">
        <v>4</v>
      </c>
      <c r="C29" s="281"/>
      <c r="D29" s="284"/>
      <c r="E29" s="281"/>
      <c r="F29" s="288"/>
      <c r="G29" s="197"/>
      <c r="H29" s="300">
        <v>0.1</v>
      </c>
      <c r="I29" s="292"/>
      <c r="J29" s="292"/>
      <c r="K29" s="201"/>
      <c r="L29" s="24"/>
      <c r="M29" s="24"/>
    </row>
    <row r="30" spans="1:13" s="25" customFormat="1" ht="32.25" customHeight="1" thickBot="1">
      <c r="A30" s="201"/>
      <c r="B30" s="298"/>
      <c r="C30" s="282"/>
      <c r="D30" s="285"/>
      <c r="E30" s="282"/>
      <c r="F30" s="289"/>
      <c r="H30" s="282"/>
      <c r="I30" s="293"/>
      <c r="J30" s="293"/>
      <c r="K30" s="201"/>
      <c r="L30" s="24"/>
      <c r="M30" s="24"/>
    </row>
    <row r="31" spans="1:13" s="25" customFormat="1" ht="32.25" customHeight="1" thickBot="1">
      <c r="A31" s="201"/>
      <c r="B31" s="298"/>
      <c r="C31" s="282"/>
      <c r="D31" s="285"/>
      <c r="E31" s="282"/>
      <c r="F31" s="210" t="s">
        <v>213</v>
      </c>
      <c r="G31" s="29"/>
      <c r="H31" s="282"/>
      <c r="I31" s="293"/>
      <c r="J31" s="293"/>
      <c r="K31" s="201"/>
      <c r="L31" s="24"/>
      <c r="M31" s="24"/>
    </row>
    <row r="32" spans="1:13" s="25" customFormat="1" ht="32.25" customHeight="1" thickBot="1">
      <c r="A32" s="201"/>
      <c r="B32" s="298"/>
      <c r="C32" s="282"/>
      <c r="D32" s="285"/>
      <c r="E32" s="282"/>
      <c r="F32" s="295"/>
      <c r="G32" s="200"/>
      <c r="H32" s="282"/>
      <c r="I32" s="293"/>
      <c r="J32" s="293"/>
      <c r="K32" s="201"/>
      <c r="L32" s="24"/>
      <c r="M32" s="24"/>
    </row>
    <row r="33" spans="1:13" s="25" customFormat="1" ht="32.25" customHeight="1">
      <c r="A33" s="201"/>
      <c r="B33" s="299"/>
      <c r="C33" s="283"/>
      <c r="D33" s="286"/>
      <c r="E33" s="287"/>
      <c r="F33" s="296"/>
      <c r="G33" s="199"/>
      <c r="H33" s="283"/>
      <c r="I33" s="294"/>
      <c r="J33" s="294"/>
      <c r="K33" s="201"/>
      <c r="L33" s="24"/>
      <c r="M33" s="24"/>
    </row>
    <row r="34" spans="1:13" s="28" customFormat="1" ht="30.75" customHeight="1">
      <c r="A34" s="201"/>
      <c r="B34" s="278" t="s">
        <v>101</v>
      </c>
      <c r="C34" s="274"/>
      <c r="D34" s="274"/>
      <c r="E34" s="274"/>
      <c r="F34" s="274"/>
      <c r="G34" s="274"/>
      <c r="H34" s="274"/>
      <c r="I34" s="274"/>
      <c r="J34" s="279"/>
      <c r="K34" s="201"/>
      <c r="L34" s="26"/>
      <c r="M34" s="26"/>
    </row>
    <row r="35" spans="1:13" s="25" customFormat="1" ht="30.75" customHeight="1" thickBot="1">
      <c r="A35" s="201"/>
      <c r="B35" s="280">
        <v>5</v>
      </c>
      <c r="C35" s="281"/>
      <c r="D35" s="284"/>
      <c r="E35" s="281"/>
      <c r="F35" s="288"/>
      <c r="G35" s="82"/>
      <c r="H35" s="290">
        <v>0.1</v>
      </c>
      <c r="I35" s="292"/>
      <c r="J35" s="292"/>
      <c r="K35" s="201"/>
      <c r="L35" s="24"/>
      <c r="M35" s="24"/>
    </row>
    <row r="36" spans="1:13" s="25" customFormat="1" ht="30.75" customHeight="1" thickBot="1">
      <c r="A36" s="201"/>
      <c r="B36" s="280"/>
      <c r="C36" s="282"/>
      <c r="D36" s="285"/>
      <c r="E36" s="282"/>
      <c r="F36" s="289"/>
      <c r="G36" s="82"/>
      <c r="H36" s="291"/>
      <c r="I36" s="293"/>
      <c r="J36" s="293"/>
      <c r="K36" s="201"/>
      <c r="L36" s="24"/>
      <c r="M36" s="24"/>
    </row>
    <row r="37" spans="1:13" s="25" customFormat="1" ht="30.75" customHeight="1" thickBot="1">
      <c r="A37" s="201"/>
      <c r="B37" s="280"/>
      <c r="C37" s="282"/>
      <c r="D37" s="285"/>
      <c r="E37" s="282"/>
      <c r="F37" s="210" t="s">
        <v>213</v>
      </c>
      <c r="G37" s="198"/>
      <c r="H37" s="291"/>
      <c r="I37" s="293"/>
      <c r="J37" s="293"/>
      <c r="K37" s="201"/>
      <c r="L37" s="24"/>
      <c r="M37" s="24"/>
    </row>
    <row r="38" spans="1:13" s="25" customFormat="1" ht="30.75" customHeight="1" thickBot="1">
      <c r="A38" s="201"/>
      <c r="B38" s="280"/>
      <c r="C38" s="282"/>
      <c r="D38" s="285"/>
      <c r="E38" s="282"/>
      <c r="F38" s="295"/>
      <c r="H38" s="291"/>
      <c r="I38" s="293"/>
      <c r="J38" s="293"/>
      <c r="K38" s="201"/>
      <c r="L38" s="24"/>
      <c r="M38" s="24"/>
    </row>
    <row r="39" spans="1:13" s="25" customFormat="1" ht="30.75" customHeight="1">
      <c r="A39" s="201"/>
      <c r="B39" s="280"/>
      <c r="C39" s="283"/>
      <c r="D39" s="286"/>
      <c r="E39" s="287"/>
      <c r="F39" s="296"/>
      <c r="G39" s="82"/>
      <c r="H39" s="291"/>
      <c r="I39" s="294"/>
      <c r="J39" s="294"/>
      <c r="K39" s="201"/>
      <c r="L39" s="24"/>
      <c r="M39" s="24"/>
    </row>
    <row r="40" spans="1:13" s="25" customFormat="1" ht="30.95" customHeight="1">
      <c r="A40" s="201"/>
      <c r="B40" s="272" t="s">
        <v>45</v>
      </c>
      <c r="C40" s="273"/>
      <c r="D40" s="274"/>
      <c r="E40" s="274"/>
      <c r="F40" s="274"/>
      <c r="G40" s="274"/>
      <c r="H40" s="211">
        <f>IF(SUM(H35)&gt;100%,"supera el 100%",SUM(H12:H39))</f>
        <v>0.99999999999999989</v>
      </c>
      <c r="I40" s="212">
        <f>IF(SUM(I35)&gt;100%,"supera el 100%",SUM(I12:I39))</f>
        <v>0.35</v>
      </c>
      <c r="J40" s="213">
        <f>IF(SUM(J35)&gt;100%,"supera el 100%",SUM(J12:J39))</f>
        <v>0</v>
      </c>
      <c r="K40" s="201"/>
      <c r="L40" s="24"/>
      <c r="M40" s="24"/>
    </row>
    <row r="41" spans="1:13" s="25" customFormat="1" ht="6.75" customHeight="1">
      <c r="A41" s="201"/>
      <c r="B41" s="269"/>
      <c r="C41" s="275"/>
      <c r="D41" s="217"/>
      <c r="E41" s="217"/>
      <c r="F41" s="217"/>
      <c r="G41" s="268"/>
      <c r="H41" s="268"/>
      <c r="I41" s="268"/>
      <c r="J41" s="264"/>
      <c r="K41" s="201"/>
      <c r="L41" s="24"/>
      <c r="M41" s="24"/>
    </row>
    <row r="42" spans="1:13" s="25" customFormat="1" ht="49.5" customHeight="1">
      <c r="A42" s="201"/>
      <c r="B42" s="269"/>
      <c r="C42" s="275"/>
      <c r="D42" s="216"/>
      <c r="E42" s="270" t="s">
        <v>48</v>
      </c>
      <c r="F42" s="271"/>
      <c r="G42" s="265"/>
      <c r="H42" s="265"/>
      <c r="I42" s="265"/>
      <c r="J42" s="264"/>
      <c r="K42" s="201"/>
      <c r="L42" s="24"/>
      <c r="M42" s="24"/>
    </row>
    <row r="43" spans="1:13" s="25" customFormat="1" ht="35.25" customHeight="1">
      <c r="A43" s="201"/>
      <c r="B43" s="269"/>
      <c r="C43" s="275"/>
      <c r="D43" s="216"/>
      <c r="E43" s="270" t="s">
        <v>223</v>
      </c>
      <c r="F43" s="271"/>
      <c r="G43" s="266">
        <f>B7</f>
        <v>0</v>
      </c>
      <c r="H43" s="266"/>
      <c r="I43" s="266"/>
      <c r="J43" s="264"/>
      <c r="K43" s="201"/>
      <c r="L43" s="24"/>
      <c r="M43" s="24"/>
    </row>
    <row r="44" spans="1:13" s="25" customFormat="1" ht="12.75" customHeight="1">
      <c r="A44" s="201"/>
      <c r="B44" s="269"/>
      <c r="C44" s="275"/>
      <c r="D44" s="216"/>
      <c r="E44" s="216"/>
      <c r="F44" s="216"/>
      <c r="G44" s="267"/>
      <c r="H44" s="267"/>
      <c r="I44" s="267"/>
      <c r="J44" s="264"/>
      <c r="K44" s="201"/>
      <c r="L44" s="24"/>
      <c r="M44" s="24"/>
    </row>
    <row r="45" spans="1:13" s="25" customFormat="1" ht="12.75" customHeight="1">
      <c r="A45" s="201"/>
      <c r="B45" s="269"/>
      <c r="C45" s="275"/>
      <c r="D45" s="216"/>
      <c r="E45" s="216"/>
      <c r="F45" s="216"/>
      <c r="G45" s="268"/>
      <c r="H45" s="268"/>
      <c r="I45" s="268"/>
      <c r="J45" s="264"/>
      <c r="K45" s="201"/>
      <c r="L45" s="24"/>
      <c r="M45" s="24"/>
    </row>
    <row r="46" spans="1:13" s="25" customFormat="1" ht="46.5" customHeight="1">
      <c r="A46" s="201"/>
      <c r="B46" s="269"/>
      <c r="C46" s="214" t="s">
        <v>46</v>
      </c>
      <c r="D46" s="84"/>
      <c r="E46" s="270" t="s">
        <v>224</v>
      </c>
      <c r="F46" s="271"/>
      <c r="G46" s="265"/>
      <c r="H46" s="265"/>
      <c r="I46" s="265"/>
      <c r="J46" s="264"/>
      <c r="K46" s="201"/>
      <c r="L46" s="24"/>
      <c r="M46" s="24"/>
    </row>
    <row r="47" spans="1:13" s="25" customFormat="1" ht="35.25" customHeight="1">
      <c r="A47" s="201"/>
      <c r="B47" s="269"/>
      <c r="C47" s="214" t="s">
        <v>47</v>
      </c>
      <c r="D47" s="83"/>
      <c r="E47" s="270" t="s">
        <v>225</v>
      </c>
      <c r="F47" s="271"/>
      <c r="G47" s="266">
        <f>E7</f>
        <v>0</v>
      </c>
      <c r="H47" s="266"/>
      <c r="I47" s="266"/>
      <c r="J47" s="264"/>
      <c r="K47" s="201"/>
      <c r="L47" s="24"/>
      <c r="M47" s="24"/>
    </row>
    <row r="48" spans="1:13" s="25" customFormat="1" ht="15" customHeight="1">
      <c r="A48" s="201"/>
      <c r="B48" s="276"/>
      <c r="C48" s="268"/>
      <c r="D48" s="268"/>
      <c r="E48" s="268"/>
      <c r="F48" s="268"/>
      <c r="G48" s="268"/>
      <c r="H48" s="268"/>
      <c r="I48" s="268"/>
      <c r="J48" s="277"/>
      <c r="K48" s="201"/>
      <c r="L48" s="24"/>
      <c r="M48" s="24"/>
    </row>
    <row r="49" spans="1:13" s="30" customFormat="1" ht="12" customHeight="1">
      <c r="A49" s="201"/>
      <c r="B49" s="218"/>
      <c r="C49" s="219"/>
      <c r="D49" s="219"/>
      <c r="E49" s="219"/>
      <c r="F49" s="219"/>
      <c r="G49" s="219"/>
      <c r="H49" s="219"/>
      <c r="I49" s="219"/>
      <c r="J49" s="219"/>
      <c r="K49" s="201"/>
      <c r="L49" s="24"/>
      <c r="M49" s="24"/>
    </row>
    <row r="50" spans="1:13" s="30" customFormat="1" ht="57" customHeight="1">
      <c r="A50" s="201"/>
      <c r="B50" s="256" t="s">
        <v>216</v>
      </c>
      <c r="C50" s="256"/>
      <c r="D50" s="256"/>
      <c r="E50" s="256"/>
      <c r="F50" s="256"/>
      <c r="G50" s="256"/>
      <c r="H50" s="256"/>
      <c r="I50" s="256"/>
      <c r="J50" s="256"/>
      <c r="K50" s="201"/>
    </row>
    <row r="51" spans="1:13" s="30" customFormat="1" ht="12" customHeight="1">
      <c r="A51" s="201"/>
      <c r="B51" s="263"/>
      <c r="C51" s="263"/>
      <c r="D51" s="263"/>
      <c r="E51" s="263"/>
      <c r="F51" s="263"/>
      <c r="G51" s="263"/>
      <c r="H51" s="263"/>
      <c r="I51" s="263"/>
      <c r="J51" s="263"/>
      <c r="K51" s="201"/>
    </row>
    <row r="52" spans="1:13" s="30" customFormat="1" ht="12" customHeight="1">
      <c r="A52" s="201"/>
      <c r="B52" s="220"/>
      <c r="C52" s="221"/>
      <c r="D52" s="221"/>
      <c r="E52" s="221"/>
      <c r="F52" s="221"/>
      <c r="G52" s="221"/>
      <c r="H52" s="221"/>
      <c r="I52" s="221"/>
      <c r="J52" s="221"/>
      <c r="K52" s="221"/>
    </row>
    <row r="53" spans="1:13" s="13" customFormat="1" ht="30">
      <c r="A53" s="222"/>
      <c r="B53" s="223"/>
      <c r="C53" s="224"/>
      <c r="D53" s="224"/>
      <c r="E53" s="224"/>
      <c r="F53" s="224"/>
      <c r="G53" s="224"/>
      <c r="H53" s="224"/>
      <c r="I53" s="224"/>
      <c r="J53" s="224"/>
      <c r="K53" s="222"/>
    </row>
    <row r="54" spans="1:13" s="13" customFormat="1" ht="30">
      <c r="A54" s="222"/>
      <c r="B54" s="223"/>
      <c r="C54" s="224"/>
      <c r="D54" s="224"/>
      <c r="E54" s="224"/>
      <c r="F54" s="224"/>
      <c r="G54" s="224"/>
      <c r="H54" s="224"/>
      <c r="I54" s="224"/>
      <c r="J54" s="224"/>
      <c r="K54" s="222"/>
    </row>
    <row r="55" spans="1:13" s="13" customFormat="1" ht="30">
      <c r="B55" s="17"/>
      <c r="C55" s="16"/>
      <c r="D55" s="16"/>
      <c r="E55" s="16"/>
      <c r="F55" s="16"/>
      <c r="G55" s="16"/>
      <c r="H55" s="16"/>
      <c r="I55" s="16"/>
      <c r="J55" s="16"/>
    </row>
    <row r="56" spans="1:13" s="13" customFormat="1" ht="30">
      <c r="B56" s="17"/>
      <c r="C56" s="16"/>
      <c r="D56" s="16"/>
      <c r="E56" s="16"/>
      <c r="F56" s="16"/>
      <c r="G56" s="16"/>
      <c r="H56" s="16"/>
      <c r="I56" s="16"/>
      <c r="J56" s="16"/>
    </row>
    <row r="57" spans="1:13" s="13" customFormat="1" ht="30">
      <c r="B57" s="17"/>
      <c r="C57" s="16"/>
      <c r="D57" s="16"/>
      <c r="E57" s="16"/>
      <c r="F57" s="16"/>
      <c r="G57" s="16"/>
      <c r="H57" s="16"/>
      <c r="I57" s="16"/>
      <c r="J57" s="16"/>
    </row>
    <row r="58" spans="1:13" s="13" customFormat="1" ht="30">
      <c r="B58" s="17"/>
      <c r="C58" s="16"/>
      <c r="D58" s="16"/>
      <c r="E58" s="16"/>
      <c r="F58" s="16"/>
      <c r="G58" s="16"/>
      <c r="H58" s="16"/>
      <c r="I58" s="16"/>
      <c r="J58" s="16"/>
    </row>
    <row r="59" spans="1:13" s="13" customFormat="1" ht="30">
      <c r="B59" s="17"/>
      <c r="C59" s="16"/>
      <c r="D59" s="16"/>
      <c r="E59" s="16"/>
      <c r="F59" s="16"/>
      <c r="G59" s="16"/>
      <c r="H59" s="16"/>
      <c r="I59" s="16"/>
      <c r="J59" s="16"/>
    </row>
    <row r="60" spans="1:13" s="13" customFormat="1" ht="30">
      <c r="B60" s="17"/>
      <c r="C60" s="16"/>
      <c r="D60" s="16"/>
      <c r="E60" s="16"/>
      <c r="F60" s="16"/>
      <c r="G60" s="16"/>
      <c r="H60" s="16"/>
      <c r="I60" s="16"/>
      <c r="J60" s="16"/>
    </row>
    <row r="61" spans="1:13" s="13" customFormat="1" ht="30">
      <c r="B61" s="17"/>
      <c r="C61" s="16"/>
      <c r="D61" s="16"/>
      <c r="E61" s="16"/>
      <c r="F61" s="16"/>
      <c r="G61" s="16"/>
      <c r="H61" s="16"/>
      <c r="I61" s="16"/>
      <c r="J61" s="16"/>
    </row>
    <row r="62" spans="1:13" s="13" customFormat="1" ht="30">
      <c r="B62" s="17"/>
      <c r="C62" s="16"/>
      <c r="D62" s="16"/>
      <c r="E62" s="16"/>
      <c r="F62" s="16"/>
      <c r="G62" s="16"/>
      <c r="H62" s="16"/>
      <c r="I62" s="16"/>
      <c r="J62" s="16"/>
    </row>
    <row r="63" spans="1:13" s="13" customFormat="1" ht="30">
      <c r="B63" s="17"/>
      <c r="C63" s="16"/>
      <c r="D63" s="16"/>
      <c r="E63" s="16"/>
      <c r="F63" s="16"/>
      <c r="G63" s="16"/>
      <c r="H63" s="16"/>
      <c r="I63" s="16"/>
      <c r="J63" s="16"/>
    </row>
    <row r="64" spans="1:13" s="13" customFormat="1" ht="30">
      <c r="B64" s="17"/>
      <c r="C64" s="16"/>
      <c r="D64" s="16"/>
      <c r="E64" s="16"/>
      <c r="F64" s="16"/>
      <c r="G64" s="16"/>
      <c r="H64" s="16"/>
      <c r="I64" s="16"/>
      <c r="J64" s="16"/>
    </row>
    <row r="65" spans="2:10" s="13" customFormat="1" ht="30">
      <c r="B65" s="17"/>
      <c r="C65" s="16"/>
      <c r="D65" s="16"/>
      <c r="E65" s="16"/>
      <c r="F65" s="16"/>
      <c r="G65" s="16"/>
      <c r="H65" s="16"/>
      <c r="I65" s="16"/>
      <c r="J65" s="16"/>
    </row>
    <row r="66" spans="2:10" s="13" customFormat="1" ht="30">
      <c r="B66" s="17"/>
      <c r="C66" s="16"/>
      <c r="D66" s="16"/>
      <c r="E66" s="16"/>
      <c r="F66" s="16"/>
      <c r="G66" s="16"/>
      <c r="H66" s="16"/>
      <c r="I66" s="16"/>
      <c r="J66" s="16"/>
    </row>
    <row r="67" spans="2:10" s="13" customFormat="1" ht="30">
      <c r="B67" s="17"/>
      <c r="C67" s="16"/>
      <c r="D67" s="16"/>
      <c r="E67" s="16"/>
      <c r="F67" s="16"/>
      <c r="G67" s="16"/>
      <c r="H67" s="16"/>
      <c r="I67" s="16"/>
      <c r="J67" s="16"/>
    </row>
    <row r="68" spans="2:10" s="13" customFormat="1" ht="30">
      <c r="B68" s="17"/>
      <c r="C68" s="16"/>
      <c r="D68" s="16"/>
      <c r="E68" s="16"/>
      <c r="F68" s="16"/>
      <c r="G68" s="16"/>
      <c r="H68" s="16"/>
      <c r="I68" s="16"/>
      <c r="J68" s="16"/>
    </row>
    <row r="69" spans="2:10" s="13" customFormat="1" ht="30">
      <c r="B69" s="17"/>
      <c r="C69" s="16"/>
      <c r="D69" s="16"/>
      <c r="E69" s="16"/>
      <c r="F69" s="16"/>
      <c r="G69" s="16"/>
      <c r="H69" s="16"/>
      <c r="I69" s="16"/>
      <c r="J69" s="16"/>
    </row>
    <row r="70" spans="2:10" s="13" customFormat="1" ht="30">
      <c r="B70" s="17"/>
      <c r="C70" s="16"/>
      <c r="D70" s="16"/>
      <c r="E70" s="16"/>
      <c r="F70" s="16"/>
      <c r="G70" s="16"/>
      <c r="H70" s="16"/>
      <c r="I70" s="16"/>
      <c r="J70" s="16"/>
    </row>
    <row r="71" spans="2:10" s="13" customFormat="1" ht="30">
      <c r="B71" s="17"/>
      <c r="C71" s="16"/>
      <c r="D71" s="16"/>
      <c r="E71" s="16"/>
      <c r="F71" s="16"/>
      <c r="G71" s="16"/>
      <c r="H71" s="16"/>
      <c r="I71" s="16"/>
      <c r="J71" s="16"/>
    </row>
    <row r="72" spans="2:10" s="13" customFormat="1" ht="30">
      <c r="B72" s="17"/>
      <c r="C72" s="16"/>
      <c r="D72" s="16"/>
      <c r="E72" s="16"/>
      <c r="F72" s="16"/>
      <c r="G72" s="16"/>
      <c r="H72" s="16"/>
      <c r="I72" s="16"/>
      <c r="J72" s="16"/>
    </row>
    <row r="73" spans="2:10" s="13" customFormat="1" ht="30">
      <c r="B73" s="17"/>
      <c r="C73" s="16"/>
      <c r="D73" s="16"/>
      <c r="E73" s="16"/>
      <c r="F73" s="16"/>
      <c r="G73" s="16"/>
      <c r="H73" s="16"/>
      <c r="I73" s="16"/>
      <c r="J73" s="16"/>
    </row>
    <row r="74" spans="2:10" s="13" customFormat="1" ht="30">
      <c r="B74" s="17"/>
      <c r="C74" s="16"/>
      <c r="D74" s="16"/>
      <c r="E74" s="16"/>
      <c r="F74" s="16"/>
      <c r="G74" s="16"/>
      <c r="H74" s="16"/>
      <c r="I74" s="16"/>
      <c r="J74" s="16"/>
    </row>
    <row r="75" spans="2:10" s="13" customFormat="1" ht="30">
      <c r="B75" s="17"/>
      <c r="C75" s="16"/>
      <c r="D75" s="16"/>
      <c r="E75" s="16"/>
      <c r="F75" s="16"/>
      <c r="G75" s="16"/>
      <c r="H75" s="16"/>
      <c r="I75" s="16"/>
      <c r="J75" s="16"/>
    </row>
    <row r="76" spans="2:10" s="13" customFormat="1" ht="30">
      <c r="B76" s="17"/>
      <c r="C76" s="16"/>
      <c r="D76" s="16"/>
      <c r="E76" s="16"/>
      <c r="F76" s="16"/>
      <c r="G76" s="16"/>
      <c r="H76" s="16"/>
      <c r="I76" s="16"/>
      <c r="J76" s="16"/>
    </row>
    <row r="77" spans="2:10" s="13" customFormat="1" ht="30">
      <c r="B77" s="17"/>
      <c r="C77" s="16"/>
      <c r="D77" s="16"/>
      <c r="E77" s="16"/>
      <c r="F77" s="16"/>
      <c r="G77" s="16"/>
      <c r="H77" s="16"/>
      <c r="I77" s="16"/>
      <c r="J77" s="16"/>
    </row>
    <row r="78" spans="2:10" s="13" customFormat="1" ht="31.5">
      <c r="B78" s="18"/>
      <c r="C78" s="19"/>
      <c r="D78" s="19"/>
      <c r="E78" s="19"/>
      <c r="F78" s="19"/>
      <c r="G78" s="19"/>
      <c r="H78" s="19"/>
      <c r="I78" s="19"/>
      <c r="J78" s="19"/>
    </row>
    <row r="79" spans="2:10" s="13" customFormat="1" ht="31.5">
      <c r="B79" s="18"/>
      <c r="C79" s="19"/>
      <c r="D79" s="19"/>
      <c r="E79" s="19"/>
      <c r="F79" s="19"/>
      <c r="G79" s="19"/>
      <c r="H79" s="19"/>
      <c r="I79" s="19"/>
      <c r="J79" s="19"/>
    </row>
    <row r="80" spans="2:10" s="13" customFormat="1" ht="31.5">
      <c r="B80" s="18"/>
      <c r="C80" s="19"/>
      <c r="D80" s="19"/>
      <c r="E80" s="19"/>
      <c r="F80" s="19"/>
      <c r="G80" s="19"/>
      <c r="H80" s="19"/>
      <c r="I80" s="19"/>
      <c r="J80" s="19"/>
    </row>
    <row r="81" spans="2:10" s="13" customFormat="1" ht="31.5">
      <c r="B81" s="18"/>
      <c r="C81" s="19"/>
      <c r="D81" s="19"/>
      <c r="E81" s="19"/>
      <c r="F81" s="19"/>
      <c r="G81" s="19"/>
      <c r="H81" s="19"/>
      <c r="I81" s="19"/>
      <c r="J81" s="19"/>
    </row>
    <row r="82" spans="2:10" s="13" customFormat="1" ht="31.5">
      <c r="B82" s="18"/>
      <c r="C82" s="19"/>
      <c r="D82" s="19"/>
      <c r="E82" s="19"/>
      <c r="F82" s="19"/>
      <c r="G82" s="19"/>
      <c r="H82" s="19"/>
      <c r="I82" s="19"/>
      <c r="J82" s="19"/>
    </row>
    <row r="83" spans="2:10" s="13" customFormat="1" ht="31.5">
      <c r="B83" s="18"/>
      <c r="C83" s="19"/>
      <c r="D83" s="19"/>
      <c r="E83" s="19"/>
      <c r="F83" s="19"/>
      <c r="G83" s="19"/>
      <c r="H83" s="19"/>
      <c r="I83" s="19"/>
      <c r="J83" s="19"/>
    </row>
    <row r="84" spans="2:10" s="13" customFormat="1" ht="31.5">
      <c r="B84" s="18"/>
      <c r="C84" s="19"/>
      <c r="D84" s="19"/>
      <c r="E84" s="19"/>
      <c r="F84" s="19"/>
      <c r="G84" s="19"/>
      <c r="H84" s="19"/>
      <c r="I84" s="19"/>
      <c r="J84" s="19"/>
    </row>
    <row r="85" spans="2:10" s="13" customFormat="1" ht="31.5">
      <c r="B85" s="18"/>
      <c r="C85" s="19"/>
      <c r="D85" s="19"/>
      <c r="E85" s="19"/>
      <c r="F85" s="19"/>
      <c r="G85" s="19"/>
      <c r="H85" s="19"/>
      <c r="I85" s="19"/>
      <c r="J85" s="19"/>
    </row>
    <row r="86" spans="2:10" s="13" customFormat="1" ht="31.5">
      <c r="B86" s="18"/>
      <c r="C86" s="19"/>
      <c r="D86" s="19"/>
      <c r="E86" s="19"/>
      <c r="F86" s="19"/>
      <c r="G86" s="19"/>
      <c r="H86" s="19"/>
      <c r="I86" s="19"/>
      <c r="J86" s="19"/>
    </row>
    <row r="87" spans="2:10" s="13" customFormat="1" ht="31.5">
      <c r="B87" s="18"/>
      <c r="C87" s="19"/>
      <c r="D87" s="19"/>
      <c r="E87" s="19"/>
      <c r="F87" s="19"/>
      <c r="G87" s="19"/>
      <c r="H87" s="19"/>
      <c r="I87" s="19"/>
      <c r="J87" s="19"/>
    </row>
    <row r="88" spans="2:10" s="13" customFormat="1" ht="31.5">
      <c r="B88" s="18"/>
      <c r="C88" s="19"/>
      <c r="D88" s="19"/>
      <c r="E88" s="19"/>
      <c r="F88" s="19"/>
      <c r="G88" s="19"/>
      <c r="H88" s="19"/>
      <c r="I88" s="19"/>
      <c r="J88" s="19"/>
    </row>
    <row r="89" spans="2:10" s="13" customFormat="1" ht="31.5">
      <c r="B89" s="18"/>
      <c r="C89" s="19"/>
      <c r="D89" s="19"/>
      <c r="E89" s="19"/>
      <c r="F89" s="19"/>
      <c r="G89" s="19"/>
      <c r="H89" s="19"/>
      <c r="I89" s="19"/>
      <c r="J89" s="19"/>
    </row>
    <row r="90" spans="2:10" s="13" customFormat="1" ht="31.5">
      <c r="B90" s="18"/>
      <c r="C90" s="19"/>
      <c r="D90" s="19"/>
      <c r="E90" s="19"/>
      <c r="F90" s="19"/>
      <c r="G90" s="19"/>
      <c r="H90" s="19"/>
      <c r="I90" s="19"/>
      <c r="J90" s="19"/>
    </row>
    <row r="91" spans="2:10" s="13" customFormat="1" ht="31.5">
      <c r="B91" s="18"/>
      <c r="C91" s="19"/>
      <c r="D91" s="19"/>
      <c r="E91" s="19"/>
      <c r="F91" s="19"/>
      <c r="G91" s="19"/>
      <c r="H91" s="19"/>
      <c r="I91" s="19"/>
      <c r="J91" s="19"/>
    </row>
    <row r="92" spans="2:10" s="13" customFormat="1" ht="31.5">
      <c r="B92" s="18"/>
      <c r="C92" s="19"/>
      <c r="D92" s="19"/>
      <c r="E92" s="19"/>
      <c r="F92" s="19"/>
      <c r="G92" s="19"/>
      <c r="H92" s="19"/>
      <c r="I92" s="19"/>
      <c r="J92" s="19"/>
    </row>
    <row r="93" spans="2:10" s="13" customFormat="1" ht="31.5">
      <c r="B93" s="18"/>
      <c r="C93" s="19"/>
      <c r="D93" s="19"/>
      <c r="E93" s="19"/>
      <c r="F93" s="19"/>
      <c r="G93" s="19"/>
      <c r="H93" s="19"/>
      <c r="I93" s="19"/>
      <c r="J93" s="19"/>
    </row>
  </sheetData>
  <sheetProtection algorithmName="SHA-512" hashValue="6TJAIdwavjbEqw/MkO/o2bdx0fvzmWWRMG2PQSmv7lYB1WOw9H4vjtlM6qaMzihAiVCOErf2sEqFu3+kN7BNCA==" saltValue="UzKteTVxNbh4GqXng2QKGA==" spinCount="100000" sheet="1" objects="1" scenarios="1" formatRows="0"/>
  <mergeCells count="88">
    <mergeCell ref="D7:E7"/>
    <mergeCell ref="F6:G6"/>
    <mergeCell ref="F7:G7"/>
    <mergeCell ref="B11:J11"/>
    <mergeCell ref="B12:B16"/>
    <mergeCell ref="C12:C16"/>
    <mergeCell ref="D12:D16"/>
    <mergeCell ref="E12:E16"/>
    <mergeCell ref="F12:F13"/>
    <mergeCell ref="H12:H16"/>
    <mergeCell ref="G9:G10"/>
    <mergeCell ref="H7:J7"/>
    <mergeCell ref="B8:J8"/>
    <mergeCell ref="B7:C7"/>
    <mergeCell ref="H9:H10"/>
    <mergeCell ref="I9:J9"/>
    <mergeCell ref="B1:C3"/>
    <mergeCell ref="D1:H3"/>
    <mergeCell ref="I3:J3"/>
    <mergeCell ref="B5:C5"/>
    <mergeCell ref="B6:C6"/>
    <mergeCell ref="H6:J6"/>
    <mergeCell ref="D5:J5"/>
    <mergeCell ref="D6:E6"/>
    <mergeCell ref="B9:B10"/>
    <mergeCell ref="C9:C10"/>
    <mergeCell ref="D9:D10"/>
    <mergeCell ref="E9:E10"/>
    <mergeCell ref="F9:F10"/>
    <mergeCell ref="J12:J16"/>
    <mergeCell ref="F15:F16"/>
    <mergeCell ref="B17:B21"/>
    <mergeCell ref="C17:C21"/>
    <mergeCell ref="D17:D21"/>
    <mergeCell ref="E17:E21"/>
    <mergeCell ref="F17:F18"/>
    <mergeCell ref="H17:H21"/>
    <mergeCell ref="I17:I21"/>
    <mergeCell ref="J17:J21"/>
    <mergeCell ref="F20:F21"/>
    <mergeCell ref="I12:I16"/>
    <mergeCell ref="B22:J22"/>
    <mergeCell ref="B23:B27"/>
    <mergeCell ref="C23:C27"/>
    <mergeCell ref="D23:D27"/>
    <mergeCell ref="E23:E27"/>
    <mergeCell ref="F23:F24"/>
    <mergeCell ref="H23:H27"/>
    <mergeCell ref="I23:I27"/>
    <mergeCell ref="J23:J27"/>
    <mergeCell ref="F26:F27"/>
    <mergeCell ref="B28:J28"/>
    <mergeCell ref="B29:B33"/>
    <mergeCell ref="C29:C33"/>
    <mergeCell ref="D29:D33"/>
    <mergeCell ref="E29:E33"/>
    <mergeCell ref="F29:F30"/>
    <mergeCell ref="H29:H33"/>
    <mergeCell ref="I29:I33"/>
    <mergeCell ref="J29:J33"/>
    <mergeCell ref="F32:F33"/>
    <mergeCell ref="B34:J34"/>
    <mergeCell ref="B35:B39"/>
    <mergeCell ref="C35:C39"/>
    <mergeCell ref="D35:D39"/>
    <mergeCell ref="E35:E39"/>
    <mergeCell ref="F35:F36"/>
    <mergeCell ref="H35:H39"/>
    <mergeCell ref="I35:I39"/>
    <mergeCell ref="J35:J39"/>
    <mergeCell ref="F38:F39"/>
    <mergeCell ref="B40:G40"/>
    <mergeCell ref="B41:C45"/>
    <mergeCell ref="G41:I41"/>
    <mergeCell ref="E43:F43"/>
    <mergeCell ref="B48:J48"/>
    <mergeCell ref="E42:F42"/>
    <mergeCell ref="B50:J50"/>
    <mergeCell ref="B51:J51"/>
    <mergeCell ref="J41:J47"/>
    <mergeCell ref="G42:I42"/>
    <mergeCell ref="G43:I43"/>
    <mergeCell ref="G44:I45"/>
    <mergeCell ref="B46:B47"/>
    <mergeCell ref="G46:I46"/>
    <mergeCell ref="G47:I47"/>
    <mergeCell ref="E46:F46"/>
    <mergeCell ref="E47:F47"/>
  </mergeCells>
  <conditionalFormatting sqref="D12:E21">
    <cfRule type="cellIs" dxfId="125" priority="16" operator="equal">
      <formula>0</formula>
    </cfRule>
  </conditionalFormatting>
  <conditionalFormatting sqref="D23:E27">
    <cfRule type="cellIs" dxfId="124" priority="15" operator="equal">
      <formula>0</formula>
    </cfRule>
  </conditionalFormatting>
  <conditionalFormatting sqref="D29:E33">
    <cfRule type="cellIs" dxfId="123" priority="4" operator="equal">
      <formula>0</formula>
    </cfRule>
  </conditionalFormatting>
  <conditionalFormatting sqref="D35:E39">
    <cfRule type="cellIs" dxfId="122" priority="3" operator="equal">
      <formula>0</formula>
    </cfRule>
  </conditionalFormatting>
  <conditionalFormatting sqref="G12:G21 G29 G31:G33 G35:G37 G39">
    <cfRule type="cellIs" dxfId="121" priority="31" operator="equal">
      <formula>0</formula>
    </cfRule>
    <cfRule type="cellIs" dxfId="120" priority="32" operator="equal">
      <formula>0</formula>
    </cfRule>
  </conditionalFormatting>
  <conditionalFormatting sqref="G23:G27">
    <cfRule type="cellIs" dxfId="119" priority="11" operator="equal">
      <formula>0</formula>
    </cfRule>
    <cfRule type="cellIs" dxfId="118" priority="12" operator="equal">
      <formula>0</formula>
    </cfRule>
  </conditionalFormatting>
  <conditionalFormatting sqref="G43:I43">
    <cfRule type="cellIs" dxfId="117" priority="2" operator="equal">
      <formula>0</formula>
    </cfRule>
  </conditionalFormatting>
  <conditionalFormatting sqref="G47:I47">
    <cfRule type="cellIs" dxfId="116" priority="1" operator="equal">
      <formula>0</formula>
    </cfRule>
  </conditionalFormatting>
  <conditionalFormatting sqref="H40:J40">
    <cfRule type="cellIs" dxfId="115" priority="17" operator="equal">
      <formula>0</formula>
    </cfRule>
    <cfRule type="cellIs" dxfId="114" priority="18" operator="equal">
      <formula>0</formula>
    </cfRule>
    <cfRule type="cellIs" dxfId="113" priority="19" operator="equal">
      <formula>0</formula>
    </cfRule>
  </conditionalFormatting>
  <dataValidations count="1">
    <dataValidation allowBlank="1" showInputMessage="1" showErrorMessage="1" errorTitle="error" error="solo datos númericos" sqref="H29:H33 H23:H27 H35:H39 H12:H21" xr:uid="{73845153-0081-42BA-BDA6-BC8D0ADB777A}"/>
  </dataValidations>
  <pageMargins left="0" right="0" top="0.39370078740157483" bottom="0.39370078740157483" header="0.31496062992125984" footer="0.31496062992125984"/>
  <pageSetup scale="40" fitToWidth="0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90"/>
  <sheetViews>
    <sheetView showGridLines="0" topLeftCell="D1" zoomScale="70" zoomScaleNormal="70" workbookViewId="0">
      <selection activeCell="M2" sqref="M2"/>
    </sheetView>
  </sheetViews>
  <sheetFormatPr baseColWidth="10" defaultColWidth="10.85546875" defaultRowHeight="18.75"/>
  <cols>
    <col min="1" max="1" width="4.28515625" style="12" customWidth="1"/>
    <col min="2" max="2" width="17" style="11" customWidth="1"/>
    <col min="3" max="3" width="50.7109375" style="12" customWidth="1"/>
    <col min="4" max="4" width="51.42578125" style="12" customWidth="1"/>
    <col min="5" max="5" width="25.140625" style="12" customWidth="1"/>
    <col min="6" max="6" width="16" style="12" customWidth="1"/>
    <col min="7" max="7" width="76.7109375" style="12" customWidth="1"/>
    <col min="8" max="10" width="21.28515625" style="12" customWidth="1"/>
    <col min="11" max="12" width="40.85546875" style="12" customWidth="1"/>
    <col min="13" max="14" width="30" style="12" customWidth="1"/>
    <col min="15" max="15" width="13.85546875" style="12" customWidth="1"/>
    <col min="16" max="54" width="10.85546875" style="13"/>
    <col min="55" max="16384" width="10.85546875" style="12"/>
  </cols>
  <sheetData>
    <row r="1" spans="1:54" s="38" customFormat="1" ht="39.950000000000003" customHeight="1">
      <c r="A1" s="225"/>
      <c r="B1" s="262"/>
      <c r="C1" s="262"/>
      <c r="D1" s="262" t="s">
        <v>136</v>
      </c>
      <c r="E1" s="262"/>
      <c r="F1" s="262"/>
      <c r="G1" s="262"/>
      <c r="H1" s="262"/>
      <c r="I1" s="262"/>
      <c r="J1" s="262"/>
      <c r="K1" s="262"/>
      <c r="L1" s="262"/>
      <c r="M1" s="47" t="s">
        <v>208</v>
      </c>
      <c r="N1" s="41">
        <v>45576</v>
      </c>
      <c r="O1" s="225"/>
      <c r="P1" s="36"/>
      <c r="Q1" s="36"/>
    </row>
    <row r="2" spans="1:54" s="39" customFormat="1" ht="39.950000000000003" customHeight="1">
      <c r="A2" s="225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3" t="s">
        <v>227</v>
      </c>
      <c r="N2" s="47" t="s">
        <v>209</v>
      </c>
      <c r="O2" s="225"/>
      <c r="P2" s="36"/>
      <c r="Q2" s="36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</row>
    <row r="3" spans="1:54" s="39" customFormat="1" ht="39.950000000000003" customHeight="1">
      <c r="A3" s="225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 t="s">
        <v>210</v>
      </c>
      <c r="N3" s="262"/>
      <c r="O3" s="225"/>
      <c r="P3" s="36"/>
      <c r="Q3" s="36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s="37" customFormat="1" ht="18.75" customHeight="1">
      <c r="A4" s="225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25"/>
    </row>
    <row r="5" spans="1:54" s="43" customFormat="1" ht="25.5" customHeight="1">
      <c r="A5" s="225"/>
      <c r="B5" s="410" t="s">
        <v>219</v>
      </c>
      <c r="C5" s="410"/>
      <c r="D5" s="411">
        <f>F1Concertación!B7</f>
        <v>0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225"/>
    </row>
    <row r="6" spans="1:54" s="43" customFormat="1" ht="25.5" customHeight="1">
      <c r="A6" s="225"/>
      <c r="B6" s="410" t="s">
        <v>221</v>
      </c>
      <c r="C6" s="410"/>
      <c r="D6" s="411">
        <f>F1Concertación!F7</f>
        <v>0</v>
      </c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225"/>
    </row>
    <row r="7" spans="1:54" s="13" customFormat="1" ht="18.75" customHeight="1">
      <c r="A7" s="225"/>
      <c r="B7" s="407"/>
      <c r="C7" s="408"/>
      <c r="D7" s="408"/>
      <c r="E7" s="408"/>
      <c r="F7" s="408"/>
      <c r="G7" s="408"/>
      <c r="H7" s="408"/>
      <c r="I7" s="408"/>
      <c r="J7" s="409"/>
      <c r="K7" s="226"/>
      <c r="L7" s="227"/>
      <c r="M7" s="227"/>
      <c r="N7" s="222"/>
      <c r="O7" s="225"/>
    </row>
    <row r="8" spans="1:54" s="27" customFormat="1" ht="21.75" customHeight="1">
      <c r="A8" s="225"/>
      <c r="B8" s="380" t="s">
        <v>30</v>
      </c>
      <c r="C8" s="377" t="s">
        <v>31</v>
      </c>
      <c r="D8" s="377" t="s">
        <v>32</v>
      </c>
      <c r="E8" s="377" t="s">
        <v>33</v>
      </c>
      <c r="F8" s="377" t="s">
        <v>34</v>
      </c>
      <c r="G8" s="377" t="s">
        <v>14</v>
      </c>
      <c r="H8" s="377" t="s">
        <v>35</v>
      </c>
      <c r="I8" s="378" t="s">
        <v>36</v>
      </c>
      <c r="J8" s="379"/>
      <c r="K8" s="378" t="s">
        <v>28</v>
      </c>
      <c r="L8" s="379"/>
      <c r="M8" s="378" t="s">
        <v>102</v>
      </c>
      <c r="N8" s="379"/>
      <c r="O8" s="225"/>
      <c r="P8" s="26"/>
      <c r="Q8" s="26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</row>
    <row r="9" spans="1:54" s="28" customFormat="1" ht="51" customHeight="1">
      <c r="A9" s="225"/>
      <c r="B9" s="381"/>
      <c r="C9" s="362"/>
      <c r="D9" s="362"/>
      <c r="E9" s="362"/>
      <c r="F9" s="362"/>
      <c r="G9" s="362"/>
      <c r="H9" s="362"/>
      <c r="I9" s="228" t="s">
        <v>39</v>
      </c>
      <c r="J9" s="229" t="s">
        <v>40</v>
      </c>
      <c r="K9" s="230" t="s">
        <v>43</v>
      </c>
      <c r="L9" s="230" t="s">
        <v>44</v>
      </c>
      <c r="M9" s="378" t="s">
        <v>41</v>
      </c>
      <c r="N9" s="379"/>
      <c r="O9" s="225"/>
      <c r="P9" s="26"/>
      <c r="Q9" s="26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</row>
    <row r="10" spans="1:54" s="28" customFormat="1" ht="30.75" customHeight="1">
      <c r="A10" s="225"/>
      <c r="B10" s="278" t="s">
        <v>180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376"/>
      <c r="O10" s="225"/>
      <c r="P10" s="26"/>
      <c r="Q10" s="26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</row>
    <row r="11" spans="1:54" s="25" customFormat="1" ht="31.5" customHeight="1">
      <c r="A11" s="225"/>
      <c r="B11" s="360">
        <v>1</v>
      </c>
      <c r="C11" s="350">
        <f>F1Concertación!C12</f>
        <v>0</v>
      </c>
      <c r="D11" s="350">
        <f>F1Concertación!D12</f>
        <v>0</v>
      </c>
      <c r="E11" s="350">
        <f>F1Concertación!E12</f>
        <v>0</v>
      </c>
      <c r="F11" s="366">
        <f>F1Concertación!F12</f>
        <v>0</v>
      </c>
      <c r="G11" s="231">
        <f>F1Concertación!G12</f>
        <v>0</v>
      </c>
      <c r="H11" s="370">
        <f>F1Concertación!H12</f>
        <v>0.6</v>
      </c>
      <c r="I11" s="370">
        <f>F1Concertación!I12</f>
        <v>0.3</v>
      </c>
      <c r="J11" s="373"/>
      <c r="K11" s="363"/>
      <c r="L11" s="388"/>
      <c r="M11" s="382"/>
      <c r="N11" s="383"/>
      <c r="O11" s="225"/>
      <c r="P11" s="24"/>
      <c r="Q11" s="24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spans="1:54" s="25" customFormat="1" ht="31.5" customHeight="1">
      <c r="A12" s="225"/>
      <c r="B12" s="361"/>
      <c r="C12" s="351"/>
      <c r="D12" s="351"/>
      <c r="E12" s="351"/>
      <c r="F12" s="367"/>
      <c r="G12" s="231">
        <f>F1Concertación!G13</f>
        <v>0</v>
      </c>
      <c r="H12" s="371"/>
      <c r="I12" s="371"/>
      <c r="J12" s="374"/>
      <c r="K12" s="364"/>
      <c r="L12" s="389"/>
      <c r="M12" s="384"/>
      <c r="N12" s="385"/>
      <c r="O12" s="225"/>
      <c r="P12" s="24"/>
      <c r="Q12" s="24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s="25" customFormat="1" ht="31.5" customHeight="1">
      <c r="A13" s="225"/>
      <c r="B13" s="361"/>
      <c r="C13" s="351"/>
      <c r="D13" s="351"/>
      <c r="E13" s="351"/>
      <c r="F13" s="210" t="str">
        <f>F1Concertación!F14</f>
        <v>AL</v>
      </c>
      <c r="G13" s="231">
        <f>F1Concertación!G14</f>
        <v>0</v>
      </c>
      <c r="H13" s="371"/>
      <c r="I13" s="371"/>
      <c r="J13" s="374"/>
      <c r="K13" s="364"/>
      <c r="L13" s="389"/>
      <c r="M13" s="384"/>
      <c r="N13" s="385"/>
      <c r="O13" s="225"/>
      <c r="P13" s="24"/>
      <c r="Q13" s="24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</row>
    <row r="14" spans="1:54" s="25" customFormat="1" ht="31.5" customHeight="1">
      <c r="A14" s="225"/>
      <c r="B14" s="361"/>
      <c r="C14" s="351"/>
      <c r="D14" s="351"/>
      <c r="E14" s="351"/>
      <c r="F14" s="368">
        <f>F1Concertación!F15</f>
        <v>0</v>
      </c>
      <c r="G14" s="231">
        <f>F1Concertación!G15</f>
        <v>0</v>
      </c>
      <c r="H14" s="371"/>
      <c r="I14" s="371"/>
      <c r="J14" s="374"/>
      <c r="K14" s="364"/>
      <c r="L14" s="389"/>
      <c r="M14" s="384"/>
      <c r="N14" s="385"/>
      <c r="O14" s="225"/>
      <c r="P14" s="24"/>
      <c r="Q14" s="24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</row>
    <row r="15" spans="1:54" s="25" customFormat="1" ht="31.5" customHeight="1">
      <c r="A15" s="225"/>
      <c r="B15" s="362"/>
      <c r="C15" s="352"/>
      <c r="D15" s="352"/>
      <c r="E15" s="352"/>
      <c r="F15" s="369"/>
      <c r="G15" s="231">
        <f>F1Concertación!G16</f>
        <v>0</v>
      </c>
      <c r="H15" s="372"/>
      <c r="I15" s="372"/>
      <c r="J15" s="375"/>
      <c r="K15" s="365"/>
      <c r="L15" s="390"/>
      <c r="M15" s="386"/>
      <c r="N15" s="387"/>
      <c r="O15" s="225"/>
      <c r="P15" s="24"/>
      <c r="Q15" s="24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</row>
    <row r="16" spans="1:54" s="25" customFormat="1" ht="31.5" customHeight="1">
      <c r="A16" s="225"/>
      <c r="B16" s="377">
        <v>2</v>
      </c>
      <c r="C16" s="350">
        <f>F1Concertación!C17</f>
        <v>0</v>
      </c>
      <c r="D16" s="350">
        <f>F1Concertación!D17</f>
        <v>0</v>
      </c>
      <c r="E16" s="350">
        <f>F1Concertación!E17</f>
        <v>0</v>
      </c>
      <c r="F16" s="366">
        <f>F1Concertación!F17</f>
        <v>0</v>
      </c>
      <c r="G16" s="231">
        <f>F1Concertación!G17</f>
        <v>0</v>
      </c>
      <c r="H16" s="370">
        <f>F1Concertación!H17</f>
        <v>0.1</v>
      </c>
      <c r="I16" s="370">
        <f>F1Concertación!I17</f>
        <v>0.05</v>
      </c>
      <c r="J16" s="373"/>
      <c r="K16" s="363"/>
      <c r="L16" s="388"/>
      <c r="M16" s="382"/>
      <c r="N16" s="383"/>
      <c r="O16" s="225"/>
      <c r="P16" s="24"/>
      <c r="Q16" s="24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</row>
    <row r="17" spans="1:54" s="25" customFormat="1" ht="31.5" customHeight="1">
      <c r="A17" s="225"/>
      <c r="B17" s="361"/>
      <c r="C17" s="351"/>
      <c r="D17" s="351"/>
      <c r="E17" s="351"/>
      <c r="F17" s="367"/>
      <c r="G17" s="231">
        <f>F1Concertación!G18</f>
        <v>0</v>
      </c>
      <c r="H17" s="371"/>
      <c r="I17" s="371"/>
      <c r="J17" s="374"/>
      <c r="K17" s="364"/>
      <c r="L17" s="389"/>
      <c r="M17" s="384"/>
      <c r="N17" s="385"/>
      <c r="O17" s="225"/>
      <c r="P17" s="24"/>
      <c r="Q17" s="24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</row>
    <row r="18" spans="1:54" s="25" customFormat="1" ht="31.5" customHeight="1">
      <c r="A18" s="225"/>
      <c r="B18" s="361"/>
      <c r="C18" s="351"/>
      <c r="D18" s="351"/>
      <c r="E18" s="351"/>
      <c r="F18" s="210" t="str">
        <f>F1Concertación!F19</f>
        <v>AL</v>
      </c>
      <c r="G18" s="231">
        <f>F1Concertación!G19</f>
        <v>0</v>
      </c>
      <c r="H18" s="371"/>
      <c r="I18" s="371"/>
      <c r="J18" s="374"/>
      <c r="K18" s="364"/>
      <c r="L18" s="389"/>
      <c r="M18" s="384"/>
      <c r="N18" s="385"/>
      <c r="O18" s="225"/>
      <c r="P18" s="24"/>
      <c r="Q18" s="24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</row>
    <row r="19" spans="1:54" s="25" customFormat="1" ht="31.5" customHeight="1">
      <c r="A19" s="225"/>
      <c r="B19" s="361"/>
      <c r="C19" s="351"/>
      <c r="D19" s="351"/>
      <c r="E19" s="351"/>
      <c r="F19" s="368">
        <f>F1Concertación!F20</f>
        <v>0</v>
      </c>
      <c r="G19" s="231">
        <f>F1Concertación!G20</f>
        <v>0</v>
      </c>
      <c r="H19" s="371"/>
      <c r="I19" s="371"/>
      <c r="J19" s="374"/>
      <c r="K19" s="364"/>
      <c r="L19" s="389"/>
      <c r="M19" s="384"/>
      <c r="N19" s="385"/>
      <c r="O19" s="225"/>
      <c r="P19" s="24"/>
      <c r="Q19" s="24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spans="1:54" s="25" customFormat="1" ht="31.5" customHeight="1">
      <c r="A20" s="225"/>
      <c r="B20" s="362"/>
      <c r="C20" s="352"/>
      <c r="D20" s="352"/>
      <c r="E20" s="352"/>
      <c r="F20" s="369"/>
      <c r="G20" s="231">
        <f>F1Concertación!G21</f>
        <v>0</v>
      </c>
      <c r="H20" s="372"/>
      <c r="I20" s="372"/>
      <c r="J20" s="391"/>
      <c r="K20" s="365"/>
      <c r="L20" s="390"/>
      <c r="M20" s="386"/>
      <c r="N20" s="387"/>
      <c r="O20" s="225"/>
      <c r="P20" s="24"/>
      <c r="Q20" s="24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</row>
    <row r="21" spans="1:54" s="28" customFormat="1" ht="30.75" customHeight="1">
      <c r="A21" s="225"/>
      <c r="B21" s="395" t="s">
        <v>99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406"/>
      <c r="O21" s="225"/>
      <c r="P21" s="26"/>
      <c r="Q21" s="26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</row>
    <row r="22" spans="1:54" s="25" customFormat="1" ht="32.25" customHeight="1">
      <c r="A22" s="225"/>
      <c r="B22" s="360">
        <v>3</v>
      </c>
      <c r="C22" s="350">
        <f>F1Concertación!C23</f>
        <v>0</v>
      </c>
      <c r="D22" s="350">
        <f>F1Concertación!D23</f>
        <v>0</v>
      </c>
      <c r="E22" s="350">
        <f>F1Concertación!E23</f>
        <v>0</v>
      </c>
      <c r="F22" s="366">
        <f>F1Concertación!F23</f>
        <v>0</v>
      </c>
      <c r="G22" s="231">
        <f>F1Concertación!G23</f>
        <v>0</v>
      </c>
      <c r="H22" s="370">
        <f>F1Concertación!H23</f>
        <v>0.1</v>
      </c>
      <c r="I22" s="370">
        <f>F1Concertación!I23</f>
        <v>0</v>
      </c>
      <c r="J22" s="373"/>
      <c r="K22" s="363"/>
      <c r="L22" s="388"/>
      <c r="M22" s="382"/>
      <c r="N22" s="383"/>
      <c r="O22" s="225"/>
      <c r="P22" s="24"/>
      <c r="Q22" s="24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</row>
    <row r="23" spans="1:54" s="25" customFormat="1" ht="32.25" customHeight="1">
      <c r="A23" s="225"/>
      <c r="B23" s="361"/>
      <c r="C23" s="351"/>
      <c r="D23" s="351"/>
      <c r="E23" s="351"/>
      <c r="F23" s="367"/>
      <c r="G23" s="231">
        <f>F1Concertación!G24</f>
        <v>0</v>
      </c>
      <c r="H23" s="371"/>
      <c r="I23" s="371"/>
      <c r="J23" s="374"/>
      <c r="K23" s="364"/>
      <c r="L23" s="389"/>
      <c r="M23" s="384"/>
      <c r="N23" s="385"/>
      <c r="O23" s="225"/>
      <c r="P23" s="24"/>
      <c r="Q23" s="24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</row>
    <row r="24" spans="1:54" s="25" customFormat="1" ht="32.25" customHeight="1">
      <c r="A24" s="225"/>
      <c r="B24" s="361"/>
      <c r="C24" s="351"/>
      <c r="D24" s="351"/>
      <c r="E24" s="351"/>
      <c r="F24" s="210" t="str">
        <f>F1Concertación!F25</f>
        <v>AL</v>
      </c>
      <c r="G24" s="231">
        <f>F1Concertación!G25</f>
        <v>0</v>
      </c>
      <c r="H24" s="371"/>
      <c r="I24" s="371"/>
      <c r="J24" s="374"/>
      <c r="K24" s="364"/>
      <c r="L24" s="389"/>
      <c r="M24" s="384"/>
      <c r="N24" s="385"/>
      <c r="O24" s="225"/>
      <c r="P24" s="24"/>
      <c r="Q24" s="24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</row>
    <row r="25" spans="1:54" s="25" customFormat="1" ht="32.25" customHeight="1">
      <c r="A25" s="225"/>
      <c r="B25" s="361"/>
      <c r="C25" s="351"/>
      <c r="D25" s="351"/>
      <c r="E25" s="351"/>
      <c r="F25" s="368">
        <f>F1Concertación!F26</f>
        <v>0</v>
      </c>
      <c r="G25" s="231">
        <f>F1Concertación!G26</f>
        <v>0</v>
      </c>
      <c r="H25" s="371"/>
      <c r="I25" s="371"/>
      <c r="J25" s="374"/>
      <c r="K25" s="364"/>
      <c r="L25" s="389"/>
      <c r="M25" s="384"/>
      <c r="N25" s="385"/>
      <c r="O25" s="225"/>
      <c r="P25" s="24"/>
      <c r="Q25" s="24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</row>
    <row r="26" spans="1:54" s="25" customFormat="1" ht="32.25" customHeight="1">
      <c r="A26" s="225"/>
      <c r="B26" s="362"/>
      <c r="C26" s="352"/>
      <c r="D26" s="352"/>
      <c r="E26" s="352"/>
      <c r="F26" s="369"/>
      <c r="G26" s="231">
        <f>F1Concertación!G27</f>
        <v>0</v>
      </c>
      <c r="H26" s="372"/>
      <c r="I26" s="372"/>
      <c r="J26" s="391"/>
      <c r="K26" s="365"/>
      <c r="L26" s="390"/>
      <c r="M26" s="386"/>
      <c r="N26" s="387"/>
      <c r="O26" s="225"/>
      <c r="P26" s="24"/>
      <c r="Q26" s="24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</row>
    <row r="27" spans="1:54" s="28" customFormat="1" ht="30.75" customHeight="1">
      <c r="A27" s="225"/>
      <c r="B27" s="395" t="s">
        <v>100</v>
      </c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406"/>
      <c r="O27" s="225"/>
      <c r="P27" s="26"/>
      <c r="Q27" s="26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54" s="25" customFormat="1" ht="32.25" customHeight="1">
      <c r="A28" s="225"/>
      <c r="B28" s="360">
        <v>4</v>
      </c>
      <c r="C28" s="350">
        <f>F1Concertación!C29</f>
        <v>0</v>
      </c>
      <c r="D28" s="350">
        <f>F1Concertación!D29</f>
        <v>0</v>
      </c>
      <c r="E28" s="350">
        <f>F1Concertación!E29</f>
        <v>0</v>
      </c>
      <c r="F28" s="366">
        <f>F1Concertación!F29</f>
        <v>0</v>
      </c>
      <c r="G28" s="231">
        <f>F1Concertación!G29</f>
        <v>0</v>
      </c>
      <c r="H28" s="370">
        <f>F1Concertación!H29</f>
        <v>0.1</v>
      </c>
      <c r="I28" s="370">
        <f>F1Concertación!I29</f>
        <v>0</v>
      </c>
      <c r="J28" s="373"/>
      <c r="K28" s="363"/>
      <c r="L28" s="388"/>
      <c r="M28" s="382"/>
      <c r="N28" s="383"/>
      <c r="O28" s="225"/>
      <c r="P28" s="24"/>
      <c r="Q28" s="24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</row>
    <row r="29" spans="1:54" s="25" customFormat="1" ht="32.25" customHeight="1">
      <c r="A29" s="225"/>
      <c r="B29" s="361"/>
      <c r="C29" s="351"/>
      <c r="D29" s="351"/>
      <c r="E29" s="351"/>
      <c r="F29" s="367"/>
      <c r="G29" s="231">
        <f>F1Concertación!G30</f>
        <v>0</v>
      </c>
      <c r="H29" s="371"/>
      <c r="I29" s="371"/>
      <c r="J29" s="374"/>
      <c r="K29" s="364"/>
      <c r="L29" s="389"/>
      <c r="M29" s="384"/>
      <c r="N29" s="385"/>
      <c r="O29" s="225"/>
      <c r="P29" s="24"/>
      <c r="Q29" s="24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</row>
    <row r="30" spans="1:54" s="25" customFormat="1" ht="32.25" customHeight="1">
      <c r="A30" s="225"/>
      <c r="B30" s="361"/>
      <c r="C30" s="351"/>
      <c r="D30" s="351"/>
      <c r="E30" s="351"/>
      <c r="F30" s="210" t="str">
        <f>F1Concertación!F31</f>
        <v>AL</v>
      </c>
      <c r="G30" s="231">
        <f>F1Concertación!G31</f>
        <v>0</v>
      </c>
      <c r="H30" s="371"/>
      <c r="I30" s="371"/>
      <c r="J30" s="374"/>
      <c r="K30" s="364"/>
      <c r="L30" s="389"/>
      <c r="M30" s="384"/>
      <c r="N30" s="385"/>
      <c r="O30" s="225"/>
      <c r="P30" s="24"/>
      <c r="Q30" s="24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spans="1:54" s="25" customFormat="1" ht="32.25" customHeight="1">
      <c r="A31" s="225"/>
      <c r="B31" s="361"/>
      <c r="C31" s="351"/>
      <c r="D31" s="351"/>
      <c r="E31" s="351"/>
      <c r="F31" s="368">
        <f>F1Concertación!F32</f>
        <v>0</v>
      </c>
      <c r="G31" s="231">
        <f>F1Concertación!G32</f>
        <v>0</v>
      </c>
      <c r="H31" s="371"/>
      <c r="I31" s="371"/>
      <c r="J31" s="374"/>
      <c r="K31" s="364"/>
      <c r="L31" s="389"/>
      <c r="M31" s="384"/>
      <c r="N31" s="385"/>
      <c r="O31" s="225"/>
      <c r="P31" s="24"/>
      <c r="Q31" s="24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spans="1:54" s="25" customFormat="1" ht="32.25" customHeight="1">
      <c r="A32" s="225"/>
      <c r="B32" s="361"/>
      <c r="C32" s="352"/>
      <c r="D32" s="352"/>
      <c r="E32" s="352"/>
      <c r="F32" s="369"/>
      <c r="G32" s="231">
        <f>F1Concertación!G33</f>
        <v>0</v>
      </c>
      <c r="H32" s="372"/>
      <c r="I32" s="372"/>
      <c r="J32" s="391"/>
      <c r="K32" s="365"/>
      <c r="L32" s="390"/>
      <c r="M32" s="386"/>
      <c r="N32" s="387"/>
      <c r="O32" s="225"/>
      <c r="P32" s="24"/>
      <c r="Q32" s="24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</row>
    <row r="33" spans="1:54" s="28" customFormat="1" ht="30.75" customHeight="1">
      <c r="A33" s="225"/>
      <c r="B33" s="395" t="s">
        <v>101</v>
      </c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406"/>
      <c r="O33" s="225"/>
      <c r="P33" s="26"/>
      <c r="Q33" s="26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</row>
    <row r="34" spans="1:54" s="25" customFormat="1" ht="32.25" customHeight="1">
      <c r="A34" s="225"/>
      <c r="B34" s="397">
        <v>5</v>
      </c>
      <c r="C34" s="350">
        <f>F1Concertación!C35</f>
        <v>0</v>
      </c>
      <c r="D34" s="350">
        <f>F1Concertación!D35</f>
        <v>0</v>
      </c>
      <c r="E34" s="350">
        <f>F1Concertación!E35</f>
        <v>0</v>
      </c>
      <c r="F34" s="366">
        <f>F1Concertación!F35</f>
        <v>0</v>
      </c>
      <c r="G34" s="231">
        <f>F1Concertación!G35</f>
        <v>0</v>
      </c>
      <c r="H34" s="370">
        <f>F1Concertación!H35</f>
        <v>0.1</v>
      </c>
      <c r="I34" s="370">
        <f>F1Concertación!I35</f>
        <v>0</v>
      </c>
      <c r="J34" s="373"/>
      <c r="K34" s="363"/>
      <c r="L34" s="388"/>
      <c r="M34" s="382"/>
      <c r="N34" s="383"/>
      <c r="O34" s="225"/>
      <c r="P34" s="24"/>
      <c r="Q34" s="24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</row>
    <row r="35" spans="1:54" s="25" customFormat="1" ht="32.25" customHeight="1">
      <c r="A35" s="225"/>
      <c r="B35" s="398"/>
      <c r="C35" s="351"/>
      <c r="D35" s="351"/>
      <c r="E35" s="351"/>
      <c r="F35" s="367"/>
      <c r="G35" s="231">
        <f>F1Concertación!G36</f>
        <v>0</v>
      </c>
      <c r="H35" s="371"/>
      <c r="I35" s="371"/>
      <c r="J35" s="374"/>
      <c r="K35" s="364"/>
      <c r="L35" s="389"/>
      <c r="M35" s="384"/>
      <c r="N35" s="385"/>
      <c r="O35" s="225"/>
      <c r="P35" s="24"/>
      <c r="Q35" s="24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</row>
    <row r="36" spans="1:54" s="25" customFormat="1" ht="32.25" customHeight="1">
      <c r="A36" s="225"/>
      <c r="B36" s="398"/>
      <c r="C36" s="351"/>
      <c r="D36" s="351"/>
      <c r="E36" s="351"/>
      <c r="F36" s="210" t="str">
        <f>F1Concertación!F37</f>
        <v>AL</v>
      </c>
      <c r="G36" s="231">
        <f>F1Concertación!G37</f>
        <v>0</v>
      </c>
      <c r="H36" s="371"/>
      <c r="I36" s="371"/>
      <c r="J36" s="374"/>
      <c r="K36" s="364"/>
      <c r="L36" s="389"/>
      <c r="M36" s="384"/>
      <c r="N36" s="385"/>
      <c r="O36" s="225"/>
      <c r="P36" s="24"/>
      <c r="Q36" s="24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spans="1:54" s="25" customFormat="1" ht="32.25" customHeight="1">
      <c r="A37" s="225"/>
      <c r="B37" s="398"/>
      <c r="C37" s="351"/>
      <c r="D37" s="351"/>
      <c r="E37" s="351"/>
      <c r="F37" s="368">
        <f>F1Concertación!F38</f>
        <v>0</v>
      </c>
      <c r="G37" s="231">
        <f>F1Concertación!G38</f>
        <v>0</v>
      </c>
      <c r="H37" s="371"/>
      <c r="I37" s="371"/>
      <c r="J37" s="374"/>
      <c r="K37" s="364"/>
      <c r="L37" s="389"/>
      <c r="M37" s="384"/>
      <c r="N37" s="385"/>
      <c r="O37" s="225"/>
      <c r="P37" s="24"/>
      <c r="Q37" s="24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</row>
    <row r="38" spans="1:54" s="25" customFormat="1" ht="32.25" customHeight="1">
      <c r="A38" s="225"/>
      <c r="B38" s="399"/>
      <c r="C38" s="352"/>
      <c r="D38" s="352"/>
      <c r="E38" s="352"/>
      <c r="F38" s="369"/>
      <c r="G38" s="231">
        <f>F1Concertación!G39</f>
        <v>0</v>
      </c>
      <c r="H38" s="372"/>
      <c r="I38" s="372"/>
      <c r="J38" s="391"/>
      <c r="K38" s="365"/>
      <c r="L38" s="390"/>
      <c r="M38" s="386"/>
      <c r="N38" s="387"/>
      <c r="O38" s="225"/>
      <c r="P38" s="24"/>
      <c r="Q38" s="24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</row>
    <row r="39" spans="1:54" s="25" customFormat="1" ht="30.75" customHeight="1">
      <c r="A39" s="225"/>
      <c r="B39" s="395" t="s">
        <v>45</v>
      </c>
      <c r="C39" s="396"/>
      <c r="D39" s="396"/>
      <c r="E39" s="396"/>
      <c r="F39" s="396"/>
      <c r="G39" s="396"/>
      <c r="H39" s="233">
        <f>IF(SUM(H34)&gt;100%,"supera el 100%",SUM(H11:H38))</f>
        <v>0.99999999999999989</v>
      </c>
      <c r="I39" s="233">
        <f>IF(SUM(I34)&gt;100%,"supera el 100%",SUM(I11:I38))</f>
        <v>0.35</v>
      </c>
      <c r="J39" s="234">
        <f>IF(SUM(J34)&gt;100%,"supera el 100%",SUM(J11:J38))</f>
        <v>0</v>
      </c>
      <c r="K39" s="232"/>
      <c r="L39" s="235"/>
      <c r="M39" s="232"/>
      <c r="N39" s="236"/>
      <c r="O39" s="225"/>
      <c r="P39" s="24"/>
      <c r="Q39" s="24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</row>
    <row r="40" spans="1:54" s="25" customFormat="1" ht="27" customHeight="1">
      <c r="A40" s="225"/>
      <c r="B40" s="354"/>
      <c r="C40" s="355"/>
      <c r="D40" s="355"/>
      <c r="E40" s="355"/>
      <c r="F40" s="355"/>
      <c r="G40" s="275"/>
      <c r="H40" s="275"/>
      <c r="I40" s="275"/>
      <c r="J40" s="267"/>
      <c r="K40" s="267"/>
      <c r="L40" s="267"/>
      <c r="M40" s="267"/>
      <c r="N40" s="358"/>
      <c r="O40" s="225"/>
      <c r="P40" s="24"/>
      <c r="Q40" s="24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</row>
    <row r="41" spans="1:54" s="25" customFormat="1" ht="27" customHeight="1">
      <c r="A41" s="225"/>
      <c r="B41" s="269"/>
      <c r="C41" s="275"/>
      <c r="D41" s="275"/>
      <c r="E41" s="275"/>
      <c r="F41" s="275"/>
      <c r="G41" s="268"/>
      <c r="H41" s="268"/>
      <c r="I41" s="268"/>
      <c r="J41" s="275"/>
      <c r="K41" s="268"/>
      <c r="L41" s="268"/>
      <c r="M41" s="268"/>
      <c r="N41" s="359"/>
      <c r="O41" s="225"/>
      <c r="P41" s="24"/>
      <c r="Q41" s="24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</row>
    <row r="42" spans="1:54" s="25" customFormat="1" ht="48.75" customHeight="1">
      <c r="A42" s="225"/>
      <c r="B42" s="269"/>
      <c r="C42" s="214" t="s">
        <v>46</v>
      </c>
      <c r="D42" s="404"/>
      <c r="E42" s="405"/>
      <c r="F42" s="275"/>
      <c r="G42" s="401">
        <f>F1Concertación!G43</f>
        <v>0</v>
      </c>
      <c r="H42" s="402"/>
      <c r="I42" s="403"/>
      <c r="J42" s="275"/>
      <c r="K42" s="401">
        <f>D6</f>
        <v>0</v>
      </c>
      <c r="L42" s="402"/>
      <c r="M42" s="403"/>
      <c r="N42" s="359"/>
      <c r="O42" s="225"/>
      <c r="P42" s="24"/>
      <c r="Q42" s="24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</row>
    <row r="43" spans="1:54" s="25" customFormat="1" ht="36" customHeight="1">
      <c r="A43" s="225"/>
      <c r="B43" s="269"/>
      <c r="C43" s="214" t="s">
        <v>47</v>
      </c>
      <c r="D43" s="400">
        <f>F1Concertación!D47</f>
        <v>0</v>
      </c>
      <c r="E43" s="400"/>
      <c r="F43" s="275"/>
      <c r="G43" s="392" t="s">
        <v>48</v>
      </c>
      <c r="H43" s="393"/>
      <c r="I43" s="394"/>
      <c r="J43" s="275"/>
      <c r="K43" s="392" t="s">
        <v>49</v>
      </c>
      <c r="L43" s="393"/>
      <c r="M43" s="394"/>
      <c r="N43" s="359"/>
      <c r="O43" s="225"/>
      <c r="P43" s="24"/>
      <c r="Q43" s="24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</row>
    <row r="44" spans="1:54" s="25" customFormat="1" ht="15" customHeight="1">
      <c r="A44" s="225"/>
      <c r="B44" s="276"/>
      <c r="C44" s="215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7"/>
      <c r="O44" s="225"/>
      <c r="P44" s="24"/>
      <c r="Q44" s="24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</row>
    <row r="45" spans="1:54" s="13" customFormat="1" ht="26.25">
      <c r="A45" s="225"/>
      <c r="B45" s="237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25"/>
      <c r="P45" s="9"/>
      <c r="Q45" s="9"/>
    </row>
    <row r="46" spans="1:54" s="30" customFormat="1" ht="60.95" customHeight="1">
      <c r="A46" s="225"/>
      <c r="B46" s="256" t="s">
        <v>216</v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25"/>
    </row>
    <row r="47" spans="1:54" s="13" customFormat="1" ht="18">
      <c r="A47" s="225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222"/>
    </row>
    <row r="48" spans="1:54" s="13" customFormat="1" ht="18">
      <c r="A48" s="222"/>
      <c r="B48" s="239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22"/>
    </row>
    <row r="49" spans="2:14" s="13" customFormat="1" ht="18"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2:14" s="13" customFormat="1" ht="18"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2:14" s="13" customFormat="1" ht="18"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s="13" customFormat="1" ht="18"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s="13" customFormat="1" ht="18"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2:14" s="13" customFormat="1" ht="18"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s="13" customFormat="1">
      <c r="B55" s="10"/>
    </row>
    <row r="56" spans="2:14" s="13" customFormat="1">
      <c r="B56" s="10"/>
    </row>
    <row r="57" spans="2:14" s="13" customFormat="1">
      <c r="B57" s="10"/>
    </row>
    <row r="58" spans="2:14" s="13" customFormat="1">
      <c r="B58" s="10"/>
    </row>
    <row r="59" spans="2:14" s="13" customFormat="1">
      <c r="B59" s="10"/>
    </row>
    <row r="60" spans="2:14" s="13" customFormat="1">
      <c r="B60" s="10"/>
    </row>
    <row r="61" spans="2:14" s="13" customFormat="1">
      <c r="B61" s="10"/>
    </row>
    <row r="62" spans="2:14" s="13" customFormat="1">
      <c r="B62" s="10"/>
    </row>
    <row r="63" spans="2:14" s="13" customFormat="1">
      <c r="B63" s="10"/>
    </row>
    <row r="64" spans="2:14" s="13" customFormat="1">
      <c r="B64" s="10"/>
    </row>
    <row r="65" spans="2:2" s="13" customFormat="1">
      <c r="B65" s="10"/>
    </row>
    <row r="66" spans="2:2" s="13" customFormat="1">
      <c r="B66" s="10"/>
    </row>
    <row r="67" spans="2:2" s="13" customFormat="1">
      <c r="B67" s="10"/>
    </row>
    <row r="68" spans="2:2" s="13" customFormat="1">
      <c r="B68" s="10"/>
    </row>
    <row r="69" spans="2:2" s="13" customFormat="1">
      <c r="B69" s="10"/>
    </row>
    <row r="70" spans="2:2" s="13" customFormat="1">
      <c r="B70" s="10"/>
    </row>
    <row r="71" spans="2:2" s="13" customFormat="1">
      <c r="B71" s="10"/>
    </row>
    <row r="72" spans="2:2" s="13" customFormat="1">
      <c r="B72" s="10"/>
    </row>
    <row r="73" spans="2:2" s="13" customFormat="1">
      <c r="B73" s="10"/>
    </row>
    <row r="74" spans="2:2" s="13" customFormat="1">
      <c r="B74" s="10"/>
    </row>
    <row r="75" spans="2:2" s="13" customFormat="1">
      <c r="B75" s="10"/>
    </row>
    <row r="76" spans="2:2" s="13" customFormat="1">
      <c r="B76" s="10"/>
    </row>
    <row r="77" spans="2:2" s="13" customFormat="1">
      <c r="B77" s="10"/>
    </row>
    <row r="78" spans="2:2" s="13" customFormat="1">
      <c r="B78" s="10"/>
    </row>
    <row r="79" spans="2:2" s="13" customFormat="1">
      <c r="B79" s="10"/>
    </row>
    <row r="80" spans="2:2" s="13" customFormat="1">
      <c r="B80" s="10"/>
    </row>
    <row r="81" spans="2:2" s="13" customFormat="1">
      <c r="B81" s="10"/>
    </row>
    <row r="82" spans="2:2" s="13" customFormat="1">
      <c r="B82" s="10"/>
    </row>
    <row r="83" spans="2:2" s="13" customFormat="1">
      <c r="B83" s="10"/>
    </row>
    <row r="84" spans="2:2" s="13" customFormat="1">
      <c r="B84" s="10"/>
    </row>
    <row r="85" spans="2:2" s="13" customFormat="1">
      <c r="B85" s="10"/>
    </row>
    <row r="86" spans="2:2" s="13" customFormat="1">
      <c r="B86" s="10"/>
    </row>
    <row r="87" spans="2:2" s="13" customFormat="1">
      <c r="B87" s="10"/>
    </row>
    <row r="88" spans="2:2" s="13" customFormat="1">
      <c r="B88" s="10"/>
    </row>
    <row r="89" spans="2:2" s="13" customFormat="1">
      <c r="B89" s="10"/>
    </row>
    <row r="90" spans="2:2" s="13" customFormat="1">
      <c r="B90" s="10"/>
    </row>
  </sheetData>
  <sheetProtection algorithmName="SHA-512" hashValue="ZyPWJXZNVHcEikfW2RTgxeGtmh7H7zLwoz5ePto0pdeKS1NKx+b7mHhyEb0bky90BnMkQIbjUPv3ZxcbY/Y4PQ==" saltValue="SJW0rBZg9rJ4Lrvdv8d38w==" spinCount="100000" sheet="1" objects="1" scenarios="1" formatRows="0"/>
  <mergeCells count="102">
    <mergeCell ref="B21:N21"/>
    <mergeCell ref="B22:B26"/>
    <mergeCell ref="C22:C26"/>
    <mergeCell ref="D22:D26"/>
    <mergeCell ref="E22:E26"/>
    <mergeCell ref="H22:H26"/>
    <mergeCell ref="I22:I26"/>
    <mergeCell ref="E28:E32"/>
    <mergeCell ref="K28:K32"/>
    <mergeCell ref="L28:L32"/>
    <mergeCell ref="B27:N27"/>
    <mergeCell ref="B28:B32"/>
    <mergeCell ref="C28:C32"/>
    <mergeCell ref="M22:N26"/>
    <mergeCell ref="M28:N32"/>
    <mergeCell ref="H28:H32"/>
    <mergeCell ref="I28:I32"/>
    <mergeCell ref="J22:J26"/>
    <mergeCell ref="F22:F23"/>
    <mergeCell ref="F25:F26"/>
    <mergeCell ref="J28:J32"/>
    <mergeCell ref="K22:K26"/>
    <mergeCell ref="D28:D32"/>
    <mergeCell ref="L22:L26"/>
    <mergeCell ref="B7:J7"/>
    <mergeCell ref="B4:N4"/>
    <mergeCell ref="B1:C3"/>
    <mergeCell ref="D1:L3"/>
    <mergeCell ref="M3:N3"/>
    <mergeCell ref="B5:C5"/>
    <mergeCell ref="B6:C6"/>
    <mergeCell ref="D5:N5"/>
    <mergeCell ref="D6:N6"/>
    <mergeCell ref="M11:N15"/>
    <mergeCell ref="L11:L15"/>
    <mergeCell ref="K43:M43"/>
    <mergeCell ref="B39:G39"/>
    <mergeCell ref="B34:B38"/>
    <mergeCell ref="D43:E43"/>
    <mergeCell ref="G43:I43"/>
    <mergeCell ref="F28:F29"/>
    <mergeCell ref="F31:F32"/>
    <mergeCell ref="K42:M42"/>
    <mergeCell ref="D42:E42"/>
    <mergeCell ref="G42:I42"/>
    <mergeCell ref="D34:D38"/>
    <mergeCell ref="E34:E38"/>
    <mergeCell ref="H34:H38"/>
    <mergeCell ref="I34:I38"/>
    <mergeCell ref="B33:N33"/>
    <mergeCell ref="M34:N38"/>
    <mergeCell ref="K34:K38"/>
    <mergeCell ref="L34:L38"/>
    <mergeCell ref="C34:C38"/>
    <mergeCell ref="F37:F38"/>
    <mergeCell ref="J34:J38"/>
    <mergeCell ref="F34:F35"/>
    <mergeCell ref="C16:C20"/>
    <mergeCell ref="D16:D20"/>
    <mergeCell ref="M16:N20"/>
    <mergeCell ref="L16:L20"/>
    <mergeCell ref="B16:B20"/>
    <mergeCell ref="K16:K20"/>
    <mergeCell ref="F16:F17"/>
    <mergeCell ref="F19:F20"/>
    <mergeCell ref="J16:J20"/>
    <mergeCell ref="B10:N10"/>
    <mergeCell ref="G8:G9"/>
    <mergeCell ref="H8:H9"/>
    <mergeCell ref="I8:J8"/>
    <mergeCell ref="K8:L8"/>
    <mergeCell ref="M8:N8"/>
    <mergeCell ref="M9:N9"/>
    <mergeCell ref="B8:B9"/>
    <mergeCell ref="C8:C9"/>
    <mergeCell ref="D8:D9"/>
    <mergeCell ref="E8:E9"/>
    <mergeCell ref="F8:F9"/>
    <mergeCell ref="E11:E15"/>
    <mergeCell ref="B47:N47"/>
    <mergeCell ref="B46:N46"/>
    <mergeCell ref="B40:C41"/>
    <mergeCell ref="B42:B44"/>
    <mergeCell ref="D44:N44"/>
    <mergeCell ref="F40:F43"/>
    <mergeCell ref="D40:E41"/>
    <mergeCell ref="G40:I41"/>
    <mergeCell ref="J40:J43"/>
    <mergeCell ref="N40:N43"/>
    <mergeCell ref="K40:M41"/>
    <mergeCell ref="B11:B15"/>
    <mergeCell ref="C11:C15"/>
    <mergeCell ref="K11:K15"/>
    <mergeCell ref="F11:F12"/>
    <mergeCell ref="F14:F15"/>
    <mergeCell ref="H16:H20"/>
    <mergeCell ref="I16:I20"/>
    <mergeCell ref="D11:D15"/>
    <mergeCell ref="I11:I15"/>
    <mergeCell ref="J11:J15"/>
    <mergeCell ref="H11:H15"/>
    <mergeCell ref="E16:E20"/>
  </mergeCells>
  <conditionalFormatting sqref="C22:F26">
    <cfRule type="cellIs" dxfId="112" priority="37" operator="equal">
      <formula>0</formula>
    </cfRule>
  </conditionalFormatting>
  <conditionalFormatting sqref="C28:F32">
    <cfRule type="cellIs" dxfId="111" priority="28" operator="equal">
      <formula>0</formula>
    </cfRule>
  </conditionalFormatting>
  <conditionalFormatting sqref="C34:F38">
    <cfRule type="cellIs" dxfId="110" priority="19" operator="equal">
      <formula>0</formula>
    </cfRule>
  </conditionalFormatting>
  <conditionalFormatting sqref="C16:J20 C11:J11 C12:I15">
    <cfRule type="cellIs" dxfId="109" priority="68" operator="equal">
      <formula>0</formula>
    </cfRule>
  </conditionalFormatting>
  <conditionalFormatting sqref="D43:E43">
    <cfRule type="cellIs" dxfId="108" priority="75" operator="equal">
      <formula>0</formula>
    </cfRule>
  </conditionalFormatting>
  <conditionalFormatting sqref="D5:N6">
    <cfRule type="cellIs" dxfId="107" priority="3" operator="equal">
      <formula>0</formula>
    </cfRule>
  </conditionalFormatting>
  <conditionalFormatting sqref="F14:F17">
    <cfRule type="containsText" dxfId="106" priority="151" operator="containsText" text="@">
      <formula>NOT(ISERROR(SEARCH("@",F14)))</formula>
    </cfRule>
    <cfRule type="containsText" dxfId="105" priority="150" operator="containsText" text="#¡VALOR!">
      <formula>NOT(ISERROR(SEARCH("#¡VALOR!",F14)))</formula>
    </cfRule>
  </conditionalFormatting>
  <conditionalFormatting sqref="F16:F17">
    <cfRule type="cellIs" dxfId="104" priority="149" operator="equal">
      <formula>0</formula>
    </cfRule>
  </conditionalFormatting>
  <conditionalFormatting sqref="F19:F20">
    <cfRule type="containsText" dxfId="103" priority="148" operator="containsText" text="@">
      <formula>NOT(ISERROR(SEARCH("@",F19)))</formula>
    </cfRule>
    <cfRule type="containsText" dxfId="102" priority="147" operator="containsText" text="#¡VALOR!">
      <formula>NOT(ISERROR(SEARCH("#¡VALOR!",F19)))</formula>
    </cfRule>
    <cfRule type="cellIs" dxfId="101" priority="146" operator="equal">
      <formula>0</formula>
    </cfRule>
    <cfRule type="containsText" dxfId="100" priority="45" operator="containsText" text="@">
      <formula>NOT(ISERROR(SEARCH("@",F19)))</formula>
    </cfRule>
    <cfRule type="containsText" dxfId="99" priority="44" operator="containsText" text="#¡VALOR!">
      <formula>NOT(ISERROR(SEARCH("#¡VALOR!",F19)))</formula>
    </cfRule>
  </conditionalFormatting>
  <conditionalFormatting sqref="F22:F23">
    <cfRule type="containsText" dxfId="98" priority="43" operator="containsText" text="@">
      <formula>NOT(ISERROR(SEARCH("@",F22)))</formula>
    </cfRule>
    <cfRule type="containsText" dxfId="97" priority="42" operator="containsText" text="#¡VALOR!">
      <formula>NOT(ISERROR(SEARCH("#¡VALOR!",F22)))</formula>
    </cfRule>
  </conditionalFormatting>
  <conditionalFormatting sqref="F25:F26">
    <cfRule type="containsText" dxfId="96" priority="40" operator="containsText" text="@">
      <formula>NOT(ISERROR(SEARCH("@",F25)))</formula>
    </cfRule>
    <cfRule type="containsText" dxfId="95" priority="39" operator="containsText" text="#¡VALOR!">
      <formula>NOT(ISERROR(SEARCH("#¡VALOR!",F25)))</formula>
    </cfRule>
    <cfRule type="containsText" dxfId="94" priority="36" operator="containsText" text="@">
      <formula>NOT(ISERROR(SEARCH("@",F25)))</formula>
    </cfRule>
    <cfRule type="containsText" dxfId="93" priority="35" operator="containsText" text="#¡VALOR!">
      <formula>NOT(ISERROR(SEARCH("#¡VALOR!",F25)))</formula>
    </cfRule>
  </conditionalFormatting>
  <conditionalFormatting sqref="F28:F29">
    <cfRule type="containsText" dxfId="92" priority="33" operator="containsText" text="#¡VALOR!">
      <formula>NOT(ISERROR(SEARCH("#¡VALOR!",F28)))</formula>
    </cfRule>
    <cfRule type="containsText" dxfId="91" priority="34" operator="containsText" text="@">
      <formula>NOT(ISERROR(SEARCH("@",F28)))</formula>
    </cfRule>
  </conditionalFormatting>
  <conditionalFormatting sqref="F31:F32">
    <cfRule type="containsText" dxfId="90" priority="27" operator="containsText" text="@">
      <formula>NOT(ISERROR(SEARCH("@",F31)))</formula>
    </cfRule>
    <cfRule type="containsText" dxfId="89" priority="26" operator="containsText" text="#¡VALOR!">
      <formula>NOT(ISERROR(SEARCH("#¡VALOR!",F31)))</formula>
    </cfRule>
    <cfRule type="containsText" dxfId="88" priority="31" operator="containsText" text="@">
      <formula>NOT(ISERROR(SEARCH("@",F31)))</formula>
    </cfRule>
    <cfRule type="containsText" dxfId="87" priority="30" operator="containsText" text="#¡VALOR!">
      <formula>NOT(ISERROR(SEARCH("#¡VALOR!",F31)))</formula>
    </cfRule>
  </conditionalFormatting>
  <conditionalFormatting sqref="F34:F35">
    <cfRule type="containsText" dxfId="86" priority="25" operator="containsText" text="@">
      <formula>NOT(ISERROR(SEARCH("@",F34)))</formula>
    </cfRule>
    <cfRule type="containsText" dxfId="85" priority="24" operator="containsText" text="#¡VALOR!">
      <formula>NOT(ISERROR(SEARCH("#¡VALOR!",F34)))</formula>
    </cfRule>
  </conditionalFormatting>
  <conditionalFormatting sqref="F37:F38">
    <cfRule type="containsText" dxfId="84" priority="22" operator="containsText" text="@">
      <formula>NOT(ISERROR(SEARCH("@",F37)))</formula>
    </cfRule>
    <cfRule type="containsText" dxfId="83" priority="21" operator="containsText" text="#¡VALOR!">
      <formula>NOT(ISERROR(SEARCH("#¡VALOR!",F37)))</formula>
    </cfRule>
    <cfRule type="containsText" dxfId="82" priority="18" operator="containsText" text="@">
      <formula>NOT(ISERROR(SEARCH("@",F37)))</formula>
    </cfRule>
    <cfRule type="containsText" dxfId="81" priority="17" operator="containsText" text="#¡VALOR!">
      <formula>NOT(ISERROR(SEARCH("#¡VALOR!",F37)))</formula>
    </cfRule>
  </conditionalFormatting>
  <conditionalFormatting sqref="G42:I42">
    <cfRule type="cellIs" dxfId="80" priority="2" operator="equal">
      <formula>0</formula>
    </cfRule>
  </conditionalFormatting>
  <conditionalFormatting sqref="G22:J26">
    <cfRule type="cellIs" dxfId="79" priority="7" operator="equal">
      <formula>0</formula>
    </cfRule>
  </conditionalFormatting>
  <conditionalFormatting sqref="G28:J32">
    <cfRule type="cellIs" dxfId="78" priority="6" operator="equal">
      <formula>0</formula>
    </cfRule>
  </conditionalFormatting>
  <conditionalFormatting sqref="G34:J38">
    <cfRule type="cellIs" dxfId="77" priority="5" operator="equal">
      <formula>0</formula>
    </cfRule>
  </conditionalFormatting>
  <conditionalFormatting sqref="H39:J39">
    <cfRule type="cellIs" dxfId="76" priority="76" operator="equal">
      <formula>0</formula>
    </cfRule>
    <cfRule type="cellIs" dxfId="75" priority="77" operator="equal">
      <formula>0</formula>
    </cfRule>
  </conditionalFormatting>
  <conditionalFormatting sqref="K42:M42">
    <cfRule type="cellIs" dxfId="74" priority="1" operator="equal">
      <formula>0</formula>
    </cfRule>
  </conditionalFormatting>
  <dataValidations disablePrompts="1" count="1">
    <dataValidation allowBlank="1" showInputMessage="1" showErrorMessage="1" errorTitle="error" error="solo datos númericos" sqref="H11:H20 H28:H32 H22:H26 H34:H38" xr:uid="{00000000-0002-0000-0300-000000000000}"/>
  </dataValidations>
  <printOptions horizontalCentered="1"/>
  <pageMargins left="0.3" right="0.3" top="0.1" bottom="0.5" header="0.1" footer="0.3"/>
  <pageSetup paperSize="5" scale="3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0"/>
  <sheetViews>
    <sheetView showGridLines="0" topLeftCell="G1" zoomScale="77" zoomScaleNormal="77" workbookViewId="0">
      <selection activeCell="O2" sqref="O2"/>
    </sheetView>
  </sheetViews>
  <sheetFormatPr baseColWidth="10" defaultColWidth="10.85546875" defaultRowHeight="18.75"/>
  <cols>
    <col min="1" max="1" width="4.28515625" style="12" customWidth="1"/>
    <col min="2" max="2" width="14" style="11" customWidth="1"/>
    <col min="3" max="4" width="51" style="12" customWidth="1"/>
    <col min="5" max="5" width="28.5703125" style="12" customWidth="1"/>
    <col min="6" max="6" width="19.85546875" style="12" customWidth="1"/>
    <col min="7" max="7" width="69.28515625" style="12" customWidth="1"/>
    <col min="8" max="8" width="17.7109375" style="12" bestFit="1" customWidth="1"/>
    <col min="9" max="13" width="16.42578125" style="12" customWidth="1"/>
    <col min="14" max="14" width="16.42578125" style="60" customWidth="1"/>
    <col min="15" max="16" width="40.85546875" style="12" customWidth="1"/>
    <col min="17" max="17" width="14" style="12" customWidth="1"/>
    <col min="18" max="16384" width="10.85546875" style="12"/>
  </cols>
  <sheetData>
    <row r="1" spans="1:19" s="56" customFormat="1" ht="36" customHeight="1">
      <c r="A1" s="241"/>
      <c r="B1" s="262"/>
      <c r="C1" s="262"/>
      <c r="D1" s="262" t="s">
        <v>179</v>
      </c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47" t="s">
        <v>208</v>
      </c>
      <c r="P1" s="41">
        <v>45576</v>
      </c>
      <c r="Q1" s="241"/>
    </row>
    <row r="2" spans="1:19" s="56" customFormat="1" ht="36" customHeight="1">
      <c r="A2" s="24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3" t="s">
        <v>227</v>
      </c>
      <c r="P2" s="47" t="s">
        <v>209</v>
      </c>
      <c r="Q2" s="241"/>
    </row>
    <row r="3" spans="1:19" s="56" customFormat="1" ht="36" customHeight="1">
      <c r="A3" s="241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 t="s">
        <v>210</v>
      </c>
      <c r="P3" s="262"/>
      <c r="Q3" s="241"/>
    </row>
    <row r="4" spans="1:19" s="37" customFormat="1" ht="27.75" customHeight="1">
      <c r="A4" s="241"/>
      <c r="B4" s="470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2"/>
      <c r="Q4" s="242"/>
    </row>
    <row r="5" spans="1:19" s="43" customFormat="1" ht="25.5" customHeight="1">
      <c r="A5" s="241"/>
      <c r="B5" s="410" t="s">
        <v>219</v>
      </c>
      <c r="C5" s="410"/>
      <c r="D5" s="467">
        <f>F1Concertación!B7</f>
        <v>0</v>
      </c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9"/>
      <c r="Q5" s="243"/>
    </row>
    <row r="6" spans="1:19" s="43" customFormat="1" ht="25.5" customHeight="1">
      <c r="A6" s="241"/>
      <c r="B6" s="410" t="s">
        <v>221</v>
      </c>
      <c r="C6" s="410"/>
      <c r="D6" s="467">
        <f>F1Concertación!E7</f>
        <v>0</v>
      </c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9"/>
      <c r="Q6" s="243"/>
    </row>
    <row r="7" spans="1:19" s="13" customFormat="1" ht="18.75" customHeight="1">
      <c r="A7" s="241"/>
      <c r="B7" s="465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222"/>
    </row>
    <row r="8" spans="1:19" s="27" customFormat="1" ht="21" customHeight="1">
      <c r="A8" s="241"/>
      <c r="B8" s="449" t="s">
        <v>30</v>
      </c>
      <c r="C8" s="451" t="s">
        <v>31</v>
      </c>
      <c r="D8" s="419" t="s">
        <v>32</v>
      </c>
      <c r="E8" s="419" t="s">
        <v>33</v>
      </c>
      <c r="F8" s="419" t="s">
        <v>34</v>
      </c>
      <c r="G8" s="419" t="s">
        <v>14</v>
      </c>
      <c r="H8" s="419" t="s">
        <v>35</v>
      </c>
      <c r="I8" s="418" t="s">
        <v>36</v>
      </c>
      <c r="J8" s="418"/>
      <c r="K8" s="418"/>
      <c r="L8" s="418"/>
      <c r="M8" s="419" t="s">
        <v>37</v>
      </c>
      <c r="N8" s="438" t="s">
        <v>38</v>
      </c>
      <c r="O8" s="440" t="s">
        <v>28</v>
      </c>
      <c r="P8" s="441"/>
      <c r="Q8" s="196"/>
      <c r="R8" s="26"/>
      <c r="S8" s="26"/>
    </row>
    <row r="9" spans="1:19" s="28" customFormat="1" ht="51" customHeight="1">
      <c r="A9" s="241"/>
      <c r="B9" s="450"/>
      <c r="C9" s="452"/>
      <c r="D9" s="420"/>
      <c r="E9" s="420"/>
      <c r="F9" s="420"/>
      <c r="G9" s="420"/>
      <c r="H9" s="453"/>
      <c r="I9" s="228" t="s">
        <v>39</v>
      </c>
      <c r="J9" s="229" t="s">
        <v>40</v>
      </c>
      <c r="K9" s="245" t="s">
        <v>137</v>
      </c>
      <c r="L9" s="229" t="s">
        <v>138</v>
      </c>
      <c r="M9" s="420"/>
      <c r="N9" s="439"/>
      <c r="O9" s="230" t="s">
        <v>43</v>
      </c>
      <c r="P9" s="230" t="s">
        <v>44</v>
      </c>
      <c r="Q9" s="244"/>
      <c r="R9" s="26"/>
      <c r="S9" s="26"/>
    </row>
    <row r="10" spans="1:19" s="28" customFormat="1" ht="30.75" customHeight="1">
      <c r="A10" s="241"/>
      <c r="B10" s="278" t="s">
        <v>180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376"/>
      <c r="Q10" s="218"/>
      <c r="R10" s="26"/>
      <c r="S10" s="26"/>
    </row>
    <row r="11" spans="1:19" s="25" customFormat="1" ht="31.5" customHeight="1" thickBot="1">
      <c r="A11" s="241"/>
      <c r="B11" s="297">
        <v>1</v>
      </c>
      <c r="C11" s="430">
        <f>F1Concertación!C12</f>
        <v>0</v>
      </c>
      <c r="D11" s="430">
        <f>F1Concertación!D12</f>
        <v>0</v>
      </c>
      <c r="E11" s="430">
        <f>F1Concertación!E12</f>
        <v>0</v>
      </c>
      <c r="F11" s="367">
        <f>F1Concertación!F12</f>
        <v>0</v>
      </c>
      <c r="G11" s="231">
        <f>F1Concertación!G12</f>
        <v>0</v>
      </c>
      <c r="H11" s="412">
        <f>F1Concertación!H12</f>
        <v>0.6</v>
      </c>
      <c r="I11" s="412">
        <f>F1Concertación!I12</f>
        <v>0.3</v>
      </c>
      <c r="J11" s="444">
        <f>'F2Seguimiento-Retroalimentación'!J11</f>
        <v>0</v>
      </c>
      <c r="K11" s="412" t="str">
        <f>F1Concertación!J12</f>
        <v xml:space="preserve"> </v>
      </c>
      <c r="L11" s="447"/>
      <c r="M11" s="427">
        <f>IF(SUM(J11,L11)&gt;100%,"NO PERMITIDO",SUM(J11,L11))</f>
        <v>0</v>
      </c>
      <c r="N11" s="415">
        <f>H11*M11/100%</f>
        <v>0</v>
      </c>
      <c r="O11" s="442"/>
      <c r="P11" s="442"/>
      <c r="Q11" s="219"/>
      <c r="R11" s="24"/>
      <c r="S11" s="24"/>
    </row>
    <row r="12" spans="1:19" s="25" customFormat="1" ht="31.5" customHeight="1" thickBot="1">
      <c r="A12" s="241"/>
      <c r="B12" s="298"/>
      <c r="C12" s="413"/>
      <c r="D12" s="413"/>
      <c r="E12" s="413"/>
      <c r="F12" s="367"/>
      <c r="G12" s="231">
        <f>F1Concertación!G13</f>
        <v>0</v>
      </c>
      <c r="H12" s="413"/>
      <c r="I12" s="413"/>
      <c r="J12" s="445"/>
      <c r="K12" s="413"/>
      <c r="L12" s="436"/>
      <c r="M12" s="428"/>
      <c r="N12" s="416"/>
      <c r="O12" s="433"/>
      <c r="P12" s="433"/>
      <c r="Q12" s="219"/>
      <c r="R12" s="24"/>
      <c r="S12" s="24"/>
    </row>
    <row r="13" spans="1:19" s="25" customFormat="1" ht="31.5" customHeight="1" thickBot="1">
      <c r="A13" s="241"/>
      <c r="B13" s="298"/>
      <c r="C13" s="413"/>
      <c r="D13" s="413"/>
      <c r="E13" s="413"/>
      <c r="F13" s="210" t="str">
        <f>F1Concertación!F14</f>
        <v>AL</v>
      </c>
      <c r="G13" s="231">
        <f>F1Concertación!G14</f>
        <v>0</v>
      </c>
      <c r="H13" s="413"/>
      <c r="I13" s="413"/>
      <c r="J13" s="445"/>
      <c r="K13" s="413"/>
      <c r="L13" s="436"/>
      <c r="M13" s="428"/>
      <c r="N13" s="416"/>
      <c r="O13" s="433"/>
      <c r="P13" s="433"/>
      <c r="Q13" s="219"/>
      <c r="R13" s="24"/>
      <c r="S13" s="24"/>
    </row>
    <row r="14" spans="1:19" s="25" customFormat="1" ht="31.5" customHeight="1" thickBot="1">
      <c r="A14" s="241"/>
      <c r="B14" s="298"/>
      <c r="C14" s="413"/>
      <c r="D14" s="413"/>
      <c r="E14" s="413"/>
      <c r="F14" s="368">
        <f>F1Concertación!F15</f>
        <v>0</v>
      </c>
      <c r="G14" s="231">
        <f>F1Concertación!G15</f>
        <v>0</v>
      </c>
      <c r="H14" s="413"/>
      <c r="I14" s="413"/>
      <c r="J14" s="445"/>
      <c r="K14" s="413"/>
      <c r="L14" s="436"/>
      <c r="M14" s="428"/>
      <c r="N14" s="416"/>
      <c r="O14" s="433"/>
      <c r="P14" s="433"/>
      <c r="Q14" s="219"/>
      <c r="R14" s="24"/>
      <c r="S14" s="24"/>
    </row>
    <row r="15" spans="1:19" s="25" customFormat="1" ht="31.5" customHeight="1">
      <c r="A15" s="241"/>
      <c r="B15" s="299"/>
      <c r="C15" s="414"/>
      <c r="D15" s="414"/>
      <c r="E15" s="431"/>
      <c r="F15" s="369"/>
      <c r="G15" s="231">
        <f>F1Concertación!G16</f>
        <v>0</v>
      </c>
      <c r="H15" s="414"/>
      <c r="I15" s="431"/>
      <c r="J15" s="446"/>
      <c r="K15" s="431"/>
      <c r="L15" s="448"/>
      <c r="M15" s="429"/>
      <c r="N15" s="417"/>
      <c r="O15" s="443"/>
      <c r="P15" s="443"/>
      <c r="Q15" s="219"/>
      <c r="R15" s="24"/>
      <c r="S15" s="24"/>
    </row>
    <row r="16" spans="1:19" s="25" customFormat="1" ht="31.5" customHeight="1" thickBot="1">
      <c r="A16" s="241"/>
      <c r="B16" s="297">
        <v>2</v>
      </c>
      <c r="C16" s="430">
        <f>F1Concertación!C17</f>
        <v>0</v>
      </c>
      <c r="D16" s="430">
        <f>F1Concertación!D17</f>
        <v>0</v>
      </c>
      <c r="E16" s="430">
        <f>F1Concertación!E17</f>
        <v>0</v>
      </c>
      <c r="F16" s="367">
        <f>F1Concertación!F17</f>
        <v>0</v>
      </c>
      <c r="G16" s="231">
        <f>F1Concertación!G17</f>
        <v>0</v>
      </c>
      <c r="H16" s="412">
        <f>F1Concertación!H17</f>
        <v>0.1</v>
      </c>
      <c r="I16" s="412">
        <f>F1Concertación!I17</f>
        <v>0.05</v>
      </c>
      <c r="J16" s="444">
        <f>'F2Seguimiento-Retroalimentación'!J16</f>
        <v>0</v>
      </c>
      <c r="K16" s="412" t="str">
        <f>F1Concertación!J17</f>
        <v xml:space="preserve"> </v>
      </c>
      <c r="L16" s="447"/>
      <c r="M16" s="427">
        <f>IF(SUM(J16,L16)&gt;100%,"NO PERMITIDO",SUM(J16,L16))</f>
        <v>0</v>
      </c>
      <c r="N16" s="415">
        <f>H16*M16/100%</f>
        <v>0</v>
      </c>
      <c r="O16" s="442"/>
      <c r="P16" s="442"/>
      <c r="Q16" s="219"/>
      <c r="R16" s="24"/>
      <c r="S16" s="24"/>
    </row>
    <row r="17" spans="1:19" s="25" customFormat="1" ht="31.5" customHeight="1" thickBot="1">
      <c r="A17" s="241"/>
      <c r="B17" s="298"/>
      <c r="C17" s="413"/>
      <c r="D17" s="413"/>
      <c r="E17" s="413"/>
      <c r="F17" s="367"/>
      <c r="G17" s="231">
        <f>F1Concertación!G18</f>
        <v>0</v>
      </c>
      <c r="H17" s="413"/>
      <c r="I17" s="413"/>
      <c r="J17" s="445"/>
      <c r="K17" s="413"/>
      <c r="L17" s="436"/>
      <c r="M17" s="428"/>
      <c r="N17" s="416"/>
      <c r="O17" s="433"/>
      <c r="P17" s="433"/>
      <c r="Q17" s="219"/>
      <c r="R17" s="24"/>
      <c r="S17" s="24"/>
    </row>
    <row r="18" spans="1:19" s="25" customFormat="1" ht="31.5" customHeight="1" thickBot="1">
      <c r="A18" s="241"/>
      <c r="B18" s="298"/>
      <c r="C18" s="413"/>
      <c r="D18" s="413"/>
      <c r="E18" s="413"/>
      <c r="F18" s="210" t="str">
        <f>F1Concertación!F19</f>
        <v>AL</v>
      </c>
      <c r="G18" s="231">
        <f>F1Concertación!G19</f>
        <v>0</v>
      </c>
      <c r="H18" s="413"/>
      <c r="I18" s="413"/>
      <c r="J18" s="445"/>
      <c r="K18" s="413"/>
      <c r="L18" s="436"/>
      <c r="M18" s="428"/>
      <c r="N18" s="416"/>
      <c r="O18" s="433"/>
      <c r="P18" s="433"/>
      <c r="Q18" s="219"/>
      <c r="R18" s="24"/>
      <c r="S18" s="24"/>
    </row>
    <row r="19" spans="1:19" s="25" customFormat="1" ht="31.5" customHeight="1" thickBot="1">
      <c r="A19" s="241"/>
      <c r="B19" s="298"/>
      <c r="C19" s="413"/>
      <c r="D19" s="413"/>
      <c r="E19" s="413"/>
      <c r="F19" s="368">
        <f>F1Concertación!F20</f>
        <v>0</v>
      </c>
      <c r="G19" s="231">
        <f>F1Concertación!G20</f>
        <v>0</v>
      </c>
      <c r="H19" s="413"/>
      <c r="I19" s="413"/>
      <c r="J19" s="445"/>
      <c r="K19" s="413"/>
      <c r="L19" s="436"/>
      <c r="M19" s="428"/>
      <c r="N19" s="416"/>
      <c r="O19" s="433"/>
      <c r="P19" s="433"/>
      <c r="Q19" s="219"/>
      <c r="R19" s="24"/>
      <c r="S19" s="24"/>
    </row>
    <row r="20" spans="1:19" s="25" customFormat="1" ht="31.5" customHeight="1">
      <c r="A20" s="241"/>
      <c r="B20" s="299"/>
      <c r="C20" s="414"/>
      <c r="D20" s="414"/>
      <c r="E20" s="431"/>
      <c r="F20" s="369"/>
      <c r="G20" s="231">
        <f>F1Concertación!G21</f>
        <v>0</v>
      </c>
      <c r="H20" s="414"/>
      <c r="I20" s="431"/>
      <c r="J20" s="446"/>
      <c r="K20" s="431"/>
      <c r="L20" s="448"/>
      <c r="M20" s="429"/>
      <c r="N20" s="417"/>
      <c r="O20" s="443"/>
      <c r="P20" s="443"/>
      <c r="Q20" s="219"/>
      <c r="R20" s="24"/>
      <c r="S20" s="24"/>
    </row>
    <row r="21" spans="1:19" s="28" customFormat="1" ht="30.75" customHeight="1">
      <c r="A21" s="241"/>
      <c r="B21" s="278" t="s">
        <v>99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376"/>
      <c r="Q21" s="218"/>
      <c r="R21" s="26"/>
      <c r="S21" s="26"/>
    </row>
    <row r="22" spans="1:19" s="25" customFormat="1" ht="31.5" customHeight="1" thickBot="1">
      <c r="A22" s="241"/>
      <c r="B22" s="297">
        <v>3</v>
      </c>
      <c r="C22" s="430">
        <f>F1Concertación!C23</f>
        <v>0</v>
      </c>
      <c r="D22" s="430">
        <f>F1Concertación!D23</f>
        <v>0</v>
      </c>
      <c r="E22" s="430">
        <f>F1Concertación!E23</f>
        <v>0</v>
      </c>
      <c r="F22" s="367">
        <f>F1Concertación!F23</f>
        <v>0</v>
      </c>
      <c r="G22" s="231">
        <f>F1Concertación!G23</f>
        <v>0</v>
      </c>
      <c r="H22" s="412">
        <f>F1Concertación!H23</f>
        <v>0.1</v>
      </c>
      <c r="I22" s="412">
        <f>F1Concertación!I23</f>
        <v>0</v>
      </c>
      <c r="J22" s="370">
        <f>'F2Seguimiento-Retroalimentación'!J22</f>
        <v>0</v>
      </c>
      <c r="K22" s="412">
        <f>F1Concertación!J23</f>
        <v>0</v>
      </c>
      <c r="L22" s="447"/>
      <c r="M22" s="427">
        <f>IF(SUM(J22,L22)&gt;100%,"NO PERMITIDO",SUM(J22,L22))</f>
        <v>0</v>
      </c>
      <c r="N22" s="415">
        <f>H22*M22/100%</f>
        <v>0</v>
      </c>
      <c r="O22" s="442"/>
      <c r="P22" s="442"/>
      <c r="Q22" s="219"/>
      <c r="R22" s="24"/>
      <c r="S22" s="24"/>
    </row>
    <row r="23" spans="1:19" s="25" customFormat="1" ht="31.5" customHeight="1" thickBot="1">
      <c r="A23" s="241"/>
      <c r="B23" s="298"/>
      <c r="C23" s="413"/>
      <c r="D23" s="413"/>
      <c r="E23" s="413"/>
      <c r="F23" s="367"/>
      <c r="G23" s="231">
        <f>F1Concertación!G24</f>
        <v>0</v>
      </c>
      <c r="H23" s="413"/>
      <c r="I23" s="413"/>
      <c r="J23" s="371"/>
      <c r="K23" s="413"/>
      <c r="L23" s="436"/>
      <c r="M23" s="428"/>
      <c r="N23" s="416"/>
      <c r="O23" s="433"/>
      <c r="P23" s="433"/>
      <c r="Q23" s="219"/>
      <c r="R23" s="24"/>
      <c r="S23" s="24"/>
    </row>
    <row r="24" spans="1:19" s="25" customFormat="1" ht="31.5" customHeight="1" thickBot="1">
      <c r="A24" s="241"/>
      <c r="B24" s="298"/>
      <c r="C24" s="413"/>
      <c r="D24" s="413"/>
      <c r="E24" s="413"/>
      <c r="F24" s="210" t="str">
        <f>F1Concertación!F25</f>
        <v>AL</v>
      </c>
      <c r="G24" s="231">
        <f>F1Concertación!G25</f>
        <v>0</v>
      </c>
      <c r="H24" s="413"/>
      <c r="I24" s="413"/>
      <c r="J24" s="371"/>
      <c r="K24" s="413"/>
      <c r="L24" s="436"/>
      <c r="M24" s="428"/>
      <c r="N24" s="416"/>
      <c r="O24" s="433"/>
      <c r="P24" s="433"/>
      <c r="Q24" s="219"/>
      <c r="R24" s="24"/>
      <c r="S24" s="24"/>
    </row>
    <row r="25" spans="1:19" s="25" customFormat="1" ht="31.5" customHeight="1" thickBot="1">
      <c r="A25" s="241"/>
      <c r="B25" s="298"/>
      <c r="C25" s="413"/>
      <c r="D25" s="413"/>
      <c r="E25" s="413"/>
      <c r="F25" s="368">
        <f>F1Concertación!F26</f>
        <v>0</v>
      </c>
      <c r="G25" s="231">
        <f>F1Concertación!G26</f>
        <v>0</v>
      </c>
      <c r="H25" s="413"/>
      <c r="I25" s="413"/>
      <c r="J25" s="371"/>
      <c r="K25" s="413"/>
      <c r="L25" s="436"/>
      <c r="M25" s="428"/>
      <c r="N25" s="416"/>
      <c r="O25" s="433"/>
      <c r="P25" s="433"/>
      <c r="Q25" s="219"/>
      <c r="R25" s="24"/>
      <c r="S25" s="24"/>
    </row>
    <row r="26" spans="1:19" s="25" customFormat="1" ht="31.5" customHeight="1">
      <c r="A26" s="241"/>
      <c r="B26" s="299"/>
      <c r="C26" s="414"/>
      <c r="D26" s="414"/>
      <c r="E26" s="431"/>
      <c r="F26" s="369"/>
      <c r="G26" s="231">
        <f>F1Concertación!G27</f>
        <v>0</v>
      </c>
      <c r="H26" s="414"/>
      <c r="I26" s="431"/>
      <c r="J26" s="372"/>
      <c r="K26" s="431"/>
      <c r="L26" s="448"/>
      <c r="M26" s="429"/>
      <c r="N26" s="417"/>
      <c r="O26" s="443"/>
      <c r="P26" s="443"/>
      <c r="Q26" s="219"/>
      <c r="R26" s="24"/>
      <c r="S26" s="24"/>
    </row>
    <row r="27" spans="1:19" s="28" customFormat="1" ht="30.75" customHeight="1">
      <c r="A27" s="241"/>
      <c r="B27" s="278" t="s">
        <v>100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376"/>
      <c r="Q27" s="218"/>
      <c r="R27" s="26"/>
      <c r="S27" s="26"/>
    </row>
    <row r="28" spans="1:19" s="25" customFormat="1" ht="31.5" customHeight="1" thickBot="1">
      <c r="A28" s="241"/>
      <c r="B28" s="297">
        <v>4</v>
      </c>
      <c r="C28" s="430">
        <f>F1Concertación!C29</f>
        <v>0</v>
      </c>
      <c r="D28" s="430">
        <f>F1Concertación!D29</f>
        <v>0</v>
      </c>
      <c r="E28" s="430">
        <f>F1Concertación!E29</f>
        <v>0</v>
      </c>
      <c r="F28" s="367">
        <f>F1Concertación!F29</f>
        <v>0</v>
      </c>
      <c r="G28" s="231">
        <f>F1Concertación!G29</f>
        <v>0</v>
      </c>
      <c r="H28" s="412">
        <f>F1Concertación!H29</f>
        <v>0.1</v>
      </c>
      <c r="I28" s="412">
        <f>F1Concertación!I29</f>
        <v>0</v>
      </c>
      <c r="J28" s="370">
        <f>'F2Seguimiento-Retroalimentación'!J28</f>
        <v>0</v>
      </c>
      <c r="K28" s="412">
        <f>F1Concertación!J29</f>
        <v>0</v>
      </c>
      <c r="L28" s="435"/>
      <c r="M28" s="473">
        <f>IF(SUM(J28,L28)&gt;100%,"NO PERMITIDO",SUM(J28,L28))</f>
        <v>0</v>
      </c>
      <c r="N28" s="475">
        <f>H28*M28/100%</f>
        <v>0</v>
      </c>
      <c r="O28" s="432"/>
      <c r="P28" s="432"/>
      <c r="Q28" s="219"/>
      <c r="R28" s="24"/>
      <c r="S28" s="24"/>
    </row>
    <row r="29" spans="1:19" s="25" customFormat="1" ht="31.5" customHeight="1" thickBot="1">
      <c r="A29" s="241"/>
      <c r="B29" s="298"/>
      <c r="C29" s="413"/>
      <c r="D29" s="413"/>
      <c r="E29" s="413"/>
      <c r="F29" s="367"/>
      <c r="G29" s="231">
        <f>F1Concertación!G30</f>
        <v>0</v>
      </c>
      <c r="H29" s="413"/>
      <c r="I29" s="413"/>
      <c r="J29" s="371"/>
      <c r="K29" s="413"/>
      <c r="L29" s="436"/>
      <c r="M29" s="428"/>
      <c r="N29" s="416"/>
      <c r="O29" s="433"/>
      <c r="P29" s="433"/>
      <c r="Q29" s="219"/>
      <c r="R29" s="24"/>
      <c r="S29" s="24"/>
    </row>
    <row r="30" spans="1:19" s="25" customFormat="1" ht="31.5" customHeight="1" thickBot="1">
      <c r="A30" s="241"/>
      <c r="B30" s="298"/>
      <c r="C30" s="413"/>
      <c r="D30" s="413"/>
      <c r="E30" s="413"/>
      <c r="F30" s="210" t="str">
        <f>F1Concertación!F31</f>
        <v>AL</v>
      </c>
      <c r="G30" s="231">
        <f>F1Concertación!G31</f>
        <v>0</v>
      </c>
      <c r="H30" s="413"/>
      <c r="I30" s="413"/>
      <c r="J30" s="371"/>
      <c r="K30" s="413"/>
      <c r="L30" s="436"/>
      <c r="M30" s="428"/>
      <c r="N30" s="416"/>
      <c r="O30" s="433"/>
      <c r="P30" s="433"/>
      <c r="Q30" s="219"/>
      <c r="R30" s="24"/>
      <c r="S30" s="24"/>
    </row>
    <row r="31" spans="1:19" s="25" customFormat="1" ht="31.5" customHeight="1" thickBot="1">
      <c r="A31" s="241"/>
      <c r="B31" s="298"/>
      <c r="C31" s="413"/>
      <c r="D31" s="413"/>
      <c r="E31" s="413"/>
      <c r="F31" s="368">
        <f>F1Concertación!F32</f>
        <v>0</v>
      </c>
      <c r="G31" s="231">
        <f>F1Concertación!G32</f>
        <v>0</v>
      </c>
      <c r="H31" s="413"/>
      <c r="I31" s="413"/>
      <c r="J31" s="371"/>
      <c r="K31" s="413"/>
      <c r="L31" s="436"/>
      <c r="M31" s="428"/>
      <c r="N31" s="416"/>
      <c r="O31" s="433"/>
      <c r="P31" s="433"/>
      <c r="Q31" s="219"/>
      <c r="R31" s="24"/>
      <c r="S31" s="24"/>
    </row>
    <row r="32" spans="1:19" s="25" customFormat="1" ht="31.5" customHeight="1">
      <c r="A32" s="241"/>
      <c r="B32" s="299"/>
      <c r="C32" s="414"/>
      <c r="D32" s="414"/>
      <c r="E32" s="431"/>
      <c r="F32" s="369"/>
      <c r="G32" s="231">
        <f>F1Concertación!G33</f>
        <v>0</v>
      </c>
      <c r="H32" s="414"/>
      <c r="I32" s="431"/>
      <c r="J32" s="372"/>
      <c r="K32" s="431"/>
      <c r="L32" s="437"/>
      <c r="M32" s="474"/>
      <c r="N32" s="476"/>
      <c r="O32" s="434"/>
      <c r="P32" s="434"/>
      <c r="Q32" s="219"/>
      <c r="R32" s="24"/>
      <c r="S32" s="24"/>
    </row>
    <row r="33" spans="1:19" s="28" customFormat="1" ht="30.75" customHeight="1">
      <c r="A33" s="241"/>
      <c r="B33" s="395" t="s">
        <v>101</v>
      </c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406"/>
      <c r="Q33" s="218"/>
      <c r="R33" s="26"/>
      <c r="S33" s="26"/>
    </row>
    <row r="34" spans="1:19" s="25" customFormat="1" ht="31.5" customHeight="1" thickBot="1">
      <c r="A34" s="241"/>
      <c r="B34" s="280">
        <v>5</v>
      </c>
      <c r="C34" s="430">
        <f>F1Concertación!C35</f>
        <v>0</v>
      </c>
      <c r="D34" s="430">
        <f>F1Concertación!D35</f>
        <v>0</v>
      </c>
      <c r="E34" s="430">
        <f>F1Concertación!E35</f>
        <v>0</v>
      </c>
      <c r="F34" s="367">
        <f>F1Concertación!F35</f>
        <v>0</v>
      </c>
      <c r="G34" s="231">
        <f>F1Concertación!G35</f>
        <v>0</v>
      </c>
      <c r="H34" s="412">
        <f>F1Concertación!H35</f>
        <v>0.1</v>
      </c>
      <c r="I34" s="412">
        <f>F1Concertación!I35</f>
        <v>0</v>
      </c>
      <c r="J34" s="456">
        <f>'F2Seguimiento-Retroalimentación'!J34</f>
        <v>0</v>
      </c>
      <c r="K34" s="412">
        <f>F1Concertación!J35</f>
        <v>0</v>
      </c>
      <c r="L34" s="460"/>
      <c r="M34" s="462">
        <f>IF(SUM(J34,L34)&gt;100%,"NO PERMITIDO",SUM(J34,L34))</f>
        <v>0</v>
      </c>
      <c r="N34" s="459">
        <f>H34*M34/100%</f>
        <v>0</v>
      </c>
      <c r="O34" s="442"/>
      <c r="P34" s="442"/>
      <c r="Q34" s="219"/>
      <c r="R34" s="24"/>
      <c r="S34" s="24"/>
    </row>
    <row r="35" spans="1:19" s="25" customFormat="1" ht="31.5" customHeight="1" thickBot="1">
      <c r="A35" s="241"/>
      <c r="B35" s="280"/>
      <c r="C35" s="413"/>
      <c r="D35" s="413"/>
      <c r="E35" s="413"/>
      <c r="F35" s="367"/>
      <c r="G35" s="231">
        <f>F1Concertación!G36</f>
        <v>0</v>
      </c>
      <c r="H35" s="413"/>
      <c r="I35" s="413"/>
      <c r="J35" s="457"/>
      <c r="K35" s="413"/>
      <c r="L35" s="460"/>
      <c r="M35" s="462"/>
      <c r="N35" s="459"/>
      <c r="O35" s="433"/>
      <c r="P35" s="433"/>
      <c r="Q35" s="219"/>
      <c r="R35" s="24"/>
      <c r="S35" s="24"/>
    </row>
    <row r="36" spans="1:19" s="25" customFormat="1" ht="31.5" customHeight="1" thickBot="1">
      <c r="A36" s="241"/>
      <c r="B36" s="280"/>
      <c r="C36" s="413"/>
      <c r="D36" s="413"/>
      <c r="E36" s="413"/>
      <c r="F36" s="210" t="str">
        <f>F1Concertación!F37</f>
        <v>AL</v>
      </c>
      <c r="G36" s="231">
        <f>F1Concertación!G37</f>
        <v>0</v>
      </c>
      <c r="H36" s="413"/>
      <c r="I36" s="413"/>
      <c r="J36" s="457"/>
      <c r="K36" s="413"/>
      <c r="L36" s="460"/>
      <c r="M36" s="462"/>
      <c r="N36" s="459"/>
      <c r="O36" s="433"/>
      <c r="P36" s="433"/>
      <c r="Q36" s="219"/>
      <c r="R36" s="24"/>
      <c r="S36" s="24"/>
    </row>
    <row r="37" spans="1:19" s="25" customFormat="1" ht="31.5" customHeight="1" thickBot="1">
      <c r="A37" s="241"/>
      <c r="B37" s="280"/>
      <c r="C37" s="413"/>
      <c r="D37" s="413"/>
      <c r="E37" s="413"/>
      <c r="F37" s="368">
        <f>F1Concertación!F38</f>
        <v>0</v>
      </c>
      <c r="G37" s="231">
        <f>F1Concertación!G38</f>
        <v>0</v>
      </c>
      <c r="H37" s="413"/>
      <c r="I37" s="413"/>
      <c r="J37" s="457"/>
      <c r="K37" s="413"/>
      <c r="L37" s="460"/>
      <c r="M37" s="462"/>
      <c r="N37" s="459"/>
      <c r="O37" s="433"/>
      <c r="P37" s="433"/>
      <c r="Q37" s="219"/>
      <c r="R37" s="24"/>
      <c r="S37" s="24"/>
    </row>
    <row r="38" spans="1:19" s="25" customFormat="1" ht="31.5" customHeight="1">
      <c r="A38" s="241"/>
      <c r="B38" s="280"/>
      <c r="C38" s="414"/>
      <c r="D38" s="414"/>
      <c r="E38" s="431"/>
      <c r="F38" s="369"/>
      <c r="G38" s="231">
        <f>F1Concertación!G39</f>
        <v>0</v>
      </c>
      <c r="H38" s="414"/>
      <c r="I38" s="431"/>
      <c r="J38" s="458"/>
      <c r="K38" s="431"/>
      <c r="L38" s="461"/>
      <c r="M38" s="463"/>
      <c r="N38" s="459"/>
      <c r="O38" s="443"/>
      <c r="P38" s="443"/>
      <c r="Q38" s="219"/>
      <c r="R38" s="24"/>
      <c r="S38" s="24"/>
    </row>
    <row r="39" spans="1:19" s="25" customFormat="1" ht="31.5" customHeight="1">
      <c r="A39" s="241"/>
      <c r="B39" s="278" t="s">
        <v>45</v>
      </c>
      <c r="C39" s="274"/>
      <c r="D39" s="274"/>
      <c r="E39" s="274"/>
      <c r="F39" s="274"/>
      <c r="G39" s="274"/>
      <c r="H39" s="246">
        <f>IF(SUM(H34)&gt;100%,"supera el 100%",SUM(H11:H38))</f>
        <v>0.99999999999999989</v>
      </c>
      <c r="I39" s="247"/>
      <c r="J39" s="248"/>
      <c r="K39" s="232"/>
      <c r="L39" s="248"/>
      <c r="M39" s="236"/>
      <c r="N39" s="249">
        <f>IF(SUM(N34)&gt;100%,"supera el 100%",SUM(N11:N38))</f>
        <v>0</v>
      </c>
      <c r="O39" s="235"/>
      <c r="P39" s="236"/>
      <c r="Q39" s="219"/>
      <c r="R39" s="24"/>
      <c r="S39" s="24"/>
    </row>
    <row r="40" spans="1:19" s="25" customFormat="1" ht="27" customHeight="1">
      <c r="A40" s="241"/>
      <c r="B40" s="354"/>
      <c r="C40" s="355"/>
      <c r="D40" s="355"/>
      <c r="E40" s="355"/>
      <c r="F40" s="355"/>
      <c r="G40" s="275"/>
      <c r="H40" s="275"/>
      <c r="I40" s="275"/>
      <c r="J40" s="267"/>
      <c r="K40" s="423"/>
      <c r="L40" s="423"/>
      <c r="M40" s="423"/>
      <c r="N40" s="425"/>
      <c r="O40" s="425"/>
      <c r="P40" s="358"/>
      <c r="Q40" s="219"/>
      <c r="R40" s="24"/>
      <c r="S40" s="24"/>
    </row>
    <row r="41" spans="1:19" s="25" customFormat="1" ht="27" customHeight="1">
      <c r="A41" s="241"/>
      <c r="B41" s="269"/>
      <c r="C41" s="275"/>
      <c r="D41" s="275"/>
      <c r="E41" s="275"/>
      <c r="F41" s="275"/>
      <c r="G41" s="268"/>
      <c r="H41" s="268"/>
      <c r="I41" s="268"/>
      <c r="J41" s="275"/>
      <c r="K41" s="424"/>
      <c r="L41" s="424"/>
      <c r="M41" s="424"/>
      <c r="N41" s="426"/>
      <c r="O41" s="426"/>
      <c r="P41" s="359"/>
      <c r="Q41" s="219"/>
      <c r="R41" s="24"/>
      <c r="S41" s="24"/>
    </row>
    <row r="42" spans="1:19" s="25" customFormat="1" ht="48.75" customHeight="1">
      <c r="A42" s="241"/>
      <c r="B42" s="269"/>
      <c r="C42" s="214" t="s">
        <v>46</v>
      </c>
      <c r="D42" s="405"/>
      <c r="E42" s="405"/>
      <c r="F42" s="275"/>
      <c r="G42" s="464">
        <f>D5</f>
        <v>0</v>
      </c>
      <c r="H42" s="464"/>
      <c r="I42" s="464"/>
      <c r="J42" s="275"/>
      <c r="K42" s="464">
        <f>D6</f>
        <v>0</v>
      </c>
      <c r="L42" s="464"/>
      <c r="M42" s="464"/>
      <c r="N42" s="426"/>
      <c r="O42" s="426"/>
      <c r="P42" s="359"/>
      <c r="Q42" s="219"/>
      <c r="R42" s="24"/>
      <c r="S42" s="24"/>
    </row>
    <row r="43" spans="1:19" s="25" customFormat="1" ht="36" customHeight="1">
      <c r="A43" s="241"/>
      <c r="B43" s="269"/>
      <c r="C43" s="214" t="s">
        <v>47</v>
      </c>
      <c r="D43" s="454">
        <f>F1Concertación!D47</f>
        <v>0</v>
      </c>
      <c r="E43" s="454"/>
      <c r="F43" s="275"/>
      <c r="G43" s="455" t="s">
        <v>48</v>
      </c>
      <c r="H43" s="455"/>
      <c r="I43" s="455"/>
      <c r="J43" s="275"/>
      <c r="K43" s="455" t="s">
        <v>97</v>
      </c>
      <c r="L43" s="455"/>
      <c r="M43" s="455"/>
      <c r="N43" s="426"/>
      <c r="O43" s="426"/>
      <c r="P43" s="359"/>
      <c r="Q43" s="219"/>
      <c r="R43" s="24"/>
      <c r="S43" s="24"/>
    </row>
    <row r="44" spans="1:19" s="25" customFormat="1" ht="15" customHeight="1">
      <c r="A44" s="241"/>
      <c r="B44" s="276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77"/>
      <c r="Q44" s="219"/>
      <c r="R44" s="24"/>
      <c r="S44" s="24"/>
    </row>
    <row r="45" spans="1:19" s="13" customFormat="1" ht="26.25">
      <c r="A45" s="241"/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2"/>
      <c r="M45" s="422"/>
      <c r="N45" s="422"/>
      <c r="O45" s="422"/>
      <c r="P45" s="422"/>
      <c r="Q45" s="227"/>
      <c r="R45" s="9"/>
      <c r="S45" s="9"/>
    </row>
    <row r="46" spans="1:19" s="13" customFormat="1" ht="54.95" customHeight="1">
      <c r="A46" s="241"/>
      <c r="B46" s="256" t="s">
        <v>216</v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27"/>
      <c r="R46" s="9"/>
      <c r="S46" s="9"/>
    </row>
    <row r="47" spans="1:19" s="13" customFormat="1" ht="18">
      <c r="A47" s="56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</row>
    <row r="48" spans="1:19" s="13" customFormat="1" ht="18"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58"/>
      <c r="O48" s="14"/>
      <c r="P48" s="14"/>
    </row>
    <row r="49" spans="2:16" s="13" customFormat="1" ht="18"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58"/>
      <c r="O49" s="14"/>
      <c r="P49" s="14"/>
    </row>
    <row r="50" spans="2:16" s="13" customFormat="1" ht="18"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58"/>
      <c r="O50" s="14"/>
      <c r="P50" s="14"/>
    </row>
    <row r="51" spans="2:16" s="13" customFormat="1" ht="18"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58"/>
      <c r="O51" s="14"/>
      <c r="P51" s="14"/>
    </row>
    <row r="52" spans="2:16" s="13" customFormat="1" ht="18"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58"/>
      <c r="O52" s="14"/>
      <c r="P52" s="14"/>
    </row>
    <row r="53" spans="2:16" s="13" customFormat="1" ht="18"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58"/>
      <c r="O53" s="14"/>
      <c r="P53" s="14"/>
    </row>
    <row r="54" spans="2:16" s="13" customFormat="1" ht="18"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58"/>
      <c r="O54" s="14"/>
      <c r="P54" s="14"/>
    </row>
    <row r="55" spans="2:16" s="13" customFormat="1" ht="18"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58"/>
      <c r="O55" s="14"/>
      <c r="P55" s="14"/>
    </row>
    <row r="56" spans="2:16" s="13" customFormat="1" ht="18"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58"/>
      <c r="O56" s="14"/>
      <c r="P56" s="14"/>
    </row>
    <row r="57" spans="2:16" s="13" customFormat="1" ht="18"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58"/>
      <c r="O57" s="14"/>
      <c r="P57" s="14"/>
    </row>
    <row r="58" spans="2:16" s="13" customFormat="1" ht="18"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58"/>
      <c r="O58" s="14"/>
      <c r="P58" s="14"/>
    </row>
    <row r="59" spans="2:16" s="13" customFormat="1" ht="18"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58"/>
      <c r="O59" s="14"/>
      <c r="P59" s="14"/>
    </row>
    <row r="60" spans="2:16" s="13" customFormat="1" ht="18"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58"/>
      <c r="O60" s="14"/>
      <c r="P60" s="14"/>
    </row>
    <row r="61" spans="2:16" s="13" customFormat="1" ht="18"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58"/>
      <c r="O61" s="14"/>
      <c r="P61" s="14"/>
    </row>
    <row r="62" spans="2:16" s="13" customFormat="1" ht="18"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58"/>
      <c r="O62" s="14"/>
      <c r="P62" s="14"/>
    </row>
    <row r="63" spans="2:16" s="13" customFormat="1" ht="18"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58"/>
      <c r="O63" s="14"/>
      <c r="P63" s="14"/>
    </row>
    <row r="64" spans="2:16" s="13" customFormat="1" ht="18"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58"/>
      <c r="O64" s="14"/>
      <c r="P64" s="14"/>
    </row>
    <row r="65" spans="2:16" s="13" customFormat="1" ht="18"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58"/>
      <c r="O65" s="14"/>
      <c r="P65" s="14"/>
    </row>
    <row r="66" spans="2:16" s="13" customFormat="1" ht="18"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58"/>
      <c r="O66" s="14"/>
      <c r="P66" s="14"/>
    </row>
    <row r="67" spans="2:16" s="13" customFormat="1" ht="18"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58"/>
      <c r="O67" s="14"/>
      <c r="P67" s="14"/>
    </row>
    <row r="68" spans="2:16" s="13" customFormat="1">
      <c r="B68" s="10"/>
      <c r="N68" s="59"/>
    </row>
    <row r="69" spans="2:16" s="13" customFormat="1">
      <c r="B69" s="10"/>
      <c r="N69" s="59"/>
    </row>
    <row r="70" spans="2:16" s="13" customFormat="1">
      <c r="B70" s="10"/>
      <c r="N70" s="59"/>
    </row>
    <row r="71" spans="2:16" s="13" customFormat="1">
      <c r="B71" s="10"/>
      <c r="N71" s="59"/>
    </row>
    <row r="72" spans="2:16" s="13" customFormat="1">
      <c r="B72" s="10"/>
      <c r="N72" s="59"/>
    </row>
    <row r="73" spans="2:16" s="13" customFormat="1">
      <c r="B73" s="10"/>
      <c r="N73" s="59"/>
    </row>
    <row r="74" spans="2:16" s="13" customFormat="1">
      <c r="B74" s="10"/>
      <c r="N74" s="59"/>
    </row>
    <row r="75" spans="2:16" s="13" customFormat="1">
      <c r="B75" s="10"/>
      <c r="N75" s="59"/>
    </row>
    <row r="76" spans="2:16" s="13" customFormat="1">
      <c r="B76" s="10"/>
      <c r="N76" s="59"/>
    </row>
    <row r="77" spans="2:16" s="13" customFormat="1">
      <c r="B77" s="10"/>
      <c r="N77" s="59"/>
    </row>
    <row r="78" spans="2:16" s="13" customFormat="1">
      <c r="B78" s="10"/>
      <c r="N78" s="59"/>
    </row>
    <row r="79" spans="2:16" s="13" customFormat="1">
      <c r="B79" s="10"/>
      <c r="N79" s="59"/>
    </row>
    <row r="80" spans="2:16" s="13" customFormat="1">
      <c r="B80" s="10"/>
      <c r="N80" s="59"/>
    </row>
    <row r="81" spans="2:14" s="13" customFormat="1">
      <c r="B81" s="10"/>
      <c r="N81" s="59"/>
    </row>
    <row r="82" spans="2:14" s="13" customFormat="1">
      <c r="B82" s="10"/>
      <c r="N82" s="59"/>
    </row>
    <row r="83" spans="2:14" s="13" customFormat="1">
      <c r="B83" s="10"/>
      <c r="N83" s="59"/>
    </row>
    <row r="84" spans="2:14" s="13" customFormat="1">
      <c r="B84" s="10"/>
      <c r="N84" s="59"/>
    </row>
    <row r="85" spans="2:14" s="13" customFormat="1">
      <c r="B85" s="10"/>
      <c r="N85" s="59"/>
    </row>
    <row r="86" spans="2:14" s="13" customFormat="1">
      <c r="B86" s="10"/>
      <c r="N86" s="59"/>
    </row>
    <row r="87" spans="2:14" s="13" customFormat="1">
      <c r="B87" s="10"/>
      <c r="N87" s="59"/>
    </row>
    <row r="88" spans="2:14" s="13" customFormat="1">
      <c r="B88" s="10"/>
      <c r="N88" s="59"/>
    </row>
    <row r="89" spans="2:14" s="13" customFormat="1">
      <c r="B89" s="10"/>
      <c r="N89" s="59"/>
    </row>
    <row r="90" spans="2:14" s="13" customFormat="1">
      <c r="B90" s="10"/>
      <c r="N90" s="59"/>
    </row>
  </sheetData>
  <sheetProtection algorithmName="SHA-512" hashValue="d48jM+UB2SqvhPV9igfrnuLannuzoCCNMSHLafyUbOuX2IqmVl2NIxOBRHWs6UkojbN7Ppa6E1tjqWggUsAMYw==" saltValue="DMAJoGsf9LdEOHC50/wUZw==" spinCount="100000" sheet="1" objects="1" scenarios="1" formatRows="0"/>
  <mergeCells count="118">
    <mergeCell ref="B7:P7"/>
    <mergeCell ref="B5:C5"/>
    <mergeCell ref="B6:C6"/>
    <mergeCell ref="D6:P6"/>
    <mergeCell ref="D5:P5"/>
    <mergeCell ref="B4:P4"/>
    <mergeCell ref="M28:M32"/>
    <mergeCell ref="N28:N32"/>
    <mergeCell ref="O28:O32"/>
    <mergeCell ref="O16:O20"/>
    <mergeCell ref="P22:P26"/>
    <mergeCell ref="K22:K26"/>
    <mergeCell ref="L22:L26"/>
    <mergeCell ref="M22:M26"/>
    <mergeCell ref="N22:N26"/>
    <mergeCell ref="O22:O26"/>
    <mergeCell ref="I16:I20"/>
    <mergeCell ref="J16:J20"/>
    <mergeCell ref="P16:P20"/>
    <mergeCell ref="B21:P21"/>
    <mergeCell ref="B22:B26"/>
    <mergeCell ref="C22:C26"/>
    <mergeCell ref="D22:D26"/>
    <mergeCell ref="E22:E26"/>
    <mergeCell ref="D43:E43"/>
    <mergeCell ref="G43:I43"/>
    <mergeCell ref="K43:M43"/>
    <mergeCell ref="B33:P33"/>
    <mergeCell ref="B34:B38"/>
    <mergeCell ref="C34:C38"/>
    <mergeCell ref="J34:J38"/>
    <mergeCell ref="P34:P38"/>
    <mergeCell ref="N34:N38"/>
    <mergeCell ref="O34:O38"/>
    <mergeCell ref="K34:K38"/>
    <mergeCell ref="L34:L38"/>
    <mergeCell ref="M34:M38"/>
    <mergeCell ref="F37:F38"/>
    <mergeCell ref="E34:E38"/>
    <mergeCell ref="H34:H38"/>
    <mergeCell ref="F34:F35"/>
    <mergeCell ref="K42:M42"/>
    <mergeCell ref="B39:G39"/>
    <mergeCell ref="D42:E42"/>
    <mergeCell ref="G42:I42"/>
    <mergeCell ref="B11:B15"/>
    <mergeCell ref="C11:C15"/>
    <mergeCell ref="D11:D15"/>
    <mergeCell ref="E11:E15"/>
    <mergeCell ref="F11:F12"/>
    <mergeCell ref="F14:F15"/>
    <mergeCell ref="I34:I38"/>
    <mergeCell ref="F28:F29"/>
    <mergeCell ref="F31:F32"/>
    <mergeCell ref="B27:P27"/>
    <mergeCell ref="B28:B32"/>
    <mergeCell ref="C28:C32"/>
    <mergeCell ref="D28:D32"/>
    <mergeCell ref="E28:E32"/>
    <mergeCell ref="H28:H32"/>
    <mergeCell ref="I28:I32"/>
    <mergeCell ref="H8:H9"/>
    <mergeCell ref="H22:H26"/>
    <mergeCell ref="I22:I26"/>
    <mergeCell ref="J22:J26"/>
    <mergeCell ref="K16:K20"/>
    <mergeCell ref="L16:L20"/>
    <mergeCell ref="D34:D38"/>
    <mergeCell ref="F16:F17"/>
    <mergeCell ref="H11:H15"/>
    <mergeCell ref="E16:E20"/>
    <mergeCell ref="J28:J32"/>
    <mergeCell ref="P28:P32"/>
    <mergeCell ref="K28:K32"/>
    <mergeCell ref="L28:L32"/>
    <mergeCell ref="B1:C3"/>
    <mergeCell ref="D1:N3"/>
    <mergeCell ref="N8:N9"/>
    <mergeCell ref="O8:P8"/>
    <mergeCell ref="O11:O15"/>
    <mergeCell ref="P11:P15"/>
    <mergeCell ref="I11:I15"/>
    <mergeCell ref="J11:J15"/>
    <mergeCell ref="K11:K15"/>
    <mergeCell ref="L11:L15"/>
    <mergeCell ref="M11:M15"/>
    <mergeCell ref="O3:P3"/>
    <mergeCell ref="B10:P10"/>
    <mergeCell ref="B8:B9"/>
    <mergeCell ref="C8:C9"/>
    <mergeCell ref="D8:D9"/>
    <mergeCell ref="E8:E9"/>
    <mergeCell ref="F8:F9"/>
    <mergeCell ref="G8:G9"/>
    <mergeCell ref="H16:H20"/>
    <mergeCell ref="N11:N15"/>
    <mergeCell ref="I8:L8"/>
    <mergeCell ref="M8:M9"/>
    <mergeCell ref="B47:Q47"/>
    <mergeCell ref="B45:P45"/>
    <mergeCell ref="B40:B44"/>
    <mergeCell ref="C40:C41"/>
    <mergeCell ref="D40:E41"/>
    <mergeCell ref="F40:F43"/>
    <mergeCell ref="C44:P44"/>
    <mergeCell ref="G40:I41"/>
    <mergeCell ref="J40:J43"/>
    <mergeCell ref="K40:M41"/>
    <mergeCell ref="N40:P43"/>
    <mergeCell ref="B46:P46"/>
    <mergeCell ref="F19:F20"/>
    <mergeCell ref="M16:M20"/>
    <mergeCell ref="N16:N20"/>
    <mergeCell ref="F22:F23"/>
    <mergeCell ref="F25:F26"/>
    <mergeCell ref="B16:B20"/>
    <mergeCell ref="C16:C20"/>
    <mergeCell ref="D16:D20"/>
  </mergeCells>
  <conditionalFormatting sqref="C11:E20">
    <cfRule type="cellIs" dxfId="73" priority="90" operator="equal">
      <formula>0</formula>
    </cfRule>
  </conditionalFormatting>
  <conditionalFormatting sqref="C22:E26">
    <cfRule type="cellIs" dxfId="72" priority="41" operator="equal">
      <formula>0</formula>
    </cfRule>
  </conditionalFormatting>
  <conditionalFormatting sqref="C28:E32">
    <cfRule type="cellIs" dxfId="71" priority="40" operator="equal">
      <formula>0</formula>
    </cfRule>
  </conditionalFormatting>
  <conditionalFormatting sqref="C34:E38">
    <cfRule type="cellIs" dxfId="70" priority="39" operator="equal">
      <formula>0</formula>
    </cfRule>
  </conditionalFormatting>
  <conditionalFormatting sqref="D43:E43">
    <cfRule type="cellIs" dxfId="69" priority="82" operator="equal">
      <formula>0</formula>
    </cfRule>
  </conditionalFormatting>
  <conditionalFormatting sqref="D5:P6">
    <cfRule type="cellIs" dxfId="68" priority="2" operator="equal">
      <formula>0</formula>
    </cfRule>
  </conditionalFormatting>
  <conditionalFormatting sqref="F11:F12">
    <cfRule type="containsText" dxfId="67" priority="182" operator="containsText" text="@">
      <formula>NOT(ISERROR(SEARCH("@",F11)))</formula>
    </cfRule>
    <cfRule type="cellIs" dxfId="66" priority="176" operator="equal">
      <formula>0</formula>
    </cfRule>
    <cfRule type="containsText" dxfId="65" priority="181" operator="containsText" text="#¡VALOR!">
      <formula>NOT(ISERROR(SEARCH("#¡VALOR!",F11)))</formula>
    </cfRule>
  </conditionalFormatting>
  <conditionalFormatting sqref="F14:F17">
    <cfRule type="cellIs" dxfId="64" priority="36" operator="equal">
      <formula>0</formula>
    </cfRule>
    <cfRule type="containsText" dxfId="63" priority="38" operator="containsText" text="@">
      <formula>NOT(ISERROR(SEARCH("@",F14)))</formula>
    </cfRule>
    <cfRule type="containsText" dxfId="62" priority="37" operator="containsText" text="#¡VALOR!">
      <formula>NOT(ISERROR(SEARCH("#¡VALOR!",F14)))</formula>
    </cfRule>
  </conditionalFormatting>
  <conditionalFormatting sqref="F19:F20">
    <cfRule type="containsText" dxfId="61" priority="35" operator="containsText" text="@">
      <formula>NOT(ISERROR(SEARCH("@",F19)))</formula>
    </cfRule>
    <cfRule type="containsText" dxfId="60" priority="34" operator="containsText" text="#¡VALOR!">
      <formula>NOT(ISERROR(SEARCH("#¡VALOR!",F19)))</formula>
    </cfRule>
    <cfRule type="cellIs" dxfId="59" priority="33" operator="equal">
      <formula>0</formula>
    </cfRule>
  </conditionalFormatting>
  <conditionalFormatting sqref="F22:F23">
    <cfRule type="containsText" dxfId="58" priority="31" operator="containsText" text="#¡VALOR!">
      <formula>NOT(ISERROR(SEARCH("#¡VALOR!",F22)))</formula>
    </cfRule>
    <cfRule type="cellIs" dxfId="57" priority="30" operator="equal">
      <formula>0</formula>
    </cfRule>
    <cfRule type="containsText" dxfId="56" priority="32" operator="containsText" text="@">
      <formula>NOT(ISERROR(SEARCH("@",F22)))</formula>
    </cfRule>
  </conditionalFormatting>
  <conditionalFormatting sqref="F25:F26">
    <cfRule type="containsText" dxfId="55" priority="29" operator="containsText" text="@">
      <formula>NOT(ISERROR(SEARCH("@",F25)))</formula>
    </cfRule>
    <cfRule type="containsText" dxfId="54" priority="28" operator="containsText" text="#¡VALOR!">
      <formula>NOT(ISERROR(SEARCH("#¡VALOR!",F25)))</formula>
    </cfRule>
    <cfRule type="cellIs" dxfId="53" priority="27" operator="equal">
      <formula>0</formula>
    </cfRule>
  </conditionalFormatting>
  <conditionalFormatting sqref="F28:F29">
    <cfRule type="containsText" dxfId="52" priority="26" operator="containsText" text="@">
      <formula>NOT(ISERROR(SEARCH("@",F28)))</formula>
    </cfRule>
    <cfRule type="containsText" dxfId="51" priority="25" operator="containsText" text="#¡VALOR!">
      <formula>NOT(ISERROR(SEARCH("#¡VALOR!",F28)))</formula>
    </cfRule>
    <cfRule type="cellIs" dxfId="50" priority="24" operator="equal">
      <formula>0</formula>
    </cfRule>
  </conditionalFormatting>
  <conditionalFormatting sqref="F31:F32">
    <cfRule type="containsText" dxfId="49" priority="23" operator="containsText" text="@">
      <formula>NOT(ISERROR(SEARCH("@",F31)))</formula>
    </cfRule>
    <cfRule type="containsText" dxfId="48" priority="22" operator="containsText" text="#¡VALOR!">
      <formula>NOT(ISERROR(SEARCH("#¡VALOR!",F31)))</formula>
    </cfRule>
    <cfRule type="cellIs" dxfId="47" priority="21" operator="equal">
      <formula>0</formula>
    </cfRule>
  </conditionalFormatting>
  <conditionalFormatting sqref="F34:F35">
    <cfRule type="containsText" dxfId="46" priority="20" operator="containsText" text="@">
      <formula>NOT(ISERROR(SEARCH("@",F34)))</formula>
    </cfRule>
    <cfRule type="cellIs" dxfId="45" priority="18" operator="equal">
      <formula>0</formula>
    </cfRule>
    <cfRule type="containsText" dxfId="44" priority="19" operator="containsText" text="#¡VALOR!">
      <formula>NOT(ISERROR(SEARCH("#¡VALOR!",F34)))</formula>
    </cfRule>
  </conditionalFormatting>
  <conditionalFormatting sqref="F37:F38">
    <cfRule type="containsText" dxfId="43" priority="17" operator="containsText" text="@">
      <formula>NOT(ISERROR(SEARCH("@",F37)))</formula>
    </cfRule>
    <cfRule type="containsText" dxfId="42" priority="16" operator="containsText" text="#¡VALOR!">
      <formula>NOT(ISERROR(SEARCH("#¡VALOR!",F37)))</formula>
    </cfRule>
    <cfRule type="cellIs" dxfId="41" priority="15" operator="equal">
      <formula>0</formula>
    </cfRule>
  </conditionalFormatting>
  <conditionalFormatting sqref="G11:I20">
    <cfRule type="cellIs" dxfId="40" priority="75" operator="equal">
      <formula>0</formula>
    </cfRule>
  </conditionalFormatting>
  <conditionalFormatting sqref="G22:I26">
    <cfRule type="cellIs" dxfId="39" priority="8" operator="equal">
      <formula>0</formula>
    </cfRule>
  </conditionalFormatting>
  <conditionalFormatting sqref="G28:I32">
    <cfRule type="cellIs" dxfId="38" priority="7" operator="equal">
      <formula>0</formula>
    </cfRule>
  </conditionalFormatting>
  <conditionalFormatting sqref="G34:I38">
    <cfRule type="cellIs" dxfId="37" priority="6" operator="equal">
      <formula>0</formula>
    </cfRule>
  </conditionalFormatting>
  <conditionalFormatting sqref="G42:I42 K42:M42">
    <cfRule type="cellIs" dxfId="36" priority="1" operator="equal">
      <formula>0</formula>
    </cfRule>
  </conditionalFormatting>
  <conditionalFormatting sqref="H39">
    <cfRule type="cellIs" dxfId="35" priority="80" operator="equal">
      <formula>0</formula>
    </cfRule>
  </conditionalFormatting>
  <conditionalFormatting sqref="K11:K20">
    <cfRule type="cellIs" dxfId="34" priority="88" operator="equal">
      <formula>0</formula>
    </cfRule>
  </conditionalFormatting>
  <conditionalFormatting sqref="K22:K26">
    <cfRule type="cellIs" dxfId="33" priority="5" operator="equal">
      <formula>0</formula>
    </cfRule>
  </conditionalFormatting>
  <conditionalFormatting sqref="K28:K32">
    <cfRule type="cellIs" dxfId="32" priority="4" operator="equal">
      <formula>0</formula>
    </cfRule>
  </conditionalFormatting>
  <conditionalFormatting sqref="K34:K38">
    <cfRule type="cellIs" dxfId="31" priority="3" operator="equal">
      <formula>0</formula>
    </cfRule>
  </conditionalFormatting>
  <conditionalFormatting sqref="M11">
    <cfRule type="cellIs" dxfId="30" priority="184" operator="greaterThan">
      <formula>100</formula>
    </cfRule>
  </conditionalFormatting>
  <conditionalFormatting sqref="M16 M22 M28">
    <cfRule type="cellIs" dxfId="29" priority="183" operator="greaterThan">
      <formula>100</formula>
    </cfRule>
  </conditionalFormatting>
  <conditionalFormatting sqref="M11:N20">
    <cfRule type="cellIs" dxfId="28" priority="84" operator="equal">
      <formula>0</formula>
    </cfRule>
  </conditionalFormatting>
  <conditionalFormatting sqref="M22:N26 M28:N32 M34:N38">
    <cfRule type="cellIs" dxfId="27" priority="85" operator="equal">
      <formula>0</formula>
    </cfRule>
  </conditionalFormatting>
  <conditionalFormatting sqref="N39">
    <cfRule type="cellIs" dxfId="26" priority="83" operator="equal">
      <formula>0</formula>
    </cfRule>
    <cfRule type="cellIs" dxfId="25" priority="74" operator="equal">
      <formula>0</formula>
    </cfRule>
  </conditionalFormatting>
  <dataValidations count="1">
    <dataValidation allowBlank="1" showInputMessage="1" showErrorMessage="1" errorTitle="error" error="solo datos númericos" sqref="H22:H26 H11:H20 H28:H32 H34:H38" xr:uid="{00000000-0002-0000-0400-000000000000}"/>
  </dataValidations>
  <pageMargins left="0" right="0" top="0.39370078740157483" bottom="0.39370078740157483" header="0.11811023622047245" footer="0.31496062992125984"/>
  <pageSetup scale="3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9"/>
  <sheetViews>
    <sheetView showGridLines="0" zoomScaleNormal="100" workbookViewId="0">
      <selection activeCell="K2" sqref="K2"/>
    </sheetView>
  </sheetViews>
  <sheetFormatPr baseColWidth="10" defaultColWidth="11.42578125" defaultRowHeight="15"/>
  <cols>
    <col min="1" max="1" width="2" style="62" customWidth="1"/>
    <col min="2" max="2" width="3.140625" style="72" customWidth="1"/>
    <col min="3" max="3" width="13.7109375" style="72" customWidth="1"/>
    <col min="4" max="4" width="17.85546875" style="72" customWidth="1"/>
    <col min="5" max="5" width="33" style="62" customWidth="1"/>
    <col min="6" max="6" width="59.28515625" style="62" customWidth="1"/>
    <col min="7" max="7" width="12.42578125" style="73" customWidth="1"/>
    <col min="8" max="8" width="14" style="73" customWidth="1"/>
    <col min="9" max="9" width="20.140625" style="73" customWidth="1"/>
    <col min="10" max="10" width="24.42578125" style="62" customWidth="1"/>
    <col min="11" max="11" width="17" style="62" customWidth="1"/>
    <col min="12" max="12" width="27.7109375" style="62" customWidth="1"/>
    <col min="13" max="16384" width="11.42578125" style="62"/>
  </cols>
  <sheetData>
    <row r="1" spans="1:15" s="61" customFormat="1" ht="33.950000000000003" customHeight="1">
      <c r="A1" s="126"/>
      <c r="B1" s="561"/>
      <c r="C1" s="561"/>
      <c r="D1" s="561"/>
      <c r="E1" s="561"/>
      <c r="F1" s="562" t="s">
        <v>140</v>
      </c>
      <c r="G1" s="562"/>
      <c r="H1" s="562"/>
      <c r="I1" s="562"/>
      <c r="J1" s="562"/>
      <c r="K1" s="88" t="s">
        <v>208</v>
      </c>
      <c r="L1" s="41">
        <v>45576</v>
      </c>
      <c r="M1" s="126"/>
    </row>
    <row r="2" spans="1:15" s="61" customFormat="1" ht="33.950000000000003" customHeight="1">
      <c r="A2" s="126"/>
      <c r="B2" s="561"/>
      <c r="C2" s="561"/>
      <c r="D2" s="561"/>
      <c r="E2" s="561"/>
      <c r="F2" s="562"/>
      <c r="G2" s="562"/>
      <c r="H2" s="562"/>
      <c r="I2" s="562"/>
      <c r="J2" s="562"/>
      <c r="K2" s="23" t="s">
        <v>227</v>
      </c>
      <c r="L2" s="88" t="s">
        <v>209</v>
      </c>
      <c r="M2" s="126"/>
    </row>
    <row r="3" spans="1:15" s="61" customFormat="1" ht="33.950000000000003" customHeight="1">
      <c r="A3" s="126"/>
      <c r="B3" s="561"/>
      <c r="C3" s="561"/>
      <c r="D3" s="561"/>
      <c r="E3" s="561"/>
      <c r="F3" s="562"/>
      <c r="G3" s="562"/>
      <c r="H3" s="562"/>
      <c r="I3" s="562"/>
      <c r="J3" s="562"/>
      <c r="K3" s="562" t="s">
        <v>210</v>
      </c>
      <c r="L3" s="562"/>
      <c r="M3" s="126"/>
    </row>
    <row r="4" spans="1:15" s="37" customFormat="1" ht="18.75" customHeight="1">
      <c r="A4" s="12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34"/>
      <c r="O4" s="57"/>
    </row>
    <row r="5" spans="1:15" s="43" customFormat="1" ht="27" customHeight="1">
      <c r="A5" s="128"/>
      <c r="B5" s="556" t="s">
        <v>219</v>
      </c>
      <c r="C5" s="556"/>
      <c r="D5" s="556"/>
      <c r="E5" s="557">
        <f>F1Concertación!B7</f>
        <v>0</v>
      </c>
      <c r="F5" s="557"/>
      <c r="G5" s="557"/>
      <c r="H5" s="557"/>
      <c r="I5" s="557"/>
      <c r="J5" s="557"/>
      <c r="K5" s="557"/>
      <c r="L5" s="557"/>
      <c r="M5" s="129"/>
      <c r="O5" s="63"/>
    </row>
    <row r="6" spans="1:15" s="43" customFormat="1" ht="27" customHeight="1">
      <c r="A6" s="128"/>
      <c r="B6" s="556" t="s">
        <v>221</v>
      </c>
      <c r="C6" s="556"/>
      <c r="D6" s="556"/>
      <c r="E6" s="557">
        <f>F1Concertación!E7</f>
        <v>0</v>
      </c>
      <c r="F6" s="557"/>
      <c r="G6" s="557"/>
      <c r="H6" s="557"/>
      <c r="I6" s="557"/>
      <c r="J6" s="557"/>
      <c r="K6" s="557"/>
      <c r="L6" s="557"/>
      <c r="M6" s="129"/>
      <c r="O6" s="63"/>
    </row>
    <row r="7" spans="1:15" ht="18.95" customHeight="1">
      <c r="A7" s="127"/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2"/>
      <c r="M7" s="127"/>
    </row>
    <row r="8" spans="1:15" s="25" customFormat="1" ht="21.95" customHeight="1">
      <c r="A8" s="94"/>
      <c r="B8" s="510" t="s">
        <v>56</v>
      </c>
      <c r="C8" s="511"/>
      <c r="D8" s="511"/>
      <c r="E8" s="511"/>
      <c r="F8" s="511"/>
      <c r="G8" s="511"/>
      <c r="H8" s="511"/>
      <c r="I8" s="511"/>
      <c r="J8" s="511"/>
      <c r="K8" s="511"/>
      <c r="L8" s="512"/>
      <c r="M8" s="94"/>
    </row>
    <row r="9" spans="1:15" s="25" customFormat="1" ht="12.95" customHeight="1">
      <c r="A9" s="94"/>
      <c r="B9" s="133"/>
      <c r="C9" s="480" t="s">
        <v>181</v>
      </c>
      <c r="D9" s="481"/>
      <c r="E9" s="481"/>
      <c r="F9" s="482"/>
      <c r="G9" s="134">
        <v>5</v>
      </c>
      <c r="H9" s="135"/>
      <c r="I9" s="136"/>
      <c r="J9" s="136"/>
      <c r="K9" s="136"/>
      <c r="L9" s="137"/>
      <c r="M9" s="94"/>
    </row>
    <row r="10" spans="1:15" s="25" customFormat="1" ht="12.95" customHeight="1">
      <c r="A10" s="94"/>
      <c r="B10" s="133"/>
      <c r="C10" s="480" t="s">
        <v>182</v>
      </c>
      <c r="D10" s="481"/>
      <c r="E10" s="481"/>
      <c r="F10" s="482"/>
      <c r="G10" s="134">
        <v>4</v>
      </c>
      <c r="H10" s="138"/>
      <c r="I10" s="118"/>
      <c r="J10" s="118"/>
      <c r="K10" s="118"/>
      <c r="L10" s="116"/>
      <c r="M10" s="94"/>
    </row>
    <row r="11" spans="1:15" s="25" customFormat="1" ht="12.95" customHeight="1">
      <c r="A11" s="94"/>
      <c r="B11" s="133"/>
      <c r="C11" s="480" t="s">
        <v>50</v>
      </c>
      <c r="D11" s="481"/>
      <c r="E11" s="481"/>
      <c r="F11" s="482"/>
      <c r="G11" s="134">
        <v>3</v>
      </c>
      <c r="H11" s="138"/>
      <c r="I11" s="118"/>
      <c r="J11" s="118"/>
      <c r="K11" s="118"/>
      <c r="L11" s="116"/>
      <c r="M11" s="94"/>
    </row>
    <row r="12" spans="1:15" s="25" customFormat="1" ht="12.95" customHeight="1">
      <c r="A12" s="94"/>
      <c r="B12" s="133"/>
      <c r="C12" s="480" t="s">
        <v>51</v>
      </c>
      <c r="D12" s="481"/>
      <c r="E12" s="481"/>
      <c r="F12" s="482"/>
      <c r="G12" s="134">
        <v>2</v>
      </c>
      <c r="H12" s="138"/>
      <c r="I12" s="118"/>
      <c r="J12" s="118"/>
      <c r="K12" s="118"/>
      <c r="L12" s="116"/>
      <c r="M12" s="94"/>
    </row>
    <row r="13" spans="1:15" s="25" customFormat="1" ht="12.95" customHeight="1">
      <c r="A13" s="94"/>
      <c r="B13" s="133"/>
      <c r="C13" s="480" t="s">
        <v>211</v>
      </c>
      <c r="D13" s="481"/>
      <c r="E13" s="481"/>
      <c r="F13" s="482"/>
      <c r="G13" s="139">
        <v>1</v>
      </c>
      <c r="H13" s="140"/>
      <c r="I13" s="141"/>
      <c r="J13" s="141"/>
      <c r="K13" s="141"/>
      <c r="L13" s="142"/>
      <c r="M13" s="94"/>
    </row>
    <row r="14" spans="1:15" s="25" customFormat="1" ht="12">
      <c r="A14" s="94"/>
      <c r="B14" s="517"/>
      <c r="C14" s="518"/>
      <c r="D14" s="518"/>
      <c r="E14" s="518"/>
      <c r="F14" s="518"/>
      <c r="G14" s="518"/>
      <c r="H14" s="519"/>
      <c r="I14" s="519"/>
      <c r="J14" s="519"/>
      <c r="K14" s="519"/>
      <c r="L14" s="520"/>
      <c r="M14" s="94"/>
    </row>
    <row r="15" spans="1:15" s="25" customFormat="1" ht="12">
      <c r="A15" s="94"/>
      <c r="B15" s="513" t="s">
        <v>215</v>
      </c>
      <c r="C15" s="514"/>
      <c r="D15" s="514"/>
      <c r="E15" s="515"/>
      <c r="F15" s="515"/>
      <c r="G15" s="515"/>
      <c r="H15" s="515"/>
      <c r="I15" s="515"/>
      <c r="J15" s="515"/>
      <c r="K15" s="515"/>
      <c r="L15" s="516"/>
      <c r="M15" s="147"/>
      <c r="N15" s="64"/>
    </row>
    <row r="16" spans="1:15" s="65" customFormat="1" ht="12">
      <c r="A16" s="143"/>
      <c r="B16" s="521"/>
      <c r="C16" s="522"/>
      <c r="D16" s="522"/>
      <c r="E16" s="522"/>
      <c r="F16" s="522"/>
      <c r="G16" s="522"/>
      <c r="H16" s="522"/>
      <c r="I16" s="522"/>
      <c r="J16" s="522"/>
      <c r="K16" s="522"/>
      <c r="L16" s="523"/>
      <c r="M16" s="143"/>
    </row>
    <row r="17" spans="1:13" s="65" customFormat="1" ht="38.25" customHeight="1">
      <c r="A17" s="143"/>
      <c r="B17" s="501" t="s">
        <v>141</v>
      </c>
      <c r="C17" s="502"/>
      <c r="D17" s="503"/>
      <c r="E17" s="479" t="s">
        <v>57</v>
      </c>
      <c r="F17" s="479" t="s">
        <v>58</v>
      </c>
      <c r="G17" s="479" t="s">
        <v>59</v>
      </c>
      <c r="H17" s="479"/>
      <c r="I17" s="479"/>
      <c r="J17" s="479" t="s">
        <v>105</v>
      </c>
      <c r="K17" s="479" t="s">
        <v>60</v>
      </c>
      <c r="L17" s="478" t="s">
        <v>61</v>
      </c>
      <c r="M17" s="143"/>
    </row>
    <row r="18" spans="1:13" s="65" customFormat="1" ht="45.95" customHeight="1">
      <c r="A18" s="143"/>
      <c r="B18" s="504"/>
      <c r="C18" s="505"/>
      <c r="D18" s="506"/>
      <c r="E18" s="479"/>
      <c r="F18" s="479"/>
      <c r="G18" s="145" t="s">
        <v>62</v>
      </c>
      <c r="H18" s="145" t="s">
        <v>142</v>
      </c>
      <c r="I18" s="144" t="s">
        <v>143</v>
      </c>
      <c r="J18" s="479"/>
      <c r="K18" s="479"/>
      <c r="L18" s="478"/>
      <c r="M18" s="143"/>
    </row>
    <row r="19" spans="1:13" s="65" customFormat="1" ht="12">
      <c r="A19" s="143"/>
      <c r="B19" s="507"/>
      <c r="C19" s="508"/>
      <c r="D19" s="509"/>
      <c r="E19" s="479"/>
      <c r="F19" s="479"/>
      <c r="G19" s="146">
        <v>0.6</v>
      </c>
      <c r="H19" s="146">
        <v>0.2</v>
      </c>
      <c r="I19" s="146">
        <v>0.2</v>
      </c>
      <c r="J19" s="479"/>
      <c r="K19" s="479"/>
      <c r="L19" s="478"/>
      <c r="M19" s="143"/>
    </row>
    <row r="20" spans="1:13" s="65" customFormat="1" ht="38.25" customHeight="1">
      <c r="A20" s="143"/>
      <c r="B20" s="492" t="s">
        <v>104</v>
      </c>
      <c r="C20" s="493"/>
      <c r="D20" s="494"/>
      <c r="E20" s="539" t="s">
        <v>146</v>
      </c>
      <c r="F20" s="148" t="s">
        <v>147</v>
      </c>
      <c r="G20" s="31"/>
      <c r="H20" s="31"/>
      <c r="I20" s="31"/>
      <c r="J20" s="291"/>
      <c r="K20" s="524">
        <f>SUM(G23:I23)</f>
        <v>0</v>
      </c>
      <c r="L20" s="477"/>
      <c r="M20" s="143"/>
    </row>
    <row r="21" spans="1:13" s="65" customFormat="1" ht="27" customHeight="1">
      <c r="A21" s="143"/>
      <c r="B21" s="495"/>
      <c r="C21" s="496"/>
      <c r="D21" s="497"/>
      <c r="E21" s="540"/>
      <c r="F21" s="148" t="s">
        <v>106</v>
      </c>
      <c r="G21" s="31"/>
      <c r="H21" s="31"/>
      <c r="I21" s="31"/>
      <c r="J21" s="291"/>
      <c r="K21" s="524"/>
      <c r="L21" s="477"/>
      <c r="M21" s="143"/>
    </row>
    <row r="22" spans="1:13" s="65" customFormat="1" ht="36">
      <c r="A22" s="143"/>
      <c r="B22" s="498"/>
      <c r="C22" s="499"/>
      <c r="D22" s="500"/>
      <c r="E22" s="541"/>
      <c r="F22" s="148" t="s">
        <v>148</v>
      </c>
      <c r="G22" s="31"/>
      <c r="H22" s="31"/>
      <c r="I22" s="31"/>
      <c r="J22" s="291"/>
      <c r="K22" s="524"/>
      <c r="L22" s="477"/>
      <c r="M22" s="143"/>
    </row>
    <row r="23" spans="1:13" s="65" customFormat="1" ht="24" customHeight="1">
      <c r="A23" s="143"/>
      <c r="B23" s="525" t="s">
        <v>69</v>
      </c>
      <c r="C23" s="526"/>
      <c r="D23" s="526"/>
      <c r="E23" s="526"/>
      <c r="F23" s="527"/>
      <c r="G23" s="151">
        <f>SUM(G20:G22)/3*60%</f>
        <v>0</v>
      </c>
      <c r="H23" s="151">
        <f>SUM(H20:H22)/3*20%</f>
        <v>0</v>
      </c>
      <c r="I23" s="151">
        <f>SUM(I20:I22)/3*20%</f>
        <v>0</v>
      </c>
      <c r="J23" s="291"/>
      <c r="K23" s="524"/>
      <c r="L23" s="477"/>
      <c r="M23" s="143"/>
    </row>
    <row r="24" spans="1:13" s="65" customFormat="1" ht="15" customHeight="1">
      <c r="A24" s="143"/>
      <c r="B24" s="492" t="s">
        <v>144</v>
      </c>
      <c r="C24" s="493"/>
      <c r="D24" s="494"/>
      <c r="E24" s="539" t="s">
        <v>149</v>
      </c>
      <c r="F24" s="148" t="s">
        <v>150</v>
      </c>
      <c r="G24" s="31"/>
      <c r="H24" s="31"/>
      <c r="I24" s="31"/>
      <c r="J24" s="542"/>
      <c r="K24" s="545">
        <f>SUM(G34:I34)</f>
        <v>0</v>
      </c>
      <c r="L24" s="528"/>
      <c r="M24" s="143"/>
    </row>
    <row r="25" spans="1:13" s="65" customFormat="1" ht="12">
      <c r="A25" s="143"/>
      <c r="B25" s="495"/>
      <c r="C25" s="496"/>
      <c r="D25" s="497"/>
      <c r="E25" s="540"/>
      <c r="F25" s="148" t="s">
        <v>151</v>
      </c>
      <c r="G25" s="31"/>
      <c r="H25" s="31"/>
      <c r="I25" s="31"/>
      <c r="J25" s="543"/>
      <c r="K25" s="546"/>
      <c r="L25" s="529"/>
      <c r="M25" s="143"/>
    </row>
    <row r="26" spans="1:13" s="65" customFormat="1" ht="24">
      <c r="A26" s="143"/>
      <c r="B26" s="495"/>
      <c r="C26" s="496"/>
      <c r="D26" s="497"/>
      <c r="E26" s="540"/>
      <c r="F26" s="148" t="s">
        <v>152</v>
      </c>
      <c r="G26" s="31"/>
      <c r="H26" s="31"/>
      <c r="I26" s="31"/>
      <c r="J26" s="543"/>
      <c r="K26" s="546"/>
      <c r="L26" s="529"/>
      <c r="M26" s="143"/>
    </row>
    <row r="27" spans="1:13" s="65" customFormat="1" ht="12">
      <c r="A27" s="143"/>
      <c r="B27" s="495"/>
      <c r="C27" s="496"/>
      <c r="D27" s="497"/>
      <c r="E27" s="540"/>
      <c r="F27" s="148" t="s">
        <v>153</v>
      </c>
      <c r="G27" s="31"/>
      <c r="H27" s="31"/>
      <c r="I27" s="31"/>
      <c r="J27" s="543"/>
      <c r="K27" s="546"/>
      <c r="L27" s="529"/>
      <c r="M27" s="143"/>
    </row>
    <row r="28" spans="1:13" s="65" customFormat="1" ht="12">
      <c r="A28" s="143"/>
      <c r="B28" s="495"/>
      <c r="C28" s="496"/>
      <c r="D28" s="497"/>
      <c r="E28" s="540"/>
      <c r="F28" s="148" t="s">
        <v>154</v>
      </c>
      <c r="G28" s="31"/>
      <c r="H28" s="31"/>
      <c r="I28" s="31"/>
      <c r="J28" s="543"/>
      <c r="K28" s="546"/>
      <c r="L28" s="529"/>
      <c r="M28" s="143"/>
    </row>
    <row r="29" spans="1:13" s="65" customFormat="1" ht="12">
      <c r="A29" s="143"/>
      <c r="B29" s="495"/>
      <c r="C29" s="496"/>
      <c r="D29" s="497"/>
      <c r="E29" s="540"/>
      <c r="F29" s="148" t="s">
        <v>155</v>
      </c>
      <c r="G29" s="31"/>
      <c r="H29" s="31"/>
      <c r="I29" s="31"/>
      <c r="J29" s="543"/>
      <c r="K29" s="546"/>
      <c r="L29" s="529"/>
      <c r="M29" s="143"/>
    </row>
    <row r="30" spans="1:13" s="65" customFormat="1" ht="24">
      <c r="A30" s="143"/>
      <c r="B30" s="495"/>
      <c r="C30" s="496"/>
      <c r="D30" s="497"/>
      <c r="E30" s="540"/>
      <c r="F30" s="148" t="s">
        <v>156</v>
      </c>
      <c r="G30" s="31"/>
      <c r="H30" s="31"/>
      <c r="I30" s="31"/>
      <c r="J30" s="543"/>
      <c r="K30" s="546"/>
      <c r="L30" s="529"/>
      <c r="M30" s="143"/>
    </row>
    <row r="31" spans="1:13" s="65" customFormat="1" ht="24">
      <c r="A31" s="143"/>
      <c r="B31" s="495"/>
      <c r="C31" s="496"/>
      <c r="D31" s="497"/>
      <c r="E31" s="540"/>
      <c r="F31" s="148" t="s">
        <v>157</v>
      </c>
      <c r="G31" s="31"/>
      <c r="H31" s="31"/>
      <c r="I31" s="31"/>
      <c r="J31" s="543"/>
      <c r="K31" s="546"/>
      <c r="L31" s="529"/>
      <c r="M31" s="143"/>
    </row>
    <row r="32" spans="1:13" s="65" customFormat="1" ht="24">
      <c r="A32" s="143"/>
      <c r="B32" s="495"/>
      <c r="C32" s="496"/>
      <c r="D32" s="497"/>
      <c r="E32" s="540"/>
      <c r="F32" s="148" t="s">
        <v>158</v>
      </c>
      <c r="G32" s="31"/>
      <c r="H32" s="31"/>
      <c r="I32" s="31"/>
      <c r="J32" s="543"/>
      <c r="K32" s="546"/>
      <c r="L32" s="529"/>
      <c r="M32" s="143"/>
    </row>
    <row r="33" spans="1:13" s="65" customFormat="1" ht="12">
      <c r="A33" s="143"/>
      <c r="B33" s="498"/>
      <c r="C33" s="499"/>
      <c r="D33" s="500"/>
      <c r="E33" s="541"/>
      <c r="F33" s="148" t="s">
        <v>159</v>
      </c>
      <c r="G33" s="31"/>
      <c r="H33" s="31"/>
      <c r="I33" s="31"/>
      <c r="J33" s="543"/>
      <c r="K33" s="546"/>
      <c r="L33" s="529"/>
      <c r="M33" s="143"/>
    </row>
    <row r="34" spans="1:13" s="65" customFormat="1" ht="24" customHeight="1">
      <c r="A34" s="143"/>
      <c r="B34" s="525" t="s">
        <v>69</v>
      </c>
      <c r="C34" s="526"/>
      <c r="D34" s="526"/>
      <c r="E34" s="526"/>
      <c r="F34" s="527"/>
      <c r="G34" s="151">
        <f>SUM(G24:G33)/10*60%</f>
        <v>0</v>
      </c>
      <c r="H34" s="151">
        <f>SUM(H24:H33)/10*20%</f>
        <v>0</v>
      </c>
      <c r="I34" s="151">
        <f>SUM(I24:I33)/10*20%</f>
        <v>0</v>
      </c>
      <c r="J34" s="544"/>
      <c r="K34" s="547"/>
      <c r="L34" s="530"/>
      <c r="M34" s="143"/>
    </row>
    <row r="35" spans="1:13" s="65" customFormat="1" ht="28.5" customHeight="1">
      <c r="A35" s="143"/>
      <c r="B35" s="483" t="s">
        <v>207</v>
      </c>
      <c r="C35" s="484"/>
      <c r="D35" s="485"/>
      <c r="E35" s="539" t="s">
        <v>183</v>
      </c>
      <c r="F35" s="148" t="s">
        <v>145</v>
      </c>
      <c r="G35" s="31"/>
      <c r="H35" s="31"/>
      <c r="I35" s="31"/>
      <c r="J35" s="291"/>
      <c r="K35" s="524">
        <f>SUM(G41:I41)</f>
        <v>0</v>
      </c>
      <c r="L35" s="477"/>
      <c r="M35" s="143"/>
    </row>
    <row r="36" spans="1:13" s="65" customFormat="1" ht="29.25" customHeight="1">
      <c r="A36" s="143"/>
      <c r="B36" s="486"/>
      <c r="C36" s="487"/>
      <c r="D36" s="488"/>
      <c r="E36" s="540"/>
      <c r="F36" s="148" t="s">
        <v>184</v>
      </c>
      <c r="G36" s="31"/>
      <c r="H36" s="31"/>
      <c r="I36" s="31"/>
      <c r="J36" s="291"/>
      <c r="K36" s="524"/>
      <c r="L36" s="477"/>
      <c r="M36" s="143"/>
    </row>
    <row r="37" spans="1:13" s="65" customFormat="1" ht="31.5" customHeight="1">
      <c r="A37" s="143"/>
      <c r="B37" s="486"/>
      <c r="C37" s="487"/>
      <c r="D37" s="488"/>
      <c r="E37" s="540"/>
      <c r="F37" s="148" t="s">
        <v>185</v>
      </c>
      <c r="G37" s="31"/>
      <c r="H37" s="31"/>
      <c r="I37" s="31"/>
      <c r="J37" s="291"/>
      <c r="K37" s="524"/>
      <c r="L37" s="477"/>
      <c r="M37" s="143"/>
    </row>
    <row r="38" spans="1:13" s="65" customFormat="1" ht="45" customHeight="1">
      <c r="A38" s="143"/>
      <c r="B38" s="486"/>
      <c r="C38" s="487"/>
      <c r="D38" s="488"/>
      <c r="E38" s="540"/>
      <c r="F38" s="148" t="s">
        <v>186</v>
      </c>
      <c r="G38" s="31"/>
      <c r="H38" s="31"/>
      <c r="I38" s="31"/>
      <c r="J38" s="291"/>
      <c r="K38" s="524"/>
      <c r="L38" s="477"/>
      <c r="M38" s="143"/>
    </row>
    <row r="39" spans="1:13" s="65" customFormat="1" ht="30.75" customHeight="1">
      <c r="A39" s="143"/>
      <c r="B39" s="486"/>
      <c r="C39" s="487"/>
      <c r="D39" s="488"/>
      <c r="E39" s="540"/>
      <c r="F39" s="148" t="s">
        <v>187</v>
      </c>
      <c r="G39" s="31"/>
      <c r="H39" s="31"/>
      <c r="I39" s="31"/>
      <c r="J39" s="291"/>
      <c r="K39" s="524"/>
      <c r="L39" s="477"/>
      <c r="M39" s="143"/>
    </row>
    <row r="40" spans="1:13" s="65" customFormat="1" ht="12">
      <c r="A40" s="143"/>
      <c r="B40" s="489"/>
      <c r="C40" s="490"/>
      <c r="D40" s="491"/>
      <c r="E40" s="540"/>
      <c r="F40" s="148" t="s">
        <v>188</v>
      </c>
      <c r="G40" s="31"/>
      <c r="H40" s="31"/>
      <c r="I40" s="31"/>
      <c r="J40" s="291"/>
      <c r="K40" s="524"/>
      <c r="L40" s="477"/>
      <c r="M40" s="143"/>
    </row>
    <row r="41" spans="1:13" s="65" customFormat="1" ht="24" customHeight="1">
      <c r="A41" s="143"/>
      <c r="B41" s="525" t="s">
        <v>69</v>
      </c>
      <c r="C41" s="526"/>
      <c r="D41" s="526"/>
      <c r="E41" s="526"/>
      <c r="F41" s="527"/>
      <c r="G41" s="151">
        <f>SUM(G35:G40)/6*60%</f>
        <v>0</v>
      </c>
      <c r="H41" s="151">
        <f>SUM(H35:H40)/6*20%</f>
        <v>0</v>
      </c>
      <c r="I41" s="151">
        <f>SUM(I35:I40)/6*20%</f>
        <v>0</v>
      </c>
      <c r="J41" s="291"/>
      <c r="K41" s="524"/>
      <c r="L41" s="477"/>
      <c r="M41" s="143"/>
    </row>
    <row r="42" spans="1:13" s="65" customFormat="1" ht="36.75" customHeight="1">
      <c r="A42" s="143"/>
      <c r="B42" s="492" t="s">
        <v>63</v>
      </c>
      <c r="C42" s="493"/>
      <c r="D42" s="494"/>
      <c r="E42" s="554" t="s">
        <v>160</v>
      </c>
      <c r="F42" s="148" t="s">
        <v>64</v>
      </c>
      <c r="G42" s="31"/>
      <c r="H42" s="31"/>
      <c r="I42" s="31"/>
      <c r="J42" s="291"/>
      <c r="K42" s="524">
        <f>SUM(G47:I47)</f>
        <v>0</v>
      </c>
      <c r="L42" s="477"/>
      <c r="M42" s="143"/>
    </row>
    <row r="43" spans="1:13" s="65" customFormat="1" ht="31.5" customHeight="1">
      <c r="A43" s="143"/>
      <c r="B43" s="495"/>
      <c r="C43" s="496"/>
      <c r="D43" s="497"/>
      <c r="E43" s="554"/>
      <c r="F43" s="148" t="s">
        <v>65</v>
      </c>
      <c r="G43" s="31"/>
      <c r="H43" s="31"/>
      <c r="I43" s="31"/>
      <c r="J43" s="291"/>
      <c r="K43" s="524"/>
      <c r="L43" s="477"/>
      <c r="M43" s="143"/>
    </row>
    <row r="44" spans="1:13" s="65" customFormat="1" ht="24.75" customHeight="1">
      <c r="A44" s="143"/>
      <c r="B44" s="495"/>
      <c r="C44" s="496"/>
      <c r="D44" s="497"/>
      <c r="E44" s="554"/>
      <c r="F44" s="148" t="s">
        <v>66</v>
      </c>
      <c r="G44" s="31"/>
      <c r="H44" s="31"/>
      <c r="I44" s="31"/>
      <c r="J44" s="291"/>
      <c r="K44" s="524"/>
      <c r="L44" s="477"/>
      <c r="M44" s="143"/>
    </row>
    <row r="45" spans="1:13" s="65" customFormat="1" ht="30" customHeight="1">
      <c r="A45" s="143"/>
      <c r="B45" s="495"/>
      <c r="C45" s="496"/>
      <c r="D45" s="497"/>
      <c r="E45" s="554"/>
      <c r="F45" s="148" t="s">
        <v>67</v>
      </c>
      <c r="G45" s="31"/>
      <c r="H45" s="31"/>
      <c r="I45" s="31"/>
      <c r="J45" s="291"/>
      <c r="K45" s="524"/>
      <c r="L45" s="477"/>
      <c r="M45" s="143"/>
    </row>
    <row r="46" spans="1:13" s="65" customFormat="1" ht="37.5" customHeight="1">
      <c r="A46" s="143"/>
      <c r="B46" s="498"/>
      <c r="C46" s="499"/>
      <c r="D46" s="500"/>
      <c r="E46" s="554"/>
      <c r="F46" s="148" t="s">
        <v>68</v>
      </c>
      <c r="G46" s="31"/>
      <c r="H46" s="31"/>
      <c r="I46" s="31"/>
      <c r="J46" s="291"/>
      <c r="K46" s="524"/>
      <c r="L46" s="477"/>
      <c r="M46" s="143"/>
    </row>
    <row r="47" spans="1:13" s="25" customFormat="1" ht="24.75" customHeight="1">
      <c r="A47" s="94"/>
      <c r="B47" s="525" t="s">
        <v>69</v>
      </c>
      <c r="C47" s="526"/>
      <c r="D47" s="526"/>
      <c r="E47" s="526"/>
      <c r="F47" s="527"/>
      <c r="G47" s="151">
        <f>SUM(G42:G46)/5*60%</f>
        <v>0</v>
      </c>
      <c r="H47" s="151">
        <f>SUM(H42:H46)/5*20%</f>
        <v>0</v>
      </c>
      <c r="I47" s="151">
        <f>SUM(I42:I46)/5*20%</f>
        <v>0</v>
      </c>
      <c r="J47" s="291"/>
      <c r="K47" s="524"/>
      <c r="L47" s="477"/>
      <c r="M47" s="194"/>
    </row>
    <row r="48" spans="1:13" s="65" customFormat="1" ht="29.25" customHeight="1">
      <c r="A48" s="143"/>
      <c r="B48" s="492" t="s">
        <v>103</v>
      </c>
      <c r="C48" s="493"/>
      <c r="D48" s="494"/>
      <c r="E48" s="539" t="s">
        <v>161</v>
      </c>
      <c r="F48" s="152" t="s">
        <v>162</v>
      </c>
      <c r="G48" s="31"/>
      <c r="H48" s="31"/>
      <c r="I48" s="31"/>
      <c r="J48" s="291"/>
      <c r="K48" s="524">
        <f>SUM(G54:I54)</f>
        <v>0</v>
      </c>
      <c r="L48" s="477"/>
      <c r="M48" s="143"/>
    </row>
    <row r="49" spans="1:13" s="65" customFormat="1" ht="33" customHeight="1">
      <c r="A49" s="143"/>
      <c r="B49" s="495"/>
      <c r="C49" s="496"/>
      <c r="D49" s="497"/>
      <c r="E49" s="540"/>
      <c r="F49" s="153" t="s">
        <v>163</v>
      </c>
      <c r="G49" s="31"/>
      <c r="H49" s="31"/>
      <c r="I49" s="31"/>
      <c r="J49" s="291"/>
      <c r="K49" s="524"/>
      <c r="L49" s="477"/>
      <c r="M49" s="143"/>
    </row>
    <row r="50" spans="1:13" s="65" customFormat="1" ht="45" customHeight="1">
      <c r="A50" s="143"/>
      <c r="B50" s="495"/>
      <c r="C50" s="496"/>
      <c r="D50" s="497"/>
      <c r="E50" s="540"/>
      <c r="F50" s="154" t="s">
        <v>164</v>
      </c>
      <c r="G50" s="31"/>
      <c r="H50" s="31"/>
      <c r="I50" s="31"/>
      <c r="J50" s="291"/>
      <c r="K50" s="524"/>
      <c r="L50" s="477"/>
      <c r="M50" s="143"/>
    </row>
    <row r="51" spans="1:13" s="65" customFormat="1" ht="45" customHeight="1">
      <c r="A51" s="143"/>
      <c r="B51" s="495"/>
      <c r="C51" s="496"/>
      <c r="D51" s="497"/>
      <c r="E51" s="553"/>
      <c r="F51" s="155" t="s">
        <v>165</v>
      </c>
      <c r="G51" s="31"/>
      <c r="H51" s="31"/>
      <c r="I51" s="31"/>
      <c r="J51" s="291"/>
      <c r="K51" s="524"/>
      <c r="L51" s="477"/>
      <c r="M51" s="143"/>
    </row>
    <row r="52" spans="1:13" s="65" customFormat="1" ht="45" customHeight="1">
      <c r="A52" s="143"/>
      <c r="B52" s="495"/>
      <c r="C52" s="496"/>
      <c r="D52" s="497"/>
      <c r="E52" s="540"/>
      <c r="F52" s="156" t="s">
        <v>166</v>
      </c>
      <c r="G52" s="31"/>
      <c r="H52" s="31"/>
      <c r="I52" s="31"/>
      <c r="J52" s="291"/>
      <c r="K52" s="524"/>
      <c r="L52" s="477"/>
      <c r="M52" s="143"/>
    </row>
    <row r="53" spans="1:13" s="65" customFormat="1" ht="47.25" customHeight="1">
      <c r="A53" s="143"/>
      <c r="B53" s="498"/>
      <c r="C53" s="499"/>
      <c r="D53" s="500"/>
      <c r="E53" s="541"/>
      <c r="F53" s="153" t="s">
        <v>167</v>
      </c>
      <c r="G53" s="31"/>
      <c r="H53" s="31"/>
      <c r="I53" s="31"/>
      <c r="J53" s="291"/>
      <c r="K53" s="524"/>
      <c r="L53" s="477"/>
      <c r="M53" s="143"/>
    </row>
    <row r="54" spans="1:13" s="25" customFormat="1" ht="24.75" customHeight="1">
      <c r="A54" s="94"/>
      <c r="B54" s="525" t="s">
        <v>69</v>
      </c>
      <c r="C54" s="526"/>
      <c r="D54" s="526"/>
      <c r="E54" s="526"/>
      <c r="F54" s="527"/>
      <c r="G54" s="151">
        <f>SUM(G48:G53)/6*60%</f>
        <v>0</v>
      </c>
      <c r="H54" s="151">
        <f>SUM(H48:H53)/6*20%</f>
        <v>0</v>
      </c>
      <c r="I54" s="151">
        <f>SUM(I48:I53)/6*20%</f>
        <v>0</v>
      </c>
      <c r="J54" s="291"/>
      <c r="K54" s="524"/>
      <c r="L54" s="477"/>
      <c r="M54" s="194"/>
    </row>
    <row r="55" spans="1:13" s="25" customFormat="1" ht="15" customHeight="1">
      <c r="A55" s="94"/>
      <c r="B55" s="483" t="s">
        <v>189</v>
      </c>
      <c r="C55" s="484"/>
      <c r="D55" s="485"/>
      <c r="E55" s="539" t="s">
        <v>190</v>
      </c>
      <c r="F55" s="148" t="s">
        <v>191</v>
      </c>
      <c r="G55" s="31"/>
      <c r="H55" s="31"/>
      <c r="I55" s="31"/>
      <c r="J55" s="291"/>
      <c r="K55" s="524">
        <f>SUM(G59:I59)</f>
        <v>0</v>
      </c>
      <c r="L55" s="477"/>
      <c r="M55" s="194"/>
    </row>
    <row r="56" spans="1:13" s="25" customFormat="1" ht="12">
      <c r="A56" s="94"/>
      <c r="B56" s="486"/>
      <c r="C56" s="487"/>
      <c r="D56" s="488"/>
      <c r="E56" s="540"/>
      <c r="F56" s="148" t="s">
        <v>192</v>
      </c>
      <c r="G56" s="31"/>
      <c r="H56" s="31"/>
      <c r="I56" s="31"/>
      <c r="J56" s="291"/>
      <c r="K56" s="524"/>
      <c r="L56" s="477"/>
      <c r="M56" s="194"/>
    </row>
    <row r="57" spans="1:13" s="25" customFormat="1" ht="45.75" customHeight="1">
      <c r="A57" s="94"/>
      <c r="B57" s="486"/>
      <c r="C57" s="487"/>
      <c r="D57" s="488"/>
      <c r="E57" s="540"/>
      <c r="F57" s="148" t="s">
        <v>193</v>
      </c>
      <c r="G57" s="31"/>
      <c r="H57" s="31"/>
      <c r="I57" s="31"/>
      <c r="J57" s="291"/>
      <c r="K57" s="524"/>
      <c r="L57" s="477"/>
      <c r="M57" s="194"/>
    </row>
    <row r="58" spans="1:13" s="25" customFormat="1" ht="12">
      <c r="A58" s="94"/>
      <c r="B58" s="489"/>
      <c r="C58" s="490"/>
      <c r="D58" s="491"/>
      <c r="E58" s="541"/>
      <c r="F58" s="148" t="s">
        <v>194</v>
      </c>
      <c r="G58" s="31"/>
      <c r="H58" s="31"/>
      <c r="I58" s="31"/>
      <c r="J58" s="291"/>
      <c r="K58" s="524"/>
      <c r="L58" s="477"/>
      <c r="M58" s="194"/>
    </row>
    <row r="59" spans="1:13" s="25" customFormat="1" ht="24.75" customHeight="1">
      <c r="A59" s="94"/>
      <c r="B59" s="525" t="s">
        <v>69</v>
      </c>
      <c r="C59" s="526"/>
      <c r="D59" s="526"/>
      <c r="E59" s="526"/>
      <c r="F59" s="527"/>
      <c r="G59" s="151">
        <f>SUM(G55:G58)/4*60%</f>
        <v>0</v>
      </c>
      <c r="H59" s="151">
        <f>SUM(H55:H58)/4*20%</f>
        <v>0</v>
      </c>
      <c r="I59" s="151">
        <f>SUM(I55:I58)/4*20%</f>
        <v>0</v>
      </c>
      <c r="J59" s="291"/>
      <c r="K59" s="524"/>
      <c r="L59" s="477"/>
      <c r="M59" s="194"/>
    </row>
    <row r="60" spans="1:13" s="25" customFormat="1" ht="31.5" customHeight="1">
      <c r="A60" s="94"/>
      <c r="B60" s="492" t="s">
        <v>196</v>
      </c>
      <c r="C60" s="493"/>
      <c r="D60" s="494"/>
      <c r="E60" s="481" t="s">
        <v>197</v>
      </c>
      <c r="F60" s="148" t="s">
        <v>198</v>
      </c>
      <c r="G60" s="31"/>
      <c r="H60" s="31"/>
      <c r="I60" s="31"/>
      <c r="J60" s="542"/>
      <c r="K60" s="545">
        <f>SUM(G65:I65)</f>
        <v>0</v>
      </c>
      <c r="L60" s="528"/>
      <c r="M60" s="194"/>
    </row>
    <row r="61" spans="1:13" s="25" customFormat="1" ht="35.25" customHeight="1">
      <c r="A61" s="94"/>
      <c r="B61" s="495"/>
      <c r="C61" s="496"/>
      <c r="D61" s="497"/>
      <c r="E61" s="563"/>
      <c r="F61" s="148" t="s">
        <v>199</v>
      </c>
      <c r="G61" s="31"/>
      <c r="H61" s="31"/>
      <c r="I61" s="31"/>
      <c r="J61" s="543"/>
      <c r="K61" s="546"/>
      <c r="L61" s="529"/>
      <c r="M61" s="194"/>
    </row>
    <row r="62" spans="1:13" s="25" customFormat="1" ht="33.75" customHeight="1">
      <c r="A62" s="94"/>
      <c r="B62" s="495"/>
      <c r="C62" s="496"/>
      <c r="D62" s="497"/>
      <c r="E62" s="563"/>
      <c r="F62" s="148" t="s">
        <v>200</v>
      </c>
      <c r="G62" s="31"/>
      <c r="H62" s="31"/>
      <c r="I62" s="31"/>
      <c r="J62" s="543"/>
      <c r="K62" s="546"/>
      <c r="L62" s="529"/>
      <c r="M62" s="194"/>
    </row>
    <row r="63" spans="1:13" s="25" customFormat="1" ht="21.75" customHeight="1">
      <c r="A63" s="94"/>
      <c r="B63" s="495"/>
      <c r="C63" s="496"/>
      <c r="D63" s="497"/>
      <c r="E63" s="563"/>
      <c r="F63" s="148" t="s">
        <v>201</v>
      </c>
      <c r="G63" s="31"/>
      <c r="H63" s="31"/>
      <c r="I63" s="31"/>
      <c r="J63" s="543"/>
      <c r="K63" s="546"/>
      <c r="L63" s="529"/>
      <c r="M63" s="194"/>
    </row>
    <row r="64" spans="1:13" s="25" customFormat="1" ht="30.75" customHeight="1">
      <c r="A64" s="94"/>
      <c r="B64" s="498"/>
      <c r="C64" s="499"/>
      <c r="D64" s="500"/>
      <c r="E64" s="564"/>
      <c r="F64" s="148" t="s">
        <v>202</v>
      </c>
      <c r="G64" s="31"/>
      <c r="H64" s="31"/>
      <c r="I64" s="31"/>
      <c r="J64" s="543"/>
      <c r="K64" s="546"/>
      <c r="L64" s="529"/>
      <c r="M64" s="194"/>
    </row>
    <row r="65" spans="1:13" s="25" customFormat="1" ht="24.75" customHeight="1">
      <c r="A65" s="94"/>
      <c r="B65" s="525" t="s">
        <v>69</v>
      </c>
      <c r="C65" s="526"/>
      <c r="D65" s="526"/>
      <c r="E65" s="526"/>
      <c r="F65" s="527"/>
      <c r="G65" s="151">
        <f>SUM(G60:G64)/5*60%</f>
        <v>0</v>
      </c>
      <c r="H65" s="151">
        <f>SUM(H60:H64)/5*20%</f>
        <v>0</v>
      </c>
      <c r="I65" s="151">
        <f>SUM(I60:I64)/5*20%</f>
        <v>0</v>
      </c>
      <c r="J65" s="544"/>
      <c r="K65" s="547"/>
      <c r="L65" s="530"/>
      <c r="M65" s="194"/>
    </row>
    <row r="66" spans="1:13" s="25" customFormat="1" ht="30" customHeight="1">
      <c r="A66" s="94"/>
      <c r="B66" s="492" t="s">
        <v>70</v>
      </c>
      <c r="C66" s="493"/>
      <c r="D66" s="494"/>
      <c r="E66" s="539" t="s">
        <v>168</v>
      </c>
      <c r="F66" s="148" t="s">
        <v>170</v>
      </c>
      <c r="G66" s="31"/>
      <c r="H66" s="31"/>
      <c r="I66" s="31"/>
      <c r="J66" s="291"/>
      <c r="K66" s="545">
        <f>SUM(G72:I72)</f>
        <v>0</v>
      </c>
      <c r="L66" s="555"/>
      <c r="M66" s="194"/>
    </row>
    <row r="67" spans="1:13" s="25" customFormat="1" ht="36">
      <c r="A67" s="94"/>
      <c r="B67" s="495"/>
      <c r="C67" s="496"/>
      <c r="D67" s="497"/>
      <c r="E67" s="540"/>
      <c r="F67" s="148" t="s">
        <v>107</v>
      </c>
      <c r="G67" s="31"/>
      <c r="H67" s="31"/>
      <c r="I67" s="31"/>
      <c r="J67" s="291"/>
      <c r="K67" s="546"/>
      <c r="L67" s="555"/>
      <c r="M67" s="194"/>
    </row>
    <row r="68" spans="1:13" s="25" customFormat="1" ht="36">
      <c r="A68" s="94"/>
      <c r="B68" s="495"/>
      <c r="C68" s="496"/>
      <c r="D68" s="497"/>
      <c r="E68" s="540"/>
      <c r="F68" s="148" t="s">
        <v>108</v>
      </c>
      <c r="G68" s="31"/>
      <c r="H68" s="31"/>
      <c r="I68" s="31"/>
      <c r="J68" s="291"/>
      <c r="K68" s="546"/>
      <c r="L68" s="555"/>
      <c r="M68" s="194"/>
    </row>
    <row r="69" spans="1:13" s="25" customFormat="1" ht="32.25" customHeight="1">
      <c r="A69" s="94"/>
      <c r="B69" s="495"/>
      <c r="C69" s="496"/>
      <c r="D69" s="497"/>
      <c r="E69" s="540"/>
      <c r="F69" s="148" t="s">
        <v>109</v>
      </c>
      <c r="G69" s="31"/>
      <c r="H69" s="31"/>
      <c r="I69" s="31"/>
      <c r="J69" s="291"/>
      <c r="K69" s="546"/>
      <c r="L69" s="555"/>
      <c r="M69" s="194"/>
    </row>
    <row r="70" spans="1:13" s="25" customFormat="1" ht="33" customHeight="1">
      <c r="A70" s="94"/>
      <c r="B70" s="495"/>
      <c r="C70" s="496"/>
      <c r="D70" s="497"/>
      <c r="E70" s="540"/>
      <c r="F70" s="148" t="s">
        <v>110</v>
      </c>
      <c r="G70" s="31"/>
      <c r="H70" s="31"/>
      <c r="I70" s="31"/>
      <c r="J70" s="291"/>
      <c r="K70" s="546"/>
      <c r="L70" s="555"/>
      <c r="M70" s="194"/>
    </row>
    <row r="71" spans="1:13" s="25" customFormat="1" ht="45.75" customHeight="1">
      <c r="A71" s="94"/>
      <c r="B71" s="498"/>
      <c r="C71" s="499"/>
      <c r="D71" s="500"/>
      <c r="E71" s="541"/>
      <c r="F71" s="148" t="s">
        <v>111</v>
      </c>
      <c r="G71" s="31"/>
      <c r="H71" s="31"/>
      <c r="I71" s="31"/>
      <c r="J71" s="291"/>
      <c r="K71" s="546"/>
      <c r="L71" s="555"/>
      <c r="M71" s="194"/>
    </row>
    <row r="72" spans="1:13" s="25" customFormat="1" ht="24.75" customHeight="1">
      <c r="A72" s="94"/>
      <c r="B72" s="510" t="s">
        <v>69</v>
      </c>
      <c r="C72" s="511"/>
      <c r="D72" s="511"/>
      <c r="E72" s="511"/>
      <c r="F72" s="511"/>
      <c r="G72" s="151">
        <f>SUM(G66:G71)/6*60%</f>
        <v>0</v>
      </c>
      <c r="H72" s="151">
        <f>SUM(H66:H71)/6*20%</f>
        <v>0</v>
      </c>
      <c r="I72" s="151">
        <f>SUM(I66:I71)/6*20%</f>
        <v>0</v>
      </c>
      <c r="J72" s="291"/>
      <c r="K72" s="547"/>
      <c r="L72" s="555"/>
      <c r="M72" s="194"/>
    </row>
    <row r="73" spans="1:13" s="25" customFormat="1" ht="24.75" customHeight="1">
      <c r="A73" s="94"/>
      <c r="B73" s="492" t="s">
        <v>71</v>
      </c>
      <c r="C73" s="493"/>
      <c r="D73" s="494"/>
      <c r="E73" s="539" t="s">
        <v>169</v>
      </c>
      <c r="F73" s="148" t="s">
        <v>112</v>
      </c>
      <c r="G73" s="31"/>
      <c r="H73" s="31"/>
      <c r="I73" s="31"/>
      <c r="J73" s="291"/>
      <c r="K73" s="545">
        <f>SUM(G79:I79)</f>
        <v>0</v>
      </c>
      <c r="L73" s="555"/>
      <c r="M73" s="194"/>
    </row>
    <row r="74" spans="1:13" s="25" customFormat="1" ht="48">
      <c r="A74" s="94"/>
      <c r="B74" s="495"/>
      <c r="C74" s="496"/>
      <c r="D74" s="497"/>
      <c r="E74" s="540"/>
      <c r="F74" s="148" t="s">
        <v>113</v>
      </c>
      <c r="G74" s="31"/>
      <c r="H74" s="31"/>
      <c r="I74" s="31"/>
      <c r="J74" s="291"/>
      <c r="K74" s="546"/>
      <c r="L74" s="555"/>
      <c r="M74" s="194"/>
    </row>
    <row r="75" spans="1:13" s="25" customFormat="1" ht="36">
      <c r="A75" s="94"/>
      <c r="B75" s="495"/>
      <c r="C75" s="496"/>
      <c r="D75" s="497"/>
      <c r="E75" s="540"/>
      <c r="F75" s="148" t="s">
        <v>114</v>
      </c>
      <c r="G75" s="31"/>
      <c r="H75" s="31"/>
      <c r="I75" s="31"/>
      <c r="J75" s="291"/>
      <c r="K75" s="546"/>
      <c r="L75" s="555"/>
      <c r="M75" s="194"/>
    </row>
    <row r="76" spans="1:13" s="25" customFormat="1" ht="24">
      <c r="A76" s="94"/>
      <c r="B76" s="495"/>
      <c r="C76" s="496"/>
      <c r="D76" s="497"/>
      <c r="E76" s="540"/>
      <c r="F76" s="148" t="s">
        <v>115</v>
      </c>
      <c r="G76" s="31"/>
      <c r="H76" s="31"/>
      <c r="I76" s="31"/>
      <c r="J76" s="291"/>
      <c r="K76" s="546"/>
      <c r="L76" s="555"/>
      <c r="M76" s="194"/>
    </row>
    <row r="77" spans="1:13" s="25" customFormat="1" ht="24.75" customHeight="1">
      <c r="A77" s="94"/>
      <c r="B77" s="495"/>
      <c r="C77" s="496"/>
      <c r="D77" s="497"/>
      <c r="E77" s="540"/>
      <c r="F77" s="148" t="s">
        <v>116</v>
      </c>
      <c r="G77" s="31"/>
      <c r="H77" s="31"/>
      <c r="I77" s="31"/>
      <c r="J77" s="291"/>
      <c r="K77" s="546"/>
      <c r="L77" s="555"/>
      <c r="M77" s="194"/>
    </row>
    <row r="78" spans="1:13" s="25" customFormat="1" ht="24">
      <c r="A78" s="94"/>
      <c r="B78" s="498"/>
      <c r="C78" s="499"/>
      <c r="D78" s="500"/>
      <c r="E78" s="541"/>
      <c r="F78" s="148" t="s">
        <v>171</v>
      </c>
      <c r="G78" s="31"/>
      <c r="H78" s="31"/>
      <c r="I78" s="31"/>
      <c r="J78" s="291"/>
      <c r="K78" s="546"/>
      <c r="L78" s="555"/>
      <c r="M78" s="194"/>
    </row>
    <row r="79" spans="1:13" s="25" customFormat="1" ht="24.75" customHeight="1">
      <c r="A79" s="94"/>
      <c r="B79" s="510" t="s">
        <v>69</v>
      </c>
      <c r="C79" s="511"/>
      <c r="D79" s="511"/>
      <c r="E79" s="511"/>
      <c r="F79" s="511"/>
      <c r="G79" s="151">
        <f>SUM(G73:G78)/6*60%</f>
        <v>0</v>
      </c>
      <c r="H79" s="151">
        <f>SUM(H73:H78)/6*20%</f>
        <v>0</v>
      </c>
      <c r="I79" s="151">
        <f>SUM(I73:I78)/6*20%</f>
        <v>0</v>
      </c>
      <c r="J79" s="291"/>
      <c r="K79" s="547"/>
      <c r="L79" s="555"/>
      <c r="M79" s="194"/>
    </row>
    <row r="80" spans="1:13" s="25" customFormat="1" ht="45" customHeight="1">
      <c r="A80" s="94"/>
      <c r="B80" s="492" t="s">
        <v>72</v>
      </c>
      <c r="C80" s="493"/>
      <c r="D80" s="494"/>
      <c r="E80" s="554" t="s">
        <v>172</v>
      </c>
      <c r="F80" s="148" t="s">
        <v>117</v>
      </c>
      <c r="G80" s="31"/>
      <c r="H80" s="31"/>
      <c r="I80" s="31"/>
      <c r="J80" s="291"/>
      <c r="K80" s="545">
        <f>SUM(G86:I86)</f>
        <v>0</v>
      </c>
      <c r="L80" s="555"/>
      <c r="M80" s="194"/>
    </row>
    <row r="81" spans="1:13" s="25" customFormat="1" ht="36">
      <c r="A81" s="94"/>
      <c r="B81" s="495"/>
      <c r="C81" s="496"/>
      <c r="D81" s="497"/>
      <c r="E81" s="554"/>
      <c r="F81" s="148" t="s">
        <v>118</v>
      </c>
      <c r="G81" s="31"/>
      <c r="H81" s="31"/>
      <c r="I81" s="31"/>
      <c r="J81" s="291"/>
      <c r="K81" s="546"/>
      <c r="L81" s="555"/>
      <c r="M81" s="194"/>
    </row>
    <row r="82" spans="1:13" s="25" customFormat="1" ht="24">
      <c r="A82" s="94"/>
      <c r="B82" s="495"/>
      <c r="C82" s="496"/>
      <c r="D82" s="497"/>
      <c r="E82" s="554"/>
      <c r="F82" s="148" t="s">
        <v>119</v>
      </c>
      <c r="G82" s="31"/>
      <c r="H82" s="31"/>
      <c r="I82" s="31"/>
      <c r="J82" s="291"/>
      <c r="K82" s="546"/>
      <c r="L82" s="555"/>
      <c r="M82" s="194"/>
    </row>
    <row r="83" spans="1:13" s="25" customFormat="1" ht="36">
      <c r="A83" s="94"/>
      <c r="B83" s="495"/>
      <c r="C83" s="496"/>
      <c r="D83" s="497"/>
      <c r="E83" s="554"/>
      <c r="F83" s="148" t="s">
        <v>120</v>
      </c>
      <c r="G83" s="31"/>
      <c r="H83" s="31"/>
      <c r="I83" s="31"/>
      <c r="J83" s="291"/>
      <c r="K83" s="546"/>
      <c r="L83" s="555"/>
      <c r="M83" s="194"/>
    </row>
    <row r="84" spans="1:13" s="25" customFormat="1" ht="24">
      <c r="A84" s="94"/>
      <c r="B84" s="495"/>
      <c r="C84" s="496"/>
      <c r="D84" s="497"/>
      <c r="E84" s="554"/>
      <c r="F84" s="148" t="s">
        <v>173</v>
      </c>
      <c r="G84" s="31"/>
      <c r="H84" s="31"/>
      <c r="I84" s="31"/>
      <c r="J84" s="291"/>
      <c r="K84" s="546"/>
      <c r="L84" s="555"/>
      <c r="M84" s="194"/>
    </row>
    <row r="85" spans="1:13" s="25" customFormat="1" ht="12">
      <c r="A85" s="94"/>
      <c r="B85" s="498"/>
      <c r="C85" s="499"/>
      <c r="D85" s="500"/>
      <c r="E85" s="554"/>
      <c r="F85" s="148" t="s">
        <v>121</v>
      </c>
      <c r="G85" s="31"/>
      <c r="H85" s="31"/>
      <c r="I85" s="31"/>
      <c r="J85" s="291"/>
      <c r="K85" s="546"/>
      <c r="L85" s="555"/>
      <c r="M85" s="194"/>
    </row>
    <row r="86" spans="1:13" s="25" customFormat="1" ht="24.75" customHeight="1">
      <c r="A86" s="94"/>
      <c r="B86" s="510" t="s">
        <v>69</v>
      </c>
      <c r="C86" s="511"/>
      <c r="D86" s="511"/>
      <c r="E86" s="511"/>
      <c r="F86" s="511"/>
      <c r="G86" s="151">
        <f>SUM(G80:G85)/6*60%</f>
        <v>0</v>
      </c>
      <c r="H86" s="151">
        <f>SUM(H80:H85)/6*20%</f>
        <v>0</v>
      </c>
      <c r="I86" s="151">
        <f>SUM(I80:I85)/6*20%</f>
        <v>0</v>
      </c>
      <c r="J86" s="291"/>
      <c r="K86" s="547"/>
      <c r="L86" s="555"/>
      <c r="M86" s="194"/>
    </row>
    <row r="87" spans="1:13" s="65" customFormat="1" ht="47.25" customHeight="1">
      <c r="A87" s="143"/>
      <c r="B87" s="492" t="s">
        <v>73</v>
      </c>
      <c r="C87" s="493"/>
      <c r="D87" s="494"/>
      <c r="E87" s="554" t="s">
        <v>174</v>
      </c>
      <c r="F87" s="148" t="s">
        <v>74</v>
      </c>
      <c r="G87" s="31"/>
      <c r="H87" s="31"/>
      <c r="I87" s="31"/>
      <c r="J87" s="291"/>
      <c r="K87" s="545">
        <f>SUM(G93:I93)</f>
        <v>0</v>
      </c>
      <c r="L87" s="555"/>
      <c r="M87" s="143"/>
    </row>
    <row r="88" spans="1:13" s="65" customFormat="1" ht="51" customHeight="1">
      <c r="A88" s="143"/>
      <c r="B88" s="495"/>
      <c r="C88" s="496"/>
      <c r="D88" s="497"/>
      <c r="E88" s="554"/>
      <c r="F88" s="148" t="s">
        <v>75</v>
      </c>
      <c r="G88" s="31"/>
      <c r="H88" s="31"/>
      <c r="I88" s="31"/>
      <c r="J88" s="291"/>
      <c r="K88" s="546"/>
      <c r="L88" s="555"/>
      <c r="M88" s="143"/>
    </row>
    <row r="89" spans="1:13" s="65" customFormat="1" ht="36">
      <c r="A89" s="143"/>
      <c r="B89" s="495"/>
      <c r="C89" s="496"/>
      <c r="D89" s="497"/>
      <c r="E89" s="554"/>
      <c r="F89" s="148" t="s">
        <v>76</v>
      </c>
      <c r="G89" s="31"/>
      <c r="H89" s="31"/>
      <c r="I89" s="31"/>
      <c r="J89" s="291"/>
      <c r="K89" s="546"/>
      <c r="L89" s="555"/>
      <c r="M89" s="143"/>
    </row>
    <row r="90" spans="1:13" s="65" customFormat="1" ht="33" customHeight="1">
      <c r="A90" s="143"/>
      <c r="B90" s="495"/>
      <c r="C90" s="496"/>
      <c r="D90" s="497"/>
      <c r="E90" s="554"/>
      <c r="F90" s="148" t="s">
        <v>77</v>
      </c>
      <c r="G90" s="31"/>
      <c r="H90" s="31"/>
      <c r="I90" s="31"/>
      <c r="J90" s="291"/>
      <c r="K90" s="546"/>
      <c r="L90" s="555"/>
      <c r="M90" s="143"/>
    </row>
    <row r="91" spans="1:13" s="65" customFormat="1" ht="46.5" customHeight="1">
      <c r="A91" s="143"/>
      <c r="B91" s="495"/>
      <c r="C91" s="496"/>
      <c r="D91" s="497"/>
      <c r="E91" s="554"/>
      <c r="F91" s="148" t="s">
        <v>78</v>
      </c>
      <c r="G91" s="31"/>
      <c r="H91" s="31"/>
      <c r="I91" s="31"/>
      <c r="J91" s="291"/>
      <c r="K91" s="546"/>
      <c r="L91" s="555"/>
      <c r="M91" s="143"/>
    </row>
    <row r="92" spans="1:13" s="65" customFormat="1" ht="33" customHeight="1">
      <c r="A92" s="143"/>
      <c r="B92" s="498"/>
      <c r="C92" s="499"/>
      <c r="D92" s="500"/>
      <c r="E92" s="554"/>
      <c r="F92" s="148" t="s">
        <v>79</v>
      </c>
      <c r="G92" s="31"/>
      <c r="H92" s="31"/>
      <c r="I92" s="31"/>
      <c r="J92" s="291"/>
      <c r="K92" s="546"/>
      <c r="L92" s="555"/>
      <c r="M92" s="143"/>
    </row>
    <row r="93" spans="1:13" s="25" customFormat="1" ht="24.75" customHeight="1">
      <c r="A93" s="94"/>
      <c r="B93" s="510" t="s">
        <v>69</v>
      </c>
      <c r="C93" s="511"/>
      <c r="D93" s="511"/>
      <c r="E93" s="511"/>
      <c r="F93" s="511"/>
      <c r="G93" s="151">
        <f>SUM(G87:G92)/6*60%</f>
        <v>0</v>
      </c>
      <c r="H93" s="151">
        <f>SUM(H87:H92)/6*20%</f>
        <v>0</v>
      </c>
      <c r="I93" s="151">
        <f>SUM(I87:I92)/6*20%</f>
        <v>0</v>
      </c>
      <c r="J93" s="291"/>
      <c r="K93" s="547"/>
      <c r="L93" s="555"/>
      <c r="M93" s="194"/>
    </row>
    <row r="94" spans="1:13" s="25" customFormat="1" ht="30" customHeight="1">
      <c r="A94" s="94"/>
      <c r="B94" s="492" t="s">
        <v>80</v>
      </c>
      <c r="C94" s="493"/>
      <c r="D94" s="494"/>
      <c r="E94" s="554" t="s">
        <v>175</v>
      </c>
      <c r="F94" s="148" t="s">
        <v>122</v>
      </c>
      <c r="G94" s="31"/>
      <c r="H94" s="31"/>
      <c r="I94" s="31"/>
      <c r="J94" s="291"/>
      <c r="K94" s="545">
        <f>SUM(G99:I99)</f>
        <v>0</v>
      </c>
      <c r="L94" s="555"/>
      <c r="M94" s="194"/>
    </row>
    <row r="95" spans="1:13" s="25" customFormat="1" ht="45" customHeight="1">
      <c r="A95" s="94"/>
      <c r="B95" s="495"/>
      <c r="C95" s="496"/>
      <c r="D95" s="497"/>
      <c r="E95" s="554"/>
      <c r="F95" s="148" t="s">
        <v>123</v>
      </c>
      <c r="G95" s="31"/>
      <c r="H95" s="31"/>
      <c r="I95" s="31"/>
      <c r="J95" s="291"/>
      <c r="K95" s="546"/>
      <c r="L95" s="555"/>
      <c r="M95" s="194"/>
    </row>
    <row r="96" spans="1:13" s="25" customFormat="1" ht="44.25" customHeight="1">
      <c r="A96" s="94"/>
      <c r="B96" s="495"/>
      <c r="C96" s="496"/>
      <c r="D96" s="497"/>
      <c r="E96" s="554"/>
      <c r="F96" s="148" t="s">
        <v>195</v>
      </c>
      <c r="G96" s="31"/>
      <c r="H96" s="31"/>
      <c r="I96" s="31"/>
      <c r="J96" s="291"/>
      <c r="K96" s="546"/>
      <c r="L96" s="555"/>
      <c r="M96" s="194"/>
    </row>
    <row r="97" spans="1:20" s="25" customFormat="1" ht="47.25" customHeight="1">
      <c r="A97" s="94"/>
      <c r="B97" s="495"/>
      <c r="C97" s="496"/>
      <c r="D97" s="497"/>
      <c r="E97" s="554"/>
      <c r="F97" s="148" t="s">
        <v>124</v>
      </c>
      <c r="G97" s="31"/>
      <c r="H97" s="31"/>
      <c r="I97" s="31"/>
      <c r="J97" s="291"/>
      <c r="K97" s="546"/>
      <c r="L97" s="555"/>
      <c r="M97" s="194"/>
    </row>
    <row r="98" spans="1:20" s="25" customFormat="1" ht="45" customHeight="1">
      <c r="A98" s="94"/>
      <c r="B98" s="498"/>
      <c r="C98" s="499"/>
      <c r="D98" s="500"/>
      <c r="E98" s="554"/>
      <c r="F98" s="148" t="s">
        <v>81</v>
      </c>
      <c r="G98" s="31"/>
      <c r="H98" s="31"/>
      <c r="I98" s="31"/>
      <c r="J98" s="291"/>
      <c r="K98" s="546"/>
      <c r="L98" s="555"/>
      <c r="M98" s="194"/>
    </row>
    <row r="99" spans="1:20" s="25" customFormat="1" ht="24.75" customHeight="1">
      <c r="A99" s="94"/>
      <c r="B99" s="510" t="s">
        <v>69</v>
      </c>
      <c r="C99" s="511"/>
      <c r="D99" s="511"/>
      <c r="E99" s="511"/>
      <c r="F99" s="511"/>
      <c r="G99" s="151">
        <f>SUM(G94:G98)/5*60%</f>
        <v>0</v>
      </c>
      <c r="H99" s="151">
        <f>SUM(H94:H98)/5*20%</f>
        <v>0</v>
      </c>
      <c r="I99" s="151">
        <f>SUM(I94:I98)/5*20%</f>
        <v>0</v>
      </c>
      <c r="J99" s="291"/>
      <c r="K99" s="547"/>
      <c r="L99" s="555"/>
      <c r="M99" s="194"/>
    </row>
    <row r="100" spans="1:20" s="65" customFormat="1" ht="45" customHeight="1">
      <c r="A100" s="143"/>
      <c r="B100" s="492" t="s">
        <v>82</v>
      </c>
      <c r="C100" s="493"/>
      <c r="D100" s="494"/>
      <c r="E100" s="554" t="s">
        <v>176</v>
      </c>
      <c r="F100" s="148" t="s">
        <v>83</v>
      </c>
      <c r="G100" s="31"/>
      <c r="H100" s="31"/>
      <c r="I100" s="31"/>
      <c r="J100" s="291"/>
      <c r="K100" s="545">
        <f>SUM(G106:I106)</f>
        <v>0</v>
      </c>
      <c r="L100" s="555"/>
      <c r="M100" s="143"/>
    </row>
    <row r="101" spans="1:20" s="65" customFormat="1" ht="47.25" customHeight="1">
      <c r="A101" s="143"/>
      <c r="B101" s="495"/>
      <c r="C101" s="496"/>
      <c r="D101" s="497"/>
      <c r="E101" s="554"/>
      <c r="F101" s="148" t="s">
        <v>84</v>
      </c>
      <c r="G101" s="31"/>
      <c r="H101" s="31"/>
      <c r="I101" s="31"/>
      <c r="J101" s="291"/>
      <c r="K101" s="546"/>
      <c r="L101" s="555"/>
      <c r="M101" s="143"/>
    </row>
    <row r="102" spans="1:20" s="65" customFormat="1" ht="48.75" customHeight="1">
      <c r="A102" s="143"/>
      <c r="B102" s="495"/>
      <c r="C102" s="496"/>
      <c r="D102" s="497"/>
      <c r="E102" s="554"/>
      <c r="F102" s="148" t="s">
        <v>85</v>
      </c>
      <c r="G102" s="31"/>
      <c r="H102" s="31"/>
      <c r="I102" s="31"/>
      <c r="J102" s="291"/>
      <c r="K102" s="546"/>
      <c r="L102" s="555"/>
      <c r="M102" s="143"/>
    </row>
    <row r="103" spans="1:20" s="65" customFormat="1" ht="60.75" customHeight="1">
      <c r="A103" s="143"/>
      <c r="B103" s="495"/>
      <c r="C103" s="496"/>
      <c r="D103" s="497"/>
      <c r="E103" s="554"/>
      <c r="F103" s="148" t="s">
        <v>86</v>
      </c>
      <c r="G103" s="31"/>
      <c r="H103" s="31"/>
      <c r="I103" s="31"/>
      <c r="J103" s="291"/>
      <c r="K103" s="546"/>
      <c r="L103" s="555"/>
      <c r="M103" s="143"/>
    </row>
    <row r="104" spans="1:20" s="65" customFormat="1" ht="47.25" customHeight="1">
      <c r="A104" s="143"/>
      <c r="B104" s="495"/>
      <c r="C104" s="496"/>
      <c r="D104" s="497"/>
      <c r="E104" s="554"/>
      <c r="F104" s="148" t="s">
        <v>87</v>
      </c>
      <c r="G104" s="31"/>
      <c r="H104" s="31"/>
      <c r="I104" s="31"/>
      <c r="J104" s="291"/>
      <c r="K104" s="546"/>
      <c r="L104" s="555"/>
      <c r="M104" s="143"/>
    </row>
    <row r="105" spans="1:20" s="65" customFormat="1" ht="33.75" customHeight="1">
      <c r="A105" s="143"/>
      <c r="B105" s="550"/>
      <c r="C105" s="551"/>
      <c r="D105" s="552"/>
      <c r="E105" s="539"/>
      <c r="F105" s="152" t="s">
        <v>88</v>
      </c>
      <c r="G105" s="31"/>
      <c r="H105" s="31"/>
      <c r="I105" s="31"/>
      <c r="J105" s="291"/>
      <c r="K105" s="546"/>
      <c r="L105" s="555"/>
      <c r="M105" s="143"/>
    </row>
    <row r="106" spans="1:20" s="25" customFormat="1" ht="24.75" customHeight="1">
      <c r="A106" s="94"/>
      <c r="B106" s="565" t="s">
        <v>69</v>
      </c>
      <c r="C106" s="566"/>
      <c r="D106" s="566"/>
      <c r="E106" s="567"/>
      <c r="F106" s="568"/>
      <c r="G106" s="151">
        <f>SUM(G100:G105)/6*60%</f>
        <v>0</v>
      </c>
      <c r="H106" s="151">
        <f>SUM(H100:H105)/6*20%</f>
        <v>0</v>
      </c>
      <c r="I106" s="151">
        <f>SUM(I100:I105)/6*20%</f>
        <v>0</v>
      </c>
      <c r="J106" s="548"/>
      <c r="K106" s="549"/>
      <c r="L106" s="569"/>
      <c r="M106" s="194"/>
    </row>
    <row r="107" spans="1:20" s="65" customFormat="1" ht="44.25" customHeight="1">
      <c r="A107" s="143"/>
      <c r="B107" s="157"/>
      <c r="C107" s="158"/>
      <c r="D107" s="158"/>
      <c r="E107" s="159"/>
      <c r="F107" s="159"/>
      <c r="G107" s="159"/>
      <c r="H107" s="160"/>
      <c r="I107" s="160"/>
      <c r="J107" s="160"/>
      <c r="K107" s="159"/>
      <c r="L107" s="161"/>
      <c r="M107" s="143"/>
    </row>
    <row r="108" spans="1:20" s="65" customFormat="1" ht="15" customHeight="1">
      <c r="A108" s="143"/>
      <c r="B108" s="149"/>
      <c r="C108" s="150"/>
      <c r="D108" s="150"/>
      <c r="E108" s="143"/>
      <c r="F108" s="143"/>
      <c r="G108" s="162"/>
      <c r="H108" s="537" t="s">
        <v>89</v>
      </c>
      <c r="I108" s="538"/>
      <c r="J108" s="163"/>
      <c r="K108" s="164">
        <f>AVERAGE(K20:K106)</f>
        <v>0</v>
      </c>
      <c r="L108" s="165">
        <f>$K$108/5</f>
        <v>0</v>
      </c>
      <c r="M108" s="143"/>
    </row>
    <row r="109" spans="1:20" s="65" customFormat="1" ht="12">
      <c r="A109" s="143"/>
      <c r="B109" s="149"/>
      <c r="C109" s="150"/>
      <c r="D109" s="150"/>
      <c r="E109" s="143"/>
      <c r="F109" s="143"/>
      <c r="G109" s="162"/>
      <c r="H109" s="160"/>
      <c r="I109" s="160"/>
      <c r="J109" s="159"/>
      <c r="K109" s="159"/>
      <c r="L109" s="166"/>
      <c r="M109" s="143"/>
    </row>
    <row r="110" spans="1:20" s="25" customFormat="1" ht="12">
      <c r="A110" s="167"/>
      <c r="B110" s="168"/>
      <c r="C110" s="99"/>
      <c r="D110" s="99"/>
      <c r="E110" s="99"/>
      <c r="F110" s="99"/>
      <c r="G110" s="99"/>
      <c r="H110" s="99"/>
      <c r="I110" s="99"/>
      <c r="J110" s="99"/>
      <c r="K110" s="99"/>
      <c r="L110" s="169"/>
      <c r="M110" s="195"/>
      <c r="N110" s="66"/>
      <c r="O110" s="67"/>
      <c r="P110" s="64"/>
      <c r="Q110" s="64"/>
      <c r="R110" s="24"/>
      <c r="S110" s="24"/>
      <c r="T110" s="24"/>
    </row>
    <row r="111" spans="1:20" s="25" customFormat="1" ht="48.75" customHeight="1">
      <c r="A111" s="167"/>
      <c r="B111" s="170"/>
      <c r="C111" s="171" t="s">
        <v>217</v>
      </c>
      <c r="D111" s="45"/>
      <c r="E111" s="175"/>
      <c r="F111" s="79">
        <f>E5</f>
        <v>0</v>
      </c>
      <c r="G111" s="179"/>
      <c r="H111" s="531">
        <f>E6</f>
        <v>0</v>
      </c>
      <c r="I111" s="532"/>
      <c r="J111" s="532"/>
      <c r="K111" s="533"/>
      <c r="L111" s="183"/>
      <c r="M111" s="118"/>
      <c r="O111" s="68"/>
      <c r="P111" s="64"/>
      <c r="Q111" s="64"/>
      <c r="R111" s="24"/>
      <c r="S111" s="24"/>
      <c r="T111" s="24"/>
    </row>
    <row r="112" spans="1:20" s="25" customFormat="1" ht="35.25" customHeight="1">
      <c r="A112" s="167"/>
      <c r="B112" s="170"/>
      <c r="C112" s="172" t="s">
        <v>98</v>
      </c>
      <c r="D112" s="44">
        <f>F1Concertación!D47</f>
        <v>0</v>
      </c>
      <c r="E112" s="176"/>
      <c r="F112" s="178" t="s">
        <v>48</v>
      </c>
      <c r="G112" s="180"/>
      <c r="H112" s="534" t="s">
        <v>97</v>
      </c>
      <c r="I112" s="535"/>
      <c r="J112" s="535"/>
      <c r="K112" s="536"/>
      <c r="L112" s="183"/>
      <c r="M112" s="118"/>
      <c r="O112" s="69"/>
      <c r="P112" s="70"/>
      <c r="Q112" s="70"/>
      <c r="R112" s="24"/>
      <c r="S112" s="24"/>
      <c r="T112" s="24"/>
    </row>
    <row r="113" spans="1:20" s="25" customFormat="1" ht="12">
      <c r="A113" s="167"/>
      <c r="B113" s="173"/>
      <c r="C113" s="174"/>
      <c r="D113" s="174"/>
      <c r="E113" s="177"/>
      <c r="F113" s="177"/>
      <c r="G113" s="181"/>
      <c r="H113" s="182"/>
      <c r="I113" s="182"/>
      <c r="J113" s="182"/>
      <c r="K113" s="182"/>
      <c r="L113" s="184"/>
      <c r="M113" s="94"/>
      <c r="N113" s="30"/>
      <c r="O113" s="71"/>
      <c r="P113" s="30"/>
      <c r="Q113" s="30"/>
      <c r="R113" s="24"/>
      <c r="S113" s="24"/>
      <c r="T113" s="24"/>
    </row>
    <row r="114" spans="1:20">
      <c r="A114" s="127"/>
      <c r="B114" s="185"/>
      <c r="C114" s="186"/>
      <c r="D114" s="186"/>
      <c r="E114" s="187"/>
      <c r="F114" s="187"/>
      <c r="G114" s="188"/>
      <c r="H114" s="188"/>
      <c r="I114" s="188"/>
      <c r="J114" s="187"/>
      <c r="K114" s="187"/>
      <c r="L114" s="189"/>
      <c r="M114" s="127"/>
    </row>
    <row r="115" spans="1:20">
      <c r="A115" s="127"/>
      <c r="B115" s="190"/>
      <c r="C115" s="191"/>
      <c r="D115" s="191"/>
      <c r="E115" s="127"/>
      <c r="F115" s="127"/>
      <c r="G115" s="192"/>
      <c r="H115" s="192"/>
      <c r="I115" s="192"/>
      <c r="J115" s="127"/>
      <c r="K115" s="127"/>
      <c r="L115" s="193"/>
      <c r="M115" s="127"/>
    </row>
    <row r="116" spans="1:20" ht="57" customHeight="1">
      <c r="A116" s="127"/>
      <c r="B116" s="558" t="s">
        <v>216</v>
      </c>
      <c r="C116" s="559"/>
      <c r="D116" s="559"/>
      <c r="E116" s="559"/>
      <c r="F116" s="559"/>
      <c r="G116" s="559"/>
      <c r="H116" s="559"/>
      <c r="I116" s="559"/>
      <c r="J116" s="559"/>
      <c r="K116" s="559"/>
      <c r="L116" s="560"/>
      <c r="M116" s="125"/>
      <c r="N116" s="74"/>
      <c r="O116" s="74"/>
      <c r="P116" s="74"/>
    </row>
    <row r="117" spans="1:20">
      <c r="A117" s="127"/>
      <c r="B117" s="191"/>
      <c r="C117" s="191"/>
      <c r="D117" s="191"/>
      <c r="E117" s="127"/>
      <c r="F117" s="127"/>
      <c r="G117" s="192"/>
      <c r="H117" s="192"/>
      <c r="I117" s="192"/>
      <c r="J117" s="127"/>
      <c r="K117" s="127"/>
      <c r="L117" s="127"/>
      <c r="M117" s="127"/>
    </row>
    <row r="118" spans="1:20">
      <c r="A118" s="127"/>
      <c r="B118" s="191"/>
      <c r="C118" s="191"/>
      <c r="D118" s="191"/>
      <c r="E118" s="127"/>
      <c r="F118" s="127"/>
      <c r="G118" s="192"/>
      <c r="H118" s="192"/>
      <c r="I118" s="192"/>
      <c r="J118" s="127"/>
      <c r="K118" s="127"/>
      <c r="L118" s="127"/>
      <c r="M118" s="127"/>
    </row>
    <row r="119" spans="1:20">
      <c r="A119" s="127"/>
      <c r="B119" s="191"/>
      <c r="C119" s="191"/>
      <c r="D119" s="191"/>
      <c r="E119" s="127"/>
      <c r="F119" s="127"/>
      <c r="G119" s="192"/>
      <c r="H119" s="192"/>
      <c r="I119" s="192"/>
      <c r="J119" s="127"/>
      <c r="K119" s="127"/>
      <c r="L119" s="127"/>
      <c r="M119" s="127"/>
    </row>
  </sheetData>
  <sheetProtection algorithmName="SHA-512" hashValue="0GSH3wt9U2voFctW0i+U5QDeVPzBf25AA2dHu4jLERAIQFBLWtikxhQ/b/2A5dq7OcscDqZ2sV+dlXsTjy6MUw==" saltValue="ddVdO4uKgOhjEj1+fEEwzw==" spinCount="100000" sheet="1" objects="1" scenarios="1"/>
  <mergeCells count="105">
    <mergeCell ref="B5:D5"/>
    <mergeCell ref="B6:D6"/>
    <mergeCell ref="E5:L5"/>
    <mergeCell ref="E6:L6"/>
    <mergeCell ref="B116:L116"/>
    <mergeCell ref="B1:E3"/>
    <mergeCell ref="F1:J3"/>
    <mergeCell ref="K3:L3"/>
    <mergeCell ref="J80:J86"/>
    <mergeCell ref="K80:K86"/>
    <mergeCell ref="L80:L86"/>
    <mergeCell ref="B86:F86"/>
    <mergeCell ref="E60:E64"/>
    <mergeCell ref="B72:F72"/>
    <mergeCell ref="F17:F19"/>
    <mergeCell ref="G17:I17"/>
    <mergeCell ref="E17:E19"/>
    <mergeCell ref="E42:E46"/>
    <mergeCell ref="B41:F41"/>
    <mergeCell ref="B65:F65"/>
    <mergeCell ref="K60:K65"/>
    <mergeCell ref="B106:F106"/>
    <mergeCell ref="L100:L106"/>
    <mergeCell ref="K87:K93"/>
    <mergeCell ref="E66:E71"/>
    <mergeCell ref="E87:E92"/>
    <mergeCell ref="J66:J72"/>
    <mergeCell ref="K66:K72"/>
    <mergeCell ref="L87:L93"/>
    <mergeCell ref="E100:E105"/>
    <mergeCell ref="J87:J93"/>
    <mergeCell ref="L66:L72"/>
    <mergeCell ref="J73:J79"/>
    <mergeCell ref="K73:K79"/>
    <mergeCell ref="B93:F93"/>
    <mergeCell ref="L73:L79"/>
    <mergeCell ref="E94:E98"/>
    <mergeCell ref="J94:J99"/>
    <mergeCell ref="K94:K99"/>
    <mergeCell ref="L94:L99"/>
    <mergeCell ref="B99:F99"/>
    <mergeCell ref="E73:E78"/>
    <mergeCell ref="B79:F79"/>
    <mergeCell ref="E80:E85"/>
    <mergeCell ref="B73:D78"/>
    <mergeCell ref="L60:L65"/>
    <mergeCell ref="J48:J54"/>
    <mergeCell ref="E48:E53"/>
    <mergeCell ref="B54:F54"/>
    <mergeCell ref="K48:K54"/>
    <mergeCell ref="J60:J65"/>
    <mergeCell ref="L55:L59"/>
    <mergeCell ref="E55:E58"/>
    <mergeCell ref="J55:J59"/>
    <mergeCell ref="K55:K59"/>
    <mergeCell ref="L48:L54"/>
    <mergeCell ref="B55:D58"/>
    <mergeCell ref="B48:D53"/>
    <mergeCell ref="H111:K111"/>
    <mergeCell ref="H112:K112"/>
    <mergeCell ref="J20:J23"/>
    <mergeCell ref="H108:I108"/>
    <mergeCell ref="E20:E22"/>
    <mergeCell ref="E24:E33"/>
    <mergeCell ref="B59:F59"/>
    <mergeCell ref="J35:J41"/>
    <mergeCell ref="K35:K41"/>
    <mergeCell ref="E35:E40"/>
    <mergeCell ref="B34:F34"/>
    <mergeCell ref="J24:J34"/>
    <mergeCell ref="K24:K34"/>
    <mergeCell ref="J42:J47"/>
    <mergeCell ref="B47:F47"/>
    <mergeCell ref="K42:K47"/>
    <mergeCell ref="J100:J106"/>
    <mergeCell ref="K100:K106"/>
    <mergeCell ref="B100:D105"/>
    <mergeCell ref="B94:D98"/>
    <mergeCell ref="B87:D92"/>
    <mergeCell ref="B80:D85"/>
    <mergeCell ref="B66:D71"/>
    <mergeCell ref="B60:D64"/>
    <mergeCell ref="B8:L8"/>
    <mergeCell ref="B15:L15"/>
    <mergeCell ref="B14:L14"/>
    <mergeCell ref="B16:L16"/>
    <mergeCell ref="K20:K23"/>
    <mergeCell ref="L20:L23"/>
    <mergeCell ref="B23:F23"/>
    <mergeCell ref="L24:L34"/>
    <mergeCell ref="L35:L41"/>
    <mergeCell ref="L42:L47"/>
    <mergeCell ref="L17:L19"/>
    <mergeCell ref="J17:J19"/>
    <mergeCell ref="K17:K19"/>
    <mergeCell ref="C9:F9"/>
    <mergeCell ref="C10:F10"/>
    <mergeCell ref="C11:F11"/>
    <mergeCell ref="C12:F12"/>
    <mergeCell ref="C13:F13"/>
    <mergeCell ref="B35:D40"/>
    <mergeCell ref="B24:D33"/>
    <mergeCell ref="B20:D22"/>
    <mergeCell ref="B17:D19"/>
    <mergeCell ref="B42:D46"/>
  </mergeCells>
  <conditionalFormatting sqref="D112">
    <cfRule type="cellIs" dxfId="24" priority="7" operator="equal">
      <formula>0</formula>
    </cfRule>
  </conditionalFormatting>
  <conditionalFormatting sqref="E5:L6">
    <cfRule type="cellIs" dxfId="23" priority="6" operator="equal">
      <formula>0</formula>
    </cfRule>
  </conditionalFormatting>
  <conditionalFormatting sqref="F111">
    <cfRule type="cellIs" dxfId="22" priority="2" operator="equal">
      <formula>0</formula>
    </cfRule>
  </conditionalFormatting>
  <conditionalFormatting sqref="G23:I23 G34:I34">
    <cfRule type="cellIs" dxfId="21" priority="10" operator="equal">
      <formula>0</formula>
    </cfRule>
    <cfRule type="cellIs" dxfId="20" priority="11" operator="equal">
      <formula>0</formula>
    </cfRule>
    <cfRule type="cellIs" dxfId="19" priority="14" operator="equal">
      <formula>0</formula>
    </cfRule>
  </conditionalFormatting>
  <conditionalFormatting sqref="G23:I23">
    <cfRule type="cellIs" dxfId="18" priority="5" operator="equal">
      <formula>0</formula>
    </cfRule>
  </conditionalFormatting>
  <conditionalFormatting sqref="G34:I34 G41:I41">
    <cfRule type="cellIs" dxfId="17" priority="4" operator="equal">
      <formula>0</formula>
    </cfRule>
  </conditionalFormatting>
  <conditionalFormatting sqref="G41:I41 G47:I47 G54:I54 G59:I59 G65:I65 G72:I72 G79:I79 G86:I86 G93:I93 G99:I99 G106:I106">
    <cfRule type="cellIs" dxfId="16" priority="9" operator="equal">
      <formula>0</formula>
    </cfRule>
  </conditionalFormatting>
  <conditionalFormatting sqref="G41:I41 G47:I47">
    <cfRule type="cellIs" dxfId="15" priority="15" operator="equal">
      <formula>0</formula>
    </cfRule>
  </conditionalFormatting>
  <conditionalFormatting sqref="G47:I47 G54:I54 G59:I59 G65:I65 G72:I72 G79:I79 G86:I86 G93:I93 G99:I99 G106:I106">
    <cfRule type="cellIs" dxfId="14" priority="3" operator="equal">
      <formula>0</formula>
    </cfRule>
  </conditionalFormatting>
  <conditionalFormatting sqref="G54:I54 G59:I59 G65:I65">
    <cfRule type="cellIs" dxfId="13" priority="16" operator="equal">
      <formula>0</formula>
    </cfRule>
  </conditionalFormatting>
  <conditionalFormatting sqref="G72:I72 G79:I79">
    <cfRule type="cellIs" dxfId="12" priority="17" operator="equal">
      <formula>0</formula>
    </cfRule>
  </conditionalFormatting>
  <conditionalFormatting sqref="G86:I86 G93:I93">
    <cfRule type="cellIs" dxfId="11" priority="18" operator="equal">
      <formula>0</formula>
    </cfRule>
  </conditionalFormatting>
  <conditionalFormatting sqref="G99:I99 G106:I106">
    <cfRule type="cellIs" dxfId="10" priority="19" operator="equal">
      <formula>0</formula>
    </cfRule>
  </conditionalFormatting>
  <conditionalFormatting sqref="H111:K111">
    <cfRule type="cellIs" dxfId="9" priority="1" operator="equal">
      <formula>0</formula>
    </cfRule>
  </conditionalFormatting>
  <conditionalFormatting sqref="K20:K106">
    <cfRule type="cellIs" dxfId="8" priority="22" operator="equal">
      <formula>0</formula>
    </cfRule>
  </conditionalFormatting>
  <conditionalFormatting sqref="K108:L108">
    <cfRule type="cellIs" dxfId="7" priority="12" operator="equal">
      <formula>0</formula>
    </cfRule>
    <cfRule type="cellIs" dxfId="6" priority="13" operator="equal">
      <formula>0</formula>
    </cfRule>
  </conditionalFormatting>
  <dataValidations count="1">
    <dataValidation type="whole" allowBlank="1" showInputMessage="1" showErrorMessage="1" sqref="G20:I22 G24:I33 G35:I40 G42:I46 G48:I53 G55:I58 G60:I64 G66:I71 G73:I78 G80:I85 G87:I92 G94:I98 G100:I105 J20:J106" xr:uid="{304905C7-408D-482C-AE40-A22BD352B9B2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scale="3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0"/>
  <sheetViews>
    <sheetView showGridLines="0" zoomScale="85" zoomScaleNormal="85" zoomScaleSheetLayoutView="50" zoomScalePageLayoutView="95" workbookViewId="0">
      <selection activeCell="H2" sqref="H2"/>
    </sheetView>
  </sheetViews>
  <sheetFormatPr baseColWidth="10" defaultColWidth="11.42578125" defaultRowHeight="18.75"/>
  <cols>
    <col min="1" max="1" width="1.85546875" style="75" customWidth="1"/>
    <col min="2" max="2" width="3.28515625" style="75" customWidth="1"/>
    <col min="3" max="3" width="85.85546875" style="75" customWidth="1"/>
    <col min="4" max="5" width="21" style="75" customWidth="1"/>
    <col min="6" max="6" width="82.42578125" style="75" customWidth="1"/>
    <col min="7" max="8" width="30.28515625" style="75" customWidth="1"/>
    <col min="9" max="9" width="10.42578125" style="75" customWidth="1"/>
    <col min="10" max="10" width="24.7109375" style="75" bestFit="1" customWidth="1"/>
    <col min="11" max="13" width="11.42578125" style="75" hidden="1" customWidth="1"/>
    <col min="14" max="14" width="11.42578125" style="75" customWidth="1"/>
    <col min="15" max="16384" width="11.42578125" style="75"/>
  </cols>
  <sheetData>
    <row r="1" spans="1:13" s="34" customFormat="1" ht="35.1" customHeight="1">
      <c r="A1" s="87"/>
      <c r="B1" s="592"/>
      <c r="C1" s="593"/>
      <c r="D1" s="582" t="s">
        <v>177</v>
      </c>
      <c r="E1" s="583"/>
      <c r="F1" s="584"/>
      <c r="G1" s="88" t="s">
        <v>208</v>
      </c>
      <c r="H1" s="41">
        <v>45576</v>
      </c>
      <c r="I1" s="90"/>
    </row>
    <row r="2" spans="1:13" s="34" customFormat="1" ht="35.1" customHeight="1">
      <c r="A2" s="87"/>
      <c r="B2" s="594"/>
      <c r="C2" s="595"/>
      <c r="D2" s="585"/>
      <c r="E2" s="586"/>
      <c r="F2" s="587"/>
      <c r="G2" s="23" t="s">
        <v>227</v>
      </c>
      <c r="H2" s="89" t="s">
        <v>209</v>
      </c>
      <c r="I2" s="90"/>
    </row>
    <row r="3" spans="1:13" s="35" customFormat="1" ht="35.1" customHeight="1">
      <c r="A3" s="87"/>
      <c r="B3" s="596"/>
      <c r="C3" s="597"/>
      <c r="D3" s="588"/>
      <c r="E3" s="589"/>
      <c r="F3" s="590"/>
      <c r="G3" s="591" t="s">
        <v>210</v>
      </c>
      <c r="H3" s="591"/>
      <c r="I3" s="90"/>
    </row>
    <row r="4" spans="1:13" ht="18" customHeight="1">
      <c r="A4" s="92"/>
      <c r="B4" s="579"/>
      <c r="C4" s="580"/>
      <c r="D4" s="580"/>
      <c r="E4" s="580"/>
      <c r="F4" s="580"/>
      <c r="G4" s="580"/>
      <c r="H4" s="581"/>
      <c r="I4" s="91"/>
    </row>
    <row r="5" spans="1:13" s="25" customFormat="1" ht="23.25" customHeight="1">
      <c r="A5" s="93"/>
      <c r="B5" s="608" t="s">
        <v>178</v>
      </c>
      <c r="C5" s="609"/>
      <c r="D5" s="609"/>
      <c r="E5" s="609"/>
      <c r="F5" s="609"/>
      <c r="G5" s="609"/>
      <c r="H5" s="610"/>
      <c r="I5" s="94"/>
    </row>
    <row r="6" spans="1:13" s="25" customFormat="1" ht="12">
      <c r="A6" s="93"/>
      <c r="B6" s="94"/>
      <c r="C6" s="96"/>
      <c r="D6" s="603"/>
      <c r="E6" s="603"/>
      <c r="F6" s="603"/>
      <c r="G6" s="603"/>
      <c r="H6" s="93"/>
      <c r="I6" s="94"/>
    </row>
    <row r="7" spans="1:13" s="25" customFormat="1" ht="15" customHeight="1">
      <c r="A7" s="93"/>
      <c r="B7" s="94"/>
      <c r="C7" s="97" t="s">
        <v>90</v>
      </c>
      <c r="D7" s="611">
        <f>F1Concertación!E7</f>
        <v>0</v>
      </c>
      <c r="E7" s="611"/>
      <c r="F7" s="611"/>
      <c r="G7" s="611"/>
      <c r="H7" s="611"/>
      <c r="I7" s="94"/>
    </row>
    <row r="8" spans="1:13" s="25" customFormat="1" ht="15" customHeight="1">
      <c r="A8" s="93"/>
      <c r="B8" s="94"/>
      <c r="C8" s="97" t="s">
        <v>91</v>
      </c>
      <c r="D8" s="611" t="str">
        <f>F1Concertación!H7</f>
        <v xml:space="preserve"> </v>
      </c>
      <c r="E8" s="611"/>
      <c r="F8" s="611"/>
      <c r="G8" s="611"/>
      <c r="H8" s="611"/>
      <c r="I8" s="94"/>
    </row>
    <row r="9" spans="1:13" s="25" customFormat="1" ht="15" customHeight="1">
      <c r="A9" s="93"/>
      <c r="B9" s="94"/>
      <c r="C9" s="97" t="s">
        <v>92</v>
      </c>
      <c r="D9" s="612"/>
      <c r="E9" s="612"/>
      <c r="F9" s="612"/>
      <c r="G9" s="612"/>
      <c r="H9" s="612"/>
      <c r="I9" s="94"/>
      <c r="K9" s="76">
        <v>0.8</v>
      </c>
      <c r="L9" s="76">
        <v>1</v>
      </c>
      <c r="M9" s="76">
        <f>K9/L9</f>
        <v>0.8</v>
      </c>
    </row>
    <row r="10" spans="1:13" s="25" customFormat="1" ht="12">
      <c r="A10" s="93"/>
      <c r="B10" s="94"/>
      <c r="C10" s="96"/>
      <c r="D10" s="98"/>
      <c r="E10" s="95"/>
      <c r="F10" s="95"/>
      <c r="G10" s="95"/>
      <c r="H10" s="93"/>
      <c r="I10" s="94"/>
      <c r="K10" s="76">
        <v>0.2</v>
      </c>
      <c r="L10" s="76">
        <v>1</v>
      </c>
      <c r="M10" s="76">
        <v>0.2</v>
      </c>
    </row>
    <row r="11" spans="1:13" s="25" customFormat="1" ht="39.75" customHeight="1">
      <c r="A11" s="93"/>
      <c r="B11" s="93"/>
      <c r="C11" s="102" t="s">
        <v>132</v>
      </c>
      <c r="D11" s="108">
        <f>F3Evaluación!N39</f>
        <v>0</v>
      </c>
      <c r="E11" s="601">
        <f>(D11*M9)/L9</f>
        <v>0</v>
      </c>
      <c r="F11" s="603"/>
      <c r="G11" s="603"/>
      <c r="H11" s="604"/>
      <c r="I11" s="94"/>
    </row>
    <row r="12" spans="1:13" s="25" customFormat="1" ht="15" customHeight="1">
      <c r="A12" s="93"/>
      <c r="B12" s="93"/>
      <c r="C12" s="103" t="s">
        <v>93</v>
      </c>
      <c r="D12" s="109">
        <v>0.8</v>
      </c>
      <c r="E12" s="602"/>
      <c r="F12" s="603"/>
      <c r="G12" s="603"/>
      <c r="H12" s="604"/>
      <c r="I12" s="94"/>
    </row>
    <row r="13" spans="1:13" s="25" customFormat="1" ht="12">
      <c r="A13" s="93"/>
      <c r="B13" s="93"/>
      <c r="C13" s="104" t="s">
        <v>133</v>
      </c>
      <c r="D13" s="108">
        <f>F4ValoraciónCompetencias!L108</f>
        <v>0</v>
      </c>
      <c r="E13" s="601">
        <f>(D13*M10)/L10</f>
        <v>0</v>
      </c>
      <c r="F13" s="603"/>
      <c r="G13" s="603"/>
      <c r="H13" s="604"/>
      <c r="I13" s="94"/>
    </row>
    <row r="14" spans="1:13" s="25" customFormat="1" ht="15" customHeight="1">
      <c r="A14" s="93"/>
      <c r="B14" s="93"/>
      <c r="C14" s="105" t="s">
        <v>94</v>
      </c>
      <c r="D14" s="109">
        <v>0.2</v>
      </c>
      <c r="E14" s="602"/>
      <c r="F14" s="603"/>
      <c r="G14" s="603"/>
      <c r="H14" s="604"/>
      <c r="I14" s="94"/>
    </row>
    <row r="15" spans="1:13" s="25" customFormat="1" ht="15" customHeight="1">
      <c r="A15" s="93"/>
      <c r="B15" s="93"/>
      <c r="C15" s="106" t="s">
        <v>95</v>
      </c>
      <c r="D15" s="110"/>
      <c r="E15" s="111">
        <f>SUM(E11:E14)</f>
        <v>0</v>
      </c>
      <c r="F15" s="603"/>
      <c r="G15" s="603"/>
      <c r="H15" s="604"/>
      <c r="I15" s="94"/>
    </row>
    <row r="16" spans="1:13" s="25" customFormat="1" ht="12">
      <c r="A16" s="93"/>
      <c r="B16" s="94"/>
      <c r="C16" s="107"/>
      <c r="D16" s="107"/>
      <c r="E16" s="107"/>
      <c r="F16" s="94"/>
      <c r="G16" s="603"/>
      <c r="H16" s="604"/>
      <c r="I16" s="94"/>
    </row>
    <row r="17" spans="1:9" s="25" customFormat="1" ht="12">
      <c r="A17" s="93"/>
      <c r="B17" s="94"/>
      <c r="C17" s="94"/>
      <c r="D17" s="112"/>
      <c r="E17" s="94"/>
      <c r="F17" s="94"/>
      <c r="G17" s="99"/>
      <c r="H17" s="100"/>
      <c r="I17" s="94"/>
    </row>
    <row r="18" spans="1:9" s="25" customFormat="1" ht="24.95" customHeight="1">
      <c r="A18" s="93"/>
      <c r="B18" s="94"/>
      <c r="C18" s="94"/>
      <c r="D18" s="113" t="s">
        <v>96</v>
      </c>
      <c r="E18" s="114">
        <f>E15</f>
        <v>0</v>
      </c>
      <c r="F18" s="101"/>
      <c r="G18" s="99"/>
      <c r="H18" s="100"/>
      <c r="I18" s="94"/>
    </row>
    <row r="19" spans="1:9" s="25" customFormat="1" ht="12">
      <c r="A19" s="93"/>
      <c r="B19" s="94"/>
      <c r="C19" s="94"/>
      <c r="D19" s="115"/>
      <c r="E19" s="94"/>
      <c r="F19" s="94"/>
      <c r="G19" s="94"/>
      <c r="H19" s="93"/>
      <c r="I19" s="94"/>
    </row>
    <row r="20" spans="1:9" s="25" customFormat="1" ht="24" customHeight="1">
      <c r="A20" s="93"/>
      <c r="B20" s="605" t="s">
        <v>127</v>
      </c>
      <c r="C20" s="606"/>
      <c r="D20" s="606"/>
      <c r="E20" s="606"/>
      <c r="F20" s="606"/>
      <c r="G20" s="606"/>
      <c r="H20" s="607"/>
      <c r="I20" s="101"/>
    </row>
    <row r="21" spans="1:9" s="25" customFormat="1" ht="12">
      <c r="A21" s="116"/>
      <c r="B21" s="598" t="s">
        <v>125</v>
      </c>
      <c r="C21" s="599"/>
      <c r="D21" s="599"/>
      <c r="E21" s="599"/>
      <c r="F21" s="599"/>
      <c r="G21" s="599"/>
      <c r="H21" s="600"/>
      <c r="I21" s="117"/>
    </row>
    <row r="22" spans="1:9" s="25" customFormat="1" ht="21" customHeight="1">
      <c r="A22" s="116"/>
      <c r="B22" s="576"/>
      <c r="C22" s="577"/>
      <c r="D22" s="577"/>
      <c r="E22" s="577"/>
      <c r="F22" s="577"/>
      <c r="G22" s="577"/>
      <c r="H22" s="578"/>
      <c r="I22" s="117"/>
    </row>
    <row r="23" spans="1:9" s="25" customFormat="1" ht="21" customHeight="1">
      <c r="A23" s="116"/>
      <c r="B23" s="576"/>
      <c r="C23" s="577"/>
      <c r="D23" s="577"/>
      <c r="E23" s="577"/>
      <c r="F23" s="577"/>
      <c r="G23" s="577"/>
      <c r="H23" s="578"/>
      <c r="I23" s="117"/>
    </row>
    <row r="24" spans="1:9" s="25" customFormat="1" ht="21" customHeight="1">
      <c r="A24" s="116"/>
      <c r="B24" s="576"/>
      <c r="C24" s="577"/>
      <c r="D24" s="577"/>
      <c r="E24" s="577"/>
      <c r="F24" s="577"/>
      <c r="G24" s="577"/>
      <c r="H24" s="578"/>
      <c r="I24" s="117"/>
    </row>
    <row r="25" spans="1:9" s="25" customFormat="1" ht="21" customHeight="1">
      <c r="A25" s="116"/>
      <c r="B25" s="576"/>
      <c r="C25" s="577"/>
      <c r="D25" s="577"/>
      <c r="E25" s="577"/>
      <c r="F25" s="577"/>
      <c r="G25" s="577"/>
      <c r="H25" s="578"/>
      <c r="I25" s="117"/>
    </row>
    <row r="26" spans="1:9" s="25" customFormat="1" ht="21" customHeight="1">
      <c r="A26" s="116"/>
      <c r="B26" s="576"/>
      <c r="C26" s="577"/>
      <c r="D26" s="577"/>
      <c r="E26" s="577"/>
      <c r="F26" s="577"/>
      <c r="G26" s="577"/>
      <c r="H26" s="578"/>
      <c r="I26" s="117"/>
    </row>
    <row r="27" spans="1:9" s="25" customFormat="1" ht="21" customHeight="1">
      <c r="A27" s="116"/>
      <c r="B27" s="576"/>
      <c r="C27" s="577"/>
      <c r="D27" s="577"/>
      <c r="E27" s="577"/>
      <c r="F27" s="577"/>
      <c r="G27" s="577"/>
      <c r="H27" s="578"/>
      <c r="I27" s="117"/>
    </row>
    <row r="28" spans="1:9" s="25" customFormat="1" ht="21" customHeight="1">
      <c r="A28" s="116"/>
      <c r="B28" s="576"/>
      <c r="C28" s="577"/>
      <c r="D28" s="577"/>
      <c r="E28" s="577"/>
      <c r="F28" s="577"/>
      <c r="G28" s="577"/>
      <c r="H28" s="578"/>
      <c r="I28" s="117"/>
    </row>
    <row r="29" spans="1:9" s="25" customFormat="1" ht="21" customHeight="1">
      <c r="A29" s="116"/>
      <c r="B29" s="576"/>
      <c r="C29" s="577"/>
      <c r="D29" s="577"/>
      <c r="E29" s="577"/>
      <c r="F29" s="577"/>
      <c r="G29" s="577"/>
      <c r="H29" s="578"/>
      <c r="I29" s="117"/>
    </row>
    <row r="30" spans="1:9" s="25" customFormat="1" ht="21" customHeight="1">
      <c r="A30" s="116"/>
      <c r="B30" s="576"/>
      <c r="C30" s="577"/>
      <c r="D30" s="577"/>
      <c r="E30" s="577"/>
      <c r="F30" s="577"/>
      <c r="G30" s="577"/>
      <c r="H30" s="578"/>
      <c r="I30" s="117"/>
    </row>
    <row r="31" spans="1:9" s="25" customFormat="1" ht="21" customHeight="1">
      <c r="A31" s="116"/>
      <c r="B31" s="570"/>
      <c r="C31" s="571"/>
      <c r="D31" s="571"/>
      <c r="E31" s="571"/>
      <c r="F31" s="571"/>
      <c r="G31" s="571"/>
      <c r="H31" s="572"/>
      <c r="I31" s="117"/>
    </row>
    <row r="32" spans="1:9" s="25" customFormat="1" ht="12">
      <c r="A32" s="116"/>
      <c r="B32" s="573"/>
      <c r="C32" s="574"/>
      <c r="D32" s="574"/>
      <c r="E32" s="574"/>
      <c r="F32" s="574"/>
      <c r="G32" s="574"/>
      <c r="H32" s="575"/>
      <c r="I32" s="118"/>
    </row>
    <row r="33" spans="1:9" s="25" customFormat="1" ht="12">
      <c r="A33" s="116"/>
      <c r="B33" s="599" t="s">
        <v>126</v>
      </c>
      <c r="C33" s="599"/>
      <c r="D33" s="599"/>
      <c r="E33" s="599"/>
      <c r="F33" s="599"/>
      <c r="G33" s="599"/>
      <c r="H33" s="600"/>
      <c r="I33" s="118"/>
    </row>
    <row r="34" spans="1:9" s="25" customFormat="1" ht="21" customHeight="1">
      <c r="A34" s="118"/>
      <c r="B34" s="570"/>
      <c r="C34" s="571"/>
      <c r="D34" s="571"/>
      <c r="E34" s="571"/>
      <c r="F34" s="571"/>
      <c r="G34" s="571"/>
      <c r="H34" s="572"/>
      <c r="I34" s="117"/>
    </row>
    <row r="35" spans="1:9" s="25" customFormat="1" ht="21" customHeight="1">
      <c r="A35" s="118"/>
      <c r="B35" s="570"/>
      <c r="C35" s="571"/>
      <c r="D35" s="571"/>
      <c r="E35" s="571"/>
      <c r="F35" s="571"/>
      <c r="G35" s="571"/>
      <c r="H35" s="572"/>
      <c r="I35" s="117"/>
    </row>
    <row r="36" spans="1:9" s="25" customFormat="1" ht="21" customHeight="1">
      <c r="A36" s="118"/>
      <c r="B36" s="570"/>
      <c r="C36" s="571"/>
      <c r="D36" s="571"/>
      <c r="E36" s="571"/>
      <c r="F36" s="571"/>
      <c r="G36" s="571"/>
      <c r="H36" s="572"/>
      <c r="I36" s="117"/>
    </row>
    <row r="37" spans="1:9" s="25" customFormat="1" ht="21" customHeight="1">
      <c r="A37" s="118"/>
      <c r="B37" s="570"/>
      <c r="C37" s="571"/>
      <c r="D37" s="571"/>
      <c r="E37" s="571"/>
      <c r="F37" s="571"/>
      <c r="G37" s="571"/>
      <c r="H37" s="572"/>
      <c r="I37" s="117"/>
    </row>
    <row r="38" spans="1:9" s="25" customFormat="1" ht="21" customHeight="1">
      <c r="A38" s="118"/>
      <c r="B38" s="570"/>
      <c r="C38" s="571"/>
      <c r="D38" s="571"/>
      <c r="E38" s="571"/>
      <c r="F38" s="571"/>
      <c r="G38" s="571"/>
      <c r="H38" s="572"/>
      <c r="I38" s="117"/>
    </row>
    <row r="39" spans="1:9" s="25" customFormat="1" ht="21" customHeight="1">
      <c r="A39" s="118"/>
      <c r="B39" s="570"/>
      <c r="C39" s="571"/>
      <c r="D39" s="571"/>
      <c r="E39" s="571"/>
      <c r="F39" s="571"/>
      <c r="G39" s="571"/>
      <c r="H39" s="572"/>
      <c r="I39" s="117"/>
    </row>
    <row r="40" spans="1:9" s="25" customFormat="1" ht="21" customHeight="1">
      <c r="A40" s="118"/>
      <c r="B40" s="570"/>
      <c r="C40" s="571"/>
      <c r="D40" s="571"/>
      <c r="E40" s="571"/>
      <c r="F40" s="571"/>
      <c r="G40" s="571"/>
      <c r="H40" s="572"/>
      <c r="I40" s="117"/>
    </row>
    <row r="41" spans="1:9" s="25" customFormat="1" ht="21" customHeight="1">
      <c r="A41" s="118"/>
      <c r="B41" s="570"/>
      <c r="C41" s="571"/>
      <c r="D41" s="571"/>
      <c r="E41" s="571"/>
      <c r="F41" s="571"/>
      <c r="G41" s="571"/>
      <c r="H41" s="572"/>
      <c r="I41" s="117"/>
    </row>
    <row r="42" spans="1:9" s="25" customFormat="1" ht="21" customHeight="1">
      <c r="A42" s="118"/>
      <c r="B42" s="570"/>
      <c r="C42" s="571"/>
      <c r="D42" s="571"/>
      <c r="E42" s="571"/>
      <c r="F42" s="571"/>
      <c r="G42" s="571"/>
      <c r="H42" s="572"/>
      <c r="I42" s="117"/>
    </row>
    <row r="43" spans="1:9" s="25" customFormat="1" ht="21" customHeight="1">
      <c r="A43" s="118"/>
      <c r="B43" s="570"/>
      <c r="C43" s="571"/>
      <c r="D43" s="571"/>
      <c r="E43" s="571"/>
      <c r="F43" s="571"/>
      <c r="G43" s="571"/>
      <c r="H43" s="572"/>
      <c r="I43" s="117"/>
    </row>
    <row r="44" spans="1:9" s="25" customFormat="1" ht="21" customHeight="1">
      <c r="A44" s="118"/>
      <c r="B44" s="570"/>
      <c r="C44" s="571"/>
      <c r="D44" s="571"/>
      <c r="E44" s="571"/>
      <c r="F44" s="571"/>
      <c r="G44" s="571"/>
      <c r="H44" s="572"/>
      <c r="I44" s="117"/>
    </row>
    <row r="45" spans="1:9" s="25" customFormat="1" ht="12">
      <c r="A45" s="118"/>
      <c r="B45" s="620"/>
      <c r="C45" s="621"/>
      <c r="D45" s="621"/>
      <c r="E45" s="621"/>
      <c r="F45" s="621"/>
      <c r="G45" s="621"/>
      <c r="H45" s="622"/>
      <c r="I45" s="118"/>
    </row>
    <row r="46" spans="1:9" s="25" customFormat="1" ht="12">
      <c r="A46" s="94"/>
      <c r="B46" s="101"/>
      <c r="C46" s="94"/>
      <c r="D46" s="94"/>
      <c r="E46" s="94"/>
      <c r="F46" s="94"/>
      <c r="G46" s="94"/>
      <c r="H46" s="93"/>
      <c r="I46" s="94"/>
    </row>
    <row r="47" spans="1:9" s="25" customFormat="1" ht="12">
      <c r="A47" s="94"/>
      <c r="B47" s="101"/>
      <c r="C47" s="30"/>
      <c r="D47" s="30"/>
      <c r="E47" s="94"/>
      <c r="F47" s="30"/>
      <c r="G47" s="30"/>
      <c r="H47" s="93"/>
      <c r="I47" s="94"/>
    </row>
    <row r="48" spans="1:9" s="25" customFormat="1" ht="12">
      <c r="A48" s="94"/>
      <c r="B48" s="101"/>
      <c r="C48" s="30"/>
      <c r="D48" s="30"/>
      <c r="E48" s="94"/>
      <c r="F48" s="30"/>
      <c r="G48" s="30"/>
      <c r="H48" s="93"/>
      <c r="I48" s="94"/>
    </row>
    <row r="49" spans="1:16" s="25" customFormat="1" ht="12">
      <c r="A49" s="93"/>
      <c r="B49" s="94"/>
      <c r="C49" s="30"/>
      <c r="D49" s="30"/>
      <c r="E49" s="94"/>
      <c r="F49" s="30"/>
      <c r="G49" s="30"/>
      <c r="H49" s="93"/>
      <c r="I49" s="94"/>
      <c r="L49" s="77"/>
    </row>
    <row r="50" spans="1:16" s="25" customFormat="1" ht="15" customHeight="1">
      <c r="A50" s="94"/>
      <c r="B50" s="101"/>
      <c r="C50" s="619"/>
      <c r="D50" s="619"/>
      <c r="E50" s="94"/>
      <c r="F50" s="619"/>
      <c r="G50" s="619"/>
      <c r="H50" s="93"/>
      <c r="I50" s="94"/>
    </row>
    <row r="51" spans="1:16" s="25" customFormat="1" ht="12">
      <c r="A51" s="94"/>
      <c r="B51" s="101"/>
      <c r="C51" s="617" t="s">
        <v>48</v>
      </c>
      <c r="D51" s="617"/>
      <c r="E51" s="94"/>
      <c r="F51" s="618" t="s">
        <v>97</v>
      </c>
      <c r="G51" s="618"/>
      <c r="H51" s="100"/>
      <c r="I51" s="94"/>
    </row>
    <row r="52" spans="1:16" s="25" customFormat="1" ht="12">
      <c r="A52" s="94"/>
      <c r="B52" s="101"/>
      <c r="C52" s="94"/>
      <c r="D52" s="94"/>
      <c r="E52" s="94"/>
      <c r="F52" s="94"/>
      <c r="G52" s="94"/>
      <c r="H52" s="93"/>
      <c r="I52" s="94"/>
    </row>
    <row r="53" spans="1:16" s="25" customFormat="1" ht="12">
      <c r="A53" s="94"/>
      <c r="B53" s="101"/>
      <c r="C53" s="94"/>
      <c r="D53" s="94"/>
      <c r="E53" s="30"/>
      <c r="F53" s="94"/>
      <c r="G53" s="94"/>
      <c r="H53" s="93"/>
      <c r="I53" s="94"/>
    </row>
    <row r="54" spans="1:16" s="25" customFormat="1" ht="15" customHeight="1">
      <c r="A54" s="94"/>
      <c r="B54" s="101"/>
      <c r="C54" s="94"/>
      <c r="D54" s="94"/>
      <c r="E54" s="615">
        <f>F1Concertación!D47</f>
        <v>0</v>
      </c>
      <c r="F54" s="94"/>
      <c r="G54" s="94"/>
      <c r="H54" s="93"/>
      <c r="I54" s="94"/>
    </row>
    <row r="55" spans="1:16" s="25" customFormat="1" ht="12">
      <c r="A55" s="94"/>
      <c r="B55" s="101"/>
      <c r="C55" s="94"/>
      <c r="D55" s="121" t="s">
        <v>98</v>
      </c>
      <c r="E55" s="616"/>
      <c r="F55" s="94"/>
      <c r="G55" s="94"/>
      <c r="H55" s="93"/>
      <c r="I55" s="94"/>
    </row>
    <row r="56" spans="1:16" s="25" customFormat="1" ht="12">
      <c r="A56" s="94"/>
      <c r="B56" s="120"/>
      <c r="C56" s="112"/>
      <c r="D56" s="94"/>
      <c r="E56" s="112"/>
      <c r="F56" s="94"/>
      <c r="G56" s="94"/>
      <c r="H56" s="123"/>
      <c r="I56" s="94"/>
    </row>
    <row r="57" spans="1:16" s="78" customFormat="1" ht="15">
      <c r="A57" s="119"/>
      <c r="B57" s="119"/>
      <c r="C57" s="119"/>
      <c r="D57" s="122"/>
      <c r="E57" s="119"/>
      <c r="F57" s="122"/>
      <c r="G57" s="122"/>
      <c r="H57" s="124"/>
      <c r="I57" s="119"/>
    </row>
    <row r="58" spans="1:16" s="78" customFormat="1" ht="50.1" customHeight="1">
      <c r="A58" s="119"/>
      <c r="B58" s="613" t="s">
        <v>216</v>
      </c>
      <c r="C58" s="613"/>
      <c r="D58" s="613"/>
      <c r="E58" s="613"/>
      <c r="F58" s="613"/>
      <c r="G58" s="613"/>
      <c r="H58" s="614"/>
      <c r="I58" s="125"/>
      <c r="J58" s="74"/>
      <c r="K58" s="74"/>
      <c r="L58" s="74"/>
      <c r="M58" s="74"/>
      <c r="N58" s="74"/>
      <c r="O58" s="74"/>
      <c r="P58" s="74"/>
    </row>
    <row r="59" spans="1:16" s="78" customFormat="1" ht="15">
      <c r="A59" s="119"/>
      <c r="B59" s="119"/>
      <c r="C59" s="119"/>
      <c r="D59" s="119"/>
      <c r="E59" s="119"/>
      <c r="F59" s="119"/>
      <c r="G59" s="119"/>
      <c r="H59" s="124"/>
      <c r="I59" s="119"/>
    </row>
    <row r="60" spans="1:16" s="78" customFormat="1" ht="15">
      <c r="A60" s="119"/>
      <c r="B60" s="119"/>
      <c r="C60" s="119"/>
      <c r="D60" s="119"/>
      <c r="E60" s="119"/>
      <c r="F60" s="119"/>
      <c r="G60" s="119"/>
      <c r="H60" s="119"/>
      <c r="I60" s="119"/>
    </row>
    <row r="61" spans="1:16" s="78" customFormat="1" ht="15"/>
    <row r="62" spans="1:16" s="78" customFormat="1" ht="15"/>
    <row r="63" spans="1:16" s="78" customFormat="1" ht="15"/>
    <row r="64" spans="1:16" s="78" customFormat="1" ht="15"/>
    <row r="65" s="78" customFormat="1" ht="15"/>
    <row r="66" s="78" customFormat="1" ht="15"/>
    <row r="67" s="78" customFormat="1" ht="15"/>
    <row r="68" s="78" customFormat="1" ht="15"/>
    <row r="69" s="78" customFormat="1" ht="15"/>
    <row r="70" s="78" customFormat="1" ht="15"/>
    <row r="71" s="78" customFormat="1" ht="15"/>
    <row r="72" s="78" customFormat="1" ht="15"/>
    <row r="73" s="78" customFormat="1" ht="15"/>
    <row r="74" s="78" customFormat="1" ht="15"/>
    <row r="75" s="78" customFormat="1" ht="15"/>
    <row r="76" s="78" customFormat="1" ht="15"/>
    <row r="77" s="78" customFormat="1" ht="15"/>
    <row r="78" s="78" customFormat="1" ht="15"/>
    <row r="79" s="78" customFormat="1" ht="15"/>
    <row r="80" s="78" customFormat="1" ht="15"/>
    <row r="81" s="78" customFormat="1" ht="15"/>
    <row r="82" s="78" customFormat="1" ht="15"/>
    <row r="83" s="78" customFormat="1" ht="15"/>
    <row r="84" s="78" customFormat="1" ht="15"/>
    <row r="85" s="78" customFormat="1" ht="15"/>
    <row r="86" s="78" customFormat="1" ht="15"/>
    <row r="87" s="78" customFormat="1" ht="15"/>
    <row r="88" s="78" customFormat="1" ht="15"/>
    <row r="89" s="78" customFormat="1" ht="15"/>
    <row r="90" s="78" customFormat="1" ht="15"/>
    <row r="91" s="78" customFormat="1" ht="15"/>
    <row r="92" s="78" customFormat="1" ht="15"/>
    <row r="93" s="78" customFormat="1" ht="15"/>
    <row r="94" s="78" customFormat="1" ht="15"/>
    <row r="95" s="78" customFormat="1" ht="15"/>
    <row r="96" s="78" customFormat="1" ht="15"/>
    <row r="97" s="78" customFormat="1" ht="15"/>
    <row r="98" s="78" customFormat="1" ht="15"/>
    <row r="99" s="78" customFormat="1" ht="15"/>
    <row r="100" s="78" customFormat="1" ht="15"/>
    <row r="101" s="78" customFormat="1" ht="15"/>
    <row r="102" s="78" customFormat="1" ht="15"/>
    <row r="103" s="78" customFormat="1" ht="15"/>
    <row r="104" s="78" customFormat="1" ht="15"/>
    <row r="105" s="78" customFormat="1" ht="15"/>
    <row r="106" s="78" customFormat="1" ht="15"/>
    <row r="107" s="78" customFormat="1" ht="15"/>
    <row r="108" s="78" customFormat="1" ht="15"/>
    <row r="109" s="78" customFormat="1" ht="15"/>
    <row r="110" s="78" customFormat="1" ht="15"/>
    <row r="111" s="78" customFormat="1" ht="15"/>
    <row r="112" s="78" customFormat="1" ht="15"/>
    <row r="113" s="78" customFormat="1" ht="15"/>
    <row r="114" s="78" customFormat="1" ht="15"/>
    <row r="115" s="78" customFormat="1" ht="15"/>
    <row r="116" s="78" customFormat="1" ht="15"/>
    <row r="117" s="78" customFormat="1" ht="15"/>
    <row r="118" s="78" customFormat="1" ht="15"/>
    <row r="119" s="78" customFormat="1" ht="15"/>
    <row r="120" s="78" customFormat="1" ht="15"/>
    <row r="121" s="78" customFormat="1" ht="15"/>
    <row r="122" s="78" customFormat="1" ht="15"/>
    <row r="123" s="78" customFormat="1" ht="15"/>
    <row r="124" s="78" customFormat="1" ht="15"/>
    <row r="125" s="78" customFormat="1" ht="15"/>
    <row r="126" s="78" customFormat="1" ht="15"/>
    <row r="127" s="78" customFormat="1" ht="15"/>
    <row r="128" s="78" customFormat="1" ht="15"/>
    <row r="129" s="78" customFormat="1" ht="15"/>
    <row r="130" s="78" customFormat="1" ht="15"/>
    <row r="131" s="78" customFormat="1" ht="15"/>
    <row r="132" s="78" customFormat="1" ht="15"/>
    <row r="133" s="78" customFormat="1" ht="15"/>
    <row r="134" s="78" customFormat="1" ht="15"/>
    <row r="135" s="78" customFormat="1" ht="15"/>
    <row r="136" s="78" customFormat="1" ht="15"/>
    <row r="137" s="78" customFormat="1" ht="15"/>
    <row r="138" s="78" customFormat="1" ht="15"/>
    <row r="139" s="78" customFormat="1" ht="15"/>
    <row r="140" s="78" customFormat="1" ht="15"/>
    <row r="141" s="78" customFormat="1" ht="15"/>
    <row r="142" s="78" customFormat="1" ht="15"/>
    <row r="143" s="78" customFormat="1" ht="15"/>
    <row r="144" s="78" customFormat="1" ht="15"/>
    <row r="145" s="78" customFormat="1" ht="15"/>
    <row r="146" s="78" customFormat="1" ht="15"/>
    <row r="147" s="78" customFormat="1" ht="15"/>
    <row r="148" s="78" customFormat="1" ht="15"/>
    <row r="149" s="78" customFormat="1" ht="15"/>
    <row r="150" s="78" customFormat="1" ht="15"/>
    <row r="151" s="78" customFormat="1" ht="15"/>
    <row r="152" s="78" customFormat="1" ht="15"/>
    <row r="153" s="78" customFormat="1" ht="15"/>
    <row r="154" s="78" customFormat="1" ht="15"/>
    <row r="155" s="78" customFormat="1" ht="15"/>
    <row r="156" s="78" customFormat="1" ht="15"/>
    <row r="157" s="78" customFormat="1" ht="15"/>
    <row r="158" s="78" customFormat="1" ht="15"/>
    <row r="159" s="78" customFormat="1" ht="15"/>
    <row r="160" s="78" customFormat="1" ht="15"/>
    <row r="161" s="78" customFormat="1" ht="15"/>
    <row r="162" s="78" customFormat="1" ht="15"/>
    <row r="163" s="78" customFormat="1" ht="15"/>
    <row r="164" s="78" customFormat="1" ht="15"/>
    <row r="165" s="78" customFormat="1" ht="15"/>
    <row r="166" s="78" customFormat="1" ht="15"/>
    <row r="167" s="78" customFormat="1" ht="15"/>
    <row r="168" s="78" customFormat="1" ht="15"/>
    <row r="169" s="78" customFormat="1" ht="15"/>
    <row r="170" s="78" customFormat="1" ht="15"/>
    <row r="171" s="78" customFormat="1" ht="15"/>
    <row r="172" s="78" customFormat="1" ht="15"/>
    <row r="173" s="78" customFormat="1" ht="15"/>
    <row r="174" s="78" customFormat="1" ht="15"/>
    <row r="175" s="78" customFormat="1" ht="15"/>
    <row r="176" s="78" customFormat="1" ht="15"/>
    <row r="177" s="78" customFormat="1" ht="15"/>
    <row r="178" s="78" customFormat="1" ht="15"/>
    <row r="179" s="78" customFormat="1" ht="15"/>
    <row r="180" s="78" customFormat="1" ht="15"/>
    <row r="181" s="78" customFormat="1" ht="15"/>
    <row r="182" s="78" customFormat="1" ht="15"/>
    <row r="183" s="78" customFormat="1" ht="15"/>
    <row r="184" s="78" customFormat="1" ht="15"/>
    <row r="185" s="78" customFormat="1" ht="15"/>
    <row r="186" s="78" customFormat="1" ht="15"/>
    <row r="187" s="78" customFormat="1" ht="15"/>
    <row r="188" s="78" customFormat="1" ht="15"/>
    <row r="189" s="78" customFormat="1" ht="15"/>
    <row r="190" s="78" customFormat="1" ht="15"/>
  </sheetData>
  <sheetProtection algorithmName="SHA-512" hashValue="5Z2X5+Xpsime3eRj3soKqRLfBCX0MGm3MdC4J5UBXkDFluB7HbT4OWODV7oWk1v04iSijNvSGjCczFcK37cjiQ==" saltValue="tDObmYSjRcK/v6nL94nvJw==" spinCount="100000" sheet="1" objects="1" scenarios="1" formatRows="0"/>
  <mergeCells count="45">
    <mergeCell ref="B58:H58"/>
    <mergeCell ref="B41:H41"/>
    <mergeCell ref="B33:H33"/>
    <mergeCell ref="B34:H34"/>
    <mergeCell ref="B37:H37"/>
    <mergeCell ref="B40:H40"/>
    <mergeCell ref="E54:E55"/>
    <mergeCell ref="C51:D51"/>
    <mergeCell ref="F51:G51"/>
    <mergeCell ref="B42:H42"/>
    <mergeCell ref="C50:D50"/>
    <mergeCell ref="F50:G50"/>
    <mergeCell ref="B44:H44"/>
    <mergeCell ref="B45:H45"/>
    <mergeCell ref="B43:H43"/>
    <mergeCell ref="E13:E14"/>
    <mergeCell ref="G16:H16"/>
    <mergeCell ref="B20:H20"/>
    <mergeCell ref="B5:H5"/>
    <mergeCell ref="D6:G6"/>
    <mergeCell ref="D7:H7"/>
    <mergeCell ref="D8:H8"/>
    <mergeCell ref="D9:H9"/>
    <mergeCell ref="B26:H26"/>
    <mergeCell ref="B27:H27"/>
    <mergeCell ref="B30:H30"/>
    <mergeCell ref="B4:H4"/>
    <mergeCell ref="D1:F3"/>
    <mergeCell ref="G3:H3"/>
    <mergeCell ref="B1:C3"/>
    <mergeCell ref="B23:H23"/>
    <mergeCell ref="B24:H24"/>
    <mergeCell ref="B28:H28"/>
    <mergeCell ref="B29:H29"/>
    <mergeCell ref="B21:H21"/>
    <mergeCell ref="B22:H22"/>
    <mergeCell ref="B25:H25"/>
    <mergeCell ref="E11:E12"/>
    <mergeCell ref="F11:H15"/>
    <mergeCell ref="B31:H31"/>
    <mergeCell ref="B32:H32"/>
    <mergeCell ref="B35:H35"/>
    <mergeCell ref="B36:H36"/>
    <mergeCell ref="B39:H39"/>
    <mergeCell ref="B38:H38"/>
  </mergeCells>
  <conditionalFormatting sqref="D7:D9">
    <cfRule type="cellIs" dxfId="5" priority="1" operator="equal">
      <formula>0</formula>
    </cfRule>
  </conditionalFormatting>
  <conditionalFormatting sqref="D11 E11:E15 D13 E18">
    <cfRule type="cellIs" dxfId="4" priority="4" operator="equal">
      <formula>0</formula>
    </cfRule>
    <cfRule type="cellIs" dxfId="3" priority="5" operator="equal">
      <formula>0</formula>
    </cfRule>
    <cfRule type="cellIs" dxfId="2" priority="7" operator="equal">
      <formula>0</formula>
    </cfRule>
    <cfRule type="cellIs" dxfId="1" priority="8" operator="equal">
      <formula>0</formula>
    </cfRule>
  </conditionalFormatting>
  <conditionalFormatting sqref="E54">
    <cfRule type="cellIs" dxfId="0" priority="2" operator="equal">
      <formula>0</formula>
    </cfRule>
  </conditionalFormatting>
  <printOptions horizontalCentered="1" verticalCentered="1"/>
  <pageMargins left="0.70866141732283472" right="0.70866141732283472" top="0.19685039370078741" bottom="0.19685039370078741" header="0.31496062992125984" footer="0.31496062992125984"/>
  <pageSetup paperSize="5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'F2Seguimiento-Retroalimentación'!Área_de_impresión</vt:lpstr>
      <vt:lpstr>'F3Evaluación'!Área_de_impresión</vt:lpstr>
      <vt:lpstr>'F4ValoraciónCompetencias'!Área_de_impresión</vt:lpstr>
      <vt:lpstr>'F5EvaluaciónFinal-Retroalimenta'!Área_de_impresión</vt:lpstr>
      <vt:lpstr>Instructivo!Área_de_impresión</vt:lpstr>
      <vt:lpstr>'F2Seguimiento-Retroalimentación'!Títulos_a_imprimir</vt:lpstr>
      <vt:lpstr>'F3Evaluación'!Títulos_a_imprimir</vt:lpstr>
      <vt:lpstr>'F4ValoraciónCompetencias'!Títulos_a_imprimir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Cesar Augusto Rodriguez Chaparro</cp:lastModifiedBy>
  <cp:revision/>
  <cp:lastPrinted>2024-10-07T21:55:02Z</cp:lastPrinted>
  <dcterms:created xsi:type="dcterms:W3CDTF">2022-07-17T07:48:36Z</dcterms:created>
  <dcterms:modified xsi:type="dcterms:W3CDTF">2024-10-11T21:24:26Z</dcterms:modified>
  <cp:category/>
  <cp:contentStatus/>
</cp:coreProperties>
</file>