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66925"/>
  <mc:AlternateContent xmlns:mc="http://schemas.openxmlformats.org/markup-compatibility/2006">
    <mc:Choice Requires="x15">
      <x15ac:absPath xmlns:x15ac="http://schemas.microsoft.com/office/spreadsheetml/2010/11/ac" url="D:\SMO\"/>
    </mc:Choice>
  </mc:AlternateContent>
  <xr:revisionPtr revIDLastSave="0" documentId="13_ncr:1_{0D4BF309-A067-4C47-8F7D-BB78AD0342A4}" xr6:coauthVersionLast="46" xr6:coauthVersionMax="47" xr10:uidLastSave="{00000000-0000-0000-0000-000000000000}"/>
  <bookViews>
    <workbookView xWindow="-120" yWindow="-120" windowWidth="20730" windowHeight="11160" tabRatio="839" activeTab="1" xr2:uid="{00000000-000D-0000-FFFF-FFFF00000000}"/>
  </bookViews>
  <sheets>
    <sheet name="I 2" sheetId="23" r:id="rId1"/>
    <sheet name="PRESUPUESTO" sheetId="18" r:id="rId2"/>
    <sheet name="INFORME FINANCIERO" sheetId="20" state="hidden" r:id="rId3"/>
    <sheet name="CLASIFICADOR" sheetId="21" state="hidden" r:id="rId4"/>
    <sheet name="DETALLADA-RECURSOS" sheetId="2" state="hidden" r:id="rId5"/>
    <sheet name="DETALLE CONCILIACIÓN" sheetId="22" state="hidden" r:id="rId6"/>
    <sheet name="INSTRUCTIVO 3" sheetId="17" state="hidden" r:id="rId7"/>
    <sheet name="VALORES TÉC AGREGADOS" sheetId="15" state="hidden" r:id="rId8"/>
    <sheet name="INFORMACION GENERAL" sheetId="12" state="hidden" r:id="rId9"/>
    <sheet name="Hoja1" sheetId="13" state="hidden" r:id="rId10"/>
    <sheet name="Hoja2" sheetId="14" state="hidden" r:id="rId11"/>
    <sheet name="Cupos" sheetId="9" state="hidden" r:id="rId12"/>
    <sheet name="Costos" sheetId="7" state="hidden" r:id="rId13"/>
    <sheet name="lista" sheetId="3" state="hidden" r:id="rId14"/>
  </sheets>
  <definedNames>
    <definedName name="AMAZONAS">lista!$F$193</definedName>
    <definedName name="ANTIOQUIA">lista!$F$3:$F$19</definedName>
    <definedName name="ARAUCA">lista!$F$182:$F$184</definedName>
    <definedName name="_xlnm.Print_Area" localSheetId="4">'DETALLADA-RECURSOS'!$B$1:$S$50</definedName>
    <definedName name="_xlnm.Print_Area" localSheetId="6">'INSTRUCTIVO 3'!$A$1:$K$19</definedName>
    <definedName name="_xlnm.Print_Area" localSheetId="1">PRESUPUESTO!$A$1:$P$78</definedName>
    <definedName name="_xlnm.Print_Area" localSheetId="7">'VALORES TÉC AGREGADOS'!$A$1:$T$50</definedName>
    <definedName name="ATLÁNTICO">lista!$F$20:$F$26</definedName>
    <definedName name="BOGOTÁ_DC">lista!$F$27:$F$43</definedName>
    <definedName name="BOLÍVAR">lista!$F$44:$F$51</definedName>
    <definedName name="BOYACÁ">lista!$F$198:$F$209</definedName>
    <definedName name="CALDAS">lista!$F$52:$F$58</definedName>
    <definedName name="CAQUETÁ">lista!$F$59:$F$62</definedName>
    <definedName name="CASANARE">lista!$F$185:$F$187</definedName>
    <definedName name="CAUCA">lista!$F$63:$F$69</definedName>
    <definedName name="CESAR">lista!$F$70:$F$74</definedName>
    <definedName name="CHOCÓ">lista!$F$97:$F$101</definedName>
    <definedName name="CÓRDOBA">lista!$F$75:$F$82</definedName>
    <definedName name="CUNDINAMARCA">lista!$F$83:$F$96</definedName>
    <definedName name="GUANÍA">lista!$F$194</definedName>
    <definedName name="GUAVIARE">lista!$F$195</definedName>
    <definedName name="HUILA">lista!$F$102:$F$106</definedName>
    <definedName name="LA_GUAJIRA">lista!$F$210:$F$215</definedName>
    <definedName name="MAGDALENA">lista!$F$107:$F$114</definedName>
    <definedName name="META">lista!$F$115:$F$119</definedName>
    <definedName name="NARIÑO">lista!$F$120:$F$127</definedName>
    <definedName name="NORTE_DE_SANTANDER">lista!$F$128:$F$133</definedName>
    <definedName name="PUTUMAYO">lista!$F$188:$F$191</definedName>
    <definedName name="QUINDIO">lista!$F$134:$F$136</definedName>
    <definedName name="RISARALDA">lista!$F$137:$F$141</definedName>
    <definedName name="SAN_ANDRÉS">lista!$F$192</definedName>
    <definedName name="SANTANDER">lista!$F$142:$F$152</definedName>
    <definedName name="SUCRE">lista!$F$153:$F$156</definedName>
    <definedName name="TOLIMA">lista!$F$157:$F$166</definedName>
    <definedName name="VALLE_DEL_CAUCA">lista!$F$167:$F$181</definedName>
    <definedName name="VAUPÉS">lista!$F$196</definedName>
    <definedName name="VICHADA">lista!$F$197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18" l="1"/>
  <c r="J54" i="18"/>
  <c r="K54" i="18"/>
  <c r="L54" i="18"/>
  <c r="M54" i="18"/>
  <c r="N54" i="18"/>
  <c r="O54" i="18"/>
  <c r="P54" i="18"/>
  <c r="I54" i="18"/>
  <c r="J30" i="18"/>
  <c r="K30" i="18"/>
  <c r="L30" i="18"/>
  <c r="M30" i="18"/>
  <c r="N30" i="18"/>
  <c r="O30" i="18"/>
  <c r="P30" i="18"/>
  <c r="J24" i="18"/>
  <c r="K24" i="18"/>
  <c r="L24" i="18"/>
  <c r="M24" i="18"/>
  <c r="N24" i="18"/>
  <c r="O24" i="18"/>
  <c r="P24" i="18"/>
  <c r="I24" i="18"/>
  <c r="J18" i="18"/>
  <c r="K18" i="18"/>
  <c r="L18" i="18"/>
  <c r="M18" i="18"/>
  <c r="N18" i="18"/>
  <c r="O18" i="18"/>
  <c r="P18" i="18"/>
  <c r="I57" i="18"/>
  <c r="I58" i="18" s="1"/>
  <c r="I59" i="18" s="1"/>
  <c r="J57" i="18"/>
  <c r="J58" i="18" s="1"/>
  <c r="J59" i="18" s="1"/>
  <c r="K57" i="18"/>
  <c r="K58" i="18" s="1"/>
  <c r="K59" i="18" s="1"/>
  <c r="L57" i="18"/>
  <c r="L58" i="18" s="1"/>
  <c r="L59" i="18" s="1"/>
  <c r="M57" i="18"/>
  <c r="M58" i="18" s="1"/>
  <c r="M59" i="18" s="1"/>
  <c r="N57" i="18"/>
  <c r="N58" i="18" s="1"/>
  <c r="N59" i="18" s="1"/>
  <c r="O57" i="18"/>
  <c r="O58" i="18" s="1"/>
  <c r="O59" i="18" s="1"/>
  <c r="P57" i="18"/>
  <c r="P58" i="18" s="1"/>
  <c r="P59" i="18" s="1"/>
  <c r="H34" i="18"/>
  <c r="H35" i="18"/>
  <c r="H36" i="18"/>
  <c r="H37" i="18"/>
  <c r="H38" i="18"/>
  <c r="H39" i="18"/>
  <c r="H40" i="18"/>
  <c r="H41" i="18"/>
  <c r="H42" i="18"/>
  <c r="H43" i="18"/>
  <c r="H44" i="18"/>
  <c r="H45" i="18"/>
  <c r="H46" i="18"/>
  <c r="H47" i="18"/>
  <c r="H48" i="18"/>
  <c r="H49" i="18"/>
  <c r="H50" i="18"/>
  <c r="H51" i="18"/>
  <c r="H52" i="18"/>
  <c r="H53" i="18"/>
  <c r="H33" i="18"/>
  <c r="H28" i="18"/>
  <c r="H29" i="18"/>
  <c r="H27" i="18"/>
  <c r="E30" i="18"/>
  <c r="D30" i="18"/>
  <c r="H23" i="18"/>
  <c r="H22" i="18"/>
  <c r="H21" i="18"/>
  <c r="H13" i="18"/>
  <c r="H14" i="18"/>
  <c r="H15" i="18"/>
  <c r="H16" i="18"/>
  <c r="H17" i="18"/>
  <c r="H8" i="18"/>
  <c r="H9" i="18"/>
  <c r="H10" i="18"/>
  <c r="H11" i="18"/>
  <c r="H12" i="18"/>
  <c r="H24" i="18" l="1"/>
  <c r="H54" i="18"/>
  <c r="H57" i="18"/>
  <c r="H58" i="18" s="1"/>
  <c r="H59" i="18" s="1"/>
  <c r="H18" i="18"/>
  <c r="H30" i="18"/>
  <c r="AI74" i="20"/>
  <c r="AD74" i="20"/>
  <c r="S74" i="20"/>
  <c r="T74" i="20"/>
  <c r="U74" i="20"/>
  <c r="V74" i="20"/>
  <c r="W74" i="20"/>
  <c r="X74" i="20"/>
  <c r="Y74" i="20"/>
  <c r="R74" i="20"/>
  <c r="G74" i="20"/>
  <c r="H74" i="20"/>
  <c r="I74" i="20"/>
  <c r="J74" i="20"/>
  <c r="K74" i="20"/>
  <c r="L74" i="20"/>
  <c r="M74" i="20"/>
  <c r="F74" i="20"/>
  <c r="AI56" i="20"/>
  <c r="AD56" i="20"/>
  <c r="S56" i="20"/>
  <c r="T56" i="20"/>
  <c r="U56" i="20"/>
  <c r="V56" i="20"/>
  <c r="W56" i="20"/>
  <c r="X56" i="20"/>
  <c r="Y56" i="20"/>
  <c r="R56" i="20"/>
  <c r="G56" i="20"/>
  <c r="H56" i="20"/>
  <c r="I56" i="20"/>
  <c r="J56" i="20"/>
  <c r="K56" i="20"/>
  <c r="L56" i="20"/>
  <c r="M56" i="20"/>
  <c r="F56" i="20"/>
  <c r="S18" i="20"/>
  <c r="AD44" i="20"/>
  <c r="S44" i="20"/>
  <c r="T44" i="20"/>
  <c r="U44" i="20"/>
  <c r="V44" i="20"/>
  <c r="W44" i="20"/>
  <c r="X44" i="20"/>
  <c r="Y44" i="20"/>
  <c r="R44" i="20"/>
  <c r="N30" i="22"/>
  <c r="M30" i="20"/>
  <c r="M31" i="20"/>
  <c r="M32" i="20"/>
  <c r="M33" i="20"/>
  <c r="M34" i="20"/>
  <c r="M35" i="20"/>
  <c r="M36" i="20"/>
  <c r="M37" i="20"/>
  <c r="M38" i="20"/>
  <c r="M39" i="20"/>
  <c r="M40" i="20"/>
  <c r="M41" i="20"/>
  <c r="M42" i="20"/>
  <c r="M43" i="20"/>
  <c r="M29" i="20"/>
  <c r="L30" i="20"/>
  <c r="L31" i="20"/>
  <c r="L32" i="20"/>
  <c r="L33" i="20"/>
  <c r="L34" i="20"/>
  <c r="L35" i="20"/>
  <c r="L36" i="20"/>
  <c r="L37" i="20"/>
  <c r="L38" i="20"/>
  <c r="L39" i="20"/>
  <c r="L40" i="20"/>
  <c r="L41" i="20"/>
  <c r="L42" i="20"/>
  <c r="L43" i="20"/>
  <c r="L29" i="20"/>
  <c r="K30" i="20"/>
  <c r="K31" i="20"/>
  <c r="K32" i="20"/>
  <c r="K33" i="20"/>
  <c r="K34" i="20"/>
  <c r="K35" i="20"/>
  <c r="K36" i="20"/>
  <c r="K37" i="20"/>
  <c r="K38" i="20"/>
  <c r="K39" i="20"/>
  <c r="K40" i="20"/>
  <c r="K41" i="20"/>
  <c r="K42" i="20"/>
  <c r="K43" i="20"/>
  <c r="K29" i="20"/>
  <c r="F38" i="20"/>
  <c r="G38" i="20"/>
  <c r="H38" i="20"/>
  <c r="F39" i="20"/>
  <c r="G39" i="20"/>
  <c r="H39" i="20"/>
  <c r="F40" i="20"/>
  <c r="G40" i="20"/>
  <c r="H40" i="20"/>
  <c r="F41" i="20"/>
  <c r="G41" i="20"/>
  <c r="H41" i="20"/>
  <c r="F42" i="20"/>
  <c r="G42" i="20"/>
  <c r="H42" i="20"/>
  <c r="F43" i="20"/>
  <c r="G43" i="20"/>
  <c r="H43" i="20"/>
  <c r="I30" i="20"/>
  <c r="J30" i="20"/>
  <c r="I31" i="20"/>
  <c r="J31" i="20"/>
  <c r="I32" i="20"/>
  <c r="J32" i="20"/>
  <c r="I33" i="20"/>
  <c r="J33" i="20"/>
  <c r="I34" i="20"/>
  <c r="J34" i="20"/>
  <c r="I35" i="20"/>
  <c r="J35" i="20"/>
  <c r="I36" i="20"/>
  <c r="J36" i="20"/>
  <c r="I37" i="20"/>
  <c r="J37" i="20"/>
  <c r="I38" i="20"/>
  <c r="J38" i="20"/>
  <c r="I39" i="20"/>
  <c r="J39" i="20"/>
  <c r="I40" i="20"/>
  <c r="J40" i="20"/>
  <c r="I41" i="20"/>
  <c r="J41" i="20"/>
  <c r="I42" i="20"/>
  <c r="J42" i="20"/>
  <c r="I43" i="20"/>
  <c r="J43" i="20"/>
  <c r="J29" i="20"/>
  <c r="I29" i="20"/>
  <c r="H30" i="20"/>
  <c r="H31" i="20"/>
  <c r="H32" i="20"/>
  <c r="H33" i="20"/>
  <c r="H34" i="20"/>
  <c r="H35" i="20"/>
  <c r="H36" i="20"/>
  <c r="H37" i="20"/>
  <c r="H29" i="20"/>
  <c r="G30" i="20"/>
  <c r="G31" i="20"/>
  <c r="G32" i="20"/>
  <c r="G33" i="20"/>
  <c r="G34" i="20"/>
  <c r="G35" i="20"/>
  <c r="G36" i="20"/>
  <c r="G37" i="20"/>
  <c r="G29" i="20"/>
  <c r="F30" i="20"/>
  <c r="AI30" i="20" s="1"/>
  <c r="F31" i="20"/>
  <c r="AI31" i="20" s="1"/>
  <c r="F32" i="20"/>
  <c r="AI32" i="20" s="1"/>
  <c r="F33" i="20"/>
  <c r="AI33" i="20" s="1"/>
  <c r="F34" i="20"/>
  <c r="AI34" i="20" s="1"/>
  <c r="F35" i="20"/>
  <c r="AI35" i="20" s="1"/>
  <c r="F36" i="20"/>
  <c r="AI36" i="20" s="1"/>
  <c r="F37" i="20"/>
  <c r="AI37" i="20" s="1"/>
  <c r="F29" i="20"/>
  <c r="AI29" i="20" s="1"/>
  <c r="J25" i="20"/>
  <c r="E25" i="20"/>
  <c r="D17" i="21"/>
  <c r="C17" i="21"/>
  <c r="K44" i="20" l="1"/>
  <c r="H44" i="20"/>
  <c r="M44" i="20"/>
  <c r="G44" i="20"/>
  <c r="I44" i="20"/>
  <c r="J44" i="20"/>
  <c r="L44" i="20"/>
  <c r="AI44" i="20"/>
  <c r="F44" i="20"/>
  <c r="E18" i="18"/>
  <c r="F18" i="18"/>
  <c r="F24" i="18" s="1"/>
  <c r="F30" i="18" s="1"/>
  <c r="G18" i="18"/>
  <c r="G24" i="18" s="1"/>
  <c r="G30" i="18" s="1"/>
  <c r="I18" i="18"/>
  <c r="D18" i="18"/>
  <c r="C13" i="12"/>
  <c r="C10" i="12" l="1"/>
  <c r="C11" i="12" s="1"/>
  <c r="S20" i="12" l="1"/>
  <c r="Q20" i="12"/>
  <c r="O20" i="12"/>
  <c r="M20" i="12"/>
  <c r="K20" i="12"/>
  <c r="I20" i="12"/>
  <c r="G20" i="12"/>
  <c r="AA20" i="12"/>
  <c r="E20" i="12"/>
  <c r="C18" i="12"/>
  <c r="E18" i="12" s="1"/>
  <c r="G18" i="12" s="1"/>
  <c r="I18" i="12" s="1"/>
  <c r="K18" i="12" s="1"/>
  <c r="M18" i="12" s="1"/>
  <c r="O18" i="12" s="1"/>
  <c r="Q18" i="12" s="1"/>
  <c r="S18" i="12" s="1"/>
  <c r="U18" i="12" s="1"/>
  <c r="W18" i="12" s="1"/>
  <c r="Y18" i="12" s="1"/>
  <c r="N30" i="2" l="1"/>
  <c r="O30" i="15"/>
  <c r="C34" i="12" l="1"/>
  <c r="Z11" i="12" l="1"/>
  <c r="W11" i="12"/>
  <c r="C20" i="12" l="1"/>
  <c r="C22" i="12" s="1"/>
  <c r="AA21" i="12" l="1"/>
  <c r="AA22" i="12"/>
  <c r="Z12" i="12" l="1"/>
  <c r="Z13" i="12"/>
  <c r="W12" i="12"/>
  <c r="W20" i="12" s="1"/>
  <c r="Y12" i="12"/>
  <c r="Y20" i="12" s="1"/>
  <c r="W13" i="12"/>
  <c r="Y13" i="12"/>
  <c r="U13" i="12" l="1"/>
  <c r="U12" i="12"/>
  <c r="U20" i="12" s="1"/>
  <c r="U11" i="12"/>
  <c r="Y11" i="12" l="1"/>
  <c r="AA26" i="12" l="1"/>
  <c r="AB36" i="12" l="1"/>
  <c r="AB35" i="12"/>
  <c r="AA36" i="12"/>
  <c r="AA35" i="12"/>
  <c r="Z34" i="12"/>
  <c r="Z37" i="12" s="1"/>
  <c r="AB27" i="12"/>
  <c r="AB28" i="12"/>
  <c r="AB29" i="12"/>
  <c r="AB30" i="12"/>
  <c r="AB31" i="12"/>
  <c r="AB32" i="12"/>
  <c r="AB33" i="12"/>
  <c r="AA27" i="12"/>
  <c r="AA28" i="12"/>
  <c r="AA29" i="12"/>
  <c r="AA30" i="12"/>
  <c r="AA31" i="12"/>
  <c r="AA32" i="12"/>
  <c r="AA33" i="12"/>
  <c r="AB26" i="12"/>
  <c r="C37" i="12"/>
  <c r="D34" i="12"/>
  <c r="D37" i="12" s="1"/>
  <c r="E34" i="12"/>
  <c r="E37" i="12" s="1"/>
  <c r="F34" i="12"/>
  <c r="F37" i="12" s="1"/>
  <c r="G34" i="12"/>
  <c r="G37" i="12" s="1"/>
  <c r="H34" i="12"/>
  <c r="H37" i="12" s="1"/>
  <c r="I34" i="12"/>
  <c r="I37" i="12" s="1"/>
  <c r="J34" i="12"/>
  <c r="J37" i="12" s="1"/>
  <c r="K34" i="12"/>
  <c r="K37" i="12" s="1"/>
  <c r="L34" i="12"/>
  <c r="L37" i="12" s="1"/>
  <c r="M34" i="12"/>
  <c r="M37" i="12" s="1"/>
  <c r="N34" i="12"/>
  <c r="N37" i="12" s="1"/>
  <c r="O34" i="12"/>
  <c r="O37" i="12" s="1"/>
  <c r="P34" i="12"/>
  <c r="P37" i="12" s="1"/>
  <c r="Q34" i="12"/>
  <c r="Q37" i="12" s="1"/>
  <c r="R34" i="12"/>
  <c r="R37" i="12" s="1"/>
  <c r="S34" i="12"/>
  <c r="S37" i="12" s="1"/>
  <c r="T34" i="12"/>
  <c r="T37" i="12" s="1"/>
  <c r="U34" i="12"/>
  <c r="U37" i="12" s="1"/>
  <c r="V34" i="12"/>
  <c r="V37" i="12" s="1"/>
  <c r="W34" i="12"/>
  <c r="W37" i="12" s="1"/>
  <c r="X34" i="12"/>
  <c r="X37" i="12" s="1"/>
  <c r="Y34" i="12"/>
  <c r="Y37" i="12" s="1"/>
  <c r="AB34" i="12" l="1"/>
  <c r="AB37" i="12" s="1"/>
  <c r="AA34" i="12"/>
  <c r="AA37" i="12" s="1"/>
</calcChain>
</file>

<file path=xl/sharedStrings.xml><?xml version="1.0" encoding="utf-8"?>
<sst xmlns="http://schemas.openxmlformats.org/spreadsheetml/2006/main" count="2283" uniqueCount="943">
  <si>
    <t>Clasificación de la Información
PÚBLICA</t>
  </si>
  <si>
    <t>1. INFORMACIÓN GENERAL DEL CONTRATO</t>
  </si>
  <si>
    <t>CENTRO ZONAL</t>
  </si>
  <si>
    <t>DE</t>
  </si>
  <si>
    <t>ENTIDAD 
CONTRATISTA</t>
  </si>
  <si>
    <t>DD/MM/AA</t>
  </si>
  <si>
    <t>FECHA INICIO</t>
  </si>
  <si>
    <t>FECHA FIN</t>
  </si>
  <si>
    <t>VALOR ADICIONES</t>
  </si>
  <si>
    <t>VALOR REDUCCIONES</t>
  </si>
  <si>
    <t>VALOR FINAL DEL CONTRATO</t>
  </si>
  <si>
    <t>ETAPA</t>
  </si>
  <si>
    <t>CUPOS 
CONTRATADOS</t>
  </si>
  <si>
    <t>DESCUENTOS</t>
  </si>
  <si>
    <t>VALOR DESEMBOLSO</t>
  </si>
  <si>
    <t>Talento humano</t>
  </si>
  <si>
    <t xml:space="preserve">Transporte del talento humano </t>
  </si>
  <si>
    <t>TOTAL</t>
  </si>
  <si>
    <t>TOTAL APROBADO</t>
  </si>
  <si>
    <t>EJECUTADO</t>
  </si>
  <si>
    <t>MAYO</t>
  </si>
  <si>
    <t>JUNIO</t>
  </si>
  <si>
    <t>OCTUBRE</t>
  </si>
  <si>
    <t>NO</t>
  </si>
  <si>
    <t xml:space="preserve">Para  constancia  de  lo  anterior,  se  firma  la  presente certificación a los  </t>
  </si>
  <si>
    <t>DD/MM/AAAA</t>
  </si>
  <si>
    <t>Contador</t>
  </si>
  <si>
    <t xml:space="preserve">Representante Legal </t>
  </si>
  <si>
    <t>Nombre:</t>
  </si>
  <si>
    <t>C.C.:</t>
  </si>
  <si>
    <t>Tarjeta Profesional:</t>
  </si>
  <si>
    <t xml:space="preserve">Soporte </t>
  </si>
  <si>
    <t>Rubro</t>
  </si>
  <si>
    <t>Total Ejecución del Periodo</t>
  </si>
  <si>
    <t xml:space="preserve">MODIFICACIONES </t>
  </si>
  <si>
    <t>Cód</t>
  </si>
  <si>
    <t>Departamento</t>
  </si>
  <si>
    <t xml:space="preserve">Cód </t>
  </si>
  <si>
    <t>Centro Zonal</t>
  </si>
  <si>
    <t>05</t>
  </si>
  <si>
    <t>ANTIOQUIA</t>
  </si>
  <si>
    <t>0501</t>
  </si>
  <si>
    <t>CZ INTEGRAL NORORIENTAL</t>
  </si>
  <si>
    <t>0502</t>
  </si>
  <si>
    <t>CZ INTEGRAL NOROCCIDENTAL</t>
  </si>
  <si>
    <t>0504</t>
  </si>
  <si>
    <t>CZ INTEGRAL SUR ORIENTAL</t>
  </si>
  <si>
    <t>0505</t>
  </si>
  <si>
    <t>CZ ABURRA NORTE</t>
  </si>
  <si>
    <t>0506</t>
  </si>
  <si>
    <t>CZ ABURRA SUR</t>
  </si>
  <si>
    <t>0507</t>
  </si>
  <si>
    <t>CZ BAJO CAUCA</t>
  </si>
  <si>
    <t>0508</t>
  </si>
  <si>
    <t>CZ LA MESETA</t>
  </si>
  <si>
    <t>0509</t>
  </si>
  <si>
    <t>CZ MAGDALENA MEDIO</t>
  </si>
  <si>
    <t>0510</t>
  </si>
  <si>
    <t>CZ OCCIDENTE</t>
  </si>
  <si>
    <t>0511</t>
  </si>
  <si>
    <t>CZ OCCIDENTE MEDIO</t>
  </si>
  <si>
    <t>0512</t>
  </si>
  <si>
    <t>CZ ORIENTE</t>
  </si>
  <si>
    <t>0513</t>
  </si>
  <si>
    <t>CZ PORCE NUS</t>
  </si>
  <si>
    <t>0514</t>
  </si>
  <si>
    <t>CZ SUROESTE</t>
  </si>
  <si>
    <t>0515</t>
  </si>
  <si>
    <t>CZ PENDERISCO</t>
  </si>
  <si>
    <t>0516</t>
  </si>
  <si>
    <t>CZ URABA</t>
  </si>
  <si>
    <t>0517</t>
  </si>
  <si>
    <t>CZ ORIENTE MEDIO</t>
  </si>
  <si>
    <t>0535</t>
  </si>
  <si>
    <t>CZ LA FLORESTA</t>
  </si>
  <si>
    <t>08</t>
  </si>
  <si>
    <t>ATLÁNTICO</t>
  </si>
  <si>
    <t>0801</t>
  </si>
  <si>
    <t>CZ NORTE CENTRO HISTORICO</t>
  </si>
  <si>
    <t>0802</t>
  </si>
  <si>
    <t>CZ SUROCCIDENTE</t>
  </si>
  <si>
    <t>0803</t>
  </si>
  <si>
    <t>CZ BARANOA</t>
  </si>
  <si>
    <t>0804</t>
  </si>
  <si>
    <t>CZ SABANALARGA</t>
  </si>
  <si>
    <t>0805</t>
  </si>
  <si>
    <t>CZ SABANAGRANDE</t>
  </si>
  <si>
    <t>0806</t>
  </si>
  <si>
    <t>CZ HIPODROMO</t>
  </si>
  <si>
    <t>0807</t>
  </si>
  <si>
    <t>CZ SURORIENTE</t>
  </si>
  <si>
    <t>11</t>
  </si>
  <si>
    <t>BOGOTÁ DC</t>
  </si>
  <si>
    <t>1101</t>
  </si>
  <si>
    <t>CZ CIUDAD BOLIVAR</t>
  </si>
  <si>
    <t>1102</t>
  </si>
  <si>
    <t>CZ TUNJUELITO</t>
  </si>
  <si>
    <t>1103</t>
  </si>
  <si>
    <t>CZ USME</t>
  </si>
  <si>
    <t>1104</t>
  </si>
  <si>
    <t>CZ SAN CRISTOBAL SUR</t>
  </si>
  <si>
    <t>1105</t>
  </si>
  <si>
    <t>CZ KENNEDY</t>
  </si>
  <si>
    <t>1106</t>
  </si>
  <si>
    <t>CZ REVIVIR</t>
  </si>
  <si>
    <t>1107</t>
  </si>
  <si>
    <t>CZ PUENTE ARANDA</t>
  </si>
  <si>
    <t>1108</t>
  </si>
  <si>
    <t>CZ BOSA</t>
  </si>
  <si>
    <t>1109</t>
  </si>
  <si>
    <t>CZ RAFAEL URIBE</t>
  </si>
  <si>
    <t>1110</t>
  </si>
  <si>
    <t>CZ SANTA FE</t>
  </si>
  <si>
    <t>1111</t>
  </si>
  <si>
    <t>CZ FONTIBON</t>
  </si>
  <si>
    <t>1112</t>
  </si>
  <si>
    <t>CZ BARRIOS UNIDOS</t>
  </si>
  <si>
    <t>1113</t>
  </si>
  <si>
    <t>CZ ENGATIVA</t>
  </si>
  <si>
    <t>1114</t>
  </si>
  <si>
    <t>CZ SUBA</t>
  </si>
  <si>
    <t>1115</t>
  </si>
  <si>
    <t>CZ USAQUEN</t>
  </si>
  <si>
    <t>1116</t>
  </si>
  <si>
    <t>CZ MARTIRES</t>
  </si>
  <si>
    <t>1130</t>
  </si>
  <si>
    <t>CZ CREER</t>
  </si>
  <si>
    <t>13</t>
  </si>
  <si>
    <t>BOLÍVAR</t>
  </si>
  <si>
    <t>1301</t>
  </si>
  <si>
    <t>CZ HISTORICO Y DEL CARIBE NORTE</t>
  </si>
  <si>
    <t>1302</t>
  </si>
  <si>
    <t>CZ DE LA VIRGEN Y TURISTICO</t>
  </si>
  <si>
    <t>1303</t>
  </si>
  <si>
    <t>CZ INDUSTRIAL DE LA BAHIA</t>
  </si>
  <si>
    <t>1304</t>
  </si>
  <si>
    <t>CZ TURBACO</t>
  </si>
  <si>
    <t>1305</t>
  </si>
  <si>
    <t>CZ EL CARMEN DE BOLIVAR</t>
  </si>
  <si>
    <t>1306</t>
  </si>
  <si>
    <t>CZ MAGANGUE</t>
  </si>
  <si>
    <t>1307</t>
  </si>
  <si>
    <t>CZ MOMPOX</t>
  </si>
  <si>
    <t>1308</t>
  </si>
  <si>
    <t>CZ SIMITI</t>
  </si>
  <si>
    <t>17</t>
  </si>
  <si>
    <t>CALDAS</t>
  </si>
  <si>
    <t>1701</t>
  </si>
  <si>
    <t>CZ MANIZALES 1</t>
  </si>
  <si>
    <t>1702</t>
  </si>
  <si>
    <t>CZ MANIZALES 2</t>
  </si>
  <si>
    <t>1703</t>
  </si>
  <si>
    <t>1704</t>
  </si>
  <si>
    <t>1705</t>
  </si>
  <si>
    <t>CZ NORTE</t>
  </si>
  <si>
    <t>1706</t>
  </si>
  <si>
    <t>CZ SUR ORIENTE</t>
  </si>
  <si>
    <t>1709</t>
  </si>
  <si>
    <t>CZ DEL CAFE</t>
  </si>
  <si>
    <t>18</t>
  </si>
  <si>
    <t>CAQUETÁ</t>
  </si>
  <si>
    <t>1801</t>
  </si>
  <si>
    <t>CZ FLORENCIA 1</t>
  </si>
  <si>
    <t>1802</t>
  </si>
  <si>
    <t>CZ FLORENCIA 2</t>
  </si>
  <si>
    <t>1803</t>
  </si>
  <si>
    <t>CZ PUERTO RICO</t>
  </si>
  <si>
    <t>1804</t>
  </si>
  <si>
    <t>CZ BELEN DE LOS ANDAQUIES</t>
  </si>
  <si>
    <t>19</t>
  </si>
  <si>
    <t>CAUCA</t>
  </si>
  <si>
    <t>1901</t>
  </si>
  <si>
    <t>CZ POPAYAN</t>
  </si>
  <si>
    <t>1902</t>
  </si>
  <si>
    <t>CZ CENTRO</t>
  </si>
  <si>
    <t>1903</t>
  </si>
  <si>
    <t>CZ INDIGENA</t>
  </si>
  <si>
    <t>1904</t>
  </si>
  <si>
    <t>CZ SUR</t>
  </si>
  <si>
    <t>1905</t>
  </si>
  <si>
    <t>1906</t>
  </si>
  <si>
    <t>CZ MACIZO COLOMBIANO</t>
  </si>
  <si>
    <t>1907</t>
  </si>
  <si>
    <t>CZ COSTA PACIFICA</t>
  </si>
  <si>
    <t>20</t>
  </si>
  <si>
    <t>CESAR</t>
  </si>
  <si>
    <t>2001</t>
  </si>
  <si>
    <t>CZ VALLEDUPAR 1</t>
  </si>
  <si>
    <t>2002</t>
  </si>
  <si>
    <t>CZ VALLEDUPAR 2</t>
  </si>
  <si>
    <t>2003</t>
  </si>
  <si>
    <t>CZ CHIRIGUANA</t>
  </si>
  <si>
    <t>2004</t>
  </si>
  <si>
    <t>CZ AGUACHICA</t>
  </si>
  <si>
    <t>2005</t>
  </si>
  <si>
    <t>CZ AGUSTIN CODAZZI</t>
  </si>
  <si>
    <t>23</t>
  </si>
  <si>
    <t>CÓRDOBA</t>
  </si>
  <si>
    <t>2301</t>
  </si>
  <si>
    <t>CZ 1 MONTERIA</t>
  </si>
  <si>
    <t>2302</t>
  </si>
  <si>
    <t>CZ CERETE</t>
  </si>
  <si>
    <t>2303</t>
  </si>
  <si>
    <t>CZ PLANETARICA</t>
  </si>
  <si>
    <t>2304</t>
  </si>
  <si>
    <t>CZ TIERRALTA</t>
  </si>
  <si>
    <t>2305</t>
  </si>
  <si>
    <t>CZ MONTELIBANO</t>
  </si>
  <si>
    <t>2306</t>
  </si>
  <si>
    <t>CZ LORICA</t>
  </si>
  <si>
    <t>2307</t>
  </si>
  <si>
    <t>CZ SAHAGUN</t>
  </si>
  <si>
    <t>2308</t>
  </si>
  <si>
    <t>CZ SAN ANDRES DE SOTAVENTO</t>
  </si>
  <si>
    <t>25</t>
  </si>
  <si>
    <t>CUNDINAMARCA</t>
  </si>
  <si>
    <t>2501</t>
  </si>
  <si>
    <t>CZ SOACHA</t>
  </si>
  <si>
    <t>2502</t>
  </si>
  <si>
    <t>CZ ZIPAQUIRA</t>
  </si>
  <si>
    <t>2503</t>
  </si>
  <si>
    <t>CZ CHOCONTA</t>
  </si>
  <si>
    <t>2504</t>
  </si>
  <si>
    <t>CZ PACHO</t>
  </si>
  <si>
    <t>2505</t>
  </si>
  <si>
    <t>CZ VILLETA</t>
  </si>
  <si>
    <t>2506</t>
  </si>
  <si>
    <t>CZ FACATATIVA</t>
  </si>
  <si>
    <t>2507</t>
  </si>
  <si>
    <t>CZ FUSAGASUGA</t>
  </si>
  <si>
    <t>2508</t>
  </si>
  <si>
    <t>CZ CAQUEZA</t>
  </si>
  <si>
    <t>2509</t>
  </si>
  <si>
    <t>CZ GACHETA</t>
  </si>
  <si>
    <t>2510</t>
  </si>
  <si>
    <t>CZ GIRARDOT</t>
  </si>
  <si>
    <t>2511</t>
  </si>
  <si>
    <t>CZ LA MESA</t>
  </si>
  <si>
    <t>2512</t>
  </si>
  <si>
    <t>CZ UBATE</t>
  </si>
  <si>
    <t>2513</t>
  </si>
  <si>
    <t>CZ SAN JUAN DE RIOSECO</t>
  </si>
  <si>
    <t>2518</t>
  </si>
  <si>
    <t>CZ SOACHA CENTRO</t>
  </si>
  <si>
    <t>27</t>
  </si>
  <si>
    <t>CHOCÓ</t>
  </si>
  <si>
    <t>2701</t>
  </si>
  <si>
    <t>CZ QUIBDO</t>
  </si>
  <si>
    <t>2702</t>
  </si>
  <si>
    <t>CZ ISTMINA</t>
  </si>
  <si>
    <t>2703</t>
  </si>
  <si>
    <t>CZ BAHIA SOLANO</t>
  </si>
  <si>
    <t>2704</t>
  </si>
  <si>
    <t>CZ RIOSUCIO</t>
  </si>
  <si>
    <t>2705</t>
  </si>
  <si>
    <t>CZ TADO</t>
  </si>
  <si>
    <t>41</t>
  </si>
  <si>
    <t>HUILA</t>
  </si>
  <si>
    <t>4101</t>
  </si>
  <si>
    <t>CZ NEIVA</t>
  </si>
  <si>
    <t>4102</t>
  </si>
  <si>
    <t>CZ GARZON</t>
  </si>
  <si>
    <t>4103</t>
  </si>
  <si>
    <t>CZ LA PLATA</t>
  </si>
  <si>
    <t>4104</t>
  </si>
  <si>
    <t>CZ PITALITO</t>
  </si>
  <si>
    <t>4105</t>
  </si>
  <si>
    <t>CZ LA GAITANA</t>
  </si>
  <si>
    <t>47</t>
  </si>
  <si>
    <t>MAGDALENA</t>
  </si>
  <si>
    <t>4701</t>
  </si>
  <si>
    <t>CZ SANTA MARTA SUR</t>
  </si>
  <si>
    <t>4702</t>
  </si>
  <si>
    <t>CZ SANTA MARTA NORTE</t>
  </si>
  <si>
    <t>4703</t>
  </si>
  <si>
    <t>CZ DEL RIO</t>
  </si>
  <si>
    <t>4704</t>
  </si>
  <si>
    <t>CZ CIENAGA</t>
  </si>
  <si>
    <t>4705</t>
  </si>
  <si>
    <t>CZ FUNDACIÓN</t>
  </si>
  <si>
    <t>4706</t>
  </si>
  <si>
    <t>CZ PLATO</t>
  </si>
  <si>
    <t>4707</t>
  </si>
  <si>
    <t>CZ EL BANCO</t>
  </si>
  <si>
    <t>4708</t>
  </si>
  <si>
    <t>CZ SANTA ANA</t>
  </si>
  <si>
    <t>50</t>
  </si>
  <si>
    <t>META</t>
  </si>
  <si>
    <t>5001</t>
  </si>
  <si>
    <t>CZ VILLAVICENCIO 1</t>
  </si>
  <si>
    <t>5002</t>
  </si>
  <si>
    <t>CZ VILLAVICENCIO 2</t>
  </si>
  <si>
    <t>5003</t>
  </si>
  <si>
    <t>CZ GRANADA</t>
  </si>
  <si>
    <t>5004</t>
  </si>
  <si>
    <t>CZ ACACIAS</t>
  </si>
  <si>
    <t>5005</t>
  </si>
  <si>
    <t>CZ PUERTO LOPEZ</t>
  </si>
  <si>
    <t>52</t>
  </si>
  <si>
    <t>NARIÑO</t>
  </si>
  <si>
    <t>5201</t>
  </si>
  <si>
    <t>CZ PASTO 1</t>
  </si>
  <si>
    <t>5202</t>
  </si>
  <si>
    <t>CZ PASTO 2</t>
  </si>
  <si>
    <t>5203</t>
  </si>
  <si>
    <t>CZ TUMACO</t>
  </si>
  <si>
    <t>5204</t>
  </si>
  <si>
    <t>CZ IPIALES</t>
  </si>
  <si>
    <t>5205</t>
  </si>
  <si>
    <t>CZ TUQUERRES</t>
  </si>
  <si>
    <t>5206</t>
  </si>
  <si>
    <t>CZ LA UNION</t>
  </si>
  <si>
    <t>5207</t>
  </si>
  <si>
    <t>CZ BARBACOAS</t>
  </si>
  <si>
    <t>5208</t>
  </si>
  <si>
    <t>CZ REMOLINO</t>
  </si>
  <si>
    <t>54</t>
  </si>
  <si>
    <t>NORTE DE SANTANDER</t>
  </si>
  <si>
    <t>5401</t>
  </si>
  <si>
    <t>CZ CUCUTA 1</t>
  </si>
  <si>
    <t>5402</t>
  </si>
  <si>
    <t>CZ CUCUTA 2</t>
  </si>
  <si>
    <t>5403</t>
  </si>
  <si>
    <t>CZ CUCUTA 3</t>
  </si>
  <si>
    <t>5404</t>
  </si>
  <si>
    <t>CZ OCAÑA</t>
  </si>
  <si>
    <t>5405</t>
  </si>
  <si>
    <t>CZ PAMPLONA</t>
  </si>
  <si>
    <t>5406</t>
  </si>
  <si>
    <t>CZ TIBU</t>
  </si>
  <si>
    <t>63</t>
  </si>
  <si>
    <t>QUINDIO</t>
  </si>
  <si>
    <t>6301</t>
  </si>
  <si>
    <t>CZ ARMENIA SUR</t>
  </si>
  <si>
    <t>6302</t>
  </si>
  <si>
    <t>CZ ARMENIA NORTE</t>
  </si>
  <si>
    <t>6303</t>
  </si>
  <si>
    <t>CZ CALARCA</t>
  </si>
  <si>
    <t>66</t>
  </si>
  <si>
    <t>RISARALDA</t>
  </si>
  <si>
    <t>6601</t>
  </si>
  <si>
    <t>CZ PEREIRA</t>
  </si>
  <si>
    <t>6602</t>
  </si>
  <si>
    <t>CZ LA VIRGINIA</t>
  </si>
  <si>
    <t>6603</t>
  </si>
  <si>
    <t>CZ DOS QUEBRADAS</t>
  </si>
  <si>
    <t>6604</t>
  </si>
  <si>
    <t>CZ BELEN DE UMBRIA</t>
  </si>
  <si>
    <t>6605</t>
  </si>
  <si>
    <t>CZ SANTA ROSA DE CABAL</t>
  </si>
  <si>
    <t>68</t>
  </si>
  <si>
    <t>SANTANDER</t>
  </si>
  <si>
    <t>6801</t>
  </si>
  <si>
    <t>CZ ANTONIA SANTOS</t>
  </si>
  <si>
    <t>6802</t>
  </si>
  <si>
    <t>CZ BUCARAMANGA SUR</t>
  </si>
  <si>
    <t>6803</t>
  </si>
  <si>
    <t>CZ CARLOS LLERAS RESTREPO</t>
  </si>
  <si>
    <t>6804</t>
  </si>
  <si>
    <t>CZ LUIS CARLOS GALÁN SARMIENTO</t>
  </si>
  <si>
    <t>6805</t>
  </si>
  <si>
    <t>CZ YARIQUIES</t>
  </si>
  <si>
    <t>6806</t>
  </si>
  <si>
    <t>6807</t>
  </si>
  <si>
    <t>CZ SAN GIL</t>
  </si>
  <si>
    <t>6808</t>
  </si>
  <si>
    <t>CZ SOCORRO</t>
  </si>
  <si>
    <t>6809</t>
  </si>
  <si>
    <t>CZ VELEZ</t>
  </si>
  <si>
    <t>6810</t>
  </si>
  <si>
    <t>CZ MALAGA</t>
  </si>
  <si>
    <t>6815</t>
  </si>
  <si>
    <t>CZ RESURGIR</t>
  </si>
  <si>
    <t>70</t>
  </si>
  <si>
    <t>SUCRE</t>
  </si>
  <si>
    <t>7001</t>
  </si>
  <si>
    <t>CZ BOSTON</t>
  </si>
  <si>
    <t>7002</t>
  </si>
  <si>
    <t>7003</t>
  </si>
  <si>
    <t>CZ SINCELEJO</t>
  </si>
  <si>
    <t>7004</t>
  </si>
  <si>
    <t>CZ LA MOJANA</t>
  </si>
  <si>
    <t>73</t>
  </si>
  <si>
    <t>TOLIMA</t>
  </si>
  <si>
    <t>7301</t>
  </si>
  <si>
    <t>CZ JORDAN</t>
  </si>
  <si>
    <t>7302</t>
  </si>
  <si>
    <t>CZ GALAN</t>
  </si>
  <si>
    <t>7303</t>
  </si>
  <si>
    <t>CZ IBAGUE</t>
  </si>
  <si>
    <t>7304</t>
  </si>
  <si>
    <t>CZ LIBANO</t>
  </si>
  <si>
    <t>7305</t>
  </si>
  <si>
    <t>CZ LERIDA</t>
  </si>
  <si>
    <t>7306</t>
  </si>
  <si>
    <t>CZ HONDA</t>
  </si>
  <si>
    <t>7307</t>
  </si>
  <si>
    <t>CZ ESPINAL</t>
  </si>
  <si>
    <t>7308</t>
  </si>
  <si>
    <t>CZ CHAPARRAL</t>
  </si>
  <si>
    <t>7309</t>
  </si>
  <si>
    <t>CZ PURIFICACION</t>
  </si>
  <si>
    <t>7312</t>
  </si>
  <si>
    <t>CZ MELGAR</t>
  </si>
  <si>
    <t>76</t>
  </si>
  <si>
    <t>VALLE DEL CAUCA</t>
  </si>
  <si>
    <t>7601</t>
  </si>
  <si>
    <t>CZ SURORIENTAL</t>
  </si>
  <si>
    <t>7602</t>
  </si>
  <si>
    <t>CZ NORORIENTAL</t>
  </si>
  <si>
    <t>7603</t>
  </si>
  <si>
    <t>CZ LADERA</t>
  </si>
  <si>
    <t>7604</t>
  </si>
  <si>
    <t>7605</t>
  </si>
  <si>
    <t>7606</t>
  </si>
  <si>
    <t>CZ JAMUNDI</t>
  </si>
  <si>
    <t>7607</t>
  </si>
  <si>
    <t>CZ YUMBO</t>
  </si>
  <si>
    <t>7608</t>
  </si>
  <si>
    <t>CZ PALMIRA</t>
  </si>
  <si>
    <t>7609</t>
  </si>
  <si>
    <t>CZ BUGA</t>
  </si>
  <si>
    <t>7610</t>
  </si>
  <si>
    <t>CZ TULUA</t>
  </si>
  <si>
    <t>7611</t>
  </si>
  <si>
    <t>CZ SEVILLA</t>
  </si>
  <si>
    <t>7612</t>
  </si>
  <si>
    <t>CZ ROLDANILLO</t>
  </si>
  <si>
    <t>7613</t>
  </si>
  <si>
    <t>CZ CARTAGO</t>
  </si>
  <si>
    <t>7614</t>
  </si>
  <si>
    <t>CZ BUENAVENTURA</t>
  </si>
  <si>
    <t>7620</t>
  </si>
  <si>
    <t>CZ RESTAURAR</t>
  </si>
  <si>
    <t>81</t>
  </si>
  <si>
    <t>ARAUCA</t>
  </si>
  <si>
    <t>8101</t>
  </si>
  <si>
    <t>CZ ARAUCA</t>
  </si>
  <si>
    <t>8102</t>
  </si>
  <si>
    <t>CZ SARAVENA</t>
  </si>
  <si>
    <t>8103</t>
  </si>
  <si>
    <t>CZ TAME</t>
  </si>
  <si>
    <t>85</t>
  </si>
  <si>
    <t>CASANARE</t>
  </si>
  <si>
    <t>8501</t>
  </si>
  <si>
    <t>CZ YOPAL</t>
  </si>
  <si>
    <t>8502</t>
  </si>
  <si>
    <t>CZ PAZ DE ARIPORO</t>
  </si>
  <si>
    <t>8503</t>
  </si>
  <si>
    <t>CZ VILLANUEVA</t>
  </si>
  <si>
    <t>86</t>
  </si>
  <si>
    <t>PUTUMAYO</t>
  </si>
  <si>
    <t>8601</t>
  </si>
  <si>
    <t>CZ MOCOA</t>
  </si>
  <si>
    <t>8602</t>
  </si>
  <si>
    <t>CZ SIBUNDOY</t>
  </si>
  <si>
    <t>8603</t>
  </si>
  <si>
    <t>CZ PUERTO ASIS</t>
  </si>
  <si>
    <t>8604</t>
  </si>
  <si>
    <t>CZ LA HORMIGA</t>
  </si>
  <si>
    <t>88</t>
  </si>
  <si>
    <t>SAN ANDRÉS</t>
  </si>
  <si>
    <t>8801</t>
  </si>
  <si>
    <t>CZ LOS ALMENDROS</t>
  </si>
  <si>
    <t>91</t>
  </si>
  <si>
    <t>AMAZONAS</t>
  </si>
  <si>
    <t>9102</t>
  </si>
  <si>
    <t>CZ LETICIA</t>
  </si>
  <si>
    <t>94</t>
  </si>
  <si>
    <t>GUAINÍA</t>
  </si>
  <si>
    <t>9403</t>
  </si>
  <si>
    <t>CZ INIRIDA</t>
  </si>
  <si>
    <t>95</t>
  </si>
  <si>
    <t>GUAVIARE</t>
  </si>
  <si>
    <t>9505</t>
  </si>
  <si>
    <t>CZ SAN JOSE DE GUAVIARE</t>
  </si>
  <si>
    <t>97</t>
  </si>
  <si>
    <t>VAUPÉS</t>
  </si>
  <si>
    <t>9704</t>
  </si>
  <si>
    <t>CZ MITU</t>
  </si>
  <si>
    <t>99</t>
  </si>
  <si>
    <t>VICHADA</t>
  </si>
  <si>
    <t>9902</t>
  </si>
  <si>
    <t>CZ PUERTO CARREÑO</t>
  </si>
  <si>
    <t>15</t>
  </si>
  <si>
    <t>BOYACÁ</t>
  </si>
  <si>
    <t>1501</t>
  </si>
  <si>
    <t>CZ TUNJA 1</t>
  </si>
  <si>
    <t>1502</t>
  </si>
  <si>
    <t>CZ TUNJA 2</t>
  </si>
  <si>
    <t>1503</t>
  </si>
  <si>
    <t>CZ SOGAMOSO</t>
  </si>
  <si>
    <t>1504</t>
  </si>
  <si>
    <t>CZ DUITAMA</t>
  </si>
  <si>
    <t>1505</t>
  </si>
  <si>
    <t>CZ CHIQUINQUIRA</t>
  </si>
  <si>
    <t>1506</t>
  </si>
  <si>
    <t>CZ GARAGOA</t>
  </si>
  <si>
    <t>1507</t>
  </si>
  <si>
    <t>CZ PUERTO BOYACA</t>
  </si>
  <si>
    <t>1508</t>
  </si>
  <si>
    <t>CZ SOATA</t>
  </si>
  <si>
    <t>1509</t>
  </si>
  <si>
    <t>CZ EL COCUY</t>
  </si>
  <si>
    <t>1510</t>
  </si>
  <si>
    <t>CZ MIRAFLORES</t>
  </si>
  <si>
    <t>1511</t>
  </si>
  <si>
    <t>CZ MONIQUIRA</t>
  </si>
  <si>
    <t>1512</t>
  </si>
  <si>
    <t>CZ OTANCHE</t>
  </si>
  <si>
    <t>44</t>
  </si>
  <si>
    <t>LA GUAJIRA</t>
  </si>
  <si>
    <t>4401</t>
  </si>
  <si>
    <t>CZ RIOHACHA 1</t>
  </si>
  <si>
    <t>4402</t>
  </si>
  <si>
    <t>CZ RIOHACHA 2</t>
  </si>
  <si>
    <t>4403</t>
  </si>
  <si>
    <t>CZ FONSECA</t>
  </si>
  <si>
    <t>4404</t>
  </si>
  <si>
    <t>CZ MANAURE</t>
  </si>
  <si>
    <t>4405</t>
  </si>
  <si>
    <t>CZ MAICAO</t>
  </si>
  <si>
    <t>4408</t>
  </si>
  <si>
    <t>CZ NAZARETH</t>
  </si>
  <si>
    <t>SOPORTE</t>
  </si>
  <si>
    <t xml:space="preserve">FACTURA </t>
  </si>
  <si>
    <t>CUENTA DE COBRO</t>
  </si>
  <si>
    <t>Etapas</t>
  </si>
  <si>
    <t>Alistamiento</t>
  </si>
  <si>
    <t>Actividad de Cierre</t>
  </si>
  <si>
    <t>Implementación</t>
  </si>
  <si>
    <r>
      <rPr>
        <b/>
        <sz val="11"/>
        <color theme="1"/>
        <rFont val="Calibri"/>
        <family val="2"/>
        <scheme val="minor"/>
      </rPr>
      <t>Descripción soporte:</t>
    </r>
    <r>
      <rPr>
        <sz val="11"/>
        <color theme="1"/>
        <rFont val="Calibri"/>
        <family val="2"/>
        <scheme val="minor"/>
      </rPr>
      <t xml:space="preserve"> en esta casilla se describe  el servicio prestado o actividad realizada.</t>
    </r>
  </si>
  <si>
    <t>COD REG</t>
  </si>
  <si>
    <t>REGIONAL</t>
  </si>
  <si>
    <t>BOGOTÁ</t>
  </si>
  <si>
    <t>QUINDÍO</t>
  </si>
  <si>
    <t>Total general</t>
  </si>
  <si>
    <t>Etnico</t>
  </si>
  <si>
    <t>Tradicional</t>
  </si>
  <si>
    <t>Rural</t>
  </si>
  <si>
    <t>Encuentro Vivencial</t>
  </si>
  <si>
    <t>Cierre</t>
  </si>
  <si>
    <t>BOGOTÁ, D. C.</t>
  </si>
  <si>
    <t>GUAINÍA</t>
  </si>
  <si>
    <t>GCB
 ETNICO</t>
  </si>
  <si>
    <t>GCB 
TRAD</t>
  </si>
  <si>
    <t>GCB RURAL</t>
  </si>
  <si>
    <t>Regional</t>
  </si>
  <si>
    <t>Seleccione</t>
  </si>
  <si>
    <r>
      <t>REGISTRAR ÚNICAMENTE LOS GASTOS EJECUTADOS</t>
    </r>
    <r>
      <rPr>
        <sz val="11"/>
        <color indexed="23"/>
        <rFont val="Calibri"/>
        <family val="2"/>
        <scheme val="minor"/>
      </rPr>
      <t xml:space="preserve">                                                                                            *Para insertar filas: Primero copie la fila y continúe con el comando "Insertar celdas copiadas"</t>
    </r>
  </si>
  <si>
    <t>PROGRAMADO</t>
  </si>
  <si>
    <t xml:space="preserve">DICIEMBRE </t>
  </si>
  <si>
    <t xml:space="preserve">NOVIEMBRE </t>
  </si>
  <si>
    <t xml:space="preserve">SEPTIEMBRE </t>
  </si>
  <si>
    <t xml:space="preserve">AGOSTO </t>
  </si>
  <si>
    <t xml:space="preserve">JUILIO </t>
  </si>
  <si>
    <t>ADICIONES</t>
  </si>
  <si>
    <t>Mes</t>
  </si>
  <si>
    <t>Versión 1</t>
  </si>
  <si>
    <t>Página 1 de 1</t>
  </si>
  <si>
    <r>
      <rPr>
        <sz val="12"/>
        <rFont val="Tempus Sans ITC"/>
        <family val="5"/>
      </rPr>
      <t>Antes de imprimir este documento… piense en el medio ambiente!</t>
    </r>
    <r>
      <rPr>
        <sz val="9"/>
        <rFont val="Arial "/>
      </rPr>
      <t xml:space="preserve">
</t>
    </r>
    <r>
      <rPr>
        <sz val="6"/>
        <rFont val="Arial "/>
      </rPr>
      <t>Cualquier copia impresa de este documento se considera como COPIA NO CONTROLADA.
LOS DATOS PROPORCIONADOS SERÁN TRATADOS DE ACUERDO A LA POLÍTICA DE TRATAMIENTO DE DATOS PERSONALES DEL ICBF Y A LA LEY 1581 DE 2012</t>
    </r>
  </si>
  <si>
    <r>
      <rPr>
        <sz val="12"/>
        <rFont val="Tempus Sans ITC"/>
        <family val="5"/>
      </rPr>
      <t>Antes de imprimir este documento… piense en el medio ambiente!</t>
    </r>
    <r>
      <rPr>
        <sz val="9"/>
        <rFont val="Arial "/>
      </rPr>
      <t xml:space="preserve">
</t>
    </r>
    <r>
      <rPr>
        <sz val="6"/>
        <rFont val="Arial "/>
      </rPr>
      <t xml:space="preserve">Cualquier copia impresa de este documento se considera como COPIA NO CONTROLADA.
</t>
    </r>
  </si>
  <si>
    <t xml:space="preserve">Refrigerios </t>
  </si>
  <si>
    <t>Material de identificación</t>
  </si>
  <si>
    <t>Materiales para los encuentros</t>
  </si>
  <si>
    <t>Inicativas</t>
  </si>
  <si>
    <t>Servicio de internet</t>
  </si>
  <si>
    <t>Gastos operativos</t>
  </si>
  <si>
    <t>Operación</t>
  </si>
  <si>
    <t>ENERO</t>
  </si>
  <si>
    <t>FEBRERO</t>
  </si>
  <si>
    <t>MARZO</t>
  </si>
  <si>
    <t>ABRIL</t>
  </si>
  <si>
    <t xml:space="preserve">Para  constancia  de  lo  anterior,  se  firma el presente informe a los  </t>
  </si>
  <si>
    <t>VALOR RENDIMIENTOS FINANCIEROS</t>
  </si>
  <si>
    <t>FECHA CONSIGNACIÓN</t>
  </si>
  <si>
    <t>NO APLICA</t>
  </si>
  <si>
    <t>VALOR REINTEGROS</t>
  </si>
  <si>
    <t>PERIODO DEL INFORME</t>
  </si>
  <si>
    <t>DESDE - DD/MM/AA</t>
  </si>
  <si>
    <t>HASTA - DD/MM/AA</t>
  </si>
  <si>
    <t>NIT ENTIDAD CONTRATISTA</t>
  </si>
  <si>
    <t>CONTRATO N°</t>
  </si>
  <si>
    <t>AÑO</t>
  </si>
  <si>
    <t>FECHA DE ELABORACIÓN</t>
  </si>
  <si>
    <t>ATLÁNTICO</t>
  </si>
  <si>
    <t>BOGOTA</t>
  </si>
  <si>
    <t>COSTO CUPO MES</t>
  </si>
  <si>
    <t>COSTO EV MES</t>
  </si>
  <si>
    <t>APORTES ICBF</t>
  </si>
  <si>
    <t>APORTES ENTIDAD CONTRATISTA</t>
  </si>
  <si>
    <t xml:space="preserve">3. PRESUPUESTO DE INGRESOS APORTES ICBF </t>
  </si>
  <si>
    <t>4. PRESUPUESTO DE GASTOS APORTES ICBF</t>
  </si>
  <si>
    <t>Materiales para encuentros</t>
  </si>
  <si>
    <t>Gastos administrativos, operativos y financieros</t>
  </si>
  <si>
    <t xml:space="preserve">La entidad generó reintegros:                                 </t>
  </si>
  <si>
    <t>TIEMPO DE ATENCIÓN</t>
  </si>
  <si>
    <t xml:space="preserve">El Convenio/Contrato generó rendimientos financieros:                                 </t>
  </si>
  <si>
    <t>Contador/Revisor Fiscal (cuando aplique)</t>
  </si>
  <si>
    <t>5. RENDIMIENTOS FINANCIEROS/REINTEGROS</t>
  </si>
  <si>
    <t>RUBRO</t>
  </si>
  <si>
    <t>RENDIMIENTOS</t>
  </si>
  <si>
    <t>PAGO</t>
  </si>
  <si>
    <t>C.C.</t>
  </si>
  <si>
    <t>Representante Legal</t>
  </si>
  <si>
    <t>COSTO TRANSPORTE</t>
  </si>
  <si>
    <t>CAQUETA</t>
  </si>
  <si>
    <t>CUPOS REPORTADOS</t>
  </si>
  <si>
    <t xml:space="preserve">2. VALOR DEL CONTRATO </t>
  </si>
  <si>
    <t>VALOR APORTES</t>
  </si>
  <si>
    <t>N/A</t>
  </si>
  <si>
    <t>VALOR REAL DEL CONTRATO</t>
  </si>
  <si>
    <t>MUNICIPIO (S) DE ATENCIÓN</t>
  </si>
  <si>
    <t>FECHA DE INICIO</t>
  </si>
  <si>
    <t>FECHA DE CORTE</t>
  </si>
  <si>
    <t>FECHA DE INICIO
(Extracto Bancario)</t>
  </si>
  <si>
    <t>FECHA DE CORTE
(Extracto Bancario)</t>
  </si>
  <si>
    <r>
      <t>Rubro</t>
    </r>
    <r>
      <rPr>
        <sz val="11"/>
        <color theme="1"/>
        <rFont val="Calibri"/>
        <family val="2"/>
        <scheme val="minor"/>
      </rPr>
      <t>: se selecciona de la lista desplegable el rubro que corresponde, y al que está siendo cargado el servicio o actividad relacionada previamente.</t>
    </r>
  </si>
  <si>
    <r>
      <t>Valor total ejecutado:</t>
    </r>
    <r>
      <rPr>
        <sz val="11"/>
        <color theme="1"/>
        <rFont val="Calibri"/>
        <family val="2"/>
        <scheme val="minor"/>
      </rPr>
      <t xml:space="preserve"> se registra el valor total pagado por cada uno de los conceptos </t>
    </r>
  </si>
  <si>
    <r>
      <t xml:space="preserve">Total ejecución del periodo: </t>
    </r>
    <r>
      <rPr>
        <sz val="11"/>
        <color theme="1"/>
        <rFont val="Calibri"/>
        <family val="2"/>
        <scheme val="minor"/>
      </rPr>
      <t>corresponde a la sumatoria de todos los gastos relacionados.</t>
    </r>
  </si>
  <si>
    <t>Nota: es obligatorio que al momento de radicación formal del presente formato, éste cuente con los datos y las firmas de las personas que se exijen en el mismo. Contador o revisor fiscal (cuando aplique, según la normatividad vigente) y del representante legal de la organización.</t>
  </si>
  <si>
    <t>Pago SÍ / NO</t>
  </si>
  <si>
    <t>SÍ</t>
  </si>
  <si>
    <t>PROCESO
PROMOCIÓN Y PREVENCIÓN
INSTRUCTIVO FORMATO PRESENTACIÓN INFORMES FINANCIEROS PROGRAMA GENERACIONES 2.0</t>
  </si>
  <si>
    <t>RESPONSABLE DE LA ELABORACIÓN</t>
  </si>
  <si>
    <t>ANEXA RECIBO
(SÍ/NO)</t>
  </si>
  <si>
    <t>FECHA LEGALIZACIÓN DEL CONTRATO</t>
  </si>
  <si>
    <r>
      <rPr>
        <b/>
        <sz val="11"/>
        <rFont val="Calibri"/>
        <family val="2"/>
        <scheme val="minor"/>
      </rPr>
      <t xml:space="preserve">Pago SÍ/NO: </t>
    </r>
    <r>
      <rPr>
        <sz val="11"/>
        <rFont val="Calibri"/>
        <family val="2"/>
        <scheme val="minor"/>
      </rPr>
      <t xml:space="preserve">se selecciona de la lista desplegable </t>
    </r>
    <r>
      <rPr>
        <b/>
        <sz val="11"/>
        <rFont val="Calibri"/>
        <family val="2"/>
        <scheme val="minor"/>
      </rPr>
      <t>SÍ</t>
    </r>
    <r>
      <rPr>
        <sz val="11"/>
        <rFont val="Calibri"/>
        <family val="2"/>
        <scheme val="minor"/>
      </rPr>
      <t xml:space="preserve"> o </t>
    </r>
    <r>
      <rPr>
        <b/>
        <sz val="11"/>
        <rFont val="Calibri"/>
        <family val="2"/>
        <scheme val="minor"/>
      </rPr>
      <t>NO</t>
    </r>
    <r>
      <rPr>
        <sz val="11"/>
        <rFont val="Calibri"/>
        <family val="2"/>
        <scheme val="minor"/>
      </rPr>
      <t>, según coresponda.</t>
    </r>
  </si>
  <si>
    <r>
      <t>Fecha de causación</t>
    </r>
    <r>
      <rPr>
        <sz val="11"/>
        <rFont val="Calibri"/>
        <family val="2"/>
        <scheme val="minor"/>
      </rPr>
      <t>: se registra la fecha en que se realiza efectivamente el pago</t>
    </r>
    <r>
      <rPr>
        <b/>
        <sz val="11"/>
        <rFont val="Calibri"/>
        <family val="2"/>
        <scheme val="minor"/>
      </rPr>
      <t>.</t>
    </r>
  </si>
  <si>
    <r>
      <t xml:space="preserve">Beneficiario: </t>
    </r>
    <r>
      <rPr>
        <sz val="11"/>
        <rFont val="Calibri"/>
        <family val="2"/>
        <scheme val="minor"/>
      </rPr>
      <t xml:space="preserve">se registra el nombre o razón social del tercero o empresa que recibe el pago. </t>
    </r>
  </si>
  <si>
    <r>
      <t>Tipo de identificación:</t>
    </r>
    <r>
      <rPr>
        <sz val="11"/>
        <rFont val="Calibri"/>
        <family val="2"/>
        <scheme val="minor"/>
      </rPr>
      <t xml:space="preserve"> se selecciona de la lista desplegable la opción que corresponda.</t>
    </r>
  </si>
  <si>
    <r>
      <t xml:space="preserve">Número de de intificación del beneficiario: </t>
    </r>
    <r>
      <rPr>
        <sz val="11"/>
        <rFont val="Calibri"/>
        <family val="2"/>
        <scheme val="minor"/>
      </rPr>
      <t xml:space="preserve">se registra el número de NIT/Cédula del beneficiario según corresponda. </t>
    </r>
  </si>
  <si>
    <r>
      <t xml:space="preserve">Soporte: </t>
    </r>
    <r>
      <rPr>
        <sz val="11"/>
        <rFont val="Calibri"/>
        <family val="2"/>
        <scheme val="minor"/>
      </rPr>
      <t>se selecciona de la lista desplegable factura o cuenta de cobro, según sea el caso .</t>
    </r>
  </si>
  <si>
    <r>
      <t>7. RELACIÓN DE VALORES TÉCNICOS AGREGADOS</t>
    </r>
    <r>
      <rPr>
        <b/>
        <sz val="11"/>
        <color rgb="FFFF0000"/>
        <rFont val="Calibri"/>
        <family val="2"/>
        <scheme val="minor"/>
      </rPr>
      <t xml:space="preserve">  </t>
    </r>
    <r>
      <rPr>
        <b/>
        <sz val="11"/>
        <color theme="1"/>
        <rFont val="Calibri"/>
        <family val="2"/>
        <scheme val="minor"/>
      </rPr>
      <t xml:space="preserve">              </t>
    </r>
  </si>
  <si>
    <t>Fecha de la causación</t>
  </si>
  <si>
    <t>7. RELACIÓN DE VALORES TÉCNICOS AGREGADOS</t>
  </si>
  <si>
    <t>*Dotación adicional para los centros de interés: Materiales que puedan entregarse a la comunidad para generar capacidad instalada y puedan continuar con el desarrollo de los núcleos de desarrollo de acuerdo con lo señalado en el Manual Operativo.
*Cualificación adicional a la mínima requerida del talento humano vinculado para la implementación del programa.
*Actividades de movilización social relacionada con la temática específica de prevención establecida para el grupo de atención.
*Actividad de movilización social para el reconocimiento y garantía de los derechos de los NNA.
*Ampliación de cobertura, días de atención o duración del programa.
*Mejora en el componente nutricional.
*Sede propia para la operación del servicio. (diferente al espacio comunitario contemplado para el desarrollo del programa).
*Descuentos económicos sobre el valor del costo por cupo fijado por parte del ICBF.</t>
  </si>
  <si>
    <t>Dotación centros de interés</t>
  </si>
  <si>
    <t>Actividades movilización social relacionada con la temática</t>
  </si>
  <si>
    <t>Actividades movilización social reconocimiento y garantía</t>
  </si>
  <si>
    <t>Ampliación cobertura, días de atención o duración del programa</t>
  </si>
  <si>
    <t>Mejora componente nutricional</t>
  </si>
  <si>
    <t>Sede propia operación del servicio</t>
  </si>
  <si>
    <t>VALOR ATENCIÓN</t>
  </si>
  <si>
    <t>Total ejecución del periodo</t>
  </si>
  <si>
    <t>Tarjeta profesional:</t>
  </si>
  <si>
    <t>Cualificación adicional</t>
  </si>
  <si>
    <t>VALOR COSTO CUPO MES</t>
  </si>
  <si>
    <t xml:space="preserve"># CUPOS CONTRATDOS </t>
  </si>
  <si>
    <t>VALOR COSTO CUPO</t>
  </si>
  <si>
    <t>VALOR ESTIMADO CUPOS MES</t>
  </si>
  <si>
    <t>F6.G21.PP</t>
  </si>
  <si>
    <t>Número de identificación del Tercero</t>
  </si>
  <si>
    <t>No de documento soporte</t>
  </si>
  <si>
    <t>CLASIFICADOR DE GASTO</t>
  </si>
  <si>
    <t>PROCESO
PROMOCIÓN Y PREVENCIÓN
FORMATO PRESENTACIÓN INFORMES FINANCIEROS PROGRAMA GENERACIONES SACÚDETE</t>
  </si>
  <si>
    <t>Valor FACTURA/ CUENTA DE COBRO</t>
  </si>
  <si>
    <t>Tipo de identificacion tercero</t>
  </si>
  <si>
    <t>No de documento de causación</t>
  </si>
  <si>
    <t>No documento de Egreso</t>
  </si>
  <si>
    <t>El pago se hizo efectivo dentro del periodo reportado SÍ / NO</t>
  </si>
  <si>
    <t>Nombre Tercero</t>
  </si>
  <si>
    <t>Fecha de Egreso</t>
  </si>
  <si>
    <t>CANTIDAD</t>
  </si>
  <si>
    <t>TALENTO HUMANO</t>
  </si>
  <si>
    <t>1.1.0.0</t>
  </si>
  <si>
    <t>1.2.0.0</t>
  </si>
  <si>
    <t>1.3.0.0</t>
  </si>
  <si>
    <t>1.4.0.0</t>
  </si>
  <si>
    <t>1.5.0.0</t>
  </si>
  <si>
    <t>1.6.0.0</t>
  </si>
  <si>
    <t>1.7.0.0</t>
  </si>
  <si>
    <t>1.8.0.0</t>
  </si>
  <si>
    <t>Director General de proyecto</t>
  </si>
  <si>
    <t>Auxiliar contable</t>
  </si>
  <si>
    <t>Asesor legal</t>
  </si>
  <si>
    <t>Tecnico de proyecto</t>
  </si>
  <si>
    <t>1.10.1.0</t>
  </si>
  <si>
    <t>REFRIGERIOS</t>
  </si>
  <si>
    <t>Refrigerio entregado de manera presencial</t>
  </si>
  <si>
    <t>Unidad</t>
  </si>
  <si>
    <t>2.1.0.0</t>
  </si>
  <si>
    <t>Refrigerio entregado periodica para los encuentros virtuales</t>
  </si>
  <si>
    <t>Paquete de 10 refrigerios</t>
  </si>
  <si>
    <t>Paquete de 9 refrigerios</t>
  </si>
  <si>
    <t>Paquete de 8 refrigerios</t>
  </si>
  <si>
    <t>Paquete de 6 refrigerios</t>
  </si>
  <si>
    <t>Paquete de 5 refrigerios</t>
  </si>
  <si>
    <t>Paquete de 4 refrigerios</t>
  </si>
  <si>
    <t xml:space="preserve">Internet </t>
  </si>
  <si>
    <t>3.1.0.0</t>
  </si>
  <si>
    <t xml:space="preserve">Kit de aseo personal </t>
  </si>
  <si>
    <t>3.2.0.0</t>
  </si>
  <si>
    <t xml:space="preserve">Botiquín </t>
  </si>
  <si>
    <t>3.3.0.0</t>
  </si>
  <si>
    <t xml:space="preserve">Seguros participantes </t>
  </si>
  <si>
    <t>3.4.0.0</t>
  </si>
  <si>
    <t>Material de Consumo para el desarrollo de los encuentros</t>
  </si>
  <si>
    <t>3.5.0.0</t>
  </si>
  <si>
    <t>Material de identificación del Talento humano</t>
  </si>
  <si>
    <t>3.6.0.0</t>
  </si>
  <si>
    <t>3.7.0.0</t>
  </si>
  <si>
    <t>Cualificación del talento humano</t>
  </si>
  <si>
    <t>3.7.1.0</t>
  </si>
  <si>
    <t xml:space="preserve">Estrategias de movilización y promoción </t>
  </si>
  <si>
    <t>3.7.2.0</t>
  </si>
  <si>
    <t>Talleres</t>
  </si>
  <si>
    <t>3.7.2.1</t>
  </si>
  <si>
    <t>evento culturales</t>
  </si>
  <si>
    <t>3.7.2.2</t>
  </si>
  <si>
    <t>webinars</t>
  </si>
  <si>
    <t>3.7.2.3</t>
  </si>
  <si>
    <t>Otro</t>
  </si>
  <si>
    <t>3.7.2.4</t>
  </si>
  <si>
    <t>Gastos de mantenimiento</t>
  </si>
  <si>
    <t>3.7.3.0</t>
  </si>
  <si>
    <t>Aseo del espacio comunitario</t>
  </si>
  <si>
    <t>3.7.3.1</t>
  </si>
  <si>
    <t>Lavado de tanques</t>
  </si>
  <si>
    <t>3.7.3.2</t>
  </si>
  <si>
    <t>Manejo de basuras</t>
  </si>
  <si>
    <t>3.7.3.3</t>
  </si>
  <si>
    <t>Control de plagas</t>
  </si>
  <si>
    <t>3.7.3.4</t>
  </si>
  <si>
    <t>Reparaciones locativas menores</t>
  </si>
  <si>
    <t>3.7.3.5</t>
  </si>
  <si>
    <t>Papeleria asociada con el manejo administrativo del contrato</t>
  </si>
  <si>
    <t>3.7.4.0</t>
  </si>
  <si>
    <t>Derivación de los ciclos de menú</t>
  </si>
  <si>
    <t>3.7.5.0</t>
  </si>
  <si>
    <t>Gravamen a los movimientos financieros</t>
  </si>
  <si>
    <t>3.7.6.0</t>
  </si>
  <si>
    <t>Gastos asociados con la prestación del servicio previa autorización del supervisor del contrato</t>
  </si>
  <si>
    <t xml:space="preserve">6. RELACION DE GASTOS EJECUTADOS PARA LEGALIZACIÓN </t>
  </si>
  <si>
    <t xml:space="preserve"># CUPOS CONTRATADOS </t>
  </si>
  <si>
    <t>CUPOS CONTRATADOS ADOLESCENTES</t>
  </si>
  <si>
    <t>CUPOS CONTRATADOS JÓVENES</t>
  </si>
  <si>
    <t>HONORARIOS/SALARIO MAS PRESTACIONES</t>
  </si>
  <si>
    <t>HONORARIOS</t>
  </si>
  <si>
    <t>% DEDICACIÓN</t>
  </si>
  <si>
    <t>VALOR TOTAL</t>
  </si>
  <si>
    <t>FUENTE</t>
  </si>
  <si>
    <t>INSPIRADOR 1</t>
  </si>
  <si>
    <t>ICBF</t>
  </si>
  <si>
    <t>INSPIRADOR 2</t>
  </si>
  <si>
    <t>ASESOR EMPRESARIAL</t>
  </si>
  <si>
    <t>MENTOR</t>
  </si>
  <si>
    <t>ASESOR METODOLOGICO</t>
  </si>
  <si>
    <t>ASESOR DE ALIANZAS</t>
  </si>
  <si>
    <t>COORDINADOR GENERAL</t>
  </si>
  <si>
    <t>AUXILIAR ADMINISTRATIVO</t>
  </si>
  <si>
    <t>MES 1</t>
  </si>
  <si>
    <t>MES 2</t>
  </si>
  <si>
    <t>MES 3</t>
  </si>
  <si>
    <t>MES 4</t>
  </si>
  <si>
    <t>MES 5</t>
  </si>
  <si>
    <t>MES 6</t>
  </si>
  <si>
    <t>MES 7</t>
  </si>
  <si>
    <t>MES 8</t>
  </si>
  <si>
    <t>NO DE MESES</t>
  </si>
  <si>
    <t>descripción</t>
  </si>
  <si>
    <t>Valor</t>
  </si>
  <si>
    <t>No de meses</t>
  </si>
  <si>
    <t>2.2.0.0</t>
  </si>
  <si>
    <t>2.3.0.0</t>
  </si>
  <si>
    <t>Incremento del valor calórico</t>
  </si>
  <si>
    <t>3.7.3.6</t>
  </si>
  <si>
    <t>Otro talento humano del Operador</t>
  </si>
  <si>
    <t>Otro talento humano aprobado por el supervisor</t>
  </si>
  <si>
    <t>1.9.0.0</t>
  </si>
  <si>
    <t>1.10.2.0</t>
  </si>
  <si>
    <t>1.10.3.0</t>
  </si>
  <si>
    <t>1.10.4.0</t>
  </si>
  <si>
    <t>1.10.5.0</t>
  </si>
  <si>
    <t>1.10.6.0</t>
  </si>
  <si>
    <t>cantidad de refrigerios mensuales</t>
  </si>
  <si>
    <t>TIPO DE GASTO</t>
  </si>
  <si>
    <t>Valor mensual</t>
  </si>
  <si>
    <t>Supervisor</t>
  </si>
  <si>
    <t>Fecha de aprobación Supervisor</t>
  </si>
  <si>
    <t>VALOR INICIAL DEL CONTRATO</t>
  </si>
  <si>
    <t>VALOR ADICIONES DEL CONTRATO</t>
  </si>
  <si>
    <t>VALORES DISMINUIDOS DEL CONTRATO</t>
  </si>
  <si>
    <t>VALOR ACTUAL DEL CONTRATO</t>
  </si>
  <si>
    <t>No de informe</t>
  </si>
  <si>
    <t>MODIFICACIONES DEL CONTRATO</t>
  </si>
  <si>
    <t>No DE MODIFICACIÓN</t>
  </si>
  <si>
    <t>MODIFICACIÓN DEL VALOR</t>
  </si>
  <si>
    <t>FECHA DE MODIFICACIÓN</t>
  </si>
  <si>
    <t>VALOR FINAL DESPUES DE LA MODIFICACIÓN</t>
  </si>
  <si>
    <t>A</t>
  </si>
  <si>
    <t>B</t>
  </si>
  <si>
    <t>C</t>
  </si>
  <si>
    <t>D</t>
  </si>
  <si>
    <t>E</t>
  </si>
  <si>
    <t xml:space="preserve">Descripción soporte </t>
  </si>
  <si>
    <t>MES</t>
  </si>
  <si>
    <t>OTROS GASTOS</t>
  </si>
  <si>
    <t>OPERADOR</t>
  </si>
  <si>
    <t>F ICBF</t>
  </si>
  <si>
    <t>F OPERADOR</t>
  </si>
  <si>
    <t>3.8.0.0</t>
  </si>
  <si>
    <t>Dotación adicional que permita desarrollar las fases metodológicas del Programa Generaciones Sacúdete.</t>
  </si>
  <si>
    <t>Cualificación del talento humano vinculado para la implementación del Programa</t>
  </si>
  <si>
    <t>Actividades de movilización social para el reconocimiento y garantía de los derechos de adolescentes y jóvenes</t>
  </si>
  <si>
    <t>Adecuaciones o mantenimientos a las infraestructuras que se pongan al servicio del Programa Generaciones Sacúdete</t>
  </si>
  <si>
    <t>3.9.0.0</t>
  </si>
  <si>
    <t>3.10.0.0</t>
  </si>
  <si>
    <t>3.11.0.0</t>
  </si>
  <si>
    <t>3.12.0.0</t>
  </si>
  <si>
    <t xml:space="preserve">Dotación adicional </t>
  </si>
  <si>
    <t>Actividades de movilización social</t>
  </si>
  <si>
    <t>Adecuaciones o mantenimientos a las infraestructura</t>
  </si>
  <si>
    <t>Ampliación de cupos</t>
  </si>
  <si>
    <t>4.0.0.0</t>
  </si>
  <si>
    <t>Ampliación de días de atención</t>
  </si>
  <si>
    <t>PAGO 1</t>
  </si>
  <si>
    <t>PAGO 2</t>
  </si>
  <si>
    <t>PAGO 3</t>
  </si>
  <si>
    <t>PAGO 4</t>
  </si>
  <si>
    <t>PAGO 5</t>
  </si>
  <si>
    <t>PAGO 6</t>
  </si>
  <si>
    <t>PAGO 7</t>
  </si>
  <si>
    <t>PAGO 8</t>
  </si>
  <si>
    <t>PAGO 9</t>
  </si>
  <si>
    <t>PAGO 10</t>
  </si>
  <si>
    <t>PROGRAMACIÓN DE LOS PAGOS CONTRATO</t>
  </si>
  <si>
    <t>PAGOS RECIBIDOS OPERADOR</t>
  </si>
  <si>
    <t>Valor FACTURA/ CUENTA DE COBRO/DOCUMENTO</t>
  </si>
  <si>
    <t>FECHA ESTIMADA</t>
  </si>
  <si>
    <t>FECHA DE PAGO</t>
  </si>
  <si>
    <t>VALOR PRESUPUESTADO ACUMULADO MENSUAL</t>
  </si>
  <si>
    <t>VALOR A CONCILIAR INFORME</t>
  </si>
  <si>
    <t>VALOR LEGALIZADO ACUMULADO MENSUAL (CAUSADO)</t>
  </si>
  <si>
    <t>PRESUPUESTO A REDISTRIBUIR</t>
  </si>
  <si>
    <t>OBSERVACIÓN SOBRE PORQUE NO SE RADICÓ LA FACTURA</t>
  </si>
  <si>
    <t>VALOR A CONCILIAR INFORME SOBRE LO PRESUPUESTADO Y NO CAUSADO</t>
  </si>
  <si>
    <t>TOTAL PROGRAMADO PAGOS A LA FECHA</t>
  </si>
  <si>
    <t>TOTAL PAGOS RECIBIDO POR EL OPERADOR</t>
  </si>
  <si>
    <t>VALOR POR GIRAR A LA FECHA:</t>
  </si>
  <si>
    <t>VALOR TOTAL OBLIGADO SIN DESEMBOLSAR</t>
  </si>
  <si>
    <t>ENLACE PERFIL 2 ADMINISTRATIVO / DIRECCIÓN REGIONAL</t>
  </si>
  <si>
    <t>Fecha de revisión y no objeción</t>
  </si>
  <si>
    <t>1.1.</t>
  </si>
  <si>
    <t>1.9.</t>
  </si>
  <si>
    <t>1.2.</t>
  </si>
  <si>
    <t>1.3.</t>
  </si>
  <si>
    <t>1.4.</t>
  </si>
  <si>
    <t>1.5.</t>
  </si>
  <si>
    <t>1.10.</t>
  </si>
  <si>
    <t>1.11.</t>
  </si>
  <si>
    <t>1.12.</t>
  </si>
  <si>
    <t>1.13.</t>
  </si>
  <si>
    <t>2.1.</t>
  </si>
  <si>
    <t>2.2.</t>
  </si>
  <si>
    <t>2.3.</t>
  </si>
  <si>
    <t>Refrigerio entregado en sesiones presenciales</t>
  </si>
  <si>
    <t>Refrigerio entregado durante las sesiones virtuales</t>
  </si>
  <si>
    <t>3.1.</t>
  </si>
  <si>
    <t>3.2.</t>
  </si>
  <si>
    <t>3.3.</t>
  </si>
  <si>
    <t>4.1.</t>
  </si>
  <si>
    <t>VALOR TOTAL ICBF</t>
  </si>
  <si>
    <t>VALOR TOTAL OPERADOR</t>
  </si>
  <si>
    <t>4.2.</t>
  </si>
  <si>
    <t>CODIGO DE GASTO</t>
  </si>
  <si>
    <t xml:space="preserve">VALOR TOTAL </t>
  </si>
  <si>
    <t>Asesor Metodológico y de Gestión del Conocimiento</t>
  </si>
  <si>
    <t>Profesional Psicosocial de Riesgos Específicos</t>
  </si>
  <si>
    <t xml:space="preserve">Facilitadores Temáticos Habilidades Siglo XXI </t>
  </si>
  <si>
    <t>Otro talento humano  justificado en la propuesta metodologica</t>
  </si>
  <si>
    <t>Trasportes</t>
  </si>
  <si>
    <t>Gastos de Viaje</t>
  </si>
  <si>
    <t xml:space="preserve">Materiales de identificacion </t>
  </si>
  <si>
    <t xml:space="preserve">Otros Gastos asociados con la prestación del servicio </t>
  </si>
  <si>
    <t>Director General de Proyecto*</t>
  </si>
  <si>
    <r>
      <t xml:space="preserve">2.4. AMPLIACIÓN DE CUPOS  Y DE DÍAS DE ATENCIÓN. </t>
    </r>
    <r>
      <rPr>
        <sz val="11"/>
        <color theme="1"/>
        <rFont val="Calibri"/>
        <family val="2"/>
        <scheme val="minor"/>
      </rPr>
      <t>Esta parte del formato solo se debe diligenciar si el Operador en el Banco de Oferentes se comprometió como su valor técnico agregado la ampliación de cupos o los días de atención, y en el contrato suscrito esto quedó formalizado</t>
    </r>
  </si>
  <si>
    <r>
      <t xml:space="preserve">Descripción: </t>
    </r>
    <r>
      <rPr>
        <sz val="11"/>
        <color theme="1"/>
        <rFont val="Calibri"/>
        <family val="2"/>
        <scheme val="minor"/>
      </rPr>
      <t xml:space="preserve">es la definición del tipo de gastos que se va a entregar. Se debe incluir en general el tipo de materiales que se utilizaran para la ejecución del programa Generación Sacudete de paquetes, así como la descripción del gastos operativos
</t>
    </r>
    <r>
      <rPr>
        <b/>
        <sz val="11"/>
        <color theme="1"/>
        <rFont val="Calibri"/>
        <family val="2"/>
        <scheme val="minor"/>
      </rPr>
      <t>Unidad:</t>
    </r>
    <r>
      <rPr>
        <sz val="11"/>
        <color theme="1"/>
        <rFont val="Calibri"/>
        <family val="2"/>
        <scheme val="minor"/>
      </rPr>
      <t xml:space="preserve"> Corrresponde al tipo de unidad que se tendra en cuenta para la determinación del gasto.</t>
    </r>
    <r>
      <rPr>
        <b/>
        <sz val="11"/>
        <color theme="1"/>
        <rFont val="Calibri"/>
        <family val="2"/>
        <scheme val="minor"/>
      </rPr>
      <t xml:space="preserve">
Valor: </t>
    </r>
    <r>
      <rPr>
        <sz val="11"/>
        <color theme="1"/>
        <rFont val="Calibri"/>
        <family val="2"/>
        <scheme val="minor"/>
      </rPr>
      <t>Corrresponde al valor definido para los gastos de conformidad con la descripción realizada</t>
    </r>
    <r>
      <rPr>
        <b/>
        <sz val="11"/>
        <color theme="1"/>
        <rFont val="Calibri"/>
        <family val="2"/>
        <scheme val="minor"/>
      </rPr>
      <t xml:space="preserve">
No de meses:</t>
    </r>
    <r>
      <rPr>
        <sz val="11"/>
        <color theme="1"/>
        <rFont val="Calibri"/>
        <family val="2"/>
        <scheme val="minor"/>
      </rPr>
      <t xml:space="preserve"> Es la cantidad de meses de entrega de los refrigerios durante el desarrollo del contrato</t>
    </r>
    <r>
      <rPr>
        <b/>
        <sz val="11"/>
        <color theme="1"/>
        <rFont val="Calibri"/>
        <family val="2"/>
        <scheme val="minor"/>
      </rPr>
      <t xml:space="preserve">
Valor total: </t>
    </r>
    <r>
      <rPr>
        <sz val="11"/>
        <color theme="1"/>
        <rFont val="Calibri"/>
        <family val="2"/>
        <scheme val="minor"/>
      </rPr>
      <t>Es el valor total de los refrigerios durante la ejecución del contrato</t>
    </r>
    <r>
      <rPr>
        <b/>
        <sz val="11"/>
        <color theme="1"/>
        <rFont val="Calibri"/>
        <family val="2"/>
        <scheme val="minor"/>
      </rPr>
      <t xml:space="preserve">
MES 1, MES 2, MES 3, MES 4, MES 5, MES 6, MES 7, MES 8: </t>
    </r>
    <r>
      <rPr>
        <sz val="11"/>
        <color theme="1"/>
        <rFont val="Calibri"/>
        <family val="2"/>
        <scheme val="minor"/>
      </rPr>
      <t>En estas celdas se debe colocar el valor del flujo de caja proyectado a lo largo de la ejecución del contrato. De acuerdo con el item que corresponda</t>
    </r>
  </si>
  <si>
    <r>
      <t xml:space="preserve">Descripción: </t>
    </r>
    <r>
      <rPr>
        <sz val="11"/>
        <color theme="1"/>
        <rFont val="Calibri"/>
        <family val="2"/>
        <scheme val="minor"/>
      </rPr>
      <t xml:space="preserve">es la definición del tipo de refrigerio que se va a entregar. Si se trata de unidades, o de paquetes de refrigerios. El Número de refrigerios si se trata de paquetes
</t>
    </r>
    <r>
      <rPr>
        <b/>
        <sz val="11"/>
        <color theme="1"/>
        <rFont val="Calibri"/>
        <family val="2"/>
        <scheme val="minor"/>
      </rPr>
      <t xml:space="preserve">Valor: </t>
    </r>
    <r>
      <rPr>
        <sz val="11"/>
        <color theme="1"/>
        <rFont val="Calibri"/>
        <family val="2"/>
        <scheme val="minor"/>
      </rPr>
      <t>Corrresponde al valor definido para los refrigerios de conformidad con la descripción realizada
Cantidad de refrigerios mensuales: Es la cantidad estimada de entrega de refrigerios al mes.</t>
    </r>
    <r>
      <rPr>
        <b/>
        <sz val="11"/>
        <color theme="1"/>
        <rFont val="Calibri"/>
        <family val="2"/>
        <scheme val="minor"/>
      </rPr>
      <t xml:space="preserve">
No de meses:</t>
    </r>
    <r>
      <rPr>
        <sz val="11"/>
        <color theme="1"/>
        <rFont val="Calibri"/>
        <family val="2"/>
        <scheme val="minor"/>
      </rPr>
      <t xml:space="preserve"> Es la cantidad de meses de entrega de los refrigerios durante el desarrollo del contrato</t>
    </r>
    <r>
      <rPr>
        <b/>
        <sz val="11"/>
        <color theme="1"/>
        <rFont val="Calibri"/>
        <family val="2"/>
        <scheme val="minor"/>
      </rPr>
      <t xml:space="preserve">
Valor total: </t>
    </r>
    <r>
      <rPr>
        <sz val="11"/>
        <color theme="1"/>
        <rFont val="Calibri"/>
        <family val="2"/>
        <scheme val="minor"/>
      </rPr>
      <t>Es el valor total de los refrigerios durante la ejecución del contrato</t>
    </r>
    <r>
      <rPr>
        <b/>
        <sz val="11"/>
        <color theme="1"/>
        <rFont val="Calibri"/>
        <family val="2"/>
        <scheme val="minor"/>
      </rPr>
      <t xml:space="preserve">
MES 1, MES 2, MES 3, MES 4, MES 5, MES 6, MES 7, MES 8: </t>
    </r>
    <r>
      <rPr>
        <sz val="11"/>
        <color theme="1"/>
        <rFont val="Calibri"/>
        <family val="2"/>
        <scheme val="minor"/>
      </rPr>
      <t>En estas celdas se debe colocar el valor del flujo de caja proyectado a lo largo de la ejecución del contrato. De acuerdo con el item que corresponda</t>
    </r>
  </si>
  <si>
    <r>
      <t xml:space="preserve">2.2. Apoyos nutricionales: </t>
    </r>
    <r>
      <rPr>
        <sz val="11"/>
        <color theme="1"/>
        <rFont val="Calibri"/>
        <family val="2"/>
        <scheme val="minor"/>
      </rPr>
      <t>Corresponde al valor de los refrigerios entregados a los participantes durante la ejecución del contrato.</t>
    </r>
  </si>
  <si>
    <r>
      <t xml:space="preserve">Cantidad: </t>
    </r>
    <r>
      <rPr>
        <sz val="11"/>
        <color theme="1"/>
        <rFont val="Calibri"/>
        <family val="2"/>
        <scheme val="minor"/>
      </rPr>
      <t xml:space="preserve">es el número de personas asociadas a este rol
</t>
    </r>
    <r>
      <rPr>
        <b/>
        <sz val="11"/>
        <color theme="1"/>
        <rFont val="Calibri"/>
        <family val="2"/>
        <scheme val="minor"/>
      </rPr>
      <t>Honorarios:</t>
    </r>
    <r>
      <rPr>
        <sz val="11"/>
        <color theme="1"/>
        <rFont val="Calibri"/>
        <family val="2"/>
        <scheme val="minor"/>
      </rPr>
      <t xml:space="preserve"> Es el valor definido en términos de honorarios para el rol definido. Si el Operador decide que va a contratar al personal con un contrato laboral al termino definido. El valor definido es el valor del costo laboral total (Básico + Carga laboral)</t>
    </r>
    <r>
      <rPr>
        <b/>
        <sz val="11"/>
        <color theme="1"/>
        <rFont val="Calibri"/>
        <family val="2"/>
        <scheme val="minor"/>
      </rPr>
      <t xml:space="preserve">
Porcentaje de dedicación: </t>
    </r>
    <r>
      <rPr>
        <sz val="11"/>
        <color theme="1"/>
        <rFont val="Calibri"/>
        <family val="2"/>
        <scheme val="minor"/>
      </rPr>
      <t>Es el tiempo de dedicación que va a tener este rol, durante el mes completo</t>
    </r>
    <r>
      <rPr>
        <b/>
        <sz val="11"/>
        <color theme="1"/>
        <rFont val="Calibri"/>
        <family val="2"/>
        <scheme val="minor"/>
      </rPr>
      <t xml:space="preserve">
No de meses:</t>
    </r>
    <r>
      <rPr>
        <sz val="11"/>
        <color theme="1"/>
        <rFont val="Calibri"/>
        <family val="2"/>
        <scheme val="minor"/>
      </rPr>
      <t xml:space="preserve"> Es la cantidad de meses que va permanecer el rol definido durante el desarrollo del contrato</t>
    </r>
    <r>
      <rPr>
        <b/>
        <sz val="11"/>
        <color theme="1"/>
        <rFont val="Calibri"/>
        <family val="2"/>
        <scheme val="minor"/>
      </rPr>
      <t xml:space="preserve">
Valor total: </t>
    </r>
    <r>
      <rPr>
        <sz val="11"/>
        <color theme="1"/>
        <rFont val="Calibri"/>
        <family val="2"/>
        <scheme val="minor"/>
      </rPr>
      <t>Es el valor total del talento durante la ejecución del contrato</t>
    </r>
    <r>
      <rPr>
        <b/>
        <sz val="11"/>
        <color theme="1"/>
        <rFont val="Calibri"/>
        <family val="2"/>
        <scheme val="minor"/>
      </rPr>
      <t xml:space="preserve">
MES 1, MES 2, MES 3, MES 4, MES 5, MES 6, MES 7, MES 8: </t>
    </r>
    <r>
      <rPr>
        <sz val="11"/>
        <color theme="1"/>
        <rFont val="Calibri"/>
        <family val="2"/>
        <scheme val="minor"/>
      </rPr>
      <t>En estas celdas se debe colocar el valor del flujo de caja proyectado a lo largo de la ejecución del contrato. De acuerdo con el item que corresponda</t>
    </r>
  </si>
  <si>
    <r>
      <t xml:space="preserve">Código de Gasto: </t>
    </r>
    <r>
      <rPr>
        <sz val="11"/>
        <color theme="1"/>
        <rFont val="Calibri"/>
        <family val="2"/>
        <scheme val="minor"/>
      </rPr>
      <t>esta es una codificación interna dentro del contrato, que se deberá conservar durante toda la ejecución del contrato. Esta se va a utilizar en el momento de realizar la legalización de los gastos</t>
    </r>
  </si>
  <si>
    <r>
      <t xml:space="preserve">Fuentes de financiación del contrato: </t>
    </r>
    <r>
      <rPr>
        <sz val="11"/>
        <color theme="1"/>
        <rFont val="Calibri"/>
        <family val="2"/>
        <scheme val="minor"/>
      </rPr>
      <t>en la primera fila a la derecha, encontrarán la fuente de financiación del contrato, así: ICBF, en donde se definirá los items que se financiacian con los recursos que aporta el ICBF, y OPERADOR, en donde se definirá los items que se financiacian con los recursos que aporta el Operador, es decir, son los mismos Valores Técnicos Asociados.</t>
    </r>
  </si>
  <si>
    <r>
      <t xml:space="preserve">Valor del contrato: </t>
    </r>
    <r>
      <rPr>
        <sz val="11"/>
        <rFont val="Calibri"/>
        <family val="2"/>
        <scheme val="minor"/>
      </rPr>
      <t>corresponde al valor con el cual se ssucribió el contrato. Incluye los aportes del ICBF así como el del operador</t>
    </r>
  </si>
  <si>
    <r>
      <t xml:space="preserve">Valor estimado cupos atención:  </t>
    </r>
    <r>
      <rPr>
        <sz val="11"/>
        <rFont val="Calibri"/>
        <family val="2"/>
        <scheme val="minor"/>
      </rPr>
      <t>Este dato corresponde al valor proyectado que debería costar la atención de los cupos contratados.</t>
    </r>
  </si>
  <si>
    <r>
      <t xml:space="preserve">Valor estimado cupos mes alistamiento: </t>
    </r>
    <r>
      <rPr>
        <sz val="11"/>
        <rFont val="Calibri"/>
        <family val="2"/>
        <scheme val="minor"/>
      </rPr>
      <t>es el valor estimado, que surge de dividir el valor del alistamientos entre el número de cupos</t>
    </r>
  </si>
  <si>
    <r>
      <t xml:space="preserve">Valor estimado costo cupo: </t>
    </r>
    <r>
      <rPr>
        <sz val="11"/>
        <color theme="1"/>
        <rFont val="Calibri"/>
        <family val="2"/>
        <scheme val="minor"/>
      </rPr>
      <t>es el valor del costo cupo mes estimado con el que se formatilizo el contrato. Es igual al valor el aporte del ICBF dividido en el número de cupos y el numero de meses</t>
    </r>
  </si>
  <si>
    <r>
      <t xml:space="preserve"># Cupos contratados jóvenes: </t>
    </r>
    <r>
      <rPr>
        <sz val="11"/>
        <color theme="1"/>
        <rFont val="Calibri"/>
        <family val="2"/>
        <scheme val="minor"/>
      </rPr>
      <t>se registra el número de cupos para el contrato establecidos en el contrato.</t>
    </r>
  </si>
  <si>
    <r>
      <t xml:space="preserve"># Cupos contratados adolescentes : </t>
    </r>
    <r>
      <rPr>
        <sz val="11"/>
        <color theme="1"/>
        <rFont val="Calibri"/>
        <family val="2"/>
        <scheme val="minor"/>
      </rPr>
      <t>se registra el número de cupos para adolescentes establecidos en el contrato.</t>
    </r>
  </si>
  <si>
    <r>
      <t xml:space="preserve"># Cupos contratados : </t>
    </r>
    <r>
      <rPr>
        <sz val="11"/>
        <color theme="1"/>
        <rFont val="Calibri"/>
        <family val="2"/>
        <scheme val="minor"/>
      </rPr>
      <t>se registra el número de cupos establecidos en el contrato.</t>
    </r>
  </si>
  <si>
    <r>
      <t xml:space="preserve">Responsable elaboración: </t>
    </r>
    <r>
      <rPr>
        <sz val="11"/>
        <color theme="1"/>
        <rFont val="Calibri"/>
        <family val="2"/>
        <scheme val="minor"/>
      </rPr>
      <t>indique el (los) nombre (s) de la (las) persona (s) responsable (s) de la elaboración del informe.</t>
    </r>
  </si>
  <si>
    <r>
      <t xml:space="preserve">Fecha de elaboración: </t>
    </r>
    <r>
      <rPr>
        <sz val="11"/>
        <color theme="1"/>
        <rFont val="Calibri"/>
        <family val="2"/>
        <scheme val="minor"/>
      </rPr>
      <t>se registra el día, mes y año en el que elabora el informe.</t>
    </r>
  </si>
  <si>
    <r>
      <t xml:space="preserve">Tiempo de atención: </t>
    </r>
    <r>
      <rPr>
        <sz val="11"/>
        <color theme="1"/>
        <rFont val="Calibri"/>
        <family val="2"/>
        <scheme val="minor"/>
      </rPr>
      <t>expresado en meses. Corresponde a la duranción entre el fin del alistamiento y el cierre del contrato</t>
    </r>
  </si>
  <si>
    <r>
      <t xml:space="preserve">Municipio(s) de atención: </t>
    </r>
    <r>
      <rPr>
        <sz val="11"/>
        <color theme="1"/>
        <rFont val="Calibri"/>
        <family val="2"/>
        <scheme val="minor"/>
      </rPr>
      <t>en esta casilla diligencie el (los) municipio (s) en el (los) que se presta la atención definidos en el contrato, relacionándolos uno a uno, separados por una coma (,).</t>
    </r>
  </si>
  <si>
    <r>
      <t xml:space="preserve">Centro zonal: </t>
    </r>
    <r>
      <rPr>
        <sz val="11"/>
        <rFont val="Calibri"/>
        <family val="2"/>
        <scheme val="minor"/>
      </rPr>
      <t xml:space="preserve">en esta casilla diligencie el centro zonal al que pertenece el contrato objeto de la presentación del informe financiero. </t>
    </r>
  </si>
  <si>
    <r>
      <t xml:space="preserve">Regional: </t>
    </r>
    <r>
      <rPr>
        <sz val="11"/>
        <rFont val="Calibri"/>
        <family val="2"/>
        <scheme val="minor"/>
      </rPr>
      <t xml:space="preserve">en esta casilla seleccione de la lista desplegable la regional a la cual pertenece el contrato objeto de la presentación del informe financiero. </t>
    </r>
  </si>
  <si>
    <r>
      <t xml:space="preserve">Fecha fin: </t>
    </r>
    <r>
      <rPr>
        <sz val="11"/>
        <color theme="1"/>
        <rFont val="Calibri"/>
        <family val="2"/>
        <scheme val="minor"/>
      </rPr>
      <t>se registra el día, mes y año establecidos en la minuta contractual como fecha máxima de ejecución del contrato o fecha de terminación, según la cláusula de "plazo de ejecución".</t>
    </r>
  </si>
  <si>
    <r>
      <t xml:space="preserve">Fecha inicio: </t>
    </r>
    <r>
      <rPr>
        <sz val="11"/>
        <rFont val="Calibri"/>
        <family val="2"/>
        <scheme val="minor"/>
      </rPr>
      <t>se registra el día, mes y año de cuando inicia la ejecución contractual.</t>
    </r>
  </si>
  <si>
    <r>
      <t xml:space="preserve">Fecha legalización del contrato: </t>
    </r>
    <r>
      <rPr>
        <sz val="11"/>
        <color theme="1"/>
        <rFont val="Calibri"/>
        <family val="2"/>
        <scheme val="minor"/>
      </rPr>
      <t>se incluye el día, mes y año en la que quedaron aprobadas las pólizas o garantías del contrato.</t>
    </r>
  </si>
  <si>
    <r>
      <t>De:</t>
    </r>
    <r>
      <rPr>
        <sz val="11"/>
        <color theme="1"/>
        <rFont val="Calibri"/>
        <family val="2"/>
        <scheme val="minor"/>
      </rPr>
      <t xml:space="preserve"> en esta casilla se registra el año de suscripción del contrato.</t>
    </r>
  </si>
  <si>
    <r>
      <t xml:space="preserve">Contrato N°: </t>
    </r>
    <r>
      <rPr>
        <sz val="11"/>
        <color theme="1"/>
        <rFont val="Calibri"/>
        <family val="2"/>
        <scheme val="minor"/>
      </rPr>
      <t>se registra el número de contrato tal como aparece en la minuta contractual.</t>
    </r>
  </si>
  <si>
    <r>
      <t>Nit o CC:</t>
    </r>
    <r>
      <rPr>
        <sz val="11"/>
        <color theme="1"/>
        <rFont val="Calibri"/>
        <family val="2"/>
        <scheme val="minor"/>
      </rPr>
      <t xml:space="preserve"> se registra el número de identificación tributaria o cédula de ciudadanía, según sea el caso, del contratista sin dígito de verificación. </t>
    </r>
  </si>
  <si>
    <r>
      <t>Entidad contratista</t>
    </r>
    <r>
      <rPr>
        <sz val="11"/>
        <color theme="1"/>
        <rFont val="Calibri"/>
        <family val="2"/>
        <scheme val="minor"/>
      </rPr>
      <t xml:space="preserve">: se registra el nombre o razón social del  ejecutor o contratista. </t>
    </r>
  </si>
  <si>
    <r>
      <t xml:space="preserve">Valores que suben: </t>
    </r>
    <r>
      <rPr>
        <sz val="11"/>
        <color theme="1"/>
        <rFont val="Calibri"/>
        <family val="2"/>
        <scheme val="minor"/>
      </rPr>
      <t>Son los item que en esa línea se incrementan</t>
    </r>
    <r>
      <rPr>
        <b/>
        <sz val="11"/>
        <color theme="1"/>
        <rFont val="Calibri"/>
        <family val="2"/>
        <scheme val="minor"/>
      </rPr>
      <t xml:space="preserve">
Valores que bajan: </t>
    </r>
    <r>
      <rPr>
        <sz val="11"/>
        <color theme="1"/>
        <rFont val="Calibri"/>
        <family val="2"/>
        <scheme val="minor"/>
      </rPr>
      <t>son los items que son disminuidos</t>
    </r>
  </si>
  <si>
    <r>
      <t xml:space="preserve">No de version del contrato: </t>
    </r>
    <r>
      <rPr>
        <sz val="11"/>
        <color theme="1"/>
        <rFont val="Calibri"/>
        <family val="2"/>
        <scheme val="minor"/>
      </rPr>
      <t>Esta casilla sirve para controlar el número de modificaciones que se realiza al presupuesto. El primer presupuesto presentado y aprobado por el Supervisor será la versión No 1. A partir de allí se contabilizan las diferentes versiones de presupuesto que se presenten y sean aprobadas por el supervisor del contrato.</t>
    </r>
  </si>
  <si>
    <t xml:space="preserve">Este formato se deberá diligenciar solamente en caso, que durante la ejecución del contrato se presente situaciones que ameriten la modificación del presupuesto. Este el formato que deberá diligenciar el operador para solicitar al Comité Operativo y al supervisor la modificación del presupuesto. </t>
  </si>
  <si>
    <t>Asistente Administrativo**</t>
  </si>
  <si>
    <r>
      <t xml:space="preserve">2.1. Talento humano. </t>
    </r>
    <r>
      <rPr>
        <sz val="11"/>
        <color theme="1"/>
        <rFont val="Calibri"/>
        <family val="2"/>
        <scheme val="minor"/>
      </rPr>
      <t>Este apartado definito todos los roles que se requieren para la ejecución del contrato, diferenciandolo por fuente de financiación. Los roles allí definidos son los mismos incorporados en el Manual Operativo de la modalidad Otras Formas de Atencion Sacudete. *En caso que el proyecto no cuente con por lo menos 400  participantes, el Asesor Metodológico y de Gestión del Conocimiento deberá asumir las funciones y responsabilidades bajo el mismo reconocimiento de honorarios del 
Coordinador general.**En caso que el proyecto no cuente con por lo menos 400 participantes, el Asistente Administrativo se vinculará y se 
reconocerán sus honorarios en proporción a la cantidad de los adolescentes y jóvenes a atender conforme lo establecido 
en el contrato, en ningún caso podrá ser menor al SMLMV.</t>
    </r>
  </si>
  <si>
    <t>2. VALOR DEL CONTRATO</t>
  </si>
  <si>
    <t>APOYOS NUTRICIONALES</t>
  </si>
  <si>
    <r>
      <rPr>
        <b/>
        <sz val="11"/>
        <color theme="1"/>
        <rFont val="Calibri"/>
        <family val="2"/>
        <scheme val="minor"/>
      </rPr>
      <t>2.3.  Materiales y Gastos Operativos</t>
    </r>
    <r>
      <rPr>
        <sz val="11"/>
        <color theme="1"/>
        <rFont val="Calibri"/>
        <family val="2"/>
        <scheme val="minor"/>
      </rPr>
      <t>: Corresponde a los valores asignados para los materiales necesarios para la realización de los encuentros y demas activadades de la modalidad Otras Formas de Atencion Sacudete. También se incluye los gastos operativos del contrato.  Se establecen dentro de los clasificadores del gasto los siguientes: (1) Cualificación del talento humano; (2) Estrategias de movilización: las acciones de movilización y promoción de la modalidad constituyen un componente complementario al proceso de acompañamiento, que apunta a la promoción y fortalecimiento de las prácticas protectoras, en los entornos en los que transcurre la vida de los adolescentes y jóvenes. Se trata de intervenciones  creativas, construidas colectivamente, relacionadas con la promoción de la modalidad y con las cuales se busca alcanzar acciones de incidencia en las  que los participantes sean protagonistas y reconozcan sus capacidades y habilidades, generando transformaciones sociales y culturales en sus 
territorios, dentro de este proceso se pueden reconocer gastos asociados con la logística acciones de movilización presenciales o no presenciales, 
personas encargadas de liderar los espacios, se plantean por ejemplo: talleres con las autoridades locales, eventos culturales con la comunidad, 
webinars de intercambio de experiencias, entre otros; (3) Gastos de mantenimiento: aseo institucional, control de agua (lavado de tanques), manejo 
de basuras, control de plagas o reparaciones locativas menores; (4) Papelería asociada con el manejo administrativo del contrato; (5) Derivación de los 
ciclos de menú de los refrigerios; (6) Gastos financieros 4x1.000 cuenta exclusiva operación ICBF; (7) Gastos asociados con la prestación del servicio 
previa autorización del supervisor del contrato</t>
    </r>
  </si>
  <si>
    <t>MATERIALES</t>
  </si>
  <si>
    <t>Materiales de consumo encuentros</t>
  </si>
  <si>
    <t>4.3.</t>
  </si>
  <si>
    <t>OTROS COSTOS ASOCIADOS</t>
  </si>
  <si>
    <t>4.4.</t>
  </si>
  <si>
    <t>4.5</t>
  </si>
  <si>
    <t>4.6</t>
  </si>
  <si>
    <t>4.7</t>
  </si>
  <si>
    <t>4.8</t>
  </si>
  <si>
    <t>4.9</t>
  </si>
  <si>
    <t>4.10</t>
  </si>
  <si>
    <t>4.11</t>
  </si>
  <si>
    <t>4.12</t>
  </si>
  <si>
    <t>4.13</t>
  </si>
  <si>
    <t xml:space="preserve">Material adicional que permita el desarrollo de los encuentros.  </t>
  </si>
  <si>
    <t>4.14</t>
  </si>
  <si>
    <t xml:space="preserve">Vinculacion de talento humano adicional </t>
  </si>
  <si>
    <t>4.15</t>
  </si>
  <si>
    <t>Actividades de movilización social adicional</t>
  </si>
  <si>
    <t>4.16</t>
  </si>
  <si>
    <t>4.17</t>
  </si>
  <si>
    <t>Ampliacion de cobertura</t>
  </si>
  <si>
    <t>4.18</t>
  </si>
  <si>
    <t>4.19</t>
  </si>
  <si>
    <t xml:space="preserve">Aumento porcentaje calorico </t>
  </si>
  <si>
    <t xml:space="preserve">Adecuaciones o mantenimientos a las infraestructura adicional </t>
  </si>
  <si>
    <t>Aporte de recursos propios</t>
  </si>
  <si>
    <t>Ampliacion de sesiones de los compontes del MO.</t>
  </si>
  <si>
    <t>4.20</t>
  </si>
  <si>
    <t>4.21</t>
  </si>
  <si>
    <t>Otros Gastos asociados con la prestación del servicio adicionales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</si>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</sst>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_-&quot;$&quot;* #,##0.00_-;\-&quot;$&quot;* #,##0.00_-;_-&quot;$&quot;* &quot;-&quot;??_-;_-@_-"/>
    <numFmt numFmtId="165" formatCode="_-* #,##0.00\ _€_-;\-* #,##0.00\ _€_-;_-* &quot;-&quot;??\ _€_-;_-@_-"/>
    <numFmt numFmtId="166" formatCode="_(* #,##0_);_(* \(#,##0\);_(* &quot;-&quot;_);_(@_)"/>
    <numFmt numFmtId="167" formatCode="_(* #,##0.00_);_(* \(#,##0.00\);_(* &quot;-&quot;??_);_(@_)"/>
    <numFmt numFmtId="168" formatCode="_(&quot;$&quot;* #,##0.00_);_(&quot;$&quot;* \(#,##0.00\);_(&quot;$&quot;* &quot;-&quot;??_);_(@_)"/>
    <numFmt numFmtId="169" formatCode="#,##0.00\ _€"/>
    <numFmt numFmtId="170" formatCode="#,##0.00\ &quot;€&quot;;[Red]\-#,##0.00\ &quot;€&quot;"/>
  </numFmts>
  <fonts count="57">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1"/>
      <color theme="1"/>
      <name val="Arial"/>
      <family val="2"/>
    </font>
    <font>
      <b/>
      <sz val="10"/>
      <color theme="0" tint="-0.249977111117893"/>
      <name val="Arial"/>
      <family val="2"/>
    </font>
    <font>
      <b/>
      <sz val="10"/>
      <color theme="2" tint="-0.249977111117893"/>
      <name val="Arial"/>
      <family val="2"/>
    </font>
    <font>
      <b/>
      <i/>
      <sz val="10"/>
      <color theme="0" tint="-0.499984740745262"/>
      <name val="Arial"/>
      <family val="2"/>
    </font>
    <font>
      <sz val="11"/>
      <color indexed="23"/>
      <name val="Calibri"/>
      <family val="2"/>
      <scheme val="minor"/>
    </font>
    <font>
      <sz val="10"/>
      <color theme="1"/>
      <name val="Verdana"/>
      <family val="2"/>
    </font>
    <font>
      <b/>
      <sz val="10"/>
      <color theme="0"/>
      <name val="Verdana"/>
      <family val="2"/>
    </font>
    <font>
      <b/>
      <sz val="11"/>
      <color theme="1"/>
      <name val="Calibri"/>
      <family val="2"/>
      <scheme val="minor"/>
    </font>
    <font>
      <sz val="20"/>
      <color theme="1"/>
      <name val="Arial "/>
    </font>
    <font>
      <sz val="11"/>
      <name val="Arial "/>
      <family val="5"/>
    </font>
    <font>
      <sz val="12"/>
      <name val="Tempus Sans ITC"/>
      <family val="5"/>
    </font>
    <font>
      <sz val="9"/>
      <name val="Arial "/>
    </font>
    <font>
      <sz val="6"/>
      <name val="Arial "/>
    </font>
    <font>
      <sz val="11"/>
      <color theme="1"/>
      <name val="Arial"/>
      <family val="2"/>
    </font>
    <font>
      <b/>
      <sz val="11"/>
      <name val="Arial"/>
      <family val="2"/>
    </font>
    <font>
      <sz val="11"/>
      <name val="Arial"/>
      <family val="2"/>
    </font>
    <font>
      <b/>
      <sz val="11"/>
      <color theme="0" tint="-0.249977111117893"/>
      <name val="Arial"/>
      <family val="2"/>
    </font>
    <font>
      <sz val="11"/>
      <color theme="0" tint="-0.249977111117893"/>
      <name val="Arial"/>
      <family val="2"/>
    </font>
    <font>
      <b/>
      <sz val="11"/>
      <color theme="2" tint="-0.249977111117893"/>
      <name val="Arial"/>
      <family val="2"/>
    </font>
    <font>
      <b/>
      <u/>
      <sz val="11"/>
      <color theme="2" tint="-0.249977111117893"/>
      <name val="Arial"/>
      <family val="2"/>
    </font>
    <font>
      <b/>
      <sz val="11"/>
      <color theme="2" tint="-9.9978637043366805E-2"/>
      <name val="Arial"/>
      <family val="2"/>
    </font>
    <font>
      <sz val="11"/>
      <color theme="2" tint="-9.9978637043366805E-2"/>
      <name val="Arial"/>
      <family val="2"/>
    </font>
    <font>
      <sz val="9"/>
      <name val="Calibri"/>
      <family val="2"/>
      <scheme val="minor"/>
    </font>
    <font>
      <u/>
      <sz val="10"/>
      <color theme="1"/>
      <name val="Arial"/>
      <family val="2"/>
    </font>
    <font>
      <b/>
      <u/>
      <sz val="10"/>
      <color theme="1"/>
      <name val="Arial"/>
      <family val="2"/>
    </font>
    <font>
      <b/>
      <sz val="11"/>
      <color rgb="FFFF0000"/>
      <name val="Calibri"/>
      <family val="2"/>
      <scheme val="minor"/>
    </font>
    <font>
      <b/>
      <sz val="10"/>
      <name val="Arial"/>
      <family val="2"/>
    </font>
    <font>
      <b/>
      <sz val="11"/>
      <name val="Calibri"/>
      <family val="2"/>
      <scheme val="minor"/>
    </font>
    <font>
      <sz val="11"/>
      <name val="Calibri"/>
      <family val="2"/>
      <scheme val="minor"/>
    </font>
    <font>
      <b/>
      <sz val="10"/>
      <color theme="1"/>
      <name val="Calibri"/>
      <family val="2"/>
      <scheme val="minor"/>
    </font>
    <font>
      <sz val="10"/>
      <color theme="1"/>
      <name val="Calibri"/>
      <family val="2"/>
      <scheme val="minor"/>
    </font>
    <font>
      <sz val="10"/>
      <name val="Arial"/>
      <family val="2"/>
    </font>
    <font>
      <b/>
      <sz val="13"/>
      <color theme="3"/>
      <name val="Calibri"/>
      <family val="2"/>
      <scheme val="minor"/>
    </font>
    <font>
      <b/>
      <sz val="11"/>
      <color theme="3"/>
      <name val="Calibri"/>
      <family val="2"/>
      <scheme val="minor"/>
    </font>
    <font>
      <b/>
      <sz val="11"/>
      <color theme="0"/>
      <name val="Calibri"/>
      <family val="2"/>
      <scheme val="minor"/>
    </font>
    <font>
      <sz val="11"/>
      <color theme="0"/>
      <name val="Calibri"/>
      <family val="2"/>
      <scheme val="minor"/>
    </font>
    <font>
      <sz val="10"/>
      <color rgb="FF000000"/>
      <name val="Arial Narrow"/>
      <family val="2"/>
    </font>
    <font>
      <sz val="10"/>
      <color theme="1"/>
      <name val="Arial Narrow"/>
      <family val="2"/>
    </font>
    <font>
      <b/>
      <sz val="10"/>
      <color rgb="FF000000"/>
      <name val="Arial Narrow"/>
      <family val="2"/>
    </font>
    <font>
      <sz val="8"/>
      <name val="Calibri"/>
      <family val="2"/>
      <scheme val="minor"/>
    </font>
    <font>
      <sz val="14"/>
      <color theme="0"/>
      <name val="Calibri Light"/>
      <family val="1"/>
      <scheme val="major"/>
    </font>
    <font>
      <sz val="12"/>
      <name val="Calibri"/>
      <family val="2"/>
      <charset val="238"/>
      <scheme val="minor"/>
    </font>
    <font>
      <b/>
      <sz val="12"/>
      <name val="Calibri"/>
      <family val="2"/>
      <charset val="238"/>
      <scheme val="minor"/>
    </font>
    <font>
      <sz val="14"/>
      <name val="Calibri Light"/>
      <family val="1"/>
      <scheme val="major"/>
    </font>
    <font>
      <sz val="11"/>
      <color theme="1"/>
      <name val="Arial Narrow"/>
      <family val="2"/>
    </font>
    <font>
      <b/>
      <sz val="11"/>
      <color theme="1"/>
      <name val="Arial Narrow"/>
      <family val="2"/>
    </font>
    <font>
      <sz val="11"/>
      <color theme="2" tint="-9.9978637043366805E-2"/>
      <name val="Arial Narrow"/>
      <family val="2"/>
    </font>
    <font>
      <b/>
      <sz val="11"/>
      <name val="Arial Narrow"/>
      <family val="2"/>
    </font>
    <font>
      <b/>
      <sz val="11"/>
      <color theme="2" tint="-9.9978637043366805E-2"/>
      <name val="Arial Narrow"/>
      <family val="2"/>
    </font>
    <font>
      <b/>
      <sz val="11"/>
      <color theme="0"/>
      <name val="Arial Narrow"/>
      <family val="2"/>
    </font>
    <font>
      <sz val="11"/>
      <color theme="0"/>
      <name val="Arial Narrow"/>
      <family val="2"/>
    </font>
    <font>
      <sz val="11"/>
      <color rgb="FF000000"/>
      <name val="Arial Narrow"/>
      <family val="2"/>
    </font>
    <font>
      <sz val="11"/>
      <name val="Arial "/>
    </font>
  </fonts>
  <fills count="20">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9"/>
        <bgColor theme="9"/>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49998474074526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6" tint="-0.499984740745262"/>
        <bgColor indexed="64"/>
      </patternFill>
    </fill>
    <fill>
      <patternFill patternType="solid">
        <fgColor theme="6" tint="0.59999389629810485"/>
        <bgColor indexed="64"/>
      </patternFill>
    </fill>
    <fill>
      <patternFill patternType="solid">
        <fgColor theme="6" tint="0.79998168889431442"/>
        <bgColor theme="6" tint="0.79998168889431442"/>
      </patternFill>
    </fill>
    <fill>
      <patternFill patternType="solid">
        <fgColor theme="9" tint="0.79998168889431442"/>
        <bgColor indexed="64"/>
      </patternFill>
    </fill>
    <fill>
      <patternFill patternType="solid">
        <fgColor rgb="FFFECCEC"/>
        <bgColor indexed="64"/>
      </patternFill>
    </fill>
    <fill>
      <patternFill patternType="solid">
        <fgColor theme="1"/>
        <bgColor indexed="64"/>
      </patternFill>
    </fill>
  </fills>
  <borders count="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theme="0"/>
      </left>
      <right/>
      <top/>
      <bottom/>
      <diagonal/>
    </border>
    <border>
      <left/>
      <right/>
      <top style="thin">
        <color theme="0"/>
      </top>
      <bottom style="thin">
        <color theme="0"/>
      </bottom>
      <diagonal/>
    </border>
    <border>
      <left/>
      <right style="thin">
        <color theme="0"/>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9"/>
      </top>
      <bottom/>
      <diagonal/>
    </border>
    <border>
      <left/>
      <right/>
      <top style="thin">
        <color theme="9"/>
      </top>
      <bottom style="thin">
        <color theme="9"/>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left>
      <right/>
      <top style="thin">
        <color theme="0"/>
      </top>
      <bottom style="thin">
        <color theme="0"/>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indexed="64"/>
      </left>
      <right/>
      <top/>
      <bottom style="medium">
        <color indexed="64"/>
      </bottom>
      <diagonal/>
    </border>
    <border>
      <left style="thin">
        <color theme="6"/>
      </left>
      <right/>
      <top style="medium">
        <color indexed="64"/>
      </top>
      <bottom/>
      <diagonal/>
    </border>
    <border>
      <left style="thin">
        <color indexed="64"/>
      </left>
      <right style="thin">
        <color theme="6"/>
      </right>
      <top style="medium">
        <color indexed="64"/>
      </top>
      <bottom/>
      <diagonal/>
    </border>
    <border>
      <left style="thin">
        <color theme="6"/>
      </left>
      <right/>
      <top/>
      <bottom/>
      <diagonal/>
    </border>
    <border>
      <left style="thin">
        <color indexed="64"/>
      </left>
      <right style="thin">
        <color theme="6"/>
      </right>
      <top/>
      <bottom/>
      <diagonal/>
    </border>
  </borders>
  <cellStyleXfs count="14">
    <xf numFmtId="0" fontId="0" fillId="0" borderId="0"/>
    <xf numFmtId="166"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36" fillId="0" borderId="31" applyNumberFormat="0" applyFill="0" applyAlignment="0" applyProtection="0"/>
    <xf numFmtId="0" fontId="37" fillId="0" borderId="32" applyNumberFormat="0" applyFill="0" applyAlignment="0" applyProtection="0"/>
  </cellStyleXfs>
  <cellXfs count="865">
    <xf numFmtId="0" fontId="0" fillId="0" borderId="0" xfId="0"/>
    <xf numFmtId="0" fontId="2" fillId="0" borderId="0" xfId="0" applyFont="1" applyFill="1" applyAlignment="1" applyProtection="1">
      <alignment vertical="center"/>
      <protection hidden="1"/>
    </xf>
    <xf numFmtId="0" fontId="2" fillId="0" borderId="0" xfId="0" applyFont="1" applyFill="1" applyAlignment="1" applyProtection="1">
      <alignment horizontal="center" vertical="center" wrapText="1"/>
      <protection hidden="1"/>
    </xf>
    <xf numFmtId="0" fontId="2" fillId="0" borderId="0" xfId="0" applyFont="1" applyFill="1" applyAlignment="1" applyProtection="1">
      <alignment horizontal="center" vertical="center"/>
      <protection hidden="1"/>
    </xf>
    <xf numFmtId="0" fontId="2" fillId="2" borderId="0" xfId="0" applyFont="1" applyFill="1" applyAlignment="1" applyProtection="1">
      <alignment vertical="center"/>
      <protection hidden="1"/>
    </xf>
    <xf numFmtId="0" fontId="2" fillId="0" borderId="1" xfId="0" applyFont="1" applyFill="1" applyBorder="1" applyAlignment="1" applyProtection="1">
      <alignment vertical="center"/>
      <protection hidden="1"/>
    </xf>
    <xf numFmtId="0" fontId="3" fillId="0" borderId="2" xfId="0" applyFont="1" applyFill="1" applyBorder="1" applyAlignment="1" applyProtection="1">
      <alignment vertical="center" wrapText="1"/>
      <protection hidden="1"/>
    </xf>
    <xf numFmtId="0" fontId="2" fillId="0" borderId="5" xfId="0" applyFont="1" applyFill="1" applyBorder="1" applyAlignment="1" applyProtection="1">
      <alignment vertical="center"/>
      <protection hidden="1"/>
    </xf>
    <xf numFmtId="0" fontId="3" fillId="0" borderId="0" xfId="0" applyFont="1" applyFill="1" applyBorder="1" applyAlignment="1" applyProtection="1">
      <alignment vertical="center" wrapText="1"/>
      <protection hidden="1"/>
    </xf>
    <xf numFmtId="0" fontId="3" fillId="0" borderId="7" xfId="0" applyFont="1" applyFill="1" applyBorder="1" applyAlignment="1" applyProtection="1">
      <alignment vertical="center" wrapText="1"/>
      <protection hidden="1"/>
    </xf>
    <xf numFmtId="0" fontId="2" fillId="0" borderId="0" xfId="0" applyFont="1" applyFill="1" applyAlignment="1" applyProtection="1">
      <alignment vertical="center" wrapText="1"/>
      <protection hidden="1"/>
    </xf>
    <xf numFmtId="0" fontId="2" fillId="2" borderId="0" xfId="0" applyFont="1" applyFill="1" applyAlignment="1" applyProtection="1">
      <alignment vertical="center" wrapText="1"/>
      <protection hidden="1"/>
    </xf>
    <xf numFmtId="0" fontId="5" fillId="0" borderId="0"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protection hidden="1"/>
    </xf>
    <xf numFmtId="0" fontId="3" fillId="2" borderId="0" xfId="0" applyFont="1" applyFill="1" applyBorder="1" applyAlignment="1" applyProtection="1">
      <alignment horizontal="center" vertical="center" wrapText="1"/>
      <protection hidden="1"/>
    </xf>
    <xf numFmtId="0" fontId="2" fillId="0" borderId="0" xfId="0" applyFont="1" applyFill="1" applyBorder="1" applyAlignment="1" applyProtection="1">
      <alignment vertical="center"/>
      <protection hidden="1"/>
    </xf>
    <xf numFmtId="0" fontId="3" fillId="0" borderId="7" xfId="0" applyFont="1" applyFill="1" applyBorder="1" applyAlignment="1" applyProtection="1">
      <alignment horizontal="center" vertical="center" wrapText="1"/>
      <protection hidden="1"/>
    </xf>
    <xf numFmtId="0" fontId="2" fillId="0" borderId="0" xfId="0" applyFont="1" applyFill="1" applyAlignment="1" applyProtection="1">
      <alignment horizontal="left" vertical="center"/>
      <protection hidden="1"/>
    </xf>
    <xf numFmtId="0" fontId="2" fillId="0" borderId="0" xfId="0" applyFont="1" applyFill="1" applyBorder="1" applyAlignment="1" applyProtection="1">
      <alignment horizontal="left" vertical="center"/>
      <protection hidden="1"/>
    </xf>
    <xf numFmtId="0" fontId="3" fillId="0" borderId="0" xfId="0" applyFont="1" applyFill="1" applyAlignment="1" applyProtection="1">
      <alignment horizontal="center" vertical="center" wrapText="1"/>
      <protection hidden="1"/>
    </xf>
    <xf numFmtId="0" fontId="3" fillId="2" borderId="0" xfId="0" applyFont="1" applyFill="1" applyAlignment="1" applyProtection="1">
      <alignment horizontal="left" vertical="center" wrapText="1"/>
      <protection hidden="1"/>
    </xf>
    <xf numFmtId="0" fontId="3" fillId="0" borderId="7" xfId="0" applyFont="1" applyFill="1" applyBorder="1" applyAlignment="1" applyProtection="1">
      <alignment vertical="center"/>
      <protection hidden="1"/>
    </xf>
    <xf numFmtId="0" fontId="2" fillId="0" borderId="7" xfId="0" applyFont="1" applyFill="1" applyBorder="1" applyAlignment="1" applyProtection="1">
      <alignment horizontal="center" vertical="center" wrapText="1"/>
      <protection hidden="1"/>
    </xf>
    <xf numFmtId="0" fontId="2" fillId="2" borderId="7" xfId="0" applyFont="1" applyFill="1" applyBorder="1" applyAlignment="1" applyProtection="1">
      <alignment vertical="center"/>
      <protection hidden="1"/>
    </xf>
    <xf numFmtId="0" fontId="3" fillId="2" borderId="0" xfId="0" applyFont="1" applyFill="1" applyBorder="1" applyAlignment="1" applyProtection="1">
      <alignment horizontal="center" vertical="center"/>
      <protection hidden="1"/>
    </xf>
    <xf numFmtId="0" fontId="3" fillId="2" borderId="0" xfId="0" applyFont="1" applyFill="1" applyBorder="1" applyAlignment="1" applyProtection="1">
      <alignment vertical="center"/>
      <protection locked="0"/>
    </xf>
    <xf numFmtId="0" fontId="3" fillId="2" borderId="15" xfId="0" applyFont="1" applyFill="1" applyBorder="1" applyAlignment="1" applyProtection="1">
      <alignment vertical="center"/>
      <protection locked="0"/>
    </xf>
    <xf numFmtId="0" fontId="2" fillId="2" borderId="0" xfId="0" applyFont="1" applyFill="1" applyAlignment="1" applyProtection="1">
      <alignment horizontal="left" vertical="center"/>
      <protection hidden="1"/>
    </xf>
    <xf numFmtId="0" fontId="5" fillId="0" borderId="0" xfId="0" applyFont="1" applyFill="1" applyBorder="1" applyAlignment="1" applyProtection="1">
      <alignment horizontal="center" vertical="center"/>
      <protection hidden="1"/>
    </xf>
    <xf numFmtId="0" fontId="5" fillId="2" borderId="0" xfId="0" applyFont="1" applyFill="1" applyBorder="1" applyAlignment="1" applyProtection="1">
      <alignment horizontal="center" vertical="center" wrapText="1"/>
      <protection hidden="1"/>
    </xf>
    <xf numFmtId="0" fontId="10" fillId="5" borderId="22" xfId="0" applyFont="1" applyFill="1" applyBorder="1" applyAlignment="1">
      <alignment horizontal="center" vertical="center"/>
    </xf>
    <xf numFmtId="0" fontId="9" fillId="0" borderId="22" xfId="0" applyFont="1" applyBorder="1"/>
    <xf numFmtId="0" fontId="9" fillId="0" borderId="23" xfId="0" applyFont="1" applyBorder="1"/>
    <xf numFmtId="0" fontId="3" fillId="2" borderId="9" xfId="0" applyFont="1" applyFill="1" applyBorder="1" applyAlignment="1" applyProtection="1">
      <alignment horizontal="center" vertical="center" wrapText="1"/>
      <protection hidden="1"/>
    </xf>
    <xf numFmtId="0" fontId="0" fillId="2" borderId="13" xfId="0" quotePrefix="1" applyFill="1" applyBorder="1" applyAlignment="1">
      <alignment horizontal="center" vertical="center"/>
    </xf>
    <xf numFmtId="0" fontId="3" fillId="2" borderId="17" xfId="0" applyFont="1" applyFill="1" applyBorder="1" applyAlignment="1" applyProtection="1">
      <alignment vertical="center" wrapText="1"/>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wrapText="1"/>
      <protection hidden="1"/>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center" vertical="center" wrapText="1"/>
      <protection hidden="1"/>
    </xf>
    <xf numFmtId="0" fontId="2" fillId="2" borderId="7" xfId="0" applyFont="1" applyFill="1" applyBorder="1" applyAlignment="1" applyProtection="1">
      <alignment horizontal="center" vertical="center"/>
      <protection hidden="1"/>
    </xf>
    <xf numFmtId="0" fontId="3" fillId="2" borderId="14"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2" borderId="0" xfId="0" applyFont="1" applyFill="1" applyAlignment="1" applyProtection="1">
      <alignment vertical="center"/>
      <protection hidden="1"/>
    </xf>
    <xf numFmtId="3" fontId="0" fillId="2" borderId="8" xfId="2" applyNumberFormat="1" applyFont="1" applyFill="1" applyBorder="1" applyAlignment="1">
      <alignment vertical="center"/>
    </xf>
    <xf numFmtId="3" fontId="0" fillId="2" borderId="4" xfId="2" applyNumberFormat="1" applyFont="1" applyFill="1" applyBorder="1" applyAlignment="1">
      <alignment vertical="center"/>
    </xf>
    <xf numFmtId="0" fontId="3" fillId="0" borderId="4" xfId="0" applyFont="1" applyFill="1" applyBorder="1" applyAlignment="1" applyProtection="1">
      <alignment horizontal="center" vertical="center"/>
      <protection hidden="1"/>
    </xf>
    <xf numFmtId="0" fontId="3" fillId="0" borderId="3" xfId="0" applyFont="1" applyFill="1" applyBorder="1" applyAlignment="1" applyProtection="1">
      <alignment vertical="center" wrapText="1"/>
      <protection hidden="1"/>
    </xf>
    <xf numFmtId="0" fontId="3" fillId="0" borderId="6" xfId="0" applyFont="1" applyFill="1" applyBorder="1" applyAlignment="1" applyProtection="1">
      <alignment vertical="center" wrapText="1"/>
      <protection hidden="1"/>
    </xf>
    <xf numFmtId="0" fontId="2" fillId="0" borderId="12" xfId="0" applyFont="1" applyFill="1" applyBorder="1" applyAlignment="1" applyProtection="1">
      <alignment vertical="center"/>
      <protection hidden="1"/>
    </xf>
    <xf numFmtId="0" fontId="3" fillId="0" borderId="8" xfId="0" applyFont="1" applyFill="1" applyBorder="1" applyAlignment="1" applyProtection="1">
      <alignment vertical="center" wrapText="1"/>
      <protection hidden="1"/>
    </xf>
    <xf numFmtId="0" fontId="0" fillId="0" borderId="0" xfId="0" applyBorder="1"/>
    <xf numFmtId="0" fontId="2" fillId="2" borderId="1" xfId="0" applyFont="1" applyFill="1" applyBorder="1" applyAlignment="1" applyProtection="1">
      <alignment vertical="center"/>
      <protection hidden="1"/>
    </xf>
    <xf numFmtId="0" fontId="2" fillId="2" borderId="5" xfId="0" applyFont="1" applyFill="1" applyBorder="1" applyAlignment="1" applyProtection="1">
      <alignment vertical="center"/>
      <protection hidden="1"/>
    </xf>
    <xf numFmtId="0" fontId="4" fillId="0" borderId="4" xfId="0" applyFont="1" applyFill="1" applyBorder="1" applyAlignment="1" applyProtection="1">
      <alignment horizontal="center" vertical="center" wrapText="1"/>
      <protection hidden="1"/>
    </xf>
    <xf numFmtId="0" fontId="0" fillId="2" borderId="0" xfId="0" applyFill="1"/>
    <xf numFmtId="0" fontId="12" fillId="0" borderId="0" xfId="0" applyFont="1" applyAlignment="1">
      <alignment vertical="center" wrapText="1"/>
    </xf>
    <xf numFmtId="0" fontId="13" fillId="0" borderId="0" xfId="0" applyFont="1" applyAlignment="1">
      <alignment vertical="center" wrapText="1"/>
    </xf>
    <xf numFmtId="14" fontId="3" fillId="0" borderId="4" xfId="0" applyNumberFormat="1" applyFont="1" applyFill="1" applyBorder="1" applyAlignment="1" applyProtection="1">
      <alignment horizontal="center" vertical="center" wrapText="1"/>
      <protection hidden="1"/>
    </xf>
    <xf numFmtId="3" fontId="3" fillId="2" borderId="14" xfId="0" applyNumberFormat="1" applyFont="1" applyFill="1" applyBorder="1" applyAlignment="1" applyProtection="1">
      <alignment horizontal="left" vertical="center"/>
      <protection locked="0"/>
    </xf>
    <xf numFmtId="3" fontId="3" fillId="2" borderId="0" xfId="0" applyNumberFormat="1" applyFont="1" applyFill="1" applyBorder="1" applyAlignment="1" applyProtection="1">
      <alignment horizontal="left" vertical="center"/>
      <protection locked="0"/>
    </xf>
    <xf numFmtId="0" fontId="3" fillId="2" borderId="9"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9" xfId="0" applyFont="1" applyFill="1" applyBorder="1" applyAlignment="1" applyProtection="1">
      <alignment horizontal="left" vertical="center" wrapText="1"/>
      <protection hidden="1"/>
    </xf>
    <xf numFmtId="42" fontId="17" fillId="2" borderId="9" xfId="8" applyFont="1" applyFill="1" applyBorder="1" applyAlignment="1" applyProtection="1">
      <alignment horizontal="center" vertical="center" wrapText="1"/>
      <protection hidden="1"/>
    </xf>
    <xf numFmtId="0" fontId="18" fillId="2" borderId="4" xfId="0" applyFont="1" applyFill="1" applyBorder="1" applyAlignment="1">
      <alignment horizontal="center" vertical="center" wrapText="1"/>
    </xf>
    <xf numFmtId="0" fontId="18" fillId="2" borderId="9" xfId="0" applyFont="1" applyFill="1" applyBorder="1" applyAlignment="1">
      <alignment horizontal="center" vertical="center" wrapText="1"/>
    </xf>
    <xf numFmtId="42" fontId="17" fillId="0" borderId="4" xfId="8" applyFont="1" applyFill="1" applyBorder="1" applyAlignment="1" applyProtection="1">
      <alignment vertical="center"/>
      <protection hidden="1"/>
    </xf>
    <xf numFmtId="42" fontId="17" fillId="2" borderId="4" xfId="8" applyFont="1" applyFill="1" applyBorder="1" applyAlignment="1" applyProtection="1">
      <alignment vertical="center"/>
      <protection hidden="1"/>
    </xf>
    <xf numFmtId="42" fontId="4" fillId="0" borderId="4" xfId="8" applyFont="1" applyFill="1" applyBorder="1" applyAlignment="1" applyProtection="1">
      <alignment vertical="center"/>
      <protection hidden="1"/>
    </xf>
    <xf numFmtId="0" fontId="4" fillId="0" borderId="4" xfId="0" applyFont="1" applyFill="1" applyBorder="1" applyAlignment="1" applyProtection="1">
      <alignment vertical="center" wrapText="1"/>
      <protection hidden="1"/>
    </xf>
    <xf numFmtId="0" fontId="4" fillId="0" borderId="4" xfId="0" applyFont="1" applyFill="1" applyBorder="1" applyAlignment="1" applyProtection="1">
      <alignment horizontal="left" vertical="center" wrapText="1"/>
      <protection hidden="1"/>
    </xf>
    <xf numFmtId="0" fontId="4" fillId="2" borderId="4" xfId="0" applyFont="1" applyFill="1" applyBorder="1" applyAlignment="1" applyProtection="1">
      <alignment horizontal="left" vertical="center"/>
      <protection hidden="1"/>
    </xf>
    <xf numFmtId="0" fontId="4" fillId="0" borderId="4" xfId="0" applyFont="1" applyFill="1" applyBorder="1" applyAlignment="1" applyProtection="1">
      <alignment horizontal="left" vertical="center"/>
      <protection hidden="1"/>
    </xf>
    <xf numFmtId="42" fontId="4" fillId="0" borderId="9" xfId="8" applyFont="1" applyFill="1" applyBorder="1" applyAlignment="1" applyProtection="1">
      <alignment vertical="center"/>
      <protection hidden="1"/>
    </xf>
    <xf numFmtId="42" fontId="4" fillId="2" borderId="4" xfId="8" applyFont="1" applyFill="1" applyBorder="1" applyAlignment="1" applyProtection="1">
      <alignment horizontal="center" vertical="center"/>
      <protection hidden="1"/>
    </xf>
    <xf numFmtId="0" fontId="0" fillId="0" borderId="0" xfId="0" applyFill="1"/>
    <xf numFmtId="0" fontId="18" fillId="0" borderId="28"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center" vertical="center" wrapText="1"/>
      <protection hidden="1"/>
    </xf>
    <xf numFmtId="0" fontId="17" fillId="2" borderId="7" xfId="0" applyFont="1" applyFill="1" applyBorder="1" applyAlignment="1" applyProtection="1">
      <alignment vertical="center"/>
      <protection hidden="1"/>
    </xf>
    <xf numFmtId="0" fontId="20" fillId="2" borderId="2" xfId="0" applyFont="1" applyFill="1" applyBorder="1" applyAlignment="1" applyProtection="1">
      <alignment horizontal="center" vertical="center" wrapText="1"/>
      <protection hidden="1"/>
    </xf>
    <xf numFmtId="0" fontId="20" fillId="2" borderId="2" xfId="0" applyFont="1" applyFill="1" applyBorder="1" applyAlignment="1" applyProtection="1">
      <alignment horizontal="center" vertical="center"/>
      <protection hidden="1"/>
    </xf>
    <xf numFmtId="0" fontId="20" fillId="2" borderId="0" xfId="0" applyFont="1" applyFill="1" applyBorder="1" applyAlignment="1" applyProtection="1">
      <alignment horizontal="center" vertical="center" wrapText="1"/>
      <protection hidden="1"/>
    </xf>
    <xf numFmtId="0" fontId="0" fillId="0" borderId="0" xfId="0" applyFont="1"/>
    <xf numFmtId="0" fontId="4" fillId="2" borderId="0" xfId="0" applyFont="1" applyFill="1" applyAlignment="1" applyProtection="1">
      <alignment vertical="center"/>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horizontal="center" vertical="center" wrapText="1"/>
      <protection hidden="1"/>
    </xf>
    <xf numFmtId="0" fontId="4" fillId="2" borderId="0" xfId="0" applyFont="1" applyFill="1" applyBorder="1" applyAlignment="1" applyProtection="1">
      <alignment horizontal="center" vertical="center" wrapText="1"/>
      <protection hidden="1"/>
    </xf>
    <xf numFmtId="0" fontId="4" fillId="2" borderId="0" xfId="0" applyFont="1" applyFill="1" applyAlignment="1" applyProtection="1">
      <alignment horizontal="left" vertical="center" wrapText="1"/>
      <protection hidden="1"/>
    </xf>
    <xf numFmtId="0" fontId="4" fillId="2" borderId="0" xfId="0" applyFont="1" applyFill="1" applyAlignment="1" applyProtection="1">
      <alignment horizontal="left" vertical="center"/>
      <protection hidden="1"/>
    </xf>
    <xf numFmtId="0" fontId="17" fillId="2" borderId="0" xfId="0" applyFont="1" applyFill="1" applyAlignment="1" applyProtection="1">
      <alignment horizontal="center" vertical="center" wrapText="1"/>
      <protection hidden="1"/>
    </xf>
    <xf numFmtId="0" fontId="17" fillId="2" borderId="0" xfId="0" applyFont="1" applyFill="1" applyAlignment="1" applyProtection="1">
      <alignment vertical="center"/>
      <protection hidden="1"/>
    </xf>
    <xf numFmtId="0" fontId="17" fillId="2" borderId="0" xfId="0" applyFont="1" applyFill="1" applyAlignment="1" applyProtection="1">
      <alignment horizontal="center" vertical="center"/>
      <protection hidden="1"/>
    </xf>
    <xf numFmtId="0" fontId="4" fillId="2" borderId="7" xfId="0" applyFont="1" applyFill="1" applyBorder="1" applyAlignment="1" applyProtection="1">
      <alignment horizontal="center" vertical="center" wrapText="1"/>
      <protection hidden="1"/>
    </xf>
    <xf numFmtId="0" fontId="0" fillId="2" borderId="0" xfId="0" applyFont="1" applyFill="1" applyBorder="1"/>
    <xf numFmtId="0" fontId="0" fillId="2" borderId="6" xfId="0" applyFont="1" applyFill="1" applyBorder="1"/>
    <xf numFmtId="14" fontId="18" fillId="2" borderId="4" xfId="0" applyNumberFormat="1" applyFont="1" applyFill="1" applyBorder="1" applyAlignment="1" applyProtection="1">
      <alignment vertical="center"/>
      <protection locked="0"/>
    </xf>
    <xf numFmtId="14" fontId="20" fillId="2" borderId="4" xfId="0" applyNumberFormat="1"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protection hidden="1"/>
    </xf>
    <xf numFmtId="0" fontId="17" fillId="2" borderId="0" xfId="0" applyFont="1" applyFill="1" applyBorder="1" applyAlignment="1" applyProtection="1">
      <alignment horizontal="center" vertical="center" wrapText="1"/>
      <protection hidden="1"/>
    </xf>
    <xf numFmtId="0" fontId="17" fillId="2" borderId="0" xfId="0" applyFont="1" applyFill="1" applyBorder="1" applyAlignment="1" applyProtection="1">
      <alignment vertical="center"/>
      <protection hidden="1"/>
    </xf>
    <xf numFmtId="0" fontId="4" fillId="2" borderId="0" xfId="0" applyFont="1" applyFill="1" applyBorder="1" applyAlignment="1" applyProtection="1">
      <alignment vertical="center" wrapText="1"/>
      <protection hidden="1"/>
    </xf>
    <xf numFmtId="0" fontId="4" fillId="2" borderId="0" xfId="0" applyFont="1" applyFill="1" applyBorder="1" applyAlignment="1" applyProtection="1">
      <alignment horizontal="center" vertical="center" wrapText="1"/>
      <protection hidden="1"/>
    </xf>
    <xf numFmtId="14" fontId="18" fillId="2" borderId="0" xfId="0" applyNumberFormat="1" applyFont="1" applyFill="1" applyBorder="1" applyAlignment="1" applyProtection="1">
      <alignment vertical="center"/>
      <protection locked="0"/>
    </xf>
    <xf numFmtId="0" fontId="0" fillId="0" borderId="0" xfId="0" applyFont="1" applyBorder="1"/>
    <xf numFmtId="14" fontId="20" fillId="2" borderId="2" xfId="0" applyNumberFormat="1" applyFont="1" applyFill="1" applyBorder="1" applyAlignment="1" applyProtection="1">
      <alignment horizontal="center" vertical="center"/>
      <protection locked="0"/>
    </xf>
    <xf numFmtId="42" fontId="19" fillId="2" borderId="2" xfId="8" applyFont="1" applyFill="1" applyBorder="1" applyAlignment="1" applyProtection="1">
      <alignment horizontal="center" vertical="center"/>
      <protection locked="0"/>
    </xf>
    <xf numFmtId="14" fontId="18" fillId="2" borderId="2" xfId="0" applyNumberFormat="1" applyFont="1" applyFill="1" applyBorder="1" applyAlignment="1" applyProtection="1">
      <alignment vertical="center"/>
      <protection locked="0"/>
    </xf>
    <xf numFmtId="14" fontId="20" fillId="2" borderId="9" xfId="0" applyNumberFormat="1" applyFont="1" applyFill="1" applyBorder="1" applyAlignment="1" applyProtection="1">
      <alignment horizontal="center" vertical="center"/>
      <protection locked="0"/>
    </xf>
    <xf numFmtId="14" fontId="18" fillId="2" borderId="7" xfId="0" applyNumberFormat="1" applyFont="1" applyFill="1" applyBorder="1" applyAlignment="1" applyProtection="1">
      <alignment vertical="center"/>
      <protection locked="0"/>
    </xf>
    <xf numFmtId="0" fontId="4" fillId="2" borderId="8"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vertical="center"/>
      <protection hidden="1"/>
    </xf>
    <xf numFmtId="0" fontId="0" fillId="0" borderId="0" xfId="0" applyFont="1" applyFill="1"/>
    <xf numFmtId="0" fontId="4" fillId="0" borderId="14" xfId="0" applyFont="1" applyFill="1" applyBorder="1" applyAlignment="1" applyProtection="1">
      <alignment horizontal="left" vertical="center"/>
      <protection locked="0"/>
    </xf>
    <xf numFmtId="0" fontId="4" fillId="0" borderId="0" xfId="0" applyFont="1" applyFill="1" applyAlignment="1" applyProtection="1">
      <alignment horizontal="left" vertical="center" wrapText="1"/>
      <protection hidden="1"/>
    </xf>
    <xf numFmtId="0" fontId="3" fillId="0" borderId="0" xfId="0" applyFont="1" applyFill="1" applyAlignment="1" applyProtection="1">
      <alignment vertical="center"/>
      <protection hidden="1"/>
    </xf>
    <xf numFmtId="0" fontId="4" fillId="2" borderId="5" xfId="0" applyFont="1" applyFill="1" applyBorder="1" applyAlignment="1" applyProtection="1">
      <alignment vertical="center" wrapText="1"/>
      <protection hidden="1"/>
    </xf>
    <xf numFmtId="0" fontId="18" fillId="0" borderId="24" xfId="0" applyFont="1" applyFill="1" applyBorder="1" applyAlignment="1" applyProtection="1">
      <alignment horizontal="center" vertical="center" wrapText="1"/>
      <protection hidden="1"/>
    </xf>
    <xf numFmtId="0" fontId="4" fillId="0" borderId="9" xfId="0" applyFont="1" applyFill="1" applyBorder="1" applyAlignment="1" applyProtection="1">
      <alignment horizontal="center" vertical="center" wrapText="1"/>
      <protection hidden="1"/>
    </xf>
    <xf numFmtId="0" fontId="4" fillId="0" borderId="4" xfId="7" applyNumberFormat="1" applyFont="1" applyFill="1" applyBorder="1" applyAlignment="1" applyProtection="1">
      <alignment horizontal="center" vertical="center" wrapText="1"/>
      <protection hidden="1"/>
    </xf>
    <xf numFmtId="0" fontId="25" fillId="0" borderId="9" xfId="0" applyFont="1" applyFill="1" applyBorder="1" applyAlignment="1" applyProtection="1">
      <alignment horizontal="center" vertical="center" wrapText="1"/>
      <protection hidden="1"/>
    </xf>
    <xf numFmtId="0" fontId="25" fillId="0" borderId="4" xfId="0" applyFont="1" applyFill="1" applyBorder="1" applyAlignment="1" applyProtection="1">
      <alignment horizontal="center" vertical="center" wrapText="1"/>
      <protection hidden="1"/>
    </xf>
    <xf numFmtId="0" fontId="26" fillId="0" borderId="4" xfId="0" applyFont="1" applyBorder="1" applyAlignment="1">
      <alignment horizontal="left" vertical="center"/>
    </xf>
    <xf numFmtId="42" fontId="0" fillId="0" borderId="0" xfId="8" applyFont="1"/>
    <xf numFmtId="42" fontId="11" fillId="0" borderId="4" xfId="8" applyFont="1" applyBorder="1" applyAlignment="1">
      <alignment vertical="center"/>
    </xf>
    <xf numFmtId="42" fontId="0" fillId="0" borderId="4" xfId="8" applyFont="1" applyBorder="1"/>
    <xf numFmtId="0" fontId="11" fillId="0" borderId="4" xfId="0" applyFont="1" applyBorder="1" applyAlignment="1">
      <alignment horizontal="center" vertical="center"/>
    </xf>
    <xf numFmtId="0" fontId="0" fillId="0" borderId="4" xfId="0" applyBorder="1"/>
    <xf numFmtId="0" fontId="3" fillId="0" borderId="4"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locked="0"/>
    </xf>
    <xf numFmtId="0" fontId="3" fillId="2" borderId="14"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3" fontId="3" fillId="2" borderId="14" xfId="0" applyNumberFormat="1" applyFont="1" applyFill="1" applyBorder="1" applyAlignment="1" applyProtection="1">
      <alignment horizontal="left" vertical="center"/>
      <protection locked="0"/>
    </xf>
    <xf numFmtId="3" fontId="3" fillId="2" borderId="0" xfId="0" applyNumberFormat="1" applyFont="1" applyFill="1" applyBorder="1" applyAlignment="1" applyProtection="1">
      <alignment horizontal="left" vertical="center"/>
      <protection locked="0"/>
    </xf>
    <xf numFmtId="0" fontId="18" fillId="2" borderId="9" xfId="0" applyFont="1" applyFill="1" applyBorder="1" applyAlignment="1" applyProtection="1">
      <alignment horizontal="left" vertical="center" wrapText="1"/>
      <protection hidden="1"/>
    </xf>
    <xf numFmtId="0" fontId="4" fillId="2" borderId="0" xfId="0" applyFont="1" applyFill="1" applyBorder="1" applyAlignment="1" applyProtection="1">
      <alignment horizontal="center" vertical="center"/>
      <protection hidden="1"/>
    </xf>
    <xf numFmtId="3" fontId="1" fillId="2" borderId="13" xfId="2" applyNumberFormat="1" applyFont="1" applyFill="1" applyBorder="1" applyAlignment="1">
      <alignment vertical="center"/>
    </xf>
    <xf numFmtId="3" fontId="1" fillId="2" borderId="8" xfId="2" applyNumberFormat="1" applyFont="1" applyFill="1" applyBorder="1" applyAlignment="1">
      <alignment vertical="center"/>
    </xf>
    <xf numFmtId="0" fontId="0" fillId="2" borderId="13" xfId="0" quotePrefix="1" applyFont="1" applyFill="1" applyBorder="1" applyAlignment="1">
      <alignment horizontal="center" vertical="center"/>
    </xf>
    <xf numFmtId="0" fontId="0" fillId="2" borderId="13" xfId="0" applyFont="1" applyFill="1" applyBorder="1" applyAlignment="1">
      <alignment horizontal="center" vertical="center" wrapText="1"/>
    </xf>
    <xf numFmtId="3" fontId="1" fillId="2" borderId="4" xfId="2" applyNumberFormat="1" applyFont="1" applyFill="1" applyBorder="1" applyAlignment="1">
      <alignment vertical="center"/>
    </xf>
    <xf numFmtId="0" fontId="3" fillId="2" borderId="0" xfId="0" applyFont="1" applyFill="1" applyBorder="1" applyAlignment="1" applyProtection="1">
      <alignment vertical="center"/>
      <protection hidden="1"/>
    </xf>
    <xf numFmtId="0" fontId="28" fillId="2" borderId="0" xfId="0" applyFont="1" applyFill="1" applyBorder="1" applyAlignment="1" applyProtection="1">
      <alignment vertical="center"/>
      <protection hidden="1"/>
    </xf>
    <xf numFmtId="0" fontId="27" fillId="2" borderId="0" xfId="0" applyFont="1" applyFill="1" applyBorder="1" applyAlignment="1" applyProtection="1">
      <alignment vertical="center"/>
      <protection hidden="1"/>
    </xf>
    <xf numFmtId="0" fontId="27" fillId="2" borderId="0" xfId="0" applyFont="1" applyFill="1" applyBorder="1" applyAlignment="1" applyProtection="1">
      <alignment horizontal="center" vertical="center" wrapText="1"/>
      <protection hidden="1"/>
    </xf>
    <xf numFmtId="0" fontId="27" fillId="2" borderId="0"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wrapText="1"/>
      <protection hidden="1"/>
    </xf>
    <xf numFmtId="0" fontId="2" fillId="0" borderId="7" xfId="0" applyFont="1" applyFill="1" applyBorder="1" applyAlignment="1" applyProtection="1">
      <alignment vertical="center"/>
      <protection hidden="1"/>
    </xf>
    <xf numFmtId="0" fontId="4" fillId="2" borderId="4" xfId="0" applyFont="1" applyFill="1" applyBorder="1" applyAlignment="1" applyProtection="1">
      <alignment horizontal="center" vertical="center" wrapText="1"/>
      <protection hidden="1"/>
    </xf>
    <xf numFmtId="0" fontId="0" fillId="0" borderId="0" xfId="0" applyFont="1" applyAlignment="1">
      <alignment horizontal="left"/>
    </xf>
    <xf numFmtId="0" fontId="26" fillId="7" borderId="4" xfId="0" applyFont="1" applyFill="1" applyBorder="1" applyAlignment="1">
      <alignment horizontal="left" vertical="center"/>
    </xf>
    <xf numFmtId="0" fontId="4" fillId="2" borderId="0" xfId="0" applyFont="1" applyFill="1" applyBorder="1" applyAlignment="1" applyProtection="1">
      <alignment horizontal="center" vertical="center" wrapText="1"/>
      <protection hidden="1"/>
    </xf>
    <xf numFmtId="42" fontId="11" fillId="0" borderId="4" xfId="8" applyFont="1" applyBorder="1" applyAlignment="1">
      <alignment horizontal="center" vertical="center"/>
    </xf>
    <xf numFmtId="0" fontId="4" fillId="0" borderId="0" xfId="0" applyFont="1" applyFill="1" applyBorder="1" applyAlignment="1" applyProtection="1">
      <alignment horizontal="center" vertical="center"/>
      <protection hidden="1"/>
    </xf>
    <xf numFmtId="0" fontId="11" fillId="0" borderId="4" xfId="0" applyFont="1" applyBorder="1" applyAlignment="1">
      <alignment horizontal="center"/>
    </xf>
    <xf numFmtId="0" fontId="3" fillId="0" borderId="0" xfId="0" applyFont="1" applyFill="1" applyBorder="1" applyAlignment="1" applyProtection="1">
      <alignment horizontal="center" vertical="center"/>
      <protection hidden="1"/>
    </xf>
    <xf numFmtId="0" fontId="4" fillId="2" borderId="0" xfId="0" applyFont="1" applyFill="1" applyBorder="1" applyAlignment="1" applyProtection="1">
      <alignment vertical="center"/>
      <protection hidden="1"/>
    </xf>
    <xf numFmtId="0" fontId="17" fillId="0" borderId="0" xfId="0" applyFont="1" applyFill="1" applyBorder="1" applyAlignment="1" applyProtection="1">
      <alignment horizontal="center" vertical="center" wrapText="1"/>
      <protection hidden="1"/>
    </xf>
    <xf numFmtId="0" fontId="17" fillId="0" borderId="0" xfId="0" applyFont="1" applyFill="1" applyBorder="1" applyAlignment="1" applyProtection="1">
      <alignment vertical="center"/>
      <protection hidden="1"/>
    </xf>
    <xf numFmtId="0" fontId="3" fillId="2" borderId="4" xfId="0" applyFont="1" applyFill="1" applyBorder="1" applyAlignment="1" applyProtection="1">
      <alignment horizontal="center" vertical="center"/>
      <protection hidden="1"/>
    </xf>
    <xf numFmtId="0" fontId="4" fillId="0" borderId="4" xfId="0" applyFont="1" applyFill="1" applyBorder="1" applyAlignment="1" applyProtection="1">
      <alignment horizontal="center" vertical="center" wrapText="1"/>
      <protection hidden="1"/>
    </xf>
    <xf numFmtId="0" fontId="3" fillId="2" borderId="14"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18" fillId="2" borderId="4" xfId="0" applyFont="1" applyFill="1" applyBorder="1" applyAlignment="1" applyProtection="1">
      <alignment horizontal="center" vertical="center" wrapText="1"/>
      <protection hidden="1"/>
    </xf>
    <xf numFmtId="0" fontId="33" fillId="0" borderId="4" xfId="0" applyFont="1" applyBorder="1" applyAlignment="1">
      <alignment horizontal="center"/>
    </xf>
    <xf numFmtId="0" fontId="34" fillId="0" borderId="0" xfId="0" applyFont="1"/>
    <xf numFmtId="0" fontId="34" fillId="0" borderId="4" xfId="0" applyFont="1" applyBorder="1" applyAlignment="1">
      <alignment horizontal="center"/>
    </xf>
    <xf numFmtId="0" fontId="2" fillId="2" borderId="4" xfId="0" applyFont="1" applyFill="1" applyBorder="1" applyAlignment="1" applyProtection="1">
      <alignment horizontal="center" vertical="center" wrapText="1"/>
      <protection hidden="1"/>
    </xf>
    <xf numFmtId="0" fontId="35" fillId="2" borderId="4" xfId="0" applyFont="1" applyFill="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14" fontId="3" fillId="0" borderId="4" xfId="0" applyNumberFormat="1" applyFont="1" applyFill="1" applyBorder="1" applyAlignment="1" applyProtection="1">
      <alignment horizontal="center" vertical="center" wrapText="1"/>
      <protection hidden="1"/>
    </xf>
    <xf numFmtId="0" fontId="3" fillId="0" borderId="4" xfId="0" applyFont="1" applyFill="1" applyBorder="1" applyAlignment="1" applyProtection="1">
      <alignment horizontal="center" vertical="center" wrapText="1"/>
      <protection hidden="1"/>
    </xf>
    <xf numFmtId="0" fontId="0" fillId="2" borderId="12" xfId="0" applyFont="1" applyFill="1" applyBorder="1" applyAlignment="1">
      <alignment horizontal="left" vertical="center"/>
    </xf>
    <xf numFmtId="0" fontId="0" fillId="2" borderId="7" xfId="0" applyFont="1" applyFill="1" applyBorder="1" applyAlignment="1">
      <alignment horizontal="left" vertical="center"/>
    </xf>
    <xf numFmtId="0" fontId="0" fillId="2" borderId="8" xfId="0" applyFont="1" applyFill="1" applyBorder="1" applyAlignment="1">
      <alignment horizontal="left" vertical="center"/>
    </xf>
    <xf numFmtId="0" fontId="4" fillId="0" borderId="0" xfId="0" applyFont="1" applyFill="1" applyBorder="1" applyAlignment="1" applyProtection="1">
      <alignment horizontal="center" vertical="center"/>
      <protection hidden="1"/>
    </xf>
    <xf numFmtId="0" fontId="13" fillId="0" borderId="0" xfId="0" applyFont="1" applyAlignment="1">
      <alignment horizontal="center" vertical="center" wrapText="1"/>
    </xf>
    <xf numFmtId="0" fontId="4" fillId="0" borderId="9" xfId="0" applyFont="1" applyFill="1" applyBorder="1" applyAlignment="1" applyProtection="1">
      <alignment horizontal="center" vertical="center" wrapText="1"/>
      <protection hidden="1"/>
    </xf>
    <xf numFmtId="0" fontId="4" fillId="0" borderId="10" xfId="0" applyFont="1" applyFill="1" applyBorder="1" applyAlignment="1" applyProtection="1">
      <alignment horizontal="center" vertical="center" wrapText="1"/>
      <protection hidden="1"/>
    </xf>
    <xf numFmtId="0" fontId="4" fillId="0" borderId="11" xfId="0" applyFont="1" applyFill="1" applyBorder="1" applyAlignment="1" applyProtection="1">
      <alignment horizontal="center" vertical="center" wrapText="1"/>
      <protection hidden="1"/>
    </xf>
    <xf numFmtId="14" fontId="3" fillId="0" borderId="4" xfId="0" applyNumberFormat="1" applyFont="1" applyFill="1" applyBorder="1" applyAlignment="1" applyProtection="1">
      <alignment horizontal="center" vertical="center" wrapText="1"/>
      <protection hidden="1"/>
    </xf>
    <xf numFmtId="0" fontId="3" fillId="0" borderId="4" xfId="0" applyFont="1" applyFill="1" applyBorder="1" applyAlignment="1" applyProtection="1">
      <alignment horizontal="center" vertical="center"/>
      <protection hidden="1"/>
    </xf>
    <xf numFmtId="0" fontId="4" fillId="0" borderId="4" xfId="0" applyFont="1" applyFill="1" applyBorder="1" applyAlignment="1" applyProtection="1">
      <alignment horizontal="center" vertical="center" wrapText="1"/>
      <protection hidden="1"/>
    </xf>
    <xf numFmtId="42" fontId="2" fillId="2" borderId="13" xfId="8" applyFont="1" applyFill="1" applyBorder="1" applyAlignment="1" applyProtection="1">
      <alignment horizontal="center" vertical="center" wrapText="1"/>
      <protection hidden="1"/>
    </xf>
    <xf numFmtId="0" fontId="2" fillId="2" borderId="9" xfId="0" applyFont="1" applyFill="1" applyBorder="1" applyAlignment="1" applyProtection="1">
      <alignment horizontal="center" vertical="center" wrapText="1"/>
      <protection hidden="1"/>
    </xf>
    <xf numFmtId="0" fontId="2" fillId="2" borderId="11" xfId="0" applyFont="1" applyFill="1" applyBorder="1" applyAlignment="1" applyProtection="1">
      <alignment horizontal="center" vertical="center" wrapText="1"/>
      <protection hidden="1"/>
    </xf>
    <xf numFmtId="14" fontId="0" fillId="2" borderId="12" xfId="0" applyNumberFormat="1" applyFont="1" applyFill="1" applyBorder="1" applyAlignment="1">
      <alignment horizontal="center" vertical="center"/>
    </xf>
    <xf numFmtId="14" fontId="0" fillId="2" borderId="7" xfId="0" applyNumberFormat="1" applyFont="1" applyFill="1" applyBorder="1" applyAlignment="1">
      <alignment horizontal="center" vertical="center"/>
    </xf>
    <xf numFmtId="14" fontId="0" fillId="2" borderId="8" xfId="0" applyNumberFormat="1" applyFont="1" applyFill="1" applyBorder="1" applyAlignment="1">
      <alignment horizontal="center" vertical="center"/>
    </xf>
    <xf numFmtId="0" fontId="0" fillId="2" borderId="9"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9" xfId="0" applyFont="1" applyFill="1" applyBorder="1" applyAlignment="1">
      <alignment horizontal="left" vertical="center"/>
    </xf>
    <xf numFmtId="0" fontId="0" fillId="2" borderId="10" xfId="0" applyFont="1" applyFill="1" applyBorder="1" applyAlignment="1">
      <alignment horizontal="left" vertical="center"/>
    </xf>
    <xf numFmtId="0" fontId="0" fillId="2" borderId="11" xfId="0" applyFont="1" applyFill="1" applyBorder="1" applyAlignment="1">
      <alignment horizontal="left" vertical="center"/>
    </xf>
    <xf numFmtId="0" fontId="2" fillId="2" borderId="13" xfId="0" applyFont="1" applyFill="1" applyBorder="1" applyAlignment="1" applyProtection="1">
      <alignment horizontal="center" vertical="center" wrapText="1"/>
      <protection hidden="1"/>
    </xf>
    <xf numFmtId="0" fontId="2" fillId="2" borderId="29" xfId="0" applyFont="1" applyFill="1" applyBorder="1" applyAlignment="1" applyProtection="1">
      <alignment horizontal="center" vertical="center" wrapText="1"/>
      <protection hidden="1"/>
    </xf>
    <xf numFmtId="0" fontId="2" fillId="2" borderId="30" xfId="0" applyFont="1" applyFill="1" applyBorder="1" applyAlignment="1" applyProtection="1">
      <alignment horizontal="center" vertical="center" wrapText="1"/>
      <protection hidden="1"/>
    </xf>
    <xf numFmtId="0" fontId="3" fillId="2" borderId="14"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0" fillId="2" borderId="12" xfId="0" applyFont="1" applyFill="1" applyBorder="1" applyAlignment="1">
      <alignment horizontal="center" vertical="center"/>
    </xf>
    <xf numFmtId="0" fontId="0" fillId="2" borderId="8" xfId="0" applyFont="1" applyFill="1" applyBorder="1" applyAlignment="1">
      <alignment horizontal="center" vertical="center"/>
    </xf>
    <xf numFmtId="0" fontId="6" fillId="2" borderId="10"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protection hidden="1"/>
    </xf>
    <xf numFmtId="3" fontId="3" fillId="2" borderId="14" xfId="0" applyNumberFormat="1" applyFont="1" applyFill="1" applyBorder="1" applyAlignment="1" applyProtection="1">
      <alignment horizontal="left" vertical="center"/>
      <protection locked="0"/>
    </xf>
    <xf numFmtId="3" fontId="3" fillId="2" borderId="0" xfId="0" applyNumberFormat="1" applyFont="1" applyFill="1" applyBorder="1" applyAlignment="1" applyProtection="1">
      <alignment horizontal="left" vertical="center"/>
      <protection locked="0"/>
    </xf>
    <xf numFmtId="3" fontId="0" fillId="2" borderId="9" xfId="2" applyNumberFormat="1" applyFont="1" applyFill="1" applyBorder="1" applyAlignment="1">
      <alignment vertical="center"/>
    </xf>
    <xf numFmtId="0" fontId="2" fillId="0" borderId="4" xfId="0" applyFont="1" applyFill="1" applyBorder="1" applyAlignment="1" applyProtection="1">
      <alignment vertical="center"/>
      <protection hidden="1"/>
    </xf>
    <xf numFmtId="0" fontId="0" fillId="2" borderId="4" xfId="0" applyFill="1" applyBorder="1" applyAlignment="1">
      <alignment horizontal="center" vertical="center"/>
    </xf>
    <xf numFmtId="14" fontId="0" fillId="2" borderId="4" xfId="0" applyNumberFormat="1" applyFill="1" applyBorder="1" applyAlignment="1">
      <alignment horizontal="center" vertical="center"/>
    </xf>
    <xf numFmtId="0" fontId="0" fillId="2" borderId="4" xfId="0" quotePrefix="1" applyFill="1" applyBorder="1" applyAlignment="1">
      <alignment horizontal="center" vertical="center"/>
    </xf>
    <xf numFmtId="0" fontId="3" fillId="2" borderId="4" xfId="0" applyFont="1" applyFill="1" applyBorder="1" applyAlignment="1" applyProtection="1">
      <alignment vertical="center" wrapText="1"/>
      <protection hidden="1"/>
    </xf>
    <xf numFmtId="0" fontId="18" fillId="0" borderId="0" xfId="0" applyFont="1" applyFill="1" applyBorder="1" applyAlignment="1" applyProtection="1">
      <alignment horizontal="center" vertical="center" wrapText="1"/>
      <protection hidden="1"/>
    </xf>
    <xf numFmtId="0" fontId="34" fillId="4" borderId="39" xfId="0" applyFont="1" applyFill="1" applyBorder="1" applyAlignment="1">
      <alignment horizontal="center" vertical="center" wrapText="1"/>
    </xf>
    <xf numFmtId="0" fontId="40" fillId="0" borderId="4" xfId="0" applyFont="1" applyBorder="1" applyAlignment="1">
      <alignment vertical="center" wrapText="1"/>
    </xf>
    <xf numFmtId="0" fontId="41" fillId="0" borderId="4" xfId="0" applyFont="1" applyBorder="1" applyAlignment="1">
      <alignment vertical="center" wrapText="1"/>
    </xf>
    <xf numFmtId="0" fontId="34" fillId="0" borderId="4" xfId="0" applyFont="1" applyBorder="1" applyAlignment="1">
      <alignment wrapText="1"/>
    </xf>
    <xf numFmtId="0" fontId="41" fillId="0" borderId="4" xfId="0" applyFont="1" applyBorder="1" applyAlignment="1">
      <alignment wrapText="1"/>
    </xf>
    <xf numFmtId="41" fontId="0" fillId="9" borderId="38" xfId="11" applyFont="1" applyFill="1" applyBorder="1" applyAlignment="1">
      <alignment horizontal="center" vertical="center" wrapText="1"/>
    </xf>
    <xf numFmtId="41" fontId="0" fillId="9" borderId="39" xfId="11" applyFont="1" applyFill="1" applyBorder="1" applyAlignment="1">
      <alignment horizontal="center" vertical="center" wrapText="1"/>
    </xf>
    <xf numFmtId="0" fontId="0" fillId="0" borderId="41" xfId="0" applyBorder="1"/>
    <xf numFmtId="6" fontId="0" fillId="0" borderId="4" xfId="11" applyNumberFormat="1" applyFont="1" applyBorder="1" applyAlignment="1">
      <alignment horizontal="center"/>
    </xf>
    <xf numFmtId="0" fontId="0" fillId="0" borderId="4" xfId="0" applyBorder="1" applyAlignment="1">
      <alignment horizontal="center" vertical="center"/>
    </xf>
    <xf numFmtId="0" fontId="0" fillId="0" borderId="44" xfId="0" applyBorder="1" applyAlignment="1">
      <alignment horizontal="center" vertical="center"/>
    </xf>
    <xf numFmtId="0" fontId="0" fillId="11" borderId="28" xfId="0" applyFill="1" applyBorder="1" applyAlignment="1">
      <alignment vertical="center"/>
    </xf>
    <xf numFmtId="0" fontId="0" fillId="11" borderId="28" xfId="0" applyFill="1" applyBorder="1" applyAlignment="1">
      <alignment horizontal="center" vertical="center"/>
    </xf>
    <xf numFmtId="6" fontId="0" fillId="11" borderId="28" xfId="11" applyNumberFormat="1" applyFont="1" applyFill="1" applyBorder="1" applyAlignment="1">
      <alignment horizontal="center"/>
    </xf>
    <xf numFmtId="0" fontId="40" fillId="0" borderId="13" xfId="0" applyFont="1" applyBorder="1" applyAlignment="1">
      <alignment vertical="center" wrapText="1"/>
    </xf>
    <xf numFmtId="0" fontId="0" fillId="0" borderId="4" xfId="0" applyBorder="1" applyAlignment="1">
      <alignment vertical="center" wrapText="1"/>
    </xf>
    <xf numFmtId="0" fontId="0" fillId="11" borderId="54" xfId="0" applyFill="1" applyBorder="1"/>
    <xf numFmtId="0" fontId="0" fillId="0" borderId="0" xfId="0" applyFill="1" applyBorder="1"/>
    <xf numFmtId="42" fontId="17" fillId="0" borderId="0" xfId="8" applyFont="1" applyFill="1" applyBorder="1" applyAlignment="1" applyProtection="1">
      <alignment vertical="center"/>
      <protection hidden="1"/>
    </xf>
    <xf numFmtId="0" fontId="4" fillId="0" borderId="0"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center" vertical="center" wrapText="1"/>
      <protection hidden="1"/>
    </xf>
    <xf numFmtId="0" fontId="19" fillId="0" borderId="0" xfId="0" applyFont="1" applyFill="1" applyBorder="1" applyAlignment="1" applyProtection="1">
      <alignment horizontal="center" vertical="center" wrapText="1"/>
      <protection hidden="1"/>
    </xf>
    <xf numFmtId="42" fontId="17" fillId="0" borderId="0" xfId="8" applyFont="1" applyFill="1" applyBorder="1" applyAlignment="1" applyProtection="1">
      <alignment horizontal="center" vertical="center" wrapText="1"/>
      <protection hidden="1"/>
    </xf>
    <xf numFmtId="42" fontId="4" fillId="0" borderId="0" xfId="8" applyFont="1" applyFill="1" applyBorder="1" applyAlignment="1" applyProtection="1">
      <alignment vertical="center"/>
      <protection hidden="1"/>
    </xf>
    <xf numFmtId="0" fontId="40" fillId="0" borderId="39" xfId="0" applyFont="1" applyFill="1" applyBorder="1" applyAlignment="1">
      <alignment vertical="center" wrapText="1"/>
    </xf>
    <xf numFmtId="0" fontId="41" fillId="8" borderId="39" xfId="0" applyFont="1" applyFill="1" applyBorder="1" applyAlignment="1">
      <alignment vertical="center" wrapText="1"/>
    </xf>
    <xf numFmtId="0" fontId="0" fillId="0" borderId="4" xfId="0" applyFill="1" applyBorder="1"/>
    <xf numFmtId="0" fontId="0" fillId="0" borderId="44" xfId="0" applyBorder="1"/>
    <xf numFmtId="0" fontId="0" fillId="0" borderId="17" xfId="0" applyBorder="1"/>
    <xf numFmtId="0" fontId="0" fillId="0" borderId="33" xfId="0" applyBorder="1"/>
    <xf numFmtId="0" fontId="0" fillId="0" borderId="21" xfId="0" applyBorder="1"/>
    <xf numFmtId="0" fontId="30" fillId="10" borderId="20" xfId="0" applyFont="1" applyFill="1" applyBorder="1" applyAlignment="1" applyProtection="1">
      <alignment horizontal="center" vertical="center" wrapText="1"/>
      <protection hidden="1"/>
    </xf>
    <xf numFmtId="0" fontId="30" fillId="10" borderId="18" xfId="0" applyFont="1" applyFill="1" applyBorder="1" applyAlignment="1" applyProtection="1">
      <alignment horizontal="center" vertical="center" wrapText="1"/>
      <protection hidden="1"/>
    </xf>
    <xf numFmtId="0" fontId="30" fillId="10" borderId="25" xfId="0" applyFont="1" applyFill="1" applyBorder="1" applyAlignment="1" applyProtection="1">
      <alignment horizontal="center" vertical="center" wrapText="1"/>
      <protection hidden="1"/>
    </xf>
    <xf numFmtId="0" fontId="30" fillId="10" borderId="27" xfId="0" applyFont="1" applyFill="1" applyBorder="1" applyAlignment="1" applyProtection="1">
      <alignment horizontal="center" vertical="center" wrapText="1"/>
      <protection hidden="1"/>
    </xf>
    <xf numFmtId="0" fontId="30" fillId="10" borderId="26" xfId="0" applyFont="1" applyFill="1" applyBorder="1" applyAlignment="1" applyProtection="1">
      <alignment horizontal="center" vertical="center"/>
      <protection hidden="1"/>
    </xf>
    <xf numFmtId="0" fontId="30" fillId="10" borderId="26" xfId="0" applyFont="1" applyFill="1" applyBorder="1" applyAlignment="1" applyProtection="1">
      <alignment horizontal="center" vertical="center" wrapText="1"/>
      <protection hidden="1"/>
    </xf>
    <xf numFmtId="0" fontId="0" fillId="0" borderId="24" xfId="0" applyBorder="1"/>
    <xf numFmtId="0" fontId="0" fillId="0" borderId="0" xfId="0" applyBorder="1" applyAlignment="1">
      <alignment wrapText="1"/>
    </xf>
    <xf numFmtId="0" fontId="2" fillId="0" borderId="2" xfId="0" applyFont="1" applyFill="1" applyBorder="1" applyAlignment="1" applyProtection="1">
      <alignment vertical="center"/>
      <protection hidden="1"/>
    </xf>
    <xf numFmtId="0" fontId="0" fillId="0" borderId="9" xfId="0" applyBorder="1" applyAlignment="1">
      <alignment vertical="center" wrapText="1"/>
    </xf>
    <xf numFmtId="0" fontId="0" fillId="12" borderId="41" xfId="0" applyFill="1" applyBorder="1"/>
    <xf numFmtId="0" fontId="0" fillId="12" borderId="4" xfId="0" applyFill="1" applyBorder="1" applyAlignment="1">
      <alignment vertical="center"/>
    </xf>
    <xf numFmtId="41" fontId="0" fillId="12" borderId="4" xfId="0" applyNumberFormat="1" applyFill="1" applyBorder="1" applyAlignment="1">
      <alignment horizontal="left" vertical="center"/>
    </xf>
    <xf numFmtId="6" fontId="0" fillId="12" borderId="4" xfId="11" applyNumberFormat="1" applyFont="1" applyFill="1" applyBorder="1" applyAlignment="1">
      <alignment horizontal="center"/>
    </xf>
    <xf numFmtId="0" fontId="0" fillId="0" borderId="13" xfId="0" applyBorder="1" applyAlignment="1">
      <alignment horizontal="center" vertical="center"/>
    </xf>
    <xf numFmtId="0" fontId="0" fillId="12" borderId="43" xfId="0" applyFill="1" applyBorder="1"/>
    <xf numFmtId="0" fontId="0" fillId="12" borderId="44" xfId="0" applyFill="1" applyBorder="1" applyAlignment="1">
      <alignment vertical="center" wrapText="1"/>
    </xf>
    <xf numFmtId="0" fontId="40" fillId="12" borderId="4" xfId="0" applyFont="1" applyFill="1" applyBorder="1" applyAlignment="1">
      <alignment vertical="center" wrapText="1"/>
    </xf>
    <xf numFmtId="0" fontId="41" fillId="12" borderId="4" xfId="0" applyFont="1" applyFill="1" applyBorder="1" applyAlignment="1">
      <alignment vertical="center" wrapText="1"/>
    </xf>
    <xf numFmtId="0" fontId="40" fillId="0" borderId="0" xfId="0" applyFont="1" applyBorder="1" applyAlignment="1">
      <alignment vertical="center" wrapText="1"/>
    </xf>
    <xf numFmtId="0" fontId="41" fillId="0" borderId="6" xfId="0" applyFont="1" applyBorder="1" applyAlignment="1">
      <alignment vertical="center" wrapText="1"/>
    </xf>
    <xf numFmtId="0" fontId="42" fillId="8" borderId="39" xfId="0" applyFont="1" applyFill="1" applyBorder="1" applyAlignment="1">
      <alignment vertical="center" wrapText="1"/>
    </xf>
    <xf numFmtId="0" fontId="40" fillId="12" borderId="44" xfId="0" applyFont="1" applyFill="1" applyBorder="1" applyAlignment="1">
      <alignment vertical="center" wrapText="1"/>
    </xf>
    <xf numFmtId="0" fontId="41" fillId="12" borderId="44" xfId="0" applyFont="1" applyFill="1" applyBorder="1" applyAlignment="1">
      <alignment vertical="center" wrapText="1"/>
    </xf>
    <xf numFmtId="0" fontId="31" fillId="0" borderId="25" xfId="0" applyFont="1" applyFill="1" applyBorder="1" applyAlignment="1">
      <alignment horizontal="center" vertical="center" textRotation="90"/>
    </xf>
    <xf numFmtId="0" fontId="0" fillId="12" borderId="65" xfId="0" applyFill="1" applyBorder="1"/>
    <xf numFmtId="0" fontId="0" fillId="12" borderId="24" xfId="0" applyFill="1" applyBorder="1" applyAlignment="1">
      <alignment vertical="center" wrapText="1"/>
    </xf>
    <xf numFmtId="41" fontId="0" fillId="12" borderId="24" xfId="0" applyNumberFormat="1" applyFill="1" applyBorder="1" applyAlignment="1">
      <alignment horizontal="left" vertical="center"/>
    </xf>
    <xf numFmtId="6" fontId="0" fillId="12" borderId="24" xfId="11" applyNumberFormat="1" applyFont="1" applyFill="1" applyBorder="1" applyAlignment="1">
      <alignment horizontal="center"/>
    </xf>
    <xf numFmtId="0" fontId="0" fillId="0" borderId="38" xfId="0" applyBorder="1"/>
    <xf numFmtId="0" fontId="0" fillId="0" borderId="39" xfId="0" applyBorder="1" applyAlignment="1">
      <alignment vertical="center" wrapText="1"/>
    </xf>
    <xf numFmtId="0" fontId="0" fillId="0" borderId="39" xfId="0" applyBorder="1" applyAlignment="1">
      <alignment horizontal="center" vertical="center"/>
    </xf>
    <xf numFmtId="6" fontId="0" fillId="0" borderId="39" xfId="11" applyNumberFormat="1" applyFont="1" applyBorder="1" applyAlignment="1">
      <alignment horizontal="center"/>
    </xf>
    <xf numFmtId="41" fontId="0" fillId="0" borderId="44" xfId="0" applyNumberFormat="1" applyFill="1" applyBorder="1" applyAlignment="1">
      <alignment horizontal="center" vertical="center"/>
    </xf>
    <xf numFmtId="0" fontId="0" fillId="0" borderId="55" xfId="0" applyBorder="1" applyAlignment="1">
      <alignment vertical="center"/>
    </xf>
    <xf numFmtId="0" fontId="41" fillId="0" borderId="24" xfId="0" applyFont="1" applyBorder="1" applyAlignment="1">
      <alignment wrapText="1"/>
    </xf>
    <xf numFmtId="0" fontId="0" fillId="0" borderId="24" xfId="0" applyBorder="1" applyAlignment="1">
      <alignment horizontal="center" vertical="center"/>
    </xf>
    <xf numFmtId="6" fontId="0" fillId="0" borderId="24" xfId="11" applyNumberFormat="1" applyFont="1" applyBorder="1" applyAlignment="1">
      <alignment horizontal="center"/>
    </xf>
    <xf numFmtId="0" fontId="0" fillId="0" borderId="41" xfId="0" applyBorder="1" applyAlignment="1">
      <alignment horizontal="center" vertical="center"/>
    </xf>
    <xf numFmtId="0" fontId="0" fillId="0" borderId="41" xfId="0" applyBorder="1" applyAlignment="1">
      <alignment horizontal="left" vertical="center"/>
    </xf>
    <xf numFmtId="0" fontId="0" fillId="0" borderId="65" xfId="0" applyBorder="1" applyAlignment="1">
      <alignment horizontal="left" vertical="center"/>
    </xf>
    <xf numFmtId="0" fontId="0" fillId="12" borderId="4" xfId="0" applyFill="1" applyBorder="1" applyAlignment="1">
      <alignment horizontal="center" vertical="center"/>
    </xf>
    <xf numFmtId="0" fontId="0" fillId="12" borderId="24" xfId="0" applyFill="1" applyBorder="1" applyAlignment="1">
      <alignment horizontal="center" vertical="center"/>
    </xf>
    <xf numFmtId="0" fontId="0" fillId="0" borderId="13" xfId="0" applyBorder="1"/>
    <xf numFmtId="0" fontId="0" fillId="12" borderId="44" xfId="0" applyFill="1" applyBorder="1" applyAlignment="1">
      <alignment horizontal="center" vertical="center"/>
    </xf>
    <xf numFmtId="0" fontId="0" fillId="0" borderId="0" xfId="0" applyAlignment="1">
      <alignment horizontal="center" vertical="center"/>
    </xf>
    <xf numFmtId="0" fontId="0" fillId="12" borderId="41" xfId="0" applyFill="1" applyBorder="1" applyAlignment="1">
      <alignment horizontal="center" vertical="center"/>
    </xf>
    <xf numFmtId="0" fontId="0" fillId="0" borderId="38" xfId="0" applyBorder="1" applyAlignment="1">
      <alignment horizontal="center" vertical="center"/>
    </xf>
    <xf numFmtId="0" fontId="0" fillId="12" borderId="43" xfId="0" applyFill="1" applyBorder="1" applyAlignment="1">
      <alignment horizontal="center" vertical="center"/>
    </xf>
    <xf numFmtId="0" fontId="0" fillId="0" borderId="55" xfId="0" applyBorder="1" applyAlignment="1">
      <alignment horizontal="center" vertical="center"/>
    </xf>
    <xf numFmtId="0" fontId="0" fillId="0" borderId="43" xfId="0" applyBorder="1" applyAlignment="1">
      <alignment horizontal="center" vertical="center"/>
    </xf>
    <xf numFmtId="0" fontId="0" fillId="0" borderId="0" xfId="0" applyBorder="1" applyAlignment="1">
      <alignment horizontal="center" vertical="center"/>
    </xf>
    <xf numFmtId="0" fontId="41" fillId="0" borderId="44" xfId="0" applyFont="1" applyBorder="1" applyAlignment="1">
      <alignment vertical="center" wrapText="1"/>
    </xf>
    <xf numFmtId="0" fontId="45" fillId="8" borderId="69" xfId="12" applyFont="1" applyFill="1" applyBorder="1" applyAlignment="1">
      <alignment vertical="center"/>
    </xf>
    <xf numFmtId="170" fontId="45" fillId="8" borderId="71" xfId="0" applyNumberFormat="1" applyFont="1" applyFill="1" applyBorder="1" applyAlignment="1">
      <alignment vertical="center"/>
    </xf>
    <xf numFmtId="42" fontId="46" fillId="15" borderId="71" xfId="0" applyNumberFormat="1" applyFont="1" applyFill="1" applyBorder="1" applyAlignment="1">
      <alignment vertical="center"/>
    </xf>
    <xf numFmtId="0" fontId="44" fillId="14" borderId="0" xfId="13" applyFont="1" applyFill="1" applyBorder="1" applyAlignment="1">
      <alignment horizontal="center" vertical="center"/>
    </xf>
    <xf numFmtId="42" fontId="45" fillId="8" borderId="71" xfId="0" applyNumberFormat="1" applyFont="1" applyFill="1" applyBorder="1" applyAlignment="1">
      <alignment vertical="center"/>
    </xf>
    <xf numFmtId="0" fontId="47" fillId="0" borderId="0" xfId="13" applyFont="1" applyFill="1" applyBorder="1" applyAlignment="1">
      <alignment horizontal="center" vertical="center"/>
    </xf>
    <xf numFmtId="0" fontId="45" fillId="0" borderId="0" xfId="12" applyFont="1" applyFill="1" applyBorder="1" applyAlignment="1">
      <alignment vertical="center"/>
    </xf>
    <xf numFmtId="0" fontId="0" fillId="12" borderId="9" xfId="0" applyFill="1" applyBorder="1" applyAlignment="1">
      <alignment vertical="center"/>
    </xf>
    <xf numFmtId="0" fontId="0" fillId="12" borderId="46" xfId="0" applyFill="1" applyBorder="1" applyAlignment="1">
      <alignment vertical="center" wrapText="1"/>
    </xf>
    <xf numFmtId="42" fontId="0" fillId="0" borderId="4" xfId="0" applyNumberFormat="1" applyBorder="1"/>
    <xf numFmtId="0" fontId="30" fillId="10" borderId="37" xfId="0" applyFont="1" applyFill="1" applyBorder="1" applyAlignment="1">
      <alignment horizontal="center" vertical="center" wrapText="1"/>
    </xf>
    <xf numFmtId="0" fontId="30" fillId="10" borderId="36" xfId="0" applyFont="1" applyFill="1" applyBorder="1" applyAlignment="1">
      <alignment horizontal="center" vertical="center" wrapText="1"/>
    </xf>
    <xf numFmtId="0" fontId="30" fillId="10" borderId="36" xfId="0" applyFont="1" applyFill="1" applyBorder="1" applyAlignment="1">
      <alignment horizontal="center" vertical="center"/>
    </xf>
    <xf numFmtId="0" fontId="30" fillId="10" borderId="73" xfId="0" applyFont="1" applyFill="1" applyBorder="1" applyAlignment="1">
      <alignment horizontal="center" vertical="center" wrapText="1"/>
    </xf>
    <xf numFmtId="0" fontId="30" fillId="10" borderId="74" xfId="0" applyFont="1" applyFill="1" applyBorder="1" applyAlignment="1">
      <alignment horizontal="center" vertical="center" wrapText="1"/>
    </xf>
    <xf numFmtId="14" fontId="0" fillId="2" borderId="36" xfId="0" applyNumberFormat="1" applyFont="1" applyFill="1" applyBorder="1" applyAlignment="1">
      <alignment horizontal="center" vertical="center"/>
    </xf>
    <xf numFmtId="0" fontId="0" fillId="2" borderId="36" xfId="0" applyFont="1" applyFill="1" applyBorder="1" applyAlignment="1">
      <alignment horizontal="center" vertical="center"/>
    </xf>
    <xf numFmtId="3" fontId="0" fillId="2" borderId="36" xfId="2" applyNumberFormat="1" applyFont="1" applyFill="1" applyBorder="1" applyAlignment="1">
      <alignment vertical="center"/>
    </xf>
    <xf numFmtId="0" fontId="2" fillId="16" borderId="36" xfId="0" applyFont="1" applyFill="1" applyBorder="1" applyAlignment="1">
      <alignment vertical="center"/>
    </xf>
    <xf numFmtId="0" fontId="0" fillId="2" borderId="36" xfId="0" applyFont="1" applyFill="1" applyBorder="1" applyAlignment="1">
      <alignment horizontal="center" vertical="center" wrapText="1"/>
    </xf>
    <xf numFmtId="42" fontId="2" fillId="2" borderId="36" xfId="8" applyNumberFormat="1" applyFont="1" applyFill="1" applyBorder="1" applyAlignment="1">
      <alignment horizontal="center" vertical="center" wrapText="1"/>
    </xf>
    <xf numFmtId="0" fontId="2" fillId="2" borderId="34" xfId="0" applyFont="1" applyFill="1" applyBorder="1" applyAlignment="1">
      <alignment horizontal="center" vertical="center" wrapText="1"/>
    </xf>
    <xf numFmtId="14" fontId="0" fillId="2" borderId="1" xfId="0" applyNumberFormat="1" applyFont="1" applyFill="1" applyBorder="1" applyAlignment="1">
      <alignment horizontal="center" vertical="center"/>
    </xf>
    <xf numFmtId="0" fontId="0" fillId="2" borderId="1" xfId="0" applyFont="1" applyFill="1" applyBorder="1" applyAlignment="1">
      <alignment horizontal="center" vertical="center"/>
    </xf>
    <xf numFmtId="3" fontId="0" fillId="2" borderId="1" xfId="2" applyNumberFormat="1" applyFont="1" applyFill="1" applyBorder="1" applyAlignment="1">
      <alignment vertical="center"/>
    </xf>
    <xf numFmtId="0" fontId="2" fillId="0" borderId="1" xfId="0" applyFont="1" applyBorder="1" applyAlignment="1">
      <alignment vertical="center"/>
    </xf>
    <xf numFmtId="0" fontId="0" fillId="2" borderId="1" xfId="0" applyFont="1" applyFill="1" applyBorder="1" applyAlignment="1">
      <alignment horizontal="center" vertical="center" wrapText="1"/>
    </xf>
    <xf numFmtId="42" fontId="2" fillId="2" borderId="1" xfId="8" applyNumberFormat="1"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16" borderId="1" xfId="0" applyFont="1" applyFill="1" applyBorder="1" applyAlignment="1">
      <alignment vertical="center"/>
    </xf>
    <xf numFmtId="14" fontId="0" fillId="2" borderId="9" xfId="0" applyNumberFormat="1" applyFont="1" applyFill="1" applyBorder="1" applyAlignment="1">
      <alignment horizontal="center" vertical="center"/>
    </xf>
    <xf numFmtId="0" fontId="2" fillId="0" borderId="9" xfId="0" applyFont="1" applyBorder="1" applyAlignment="1">
      <alignment vertical="center"/>
    </xf>
    <xf numFmtId="0" fontId="0" fillId="2" borderId="9" xfId="0" applyFont="1" applyFill="1" applyBorder="1" applyAlignment="1">
      <alignment horizontal="center" vertical="center" wrapText="1"/>
    </xf>
    <xf numFmtId="42" fontId="2" fillId="2" borderId="9" xfId="8"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30" fillId="10" borderId="52" xfId="0" applyFont="1" applyFill="1" applyBorder="1" applyAlignment="1">
      <alignment horizontal="center" vertical="center" wrapText="1"/>
    </xf>
    <xf numFmtId="0" fontId="30" fillId="10" borderId="5" xfId="0" applyFont="1" applyFill="1" applyBorder="1" applyAlignment="1">
      <alignment horizontal="center" vertical="center" wrapText="1"/>
    </xf>
    <xf numFmtId="0" fontId="30" fillId="10" borderId="5" xfId="0" applyFont="1" applyFill="1" applyBorder="1" applyAlignment="1">
      <alignment horizontal="center" vertical="center"/>
    </xf>
    <xf numFmtId="0" fontId="30" fillId="10" borderId="75" xfId="0" applyFont="1" applyFill="1" applyBorder="1" applyAlignment="1">
      <alignment horizontal="center" vertical="center" wrapText="1"/>
    </xf>
    <xf numFmtId="0" fontId="30" fillId="10" borderId="76" xfId="0" applyFont="1" applyFill="1" applyBorder="1" applyAlignment="1">
      <alignment horizontal="center" vertical="center" wrapText="1"/>
    </xf>
    <xf numFmtId="0" fontId="0" fillId="9" borderId="24" xfId="0" applyFill="1" applyBorder="1" applyAlignment="1">
      <alignment horizontal="center" vertical="center" wrapText="1"/>
    </xf>
    <xf numFmtId="0" fontId="0" fillId="12" borderId="39" xfId="0" applyFill="1" applyBorder="1" applyAlignment="1">
      <alignment horizontal="center" vertical="center"/>
    </xf>
    <xf numFmtId="0" fontId="0" fillId="12" borderId="29" xfId="0" applyFill="1" applyBorder="1" applyAlignment="1">
      <alignment vertical="center"/>
    </xf>
    <xf numFmtId="42" fontId="0" fillId="0" borderId="39" xfId="0" applyNumberFormat="1" applyBorder="1"/>
    <xf numFmtId="42" fontId="0" fillId="0" borderId="40" xfId="0" applyNumberFormat="1" applyBorder="1"/>
    <xf numFmtId="42" fontId="0" fillId="0" borderId="42" xfId="0" applyNumberFormat="1" applyBorder="1"/>
    <xf numFmtId="42" fontId="0" fillId="0" borderId="44" xfId="0" applyNumberFormat="1" applyBorder="1"/>
    <xf numFmtId="42" fontId="0" fillId="0" borderId="45" xfId="0" applyNumberFormat="1" applyBorder="1"/>
    <xf numFmtId="0" fontId="0" fillId="0" borderId="44" xfId="0" applyBorder="1" applyAlignment="1">
      <alignment vertical="center" wrapText="1"/>
    </xf>
    <xf numFmtId="0" fontId="0" fillId="0" borderId="46" xfId="0" applyBorder="1" applyAlignment="1">
      <alignment vertical="center" wrapText="1"/>
    </xf>
    <xf numFmtId="42" fontId="0" fillId="12" borderId="39" xfId="0" applyNumberFormat="1" applyFill="1" applyBorder="1"/>
    <xf numFmtId="42" fontId="0" fillId="12" borderId="40" xfId="0" applyNumberFormat="1" applyFill="1" applyBorder="1"/>
    <xf numFmtId="42" fontId="0" fillId="12" borderId="4" xfId="0" applyNumberFormat="1" applyFill="1" applyBorder="1"/>
    <xf numFmtId="42" fontId="0" fillId="12" borderId="42" xfId="0" applyNumberFormat="1" applyFill="1" applyBorder="1"/>
    <xf numFmtId="42" fontId="0" fillId="12" borderId="44" xfId="0" applyNumberFormat="1" applyFill="1" applyBorder="1"/>
    <xf numFmtId="42" fontId="0" fillId="12" borderId="45" xfId="0" applyNumberFormat="1" applyFill="1" applyBorder="1"/>
    <xf numFmtId="0" fontId="0" fillId="12" borderId="4" xfId="0" applyFill="1" applyBorder="1"/>
    <xf numFmtId="0" fontId="0" fillId="12" borderId="42" xfId="0" applyFill="1" applyBorder="1"/>
    <xf numFmtId="0" fontId="0" fillId="0" borderId="42" xfId="0" applyBorder="1"/>
    <xf numFmtId="0" fontId="0" fillId="0" borderId="45" xfId="0" applyBorder="1"/>
    <xf numFmtId="0" fontId="0" fillId="9" borderId="66" xfId="0" applyFill="1" applyBorder="1" applyAlignment="1">
      <alignment horizontal="center" vertical="center" wrapText="1"/>
    </xf>
    <xf numFmtId="0" fontId="0" fillId="0" borderId="12" xfId="0" applyBorder="1" applyAlignment="1">
      <alignment vertical="center" wrapText="1"/>
    </xf>
    <xf numFmtId="0" fontId="0" fillId="0" borderId="51" xfId="0" applyBorder="1"/>
    <xf numFmtId="0" fontId="0" fillId="12" borderId="39" xfId="0" applyFill="1" applyBorder="1"/>
    <xf numFmtId="0" fontId="0" fillId="12" borderId="40" xfId="0" applyFill="1" applyBorder="1"/>
    <xf numFmtId="0" fontId="0" fillId="12" borderId="44" xfId="0" applyFill="1" applyBorder="1"/>
    <xf numFmtId="0" fontId="0" fillId="12" borderId="45" xfId="0" applyFill="1" applyBorder="1"/>
    <xf numFmtId="0" fontId="0" fillId="12" borderId="63" xfId="0" applyFill="1" applyBorder="1" applyAlignment="1">
      <alignment vertical="center"/>
    </xf>
    <xf numFmtId="0" fontId="0" fillId="12" borderId="64" xfId="0" applyFill="1" applyBorder="1" applyAlignment="1">
      <alignment vertical="center"/>
    </xf>
    <xf numFmtId="0" fontId="0" fillId="12" borderId="60" xfId="0" applyFill="1" applyBorder="1" applyAlignment="1">
      <alignment vertical="center" wrapText="1"/>
    </xf>
    <xf numFmtId="0" fontId="0" fillId="12" borderId="63" xfId="0" applyFill="1" applyBorder="1" applyAlignment="1">
      <alignment horizontal="center" vertical="center"/>
    </xf>
    <xf numFmtId="0" fontId="0" fillId="12" borderId="64" xfId="0" applyFill="1" applyBorder="1" applyAlignment="1">
      <alignment horizontal="center" vertical="center"/>
    </xf>
    <xf numFmtId="0" fontId="0" fillId="12" borderId="60" xfId="0" applyFill="1" applyBorder="1" applyAlignment="1">
      <alignment horizontal="center" vertical="center"/>
    </xf>
    <xf numFmtId="14" fontId="0" fillId="2" borderId="5" xfId="0" applyNumberFormat="1" applyFont="1" applyFill="1" applyBorder="1" applyAlignment="1">
      <alignment horizontal="center" vertical="center"/>
    </xf>
    <xf numFmtId="0" fontId="0" fillId="2" borderId="5" xfId="0" applyFont="1" applyFill="1" applyBorder="1" applyAlignment="1">
      <alignment horizontal="center" vertical="center"/>
    </xf>
    <xf numFmtId="3" fontId="0" fillId="2" borderId="5" xfId="2" applyNumberFormat="1" applyFont="1" applyFill="1" applyBorder="1" applyAlignment="1">
      <alignment vertical="center"/>
    </xf>
    <xf numFmtId="0" fontId="30" fillId="10" borderId="4" xfId="0" applyFont="1" applyFill="1" applyBorder="1" applyAlignment="1">
      <alignment horizontal="center" vertical="center" wrapText="1"/>
    </xf>
    <xf numFmtId="0" fontId="0" fillId="12" borderId="39" xfId="0" applyFill="1" applyBorder="1" applyAlignment="1">
      <alignment vertical="center"/>
    </xf>
    <xf numFmtId="42" fontId="0" fillId="12" borderId="24" xfId="0" applyNumberFormat="1" applyFill="1" applyBorder="1"/>
    <xf numFmtId="42" fontId="0" fillId="12" borderId="66" xfId="0" applyNumberFormat="1" applyFill="1" applyBorder="1"/>
    <xf numFmtId="0" fontId="0" fillId="0" borderId="50" xfId="0" applyBorder="1" applyAlignment="1">
      <alignment horizontal="center" vertical="center"/>
    </xf>
    <xf numFmtId="0" fontId="40" fillId="0" borderId="72" xfId="0" applyFont="1" applyBorder="1" applyAlignment="1">
      <alignment vertical="center" wrapText="1"/>
    </xf>
    <xf numFmtId="0" fontId="31" fillId="0" borderId="43" xfId="0" applyFont="1" applyFill="1" applyBorder="1" applyAlignment="1">
      <alignment horizontal="center" vertical="center" textRotation="90"/>
    </xf>
    <xf numFmtId="0" fontId="40" fillId="0" borderId="44" xfId="0" applyFont="1" applyBorder="1" applyAlignment="1">
      <alignment vertical="center" wrapText="1"/>
    </xf>
    <xf numFmtId="0" fontId="0" fillId="17" borderId="24" xfId="0" applyFill="1" applyBorder="1" applyAlignment="1">
      <alignment horizontal="center" vertical="center" wrapText="1"/>
    </xf>
    <xf numFmtId="0" fontId="0" fillId="17" borderId="66" xfId="0" applyFill="1" applyBorder="1" applyAlignment="1">
      <alignment horizontal="center" vertical="center" wrapText="1"/>
    </xf>
    <xf numFmtId="0" fontId="31" fillId="2" borderId="0" xfId="0" applyFont="1" applyFill="1" applyBorder="1" applyAlignment="1">
      <alignment horizontal="center" vertical="center" textRotation="90"/>
    </xf>
    <xf numFmtId="0" fontId="0" fillId="0" borderId="0" xfId="0" applyBorder="1" applyAlignment="1">
      <alignment vertical="center" wrapText="1"/>
    </xf>
    <xf numFmtId="42" fontId="0" fillId="0" borderId="0" xfId="0" applyNumberFormat="1" applyBorder="1"/>
    <xf numFmtId="0" fontId="0" fillId="12" borderId="55" xfId="0" applyFill="1" applyBorder="1" applyAlignment="1">
      <alignment horizontal="center" vertical="center"/>
    </xf>
    <xf numFmtId="0" fontId="40" fillId="12" borderId="13" xfId="0" applyFont="1" applyFill="1" applyBorder="1" applyAlignment="1">
      <alignment vertical="center" wrapText="1"/>
    </xf>
    <xf numFmtId="42" fontId="0" fillId="12" borderId="13" xfId="0" applyNumberFormat="1" applyFill="1" applyBorder="1"/>
    <xf numFmtId="42" fontId="0" fillId="12" borderId="51" xfId="0" applyNumberFormat="1" applyFill="1" applyBorder="1"/>
    <xf numFmtId="0" fontId="0" fillId="17" borderId="44" xfId="0" applyFill="1" applyBorder="1" applyAlignment="1">
      <alignment horizontal="center" vertical="center" wrapText="1"/>
    </xf>
    <xf numFmtId="0" fontId="0" fillId="17" borderId="45" xfId="0" applyFill="1" applyBorder="1" applyAlignment="1">
      <alignment horizontal="center" vertical="center" wrapText="1"/>
    </xf>
    <xf numFmtId="0" fontId="41" fillId="12" borderId="4" xfId="0" applyFont="1" applyFill="1" applyBorder="1" applyAlignment="1">
      <alignment wrapText="1"/>
    </xf>
    <xf numFmtId="0" fontId="0" fillId="18" borderId="24" xfId="0" applyFill="1" applyBorder="1" applyAlignment="1">
      <alignment horizontal="center" vertical="center" wrapText="1"/>
    </xf>
    <xf numFmtId="0" fontId="0" fillId="18" borderId="66" xfId="0" applyFill="1" applyBorder="1" applyAlignment="1">
      <alignment horizontal="center" vertical="center" wrapText="1"/>
    </xf>
    <xf numFmtId="0" fontId="0" fillId="18" borderId="4" xfId="0" applyFill="1" applyBorder="1" applyAlignment="1">
      <alignment horizontal="center" vertical="center" wrapText="1"/>
    </xf>
    <xf numFmtId="0" fontId="41" fillId="0" borderId="13" xfId="0" applyFont="1" applyBorder="1" applyAlignment="1">
      <alignment vertical="center" wrapText="1"/>
    </xf>
    <xf numFmtId="0" fontId="0" fillId="18" borderId="42" xfId="0" applyFill="1" applyBorder="1" applyAlignment="1">
      <alignment horizontal="center" vertical="center" wrapText="1"/>
    </xf>
    <xf numFmtId="0" fontId="41" fillId="12" borderId="44" xfId="0" applyFont="1" applyFill="1" applyBorder="1" applyAlignment="1">
      <alignment wrapText="1"/>
    </xf>
    <xf numFmtId="0" fontId="0" fillId="0" borderId="53" xfId="0" applyBorder="1"/>
    <xf numFmtId="0" fontId="41" fillId="0" borderId="39" xfId="0" applyFont="1" applyBorder="1" applyAlignment="1">
      <alignment vertical="center" wrapText="1"/>
    </xf>
    <xf numFmtId="0" fontId="0" fillId="0" borderId="40" xfId="0" applyBorder="1"/>
    <xf numFmtId="0" fontId="41" fillId="12" borderId="24" xfId="0" applyFont="1" applyFill="1" applyBorder="1" applyAlignment="1">
      <alignment wrapText="1"/>
    </xf>
    <xf numFmtId="0" fontId="31" fillId="0" borderId="0" xfId="0" applyFont="1" applyFill="1" applyBorder="1" applyAlignment="1">
      <alignment horizontal="center" vertical="center" textRotation="90"/>
    </xf>
    <xf numFmtId="0" fontId="18" fillId="0" borderId="0" xfId="0" applyFont="1" applyFill="1" applyBorder="1" applyAlignment="1" applyProtection="1">
      <alignment horizontal="center" vertical="center" wrapText="1"/>
      <protection hidden="1"/>
    </xf>
    <xf numFmtId="0" fontId="22" fillId="2" borderId="7" xfId="0" applyFont="1" applyFill="1" applyBorder="1" applyAlignment="1" applyProtection="1">
      <alignment horizontal="center" vertical="center" wrapText="1"/>
      <protection hidden="1"/>
    </xf>
    <xf numFmtId="0" fontId="22" fillId="2" borderId="0" xfId="0" applyFont="1" applyFill="1" applyBorder="1" applyAlignment="1" applyProtection="1">
      <alignment horizontal="center" vertical="center" wrapText="1"/>
      <protection hidden="1"/>
    </xf>
    <xf numFmtId="0" fontId="0" fillId="6" borderId="11" xfId="0" applyFill="1" applyBorder="1"/>
    <xf numFmtId="0" fontId="0" fillId="6" borderId="10" xfId="0" applyFill="1" applyBorder="1"/>
    <xf numFmtId="0" fontId="11" fillId="6" borderId="10" xfId="0" applyFont="1" applyFill="1" applyBorder="1"/>
    <xf numFmtId="0" fontId="11" fillId="6" borderId="9" xfId="0" applyFont="1" applyFill="1" applyBorder="1"/>
    <xf numFmtId="0" fontId="49" fillId="0" borderId="4" xfId="0" applyFont="1" applyFill="1" applyBorder="1" applyAlignment="1" applyProtection="1">
      <alignment horizontal="left" vertical="center" wrapText="1"/>
      <protection hidden="1"/>
    </xf>
    <xf numFmtId="0" fontId="48" fillId="0" borderId="4" xfId="0" applyFont="1" applyBorder="1" applyAlignment="1"/>
    <xf numFmtId="0" fontId="49" fillId="0" borderId="4" xfId="7" applyNumberFormat="1" applyFont="1" applyFill="1" applyBorder="1" applyAlignment="1" applyProtection="1">
      <alignment horizontal="center" vertical="center" wrapText="1"/>
      <protection hidden="1"/>
    </xf>
    <xf numFmtId="0" fontId="48" fillId="0" borderId="4" xfId="0" applyFont="1" applyBorder="1"/>
    <xf numFmtId="0" fontId="50" fillId="0" borderId="4" xfId="0" applyFont="1" applyFill="1" applyBorder="1" applyAlignment="1" applyProtection="1">
      <alignment horizontal="center" vertical="center" wrapText="1"/>
      <protection hidden="1"/>
    </xf>
    <xf numFmtId="0" fontId="51" fillId="0" borderId="4" xfId="0" applyFont="1" applyFill="1" applyBorder="1" applyAlignment="1" applyProtection="1">
      <alignment horizontal="center" vertical="center" wrapText="1"/>
      <protection hidden="1"/>
    </xf>
    <xf numFmtId="0" fontId="52" fillId="2" borderId="4" xfId="0" applyFont="1" applyFill="1" applyBorder="1" applyAlignment="1" applyProtection="1">
      <alignment horizontal="center" vertical="center" wrapText="1"/>
      <protection hidden="1"/>
    </xf>
    <xf numFmtId="0" fontId="51" fillId="0" borderId="4" xfId="0" applyFont="1" applyFill="1" applyBorder="1" applyAlignment="1" applyProtection="1">
      <alignment horizontal="center" vertical="center" wrapText="1"/>
      <protection locked="0"/>
    </xf>
    <xf numFmtId="0" fontId="52" fillId="2" borderId="42" xfId="0" applyFont="1" applyFill="1" applyBorder="1" applyAlignment="1" applyProtection="1">
      <alignment vertical="center" wrapText="1"/>
      <protection hidden="1"/>
    </xf>
    <xf numFmtId="0" fontId="51" fillId="0" borderId="4" xfId="0" applyFont="1" applyFill="1" applyBorder="1" applyAlignment="1" applyProtection="1">
      <alignment horizontal="left" vertical="center" wrapText="1"/>
      <protection hidden="1"/>
    </xf>
    <xf numFmtId="0" fontId="49" fillId="0" borderId="4" xfId="0" applyFont="1" applyFill="1" applyBorder="1" applyAlignment="1" applyProtection="1">
      <alignment vertical="center" wrapText="1"/>
      <protection hidden="1"/>
    </xf>
    <xf numFmtId="0" fontId="49" fillId="0" borderId="11" xfId="0" applyFont="1" applyFill="1" applyBorder="1" applyAlignment="1" applyProtection="1">
      <alignment horizontal="center" vertical="center" wrapText="1"/>
      <protection hidden="1"/>
    </xf>
    <xf numFmtId="0" fontId="49" fillId="2" borderId="4" xfId="0" applyFont="1" applyFill="1" applyBorder="1" applyAlignment="1" applyProtection="1">
      <alignment horizontal="center" vertical="center" wrapText="1"/>
      <protection hidden="1"/>
    </xf>
    <xf numFmtId="0" fontId="49" fillId="0" borderId="44" xfId="0" applyFont="1" applyBorder="1" applyAlignment="1" applyProtection="1">
      <alignment horizontal="left" vertical="center" wrapText="1"/>
      <protection hidden="1"/>
    </xf>
    <xf numFmtId="0" fontId="49" fillId="0" borderId="44" xfId="0" applyFont="1" applyFill="1" applyBorder="1" applyAlignment="1" applyProtection="1">
      <alignment horizontal="left" vertical="center" wrapText="1"/>
      <protection hidden="1"/>
    </xf>
    <xf numFmtId="0" fontId="48" fillId="0" borderId="44" xfId="0" applyFont="1" applyBorder="1"/>
    <xf numFmtId="0" fontId="48" fillId="0" borderId="44" xfId="0" applyFont="1" applyBorder="1" applyAlignment="1">
      <alignment horizontal="center"/>
    </xf>
    <xf numFmtId="0" fontId="49" fillId="0" borderId="44" xfId="0" applyFont="1" applyFill="1" applyBorder="1" applyAlignment="1" applyProtection="1">
      <alignment vertical="center" wrapText="1"/>
      <protection hidden="1"/>
    </xf>
    <xf numFmtId="0" fontId="49" fillId="0" borderId="44" xfId="0" applyFont="1" applyFill="1" applyBorder="1" applyAlignment="1" applyProtection="1">
      <alignment horizontal="center" vertical="center" wrapText="1"/>
      <protection hidden="1"/>
    </xf>
    <xf numFmtId="0" fontId="51" fillId="0" borderId="44" xfId="0" applyFont="1" applyFill="1" applyBorder="1" applyAlignment="1" applyProtection="1">
      <alignment horizontal="center" vertical="center" wrapText="1"/>
      <protection locked="0"/>
    </xf>
    <xf numFmtId="0" fontId="50" fillId="0" borderId="44" xfId="0" applyFont="1" applyBorder="1" applyAlignment="1"/>
    <xf numFmtId="0" fontId="50" fillId="0" borderId="46" xfId="0" applyFont="1" applyBorder="1" applyAlignment="1"/>
    <xf numFmtId="0" fontId="51" fillId="0" borderId="45" xfId="0" applyFont="1" applyFill="1" applyBorder="1" applyAlignment="1" applyProtection="1">
      <alignment horizontal="center" vertical="center" wrapText="1"/>
      <protection hidden="1"/>
    </xf>
    <xf numFmtId="0" fontId="48" fillId="0" borderId="37" xfId="0" applyFont="1" applyBorder="1"/>
    <xf numFmtId="41" fontId="48" fillId="9" borderId="38" xfId="11" applyFont="1" applyFill="1" applyBorder="1" applyAlignment="1">
      <alignment horizontal="center" vertical="center" wrapText="1"/>
    </xf>
    <xf numFmtId="41" fontId="48" fillId="9" borderId="39" xfId="11" applyFont="1" applyFill="1" applyBorder="1" applyAlignment="1">
      <alignment horizontal="center" vertical="center" wrapText="1"/>
    </xf>
    <xf numFmtId="0" fontId="48" fillId="9" borderId="39" xfId="0" applyFont="1" applyFill="1" applyBorder="1" applyAlignment="1">
      <alignment horizontal="center" vertical="center" wrapText="1"/>
    </xf>
    <xf numFmtId="0" fontId="48" fillId="9" borderId="40" xfId="0" applyFont="1" applyFill="1" applyBorder="1" applyAlignment="1">
      <alignment horizontal="center" vertical="center" wrapText="1"/>
    </xf>
    <xf numFmtId="42" fontId="48" fillId="10" borderId="30" xfId="8" applyFont="1" applyFill="1" applyBorder="1" applyAlignment="1" applyProtection="1">
      <alignment horizontal="center" vertical="center" wrapText="1"/>
      <protection hidden="1"/>
    </xf>
    <xf numFmtId="42" fontId="48" fillId="10" borderId="39" xfId="8" applyFont="1" applyFill="1" applyBorder="1" applyAlignment="1" applyProtection="1">
      <alignment horizontal="center" vertical="center" wrapText="1"/>
      <protection hidden="1"/>
    </xf>
    <xf numFmtId="0" fontId="48" fillId="12" borderId="41" xfId="0" applyFont="1" applyFill="1" applyBorder="1" applyAlignment="1">
      <alignment horizontal="center" vertical="center"/>
    </xf>
    <xf numFmtId="0" fontId="48" fillId="12" borderId="4" xfId="0" applyFont="1" applyFill="1" applyBorder="1" applyAlignment="1">
      <alignment vertical="center"/>
    </xf>
    <xf numFmtId="41" fontId="48" fillId="12" borderId="4" xfId="0" applyNumberFormat="1" applyFont="1" applyFill="1" applyBorder="1" applyAlignment="1">
      <alignment horizontal="left" vertical="center"/>
    </xf>
    <xf numFmtId="6" fontId="48" fillId="12" borderId="4" xfId="11" applyNumberFormat="1" applyFont="1" applyFill="1" applyBorder="1" applyAlignment="1">
      <alignment horizontal="center"/>
    </xf>
    <xf numFmtId="9" fontId="48" fillId="12" borderId="4" xfId="0" applyNumberFormat="1" applyFont="1" applyFill="1" applyBorder="1"/>
    <xf numFmtId="0" fontId="48" fillId="12" borderId="4" xfId="0" applyFont="1" applyFill="1" applyBorder="1" applyAlignment="1">
      <alignment horizontal="center"/>
    </xf>
    <xf numFmtId="41" fontId="48" fillId="12" borderId="42" xfId="0" applyNumberFormat="1" applyFont="1" applyFill="1" applyBorder="1"/>
    <xf numFmtId="42" fontId="48" fillId="12" borderId="11" xfId="8" applyFont="1" applyFill="1" applyBorder="1" applyAlignment="1" applyProtection="1">
      <alignment horizontal="center" vertical="center" wrapText="1"/>
      <protection hidden="1"/>
    </xf>
    <xf numFmtId="42" fontId="48" fillId="12" borderId="4" xfId="8" applyFont="1" applyFill="1" applyBorder="1" applyAlignment="1" applyProtection="1">
      <alignment horizontal="center" vertical="center" wrapText="1"/>
      <protection hidden="1"/>
    </xf>
    <xf numFmtId="0" fontId="48" fillId="12" borderId="4" xfId="0" applyFont="1" applyFill="1" applyBorder="1" applyAlignment="1">
      <alignment vertical="center" wrapText="1"/>
    </xf>
    <xf numFmtId="42" fontId="49" fillId="12" borderId="57" xfId="8" applyFont="1" applyFill="1" applyBorder="1" applyAlignment="1" applyProtection="1">
      <alignment vertical="center"/>
      <protection hidden="1"/>
    </xf>
    <xf numFmtId="42" fontId="49" fillId="12" borderId="44" xfId="8" applyFont="1" applyFill="1" applyBorder="1" applyAlignment="1" applyProtection="1">
      <alignment vertical="center"/>
      <protection hidden="1"/>
    </xf>
    <xf numFmtId="0" fontId="48" fillId="0" borderId="38" xfId="0" applyFont="1" applyBorder="1" applyAlignment="1">
      <alignment horizontal="center" vertical="center"/>
    </xf>
    <xf numFmtId="0" fontId="48" fillId="0" borderId="4" xfId="0" applyFont="1" applyBorder="1" applyAlignment="1">
      <alignment vertical="center" wrapText="1"/>
    </xf>
    <xf numFmtId="0" fontId="48" fillId="0" borderId="39" xfId="0" applyFont="1" applyBorder="1" applyAlignment="1">
      <alignment horizontal="center" vertical="center"/>
    </xf>
    <xf numFmtId="6" fontId="48" fillId="0" borderId="39" xfId="11" applyNumberFormat="1" applyFont="1" applyBorder="1" applyAlignment="1">
      <alignment horizontal="center"/>
    </xf>
    <xf numFmtId="9" fontId="48" fillId="0" borderId="39" xfId="0" applyNumberFormat="1" applyFont="1" applyBorder="1"/>
    <xf numFmtId="0" fontId="48" fillId="0" borderId="39" xfId="0" applyFont="1" applyBorder="1" applyAlignment="1">
      <alignment horizontal="center"/>
    </xf>
    <xf numFmtId="42" fontId="48" fillId="2" borderId="30" xfId="8" applyFont="1" applyFill="1" applyBorder="1" applyAlignment="1" applyProtection="1">
      <alignment vertical="center"/>
      <protection hidden="1"/>
    </xf>
    <xf numFmtId="42" fontId="48" fillId="2" borderId="39" xfId="8" applyFont="1" applyFill="1" applyBorder="1" applyAlignment="1" applyProtection="1">
      <alignment vertical="center"/>
      <protection hidden="1"/>
    </xf>
    <xf numFmtId="0" fontId="48" fillId="0" borderId="41" xfId="0" applyFont="1" applyBorder="1" applyAlignment="1">
      <alignment horizontal="center" vertical="center"/>
    </xf>
    <xf numFmtId="0" fontId="48" fillId="0" borderId="4" xfId="0" applyFont="1" applyBorder="1" applyAlignment="1">
      <alignment horizontal="center" vertical="center"/>
    </xf>
    <xf numFmtId="6" fontId="48" fillId="0" borderId="4" xfId="11" applyNumberFormat="1" applyFont="1" applyBorder="1" applyAlignment="1">
      <alignment horizontal="center"/>
    </xf>
    <xf numFmtId="9" fontId="48" fillId="0" borderId="4" xfId="0" applyNumberFormat="1" applyFont="1" applyBorder="1"/>
    <xf numFmtId="42" fontId="48" fillId="2" borderId="11" xfId="8" applyFont="1" applyFill="1" applyBorder="1" applyAlignment="1" applyProtection="1">
      <alignment vertical="center"/>
      <protection hidden="1"/>
    </xf>
    <xf numFmtId="42" fontId="48" fillId="2" borderId="4" xfId="8" applyFont="1" applyFill="1" applyBorder="1" applyAlignment="1" applyProtection="1">
      <alignment vertical="center"/>
      <protection hidden="1"/>
    </xf>
    <xf numFmtId="41" fontId="48" fillId="0" borderId="44" xfId="0" applyNumberFormat="1" applyFont="1" applyFill="1" applyBorder="1" applyAlignment="1">
      <alignment horizontal="center" vertical="center"/>
    </xf>
    <xf numFmtId="41" fontId="48" fillId="12" borderId="48" xfId="0" applyNumberFormat="1" applyFont="1" applyFill="1" applyBorder="1" applyAlignment="1">
      <alignment horizontal="center" vertical="center"/>
    </xf>
    <xf numFmtId="0" fontId="48" fillId="11" borderId="54" xfId="0" applyFont="1" applyFill="1" applyBorder="1" applyAlignment="1">
      <alignment horizontal="center" vertical="center"/>
    </xf>
    <xf numFmtId="0" fontId="48" fillId="11" borderId="28" xfId="0" applyFont="1" applyFill="1" applyBorder="1" applyAlignment="1">
      <alignment vertical="center"/>
    </xf>
    <xf numFmtId="0" fontId="48" fillId="11" borderId="28" xfId="0" applyFont="1" applyFill="1" applyBorder="1" applyAlignment="1">
      <alignment horizontal="center" vertical="center"/>
    </xf>
    <xf numFmtId="6" fontId="48" fillId="11" borderId="28" xfId="11" applyNumberFormat="1" applyFont="1" applyFill="1" applyBorder="1" applyAlignment="1">
      <alignment horizontal="center"/>
    </xf>
    <xf numFmtId="9" fontId="48" fillId="11" borderId="28" xfId="0" applyNumberFormat="1" applyFont="1" applyFill="1" applyBorder="1"/>
    <xf numFmtId="0" fontId="48" fillId="11" borderId="28" xfId="0" applyFont="1" applyFill="1" applyBorder="1" applyAlignment="1">
      <alignment horizontal="center"/>
    </xf>
    <xf numFmtId="41" fontId="48" fillId="11" borderId="56" xfId="0" applyNumberFormat="1" applyFont="1" applyFill="1" applyBorder="1"/>
    <xf numFmtId="42" fontId="48" fillId="11" borderId="6" xfId="8" applyFont="1" applyFill="1" applyBorder="1" applyAlignment="1" applyProtection="1">
      <alignment vertical="center"/>
      <protection hidden="1"/>
    </xf>
    <xf numFmtId="42" fontId="48" fillId="11" borderId="28" xfId="8" applyFont="1" applyFill="1" applyBorder="1" applyAlignment="1" applyProtection="1">
      <alignment vertical="center"/>
      <protection hidden="1"/>
    </xf>
    <xf numFmtId="0" fontId="53" fillId="13" borderId="67" xfId="0" applyFont="1" applyFill="1" applyBorder="1" applyAlignment="1">
      <alignment horizontal="center" vertical="center" textRotation="90"/>
    </xf>
    <xf numFmtId="0" fontId="51" fillId="0" borderId="25" xfId="0" applyFont="1" applyFill="1" applyBorder="1" applyAlignment="1">
      <alignment horizontal="center" vertical="center" textRotation="90"/>
    </xf>
    <xf numFmtId="0" fontId="48" fillId="0" borderId="41" xfId="0" applyFont="1" applyFill="1" applyBorder="1" applyAlignment="1">
      <alignment horizontal="center" vertical="center"/>
    </xf>
    <xf numFmtId="42" fontId="48" fillId="2" borderId="11" xfId="8" applyFont="1" applyFill="1" applyBorder="1" applyAlignment="1" applyProtection="1">
      <alignment horizontal="center" vertical="center" wrapText="1"/>
      <protection hidden="1"/>
    </xf>
    <xf numFmtId="42" fontId="48" fillId="2" borderId="4" xfId="8" applyFont="1" applyFill="1" applyBorder="1" applyAlignment="1" applyProtection="1">
      <alignment horizontal="center" vertical="center" wrapText="1"/>
      <protection hidden="1"/>
    </xf>
    <xf numFmtId="41" fontId="48" fillId="12" borderId="49" xfId="0" applyNumberFormat="1" applyFont="1" applyFill="1" applyBorder="1" applyAlignment="1">
      <alignment horizontal="center" vertical="center"/>
    </xf>
    <xf numFmtId="0" fontId="48" fillId="12" borderId="4" xfId="0" applyFont="1" applyFill="1" applyBorder="1" applyAlignment="1">
      <alignment horizontal="center" vertical="center"/>
    </xf>
    <xf numFmtId="42" fontId="48" fillId="12" borderId="42" xfId="8" applyFont="1" applyFill="1" applyBorder="1" applyAlignment="1" applyProtection="1">
      <alignment horizontal="center" vertical="center" wrapText="1"/>
      <protection hidden="1"/>
    </xf>
    <xf numFmtId="16" fontId="48" fillId="0" borderId="41" xfId="0" applyNumberFormat="1" applyFont="1" applyBorder="1" applyAlignment="1">
      <alignment horizontal="center" vertical="center"/>
    </xf>
    <xf numFmtId="3" fontId="48" fillId="0" borderId="41" xfId="0" applyNumberFormat="1" applyFont="1" applyBorder="1" applyAlignment="1">
      <alignment horizontal="center" vertical="center"/>
    </xf>
    <xf numFmtId="0" fontId="48" fillId="0" borderId="52" xfId="0" applyFont="1" applyBorder="1" applyAlignment="1">
      <alignment horizontal="center" vertical="center" textRotation="90"/>
    </xf>
    <xf numFmtId="6" fontId="48" fillId="0" borderId="28" xfId="11" applyNumberFormat="1" applyFont="1" applyBorder="1" applyAlignment="1">
      <alignment horizontal="center"/>
    </xf>
    <xf numFmtId="9" fontId="48" fillId="0" borderId="28" xfId="0" applyNumberFormat="1" applyFont="1" applyBorder="1"/>
    <xf numFmtId="0" fontId="48" fillId="0" borderId="28" xfId="0" applyFont="1" applyBorder="1" applyAlignment="1">
      <alignment horizontal="center"/>
    </xf>
    <xf numFmtId="41" fontId="48" fillId="0" borderId="56" xfId="0" applyNumberFormat="1" applyFont="1" applyBorder="1"/>
    <xf numFmtId="42" fontId="48" fillId="2" borderId="6" xfId="8" applyFont="1" applyFill="1" applyBorder="1" applyAlignment="1" applyProtection="1">
      <alignment vertical="center"/>
      <protection hidden="1"/>
    </xf>
    <xf numFmtId="0" fontId="48" fillId="13" borderId="52" xfId="0" applyFont="1" applyFill="1" applyBorder="1"/>
    <xf numFmtId="0" fontId="48" fillId="13" borderId="13" xfId="0" applyFont="1" applyFill="1" applyBorder="1" applyAlignment="1">
      <alignment horizontal="center" vertical="center"/>
    </xf>
    <xf numFmtId="6" fontId="48" fillId="13" borderId="13" xfId="11" applyNumberFormat="1" applyFont="1" applyFill="1" applyBorder="1" applyAlignment="1">
      <alignment horizontal="center"/>
    </xf>
    <xf numFmtId="9" fontId="48" fillId="13" borderId="13" xfId="0" applyNumberFormat="1" applyFont="1" applyFill="1" applyBorder="1"/>
    <xf numFmtId="0" fontId="48" fillId="13" borderId="13" xfId="0" applyFont="1" applyFill="1" applyBorder="1" applyAlignment="1">
      <alignment horizontal="center"/>
    </xf>
    <xf numFmtId="41" fontId="48" fillId="13" borderId="51" xfId="0" applyNumberFormat="1" applyFont="1" applyFill="1" applyBorder="1"/>
    <xf numFmtId="42" fontId="48" fillId="13" borderId="8" xfId="8" applyFont="1" applyFill="1" applyBorder="1" applyAlignment="1" applyProtection="1">
      <alignment vertical="center"/>
      <protection hidden="1"/>
    </xf>
    <xf numFmtId="42" fontId="48" fillId="13" borderId="13" xfId="8" applyFont="1" applyFill="1" applyBorder="1" applyAlignment="1" applyProtection="1">
      <alignment vertical="center"/>
      <protection hidden="1"/>
    </xf>
    <xf numFmtId="0" fontId="48" fillId="0" borderId="0" xfId="0" applyFont="1" applyFill="1"/>
    <xf numFmtId="0" fontId="51" fillId="0" borderId="0" xfId="0" applyFont="1" applyFill="1" applyBorder="1" applyAlignment="1" applyProtection="1">
      <alignment horizontal="center" vertical="center" wrapText="1"/>
      <protection hidden="1"/>
    </xf>
    <xf numFmtId="41" fontId="51" fillId="0" borderId="4" xfId="0" applyNumberFormat="1" applyFont="1" applyFill="1" applyBorder="1" applyAlignment="1" applyProtection="1">
      <alignment horizontal="center" vertical="center" wrapText="1"/>
      <protection hidden="1"/>
    </xf>
    <xf numFmtId="0" fontId="51" fillId="12" borderId="4" xfId="0" applyFont="1" applyFill="1" applyBorder="1" applyAlignment="1" applyProtection="1">
      <alignment horizontal="center" vertical="center" wrapText="1"/>
      <protection hidden="1"/>
    </xf>
    <xf numFmtId="41" fontId="51" fillId="12" borderId="4" xfId="0" applyNumberFormat="1" applyFont="1" applyFill="1" applyBorder="1" applyAlignment="1" applyProtection="1">
      <alignment horizontal="center" vertical="center" wrapText="1"/>
      <protection hidden="1"/>
    </xf>
    <xf numFmtId="0" fontId="55" fillId="8" borderId="39" xfId="0" applyFont="1" applyFill="1" applyBorder="1" applyAlignment="1">
      <alignment vertical="center" wrapText="1"/>
    </xf>
    <xf numFmtId="0" fontId="48" fillId="8" borderId="39" xfId="0" applyFont="1" applyFill="1" applyBorder="1" applyAlignment="1">
      <alignment vertical="center" wrapText="1"/>
    </xf>
    <xf numFmtId="0" fontId="48" fillId="4" borderId="39" xfId="0" applyFont="1" applyFill="1" applyBorder="1" applyAlignment="1">
      <alignment horizontal="center" vertical="center" wrapText="1"/>
    </xf>
    <xf numFmtId="0" fontId="55" fillId="12" borderId="4" xfId="0" applyFont="1" applyFill="1" applyBorder="1" applyAlignment="1">
      <alignment vertical="center" wrapText="1"/>
    </xf>
    <xf numFmtId="41" fontId="48" fillId="12" borderId="4" xfId="0" applyNumberFormat="1" applyFont="1" applyFill="1" applyBorder="1" applyAlignment="1">
      <alignment vertical="center" wrapText="1"/>
    </xf>
    <xf numFmtId="41" fontId="48" fillId="12" borderId="42" xfId="0" applyNumberFormat="1" applyFont="1" applyFill="1" applyBorder="1" applyAlignment="1">
      <alignment vertical="center" wrapText="1"/>
    </xf>
    <xf numFmtId="0" fontId="55" fillId="0" borderId="4" xfId="0" applyFont="1" applyBorder="1" applyAlignment="1">
      <alignment vertical="center" wrapText="1"/>
    </xf>
    <xf numFmtId="41" fontId="48" fillId="0" borderId="4" xfId="0" applyNumberFormat="1" applyFont="1" applyBorder="1" applyAlignment="1">
      <alignment vertical="center" wrapText="1"/>
    </xf>
    <xf numFmtId="0" fontId="55" fillId="4" borderId="39" xfId="0" applyFont="1" applyFill="1" applyBorder="1" applyAlignment="1">
      <alignment vertical="center" wrapText="1"/>
    </xf>
    <xf numFmtId="0" fontId="48" fillId="4" borderId="39" xfId="0" applyFont="1" applyFill="1" applyBorder="1" applyAlignment="1">
      <alignment vertical="center" wrapText="1"/>
    </xf>
    <xf numFmtId="0" fontId="55" fillId="4" borderId="4" xfId="0" applyFont="1" applyFill="1" applyBorder="1" applyAlignment="1">
      <alignment vertical="center" wrapText="1"/>
    </xf>
    <xf numFmtId="0" fontId="55" fillId="4" borderId="42" xfId="0" applyFont="1" applyFill="1" applyBorder="1" applyAlignment="1">
      <alignment vertical="center" wrapText="1"/>
    </xf>
    <xf numFmtId="0" fontId="48" fillId="13" borderId="13" xfId="0" applyFont="1" applyFill="1" applyBorder="1" applyAlignment="1">
      <alignment wrapText="1"/>
    </xf>
    <xf numFmtId="42" fontId="48" fillId="4" borderId="44" xfId="8" applyFont="1" applyFill="1" applyBorder="1" applyAlignment="1" applyProtection="1">
      <alignment vertical="center"/>
      <protection hidden="1"/>
    </xf>
    <xf numFmtId="6" fontId="48" fillId="4" borderId="44" xfId="11" applyNumberFormat="1" applyFont="1" applyFill="1" applyBorder="1" applyAlignment="1">
      <alignment horizontal="center"/>
    </xf>
    <xf numFmtId="9" fontId="48" fillId="4" borderId="44" xfId="0" applyNumberFormat="1" applyFont="1" applyFill="1" applyBorder="1"/>
    <xf numFmtId="0" fontId="48" fillId="4" borderId="44" xfId="0" applyFont="1" applyFill="1" applyBorder="1" applyAlignment="1">
      <alignment horizontal="center"/>
    </xf>
    <xf numFmtId="3" fontId="48" fillId="0" borderId="65" xfId="0" applyNumberFormat="1" applyFont="1" applyBorder="1" applyAlignment="1">
      <alignment horizontal="center" vertical="center"/>
    </xf>
    <xf numFmtId="0" fontId="55" fillId="4" borderId="24" xfId="0" applyFont="1" applyFill="1" applyBorder="1" applyAlignment="1">
      <alignment vertical="center" wrapText="1"/>
    </xf>
    <xf numFmtId="0" fontId="48" fillId="0" borderId="4" xfId="0" applyFont="1" applyBorder="1" applyAlignment="1">
      <alignment horizontal="center"/>
    </xf>
    <xf numFmtId="0" fontId="56" fillId="2" borderId="0" xfId="0" applyFont="1" applyFill="1" applyBorder="1" applyAlignment="1" applyProtection="1">
      <alignment vertical="center" wrapText="1"/>
      <protection hidden="1"/>
    </xf>
    <xf numFmtId="9" fontId="48" fillId="2" borderId="4" xfId="7" applyFont="1" applyFill="1" applyBorder="1" applyAlignment="1" applyProtection="1">
      <alignment vertical="center"/>
      <protection hidden="1"/>
    </xf>
    <xf numFmtId="41" fontId="48" fillId="2" borderId="42" xfId="0" applyNumberFormat="1" applyFont="1" applyFill="1" applyBorder="1"/>
    <xf numFmtId="42" fontId="48" fillId="10" borderId="40" xfId="8" applyFont="1" applyFill="1" applyBorder="1" applyAlignment="1" applyProtection="1">
      <alignment horizontal="center" vertical="center" wrapText="1"/>
      <protection hidden="1"/>
    </xf>
    <xf numFmtId="0" fontId="48" fillId="12" borderId="43" xfId="0" applyFont="1" applyFill="1" applyBorder="1" applyAlignment="1">
      <alignment horizontal="center" vertical="center"/>
    </xf>
    <xf numFmtId="0" fontId="48" fillId="12" borderId="44" xfId="0" applyFont="1" applyFill="1" applyBorder="1" applyAlignment="1">
      <alignment vertical="center" wrapText="1"/>
    </xf>
    <xf numFmtId="41" fontId="48" fillId="12" borderId="44" xfId="0" applyNumberFormat="1" applyFont="1" applyFill="1" applyBorder="1" applyAlignment="1">
      <alignment horizontal="left" vertical="center"/>
    </xf>
    <xf numFmtId="6" fontId="48" fillId="12" borderId="44" xfId="11" applyNumberFormat="1" applyFont="1" applyFill="1" applyBorder="1" applyAlignment="1">
      <alignment horizontal="center"/>
    </xf>
    <xf numFmtId="9" fontId="48" fillId="12" borderId="44" xfId="0" applyNumberFormat="1" applyFont="1" applyFill="1" applyBorder="1"/>
    <xf numFmtId="0" fontId="48" fillId="12" borderId="44" xfId="0" applyFont="1" applyFill="1" applyBorder="1" applyAlignment="1">
      <alignment horizontal="center"/>
    </xf>
    <xf numFmtId="41" fontId="48" fillId="12" borderId="45" xfId="0" applyNumberFormat="1" applyFont="1" applyFill="1" applyBorder="1"/>
    <xf numFmtId="42" fontId="49" fillId="12" borderId="45" xfId="8" applyFont="1" applyFill="1" applyBorder="1" applyAlignment="1" applyProtection="1">
      <alignment vertical="center"/>
      <protection hidden="1"/>
    </xf>
    <xf numFmtId="0" fontId="48" fillId="0" borderId="39" xfId="0" applyFont="1" applyBorder="1" applyAlignment="1">
      <alignment vertical="center" wrapText="1"/>
    </xf>
    <xf numFmtId="41" fontId="48" fillId="2" borderId="40" xfId="0" applyNumberFormat="1" applyFont="1" applyFill="1" applyBorder="1"/>
    <xf numFmtId="42" fontId="48" fillId="2" borderId="40" xfId="8" applyFont="1" applyFill="1" applyBorder="1" applyAlignment="1" applyProtection="1">
      <alignment vertical="center"/>
      <protection hidden="1"/>
    </xf>
    <xf numFmtId="42" fontId="48" fillId="2" borderId="42" xfId="8" applyFont="1" applyFill="1" applyBorder="1" applyAlignment="1" applyProtection="1">
      <alignment vertical="center"/>
      <protection hidden="1"/>
    </xf>
    <xf numFmtId="0" fontId="48" fillId="2" borderId="67" xfId="0" applyFont="1" applyFill="1" applyBorder="1" applyAlignment="1"/>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12"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11" fillId="2" borderId="5" xfId="0" applyFont="1" applyFill="1" applyBorder="1" applyAlignment="1">
      <alignment horizontal="left" wrapText="1"/>
    </xf>
    <xf numFmtId="0" fontId="11" fillId="2" borderId="0" xfId="0" applyFont="1" applyFill="1" applyAlignment="1">
      <alignment horizontal="left" wrapText="1"/>
    </xf>
    <xf numFmtId="0" fontId="11" fillId="2" borderId="6" xfId="0" applyFont="1" applyFill="1" applyBorder="1" applyAlignment="1">
      <alignment horizontal="left" wrapText="1"/>
    </xf>
    <xf numFmtId="0" fontId="11" fillId="0" borderId="1" xfId="0" applyFont="1" applyFill="1" applyBorder="1" applyAlignment="1">
      <alignment horizontal="left" wrapText="1"/>
    </xf>
    <xf numFmtId="0" fontId="11" fillId="0" borderId="2" xfId="0" applyFont="1" applyFill="1" applyBorder="1" applyAlignment="1">
      <alignment horizontal="left" wrapText="1"/>
    </xf>
    <xf numFmtId="0" fontId="11" fillId="0" borderId="3" xfId="0" applyFont="1" applyFill="1" applyBorder="1" applyAlignment="1">
      <alignment horizontal="left" wrapText="1"/>
    </xf>
    <xf numFmtId="0" fontId="11" fillId="0" borderId="5" xfId="0" applyFont="1" applyFill="1" applyBorder="1" applyAlignment="1">
      <alignment horizontal="left" wrapText="1"/>
    </xf>
    <xf numFmtId="0" fontId="11" fillId="0" borderId="0" xfId="0" applyFont="1" applyFill="1" applyBorder="1" applyAlignment="1">
      <alignment horizontal="left" wrapText="1"/>
    </xf>
    <xf numFmtId="0" fontId="11" fillId="0" borderId="6" xfId="0" applyFont="1" applyFill="1" applyBorder="1" applyAlignment="1">
      <alignment horizontal="left" wrapText="1"/>
    </xf>
    <xf numFmtId="0" fontId="31" fillId="2" borderId="5" xfId="0" applyFont="1" applyFill="1" applyBorder="1" applyAlignment="1">
      <alignment horizontal="left" wrapText="1"/>
    </xf>
    <xf numFmtId="0" fontId="31" fillId="2" borderId="0" xfId="0" applyFont="1" applyFill="1" applyAlignment="1">
      <alignment horizontal="left" wrapText="1"/>
    </xf>
    <xf numFmtId="0" fontId="31" fillId="2" borderId="6" xfId="0" applyFont="1" applyFill="1" applyBorder="1" applyAlignment="1">
      <alignment horizontal="left" wrapText="1"/>
    </xf>
    <xf numFmtId="0" fontId="11" fillId="2" borderId="5"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6" xfId="0" applyFont="1" applyFill="1" applyBorder="1" applyAlignment="1">
      <alignment horizontal="left" vertical="center" wrapText="1"/>
    </xf>
    <xf numFmtId="0" fontId="11" fillId="0" borderId="5" xfId="0" applyFont="1" applyBorder="1" applyAlignment="1">
      <alignment horizontal="left" wrapText="1"/>
    </xf>
    <xf numFmtId="0" fontId="11" fillId="0" borderId="0" xfId="0" applyFont="1" applyAlignment="1">
      <alignment horizontal="left" wrapText="1"/>
    </xf>
    <xf numFmtId="0" fontId="11" fillId="0" borderId="6" xfId="0" applyFont="1" applyBorder="1" applyAlignment="1">
      <alignment horizontal="left" wrapText="1"/>
    </xf>
    <xf numFmtId="0" fontId="11" fillId="0" borderId="5" xfId="0" applyFont="1" applyBorder="1" applyAlignment="1">
      <alignment horizontal="left" vertical="top" wrapText="1"/>
    </xf>
    <xf numFmtId="0" fontId="11" fillId="0" borderId="0" xfId="0" applyFont="1" applyAlignment="1">
      <alignment horizontal="left" vertical="top" wrapText="1"/>
    </xf>
    <xf numFmtId="0" fontId="11" fillId="0" borderId="6" xfId="0" applyFont="1" applyBorder="1" applyAlignment="1">
      <alignment horizontal="left" vertical="top" wrapText="1"/>
    </xf>
    <xf numFmtId="0" fontId="11" fillId="0" borderId="1" xfId="0" applyFont="1" applyBorder="1" applyAlignment="1">
      <alignment horizontal="left" wrapText="1"/>
    </xf>
    <xf numFmtId="0" fontId="11" fillId="0" borderId="2" xfId="0" applyFont="1" applyBorder="1" applyAlignment="1">
      <alignment horizontal="left" wrapText="1"/>
    </xf>
    <xf numFmtId="0" fontId="11" fillId="0" borderId="3" xfId="0" applyFont="1" applyBorder="1" applyAlignment="1">
      <alignment horizontal="left" wrapText="1"/>
    </xf>
    <xf numFmtId="0" fontId="0" fillId="0" borderId="0" xfId="0" applyAlignment="1">
      <alignment vertical="top" wrapText="1"/>
    </xf>
    <xf numFmtId="0" fontId="11" fillId="0" borderId="0" xfId="0" applyFont="1" applyBorder="1" applyAlignment="1">
      <alignment horizontal="left" wrapText="1"/>
    </xf>
    <xf numFmtId="0" fontId="31" fillId="2" borderId="5"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6" xfId="0" applyFont="1" applyFill="1" applyBorder="1" applyAlignment="1">
      <alignment horizontal="left" vertical="center" wrapText="1"/>
    </xf>
    <xf numFmtId="0" fontId="11" fillId="6" borderId="9" xfId="0" applyFont="1" applyFill="1" applyBorder="1" applyAlignment="1">
      <alignment horizontal="left"/>
    </xf>
    <xf numFmtId="0" fontId="11" fillId="6" borderId="10" xfId="0" applyFont="1" applyFill="1" applyBorder="1" applyAlignment="1">
      <alignment horizontal="left"/>
    </xf>
    <xf numFmtId="0" fontId="49" fillId="3" borderId="58" xfId="0" applyFont="1" applyFill="1" applyBorder="1" applyAlignment="1" applyProtection="1">
      <alignment horizontal="center" vertical="center" wrapText="1"/>
      <protection hidden="1"/>
    </xf>
    <xf numFmtId="0" fontId="48" fillId="0" borderId="4" xfId="0" applyFont="1" applyBorder="1" applyAlignment="1">
      <alignment horizontal="center"/>
    </xf>
    <xf numFmtId="0" fontId="49" fillId="3" borderId="41" xfId="0" applyFont="1" applyFill="1" applyBorder="1" applyAlignment="1" applyProtection="1">
      <alignment horizontal="center" vertical="center" wrapText="1"/>
      <protection hidden="1"/>
    </xf>
    <xf numFmtId="0" fontId="49" fillId="3" borderId="4" xfId="0" applyFont="1" applyFill="1" applyBorder="1" applyAlignment="1" applyProtection="1">
      <alignment horizontal="center" vertical="center" wrapText="1"/>
      <protection hidden="1"/>
    </xf>
    <xf numFmtId="0" fontId="49" fillId="3" borderId="42" xfId="0" applyFont="1" applyFill="1" applyBorder="1" applyAlignment="1" applyProtection="1">
      <alignment horizontal="center" vertical="center" wrapText="1"/>
      <protection hidden="1"/>
    </xf>
    <xf numFmtId="0" fontId="49" fillId="0" borderId="41" xfId="0" applyFont="1" applyFill="1" applyBorder="1" applyAlignment="1" applyProtection="1">
      <alignment horizontal="left" vertical="center" wrapText="1"/>
      <protection hidden="1"/>
    </xf>
    <xf numFmtId="0" fontId="49" fillId="0" borderId="4" xfId="0" applyFont="1" applyFill="1" applyBorder="1" applyAlignment="1" applyProtection="1">
      <alignment horizontal="left" vertical="center" wrapText="1"/>
      <protection hidden="1"/>
    </xf>
    <xf numFmtId="0" fontId="51" fillId="0" borderId="41" xfId="0" applyFont="1" applyFill="1" applyBorder="1" applyAlignment="1" applyProtection="1">
      <alignment horizontal="left" vertical="center" wrapText="1"/>
      <protection hidden="1"/>
    </xf>
    <xf numFmtId="0" fontId="51" fillId="0" borderId="4" xfId="0" applyFont="1" applyFill="1" applyBorder="1" applyAlignment="1" applyProtection="1">
      <alignment horizontal="left" vertical="center" wrapText="1"/>
      <protection hidden="1"/>
    </xf>
    <xf numFmtId="0" fontId="49" fillId="0" borderId="43" xfId="0" applyFont="1" applyBorder="1" applyAlignment="1" applyProtection="1">
      <alignment horizontal="left" vertical="center" wrapText="1"/>
      <protection hidden="1"/>
    </xf>
    <xf numFmtId="0" fontId="49" fillId="0" borderId="44" xfId="0" applyFont="1" applyBorder="1" applyAlignment="1" applyProtection="1">
      <alignment horizontal="left" vertical="center" wrapText="1"/>
      <protection hidden="1"/>
    </xf>
    <xf numFmtId="0" fontId="49" fillId="0" borderId="9" xfId="0" applyFont="1" applyFill="1" applyBorder="1" applyAlignment="1" applyProtection="1">
      <alignment horizontal="center" vertical="center" wrapText="1"/>
      <protection hidden="1"/>
    </xf>
    <xf numFmtId="0" fontId="49" fillId="0" borderId="10" xfId="0" applyFont="1" applyFill="1" applyBorder="1" applyAlignment="1" applyProtection="1">
      <alignment horizontal="center" vertical="center" wrapText="1"/>
      <protection hidden="1"/>
    </xf>
    <xf numFmtId="0" fontId="49" fillId="0" borderId="11" xfId="0" applyFont="1" applyFill="1" applyBorder="1" applyAlignment="1" applyProtection="1">
      <alignment horizontal="center" vertical="center" wrapText="1"/>
      <protection hidden="1"/>
    </xf>
    <xf numFmtId="0" fontId="48" fillId="0" borderId="60" xfId="0" applyFont="1" applyBorder="1" applyAlignment="1">
      <alignment horizontal="center"/>
    </xf>
    <xf numFmtId="0" fontId="48" fillId="0" borderId="62" xfId="0" applyFont="1" applyBorder="1" applyAlignment="1">
      <alignment horizontal="center"/>
    </xf>
    <xf numFmtId="2" fontId="49" fillId="2" borderId="4" xfId="0" applyNumberFormat="1" applyFont="1" applyFill="1" applyBorder="1" applyAlignment="1" applyProtection="1">
      <alignment horizontal="center" vertical="center" wrapText="1"/>
      <protection hidden="1"/>
    </xf>
    <xf numFmtId="2" fontId="49" fillId="2" borderId="42" xfId="0" applyNumberFormat="1" applyFont="1" applyFill="1" applyBorder="1" applyAlignment="1" applyProtection="1">
      <alignment horizontal="center" vertical="center" wrapText="1"/>
      <protection hidden="1"/>
    </xf>
    <xf numFmtId="0" fontId="48" fillId="0" borderId="67" xfId="0" applyFont="1" applyBorder="1" applyAlignment="1">
      <alignment horizontal="center" vertical="center" textRotation="90"/>
    </xf>
    <xf numFmtId="0" fontId="48" fillId="0" borderId="52" xfId="0" applyFont="1" applyBorder="1" applyAlignment="1">
      <alignment horizontal="center" vertical="center" textRotation="90"/>
    </xf>
    <xf numFmtId="0" fontId="48" fillId="0" borderId="47" xfId="0" applyFont="1" applyBorder="1" applyAlignment="1">
      <alignment horizontal="center" vertical="center" textRotation="90"/>
    </xf>
    <xf numFmtId="0" fontId="54" fillId="13" borderId="53" xfId="0" applyFont="1" applyFill="1" applyBorder="1" applyAlignment="1">
      <alignment horizontal="center" vertical="center" textRotation="90"/>
    </xf>
    <xf numFmtId="0" fontId="53" fillId="13" borderId="67" xfId="0" applyFont="1" applyFill="1" applyBorder="1" applyAlignment="1">
      <alignment horizontal="center" vertical="center" textRotation="90"/>
    </xf>
    <xf numFmtId="0" fontId="23" fillId="0" borderId="0" xfId="0" applyFont="1" applyFill="1" applyBorder="1" applyAlignment="1" applyProtection="1">
      <alignment horizontal="center" vertical="center" wrapText="1"/>
      <protection hidden="1"/>
    </xf>
    <xf numFmtId="0" fontId="48" fillId="0" borderId="43" xfId="0" applyFont="1" applyBorder="1" applyAlignment="1">
      <alignment horizontal="center"/>
    </xf>
    <xf numFmtId="0" fontId="48" fillId="0" borderId="44" xfId="0" applyFont="1" applyBorder="1" applyAlignment="1">
      <alignment horizontal="center"/>
    </xf>
    <xf numFmtId="0" fontId="51" fillId="2" borderId="35" xfId="0" applyFont="1" applyFill="1" applyBorder="1" applyAlignment="1">
      <alignment horizontal="center" vertical="center" textRotation="90"/>
    </xf>
    <xf numFmtId="0" fontId="51" fillId="2" borderId="67" xfId="0" applyFont="1" applyFill="1" applyBorder="1" applyAlignment="1">
      <alignment horizontal="center" vertical="center" textRotation="90"/>
    </xf>
    <xf numFmtId="0" fontId="53" fillId="0" borderId="35" xfId="0" applyFont="1" applyFill="1" applyBorder="1" applyAlignment="1">
      <alignment vertical="center" textRotation="90"/>
    </xf>
    <xf numFmtId="0" fontId="53" fillId="0" borderId="67" xfId="0" applyFont="1" applyFill="1" applyBorder="1" applyAlignment="1">
      <alignment vertical="center" textRotation="90"/>
    </xf>
    <xf numFmtId="0" fontId="53" fillId="0" borderId="52" xfId="0" applyFont="1" applyFill="1" applyBorder="1" applyAlignment="1">
      <alignment vertical="center" textRotation="90"/>
    </xf>
    <xf numFmtId="0" fontId="48" fillId="0" borderId="0" xfId="0" applyFont="1" applyBorder="1" applyAlignment="1">
      <alignment horizontal="left" vertical="center"/>
    </xf>
    <xf numFmtId="0" fontId="48" fillId="0" borderId="6" xfId="0" applyFont="1" applyBorder="1" applyAlignment="1">
      <alignment horizontal="left" vertical="center"/>
    </xf>
    <xf numFmtId="0" fontId="48" fillId="0" borderId="58" xfId="0" applyFont="1" applyBorder="1" applyAlignment="1">
      <alignment horizontal="center"/>
    </xf>
    <xf numFmtId="0" fontId="48" fillId="0" borderId="48" xfId="0" applyFont="1" applyBorder="1" applyAlignment="1">
      <alignment horizontal="center"/>
    </xf>
    <xf numFmtId="0" fontId="48" fillId="19" borderId="35" xfId="0" applyFont="1" applyFill="1" applyBorder="1" applyAlignment="1">
      <alignment horizontal="center"/>
    </xf>
    <xf numFmtId="0" fontId="48" fillId="19" borderId="67" xfId="0" applyFont="1" applyFill="1" applyBorder="1" applyAlignment="1">
      <alignment horizontal="center"/>
    </xf>
    <xf numFmtId="0" fontId="18" fillId="0" borderId="4" xfId="0" applyFont="1" applyFill="1" applyBorder="1" applyAlignment="1" applyProtection="1">
      <alignment horizontal="center" vertical="center" wrapText="1"/>
      <protection hidden="1"/>
    </xf>
    <xf numFmtId="0" fontId="3" fillId="0" borderId="4" xfId="0" applyFont="1" applyFill="1" applyBorder="1" applyAlignment="1" applyProtection="1">
      <alignment horizontal="center" vertical="center" wrapText="1"/>
      <protection hidden="1"/>
    </xf>
    <xf numFmtId="14" fontId="3" fillId="0" borderId="4" xfId="0" applyNumberFormat="1" applyFont="1" applyFill="1" applyBorder="1" applyAlignment="1" applyProtection="1">
      <alignment horizontal="center" vertical="center" wrapText="1"/>
      <protection hidden="1"/>
    </xf>
    <xf numFmtId="0" fontId="3" fillId="0" borderId="4" xfId="0" applyFont="1" applyFill="1" applyBorder="1" applyAlignment="1" applyProtection="1">
      <alignment horizontal="center" vertical="center"/>
      <protection hidden="1"/>
    </xf>
    <xf numFmtId="0" fontId="3" fillId="0" borderId="9" xfId="0" applyFont="1" applyFill="1" applyBorder="1" applyAlignment="1" applyProtection="1">
      <alignment horizontal="center" vertical="center" wrapText="1"/>
      <protection hidden="1"/>
    </xf>
    <xf numFmtId="0" fontId="3" fillId="0" borderId="10" xfId="0" applyFont="1" applyFill="1" applyBorder="1" applyAlignment="1" applyProtection="1">
      <alignment horizontal="center" vertical="center" wrapText="1"/>
      <protection hidden="1"/>
    </xf>
    <xf numFmtId="0" fontId="3" fillId="0" borderId="11"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center" vertical="center" wrapText="1"/>
      <protection hidden="1"/>
    </xf>
    <xf numFmtId="0" fontId="4" fillId="3" borderId="2" xfId="0" applyFont="1" applyFill="1" applyBorder="1" applyAlignment="1" applyProtection="1">
      <alignment horizontal="center" vertical="center" wrapText="1"/>
      <protection hidden="1"/>
    </xf>
    <xf numFmtId="0" fontId="4" fillId="0" borderId="9" xfId="0" applyFont="1" applyFill="1" applyBorder="1" applyAlignment="1" applyProtection="1">
      <alignment horizontal="center" vertical="center" wrapText="1"/>
      <protection hidden="1"/>
    </xf>
    <xf numFmtId="0" fontId="4" fillId="0" borderId="10" xfId="0" applyFont="1" applyFill="1" applyBorder="1" applyAlignment="1" applyProtection="1">
      <alignment horizontal="center" vertical="center" wrapText="1"/>
      <protection hidden="1"/>
    </xf>
    <xf numFmtId="0" fontId="4" fillId="0" borderId="11"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4" fillId="2" borderId="10" xfId="0" applyFont="1" applyFill="1" applyBorder="1" applyAlignment="1" applyProtection="1">
      <alignment horizontal="center" vertical="center" wrapText="1"/>
      <protection hidden="1"/>
    </xf>
    <xf numFmtId="0" fontId="21" fillId="0" borderId="1" xfId="0" applyFont="1" applyFill="1" applyBorder="1" applyAlignment="1" applyProtection="1">
      <alignment horizontal="center" vertical="center" wrapText="1"/>
      <protection hidden="1"/>
    </xf>
    <xf numFmtId="0" fontId="21" fillId="0" borderId="3" xfId="0" applyFont="1" applyFill="1" applyBorder="1" applyAlignment="1" applyProtection="1">
      <alignment horizontal="center" vertical="center" wrapText="1"/>
      <protection hidden="1"/>
    </xf>
    <xf numFmtId="0" fontId="4" fillId="2" borderId="9" xfId="0"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vertical="center" wrapText="1"/>
      <protection hidden="1"/>
    </xf>
    <xf numFmtId="2" fontId="4" fillId="2" borderId="9" xfId="0" applyNumberFormat="1" applyFont="1" applyFill="1" applyBorder="1" applyAlignment="1" applyProtection="1">
      <alignment horizontal="center" vertical="center" wrapText="1"/>
      <protection hidden="1"/>
    </xf>
    <xf numFmtId="2" fontId="4" fillId="2" borderId="11" xfId="0" applyNumberFormat="1" applyFont="1" applyFill="1" applyBorder="1" applyAlignment="1" applyProtection="1">
      <alignment horizontal="center" vertical="center" wrapText="1"/>
      <protection hidden="1"/>
    </xf>
    <xf numFmtId="0" fontId="0" fillId="0" borderId="0" xfId="0" applyAlignment="1">
      <alignment horizontal="center"/>
    </xf>
    <xf numFmtId="0" fontId="18" fillId="0" borderId="9" xfId="0" applyFont="1" applyFill="1" applyBorder="1" applyAlignment="1" applyProtection="1">
      <alignment horizontal="center" vertical="center" wrapText="1"/>
      <protection locked="0"/>
    </xf>
    <xf numFmtId="0" fontId="18" fillId="0" borderId="1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hidden="1"/>
    </xf>
    <xf numFmtId="0" fontId="18" fillId="0" borderId="3" xfId="0" applyFont="1" applyFill="1" applyBorder="1" applyAlignment="1" applyProtection="1">
      <alignment horizontal="center" vertical="center" wrapText="1"/>
      <protection hidden="1"/>
    </xf>
    <xf numFmtId="0" fontId="19" fillId="0" borderId="1" xfId="0" applyFont="1" applyFill="1" applyBorder="1" applyAlignment="1" applyProtection="1">
      <alignment horizontal="center" vertical="center" wrapText="1"/>
      <protection hidden="1"/>
    </xf>
    <xf numFmtId="0" fontId="19" fillId="0" borderId="3" xfId="0" applyFont="1" applyFill="1" applyBorder="1" applyAlignment="1" applyProtection="1">
      <alignment horizontal="center" vertical="center" wrapText="1"/>
      <protection hidden="1"/>
    </xf>
    <xf numFmtId="0" fontId="4" fillId="3" borderId="4" xfId="0" applyFont="1" applyFill="1" applyBorder="1" applyAlignment="1" applyProtection="1">
      <alignment horizontal="center" vertical="center" wrapText="1"/>
      <protection hidden="1"/>
    </xf>
    <xf numFmtId="0" fontId="4" fillId="3" borderId="24" xfId="0" applyFont="1" applyFill="1" applyBorder="1" applyAlignment="1" applyProtection="1">
      <alignment horizontal="center" vertical="center" wrapText="1"/>
      <protection hidden="1"/>
    </xf>
    <xf numFmtId="0" fontId="4" fillId="0" borderId="4" xfId="0" applyFont="1" applyFill="1" applyBorder="1" applyAlignment="1" applyProtection="1">
      <alignment horizontal="center" vertical="center" wrapText="1"/>
      <protection hidden="1"/>
    </xf>
    <xf numFmtId="0" fontId="0" fillId="0" borderId="4" xfId="0" applyBorder="1" applyAlignment="1">
      <alignment horizontal="center"/>
    </xf>
    <xf numFmtId="0" fontId="0" fillId="0" borderId="0" xfId="0" applyAlignment="1">
      <alignment horizontal="left"/>
    </xf>
    <xf numFmtId="0" fontId="31" fillId="2" borderId="67" xfId="0" applyFont="1" applyFill="1" applyBorder="1" applyAlignment="1">
      <alignment horizontal="center" vertical="center" textRotation="90"/>
    </xf>
    <xf numFmtId="0" fontId="31" fillId="2" borderId="68" xfId="0" applyFont="1" applyFill="1" applyBorder="1" applyAlignment="1">
      <alignment horizontal="center" vertical="center" textRotation="90"/>
    </xf>
    <xf numFmtId="0" fontId="0" fillId="9" borderId="38" xfId="0" applyFill="1" applyBorder="1" applyAlignment="1">
      <alignment horizontal="center" vertical="center"/>
    </xf>
    <xf numFmtId="0" fontId="0" fillId="9" borderId="39" xfId="0" applyFill="1" applyBorder="1" applyAlignment="1">
      <alignment horizontal="center" vertical="center"/>
    </xf>
    <xf numFmtId="0" fontId="0" fillId="9" borderId="65" xfId="0" applyFill="1" applyBorder="1" applyAlignment="1">
      <alignment horizontal="center" vertical="center"/>
    </xf>
    <xf numFmtId="0" fontId="0" fillId="9" borderId="24" xfId="0" applyFill="1" applyBorder="1" applyAlignment="1">
      <alignment horizontal="center" vertical="center"/>
    </xf>
    <xf numFmtId="0" fontId="0" fillId="0" borderId="41" xfId="0" applyBorder="1" applyAlignment="1">
      <alignment horizontal="center" vertical="center" textRotation="90"/>
    </xf>
    <xf numFmtId="0" fontId="0" fillId="0" borderId="43" xfId="0" applyBorder="1" applyAlignment="1">
      <alignment horizontal="center" vertical="center" textRotation="90"/>
    </xf>
    <xf numFmtId="0" fontId="44" fillId="14" borderId="69" xfId="13" applyFont="1" applyFill="1" applyBorder="1" applyAlignment="1">
      <alignment vertical="center"/>
    </xf>
    <xf numFmtId="0" fontId="44" fillId="14" borderId="70" xfId="13" applyFont="1" applyFill="1" applyBorder="1" applyAlignment="1">
      <alignment vertical="center"/>
    </xf>
    <xf numFmtId="0" fontId="38" fillId="13" borderId="67" xfId="0" applyFont="1" applyFill="1" applyBorder="1" applyAlignment="1">
      <alignment horizontal="center" vertical="center" textRotation="90"/>
    </xf>
    <xf numFmtId="0" fontId="39" fillId="13" borderId="41" xfId="0" applyFont="1" applyFill="1" applyBorder="1" applyAlignment="1">
      <alignment horizontal="center" vertical="center" textRotation="90"/>
    </xf>
    <xf numFmtId="0" fontId="38" fillId="13" borderId="37" xfId="0" applyFont="1" applyFill="1" applyBorder="1" applyAlignment="1">
      <alignment horizontal="center" vertical="center" textRotation="90"/>
    </xf>
    <xf numFmtId="0" fontId="38" fillId="13" borderId="52" xfId="0" applyFont="1" applyFill="1" applyBorder="1" applyAlignment="1">
      <alignment horizontal="center" vertical="center" textRotation="90"/>
    </xf>
    <xf numFmtId="0" fontId="38" fillId="13" borderId="47" xfId="0" applyFont="1" applyFill="1" applyBorder="1" applyAlignment="1">
      <alignment horizontal="center" vertical="center" textRotation="90"/>
    </xf>
    <xf numFmtId="0" fontId="31" fillId="2" borderId="35" xfId="0" applyFont="1" applyFill="1" applyBorder="1" applyAlignment="1">
      <alignment horizontal="center" vertical="center" textRotation="90"/>
    </xf>
    <xf numFmtId="0" fontId="44" fillId="14" borderId="14" xfId="13" applyFont="1" applyFill="1" applyBorder="1" applyAlignment="1">
      <alignment horizontal="center" vertical="center"/>
    </xf>
    <xf numFmtId="0" fontId="44" fillId="14" borderId="0" xfId="13" applyFont="1" applyFill="1" applyBorder="1" applyAlignment="1">
      <alignment horizontal="center" vertical="center"/>
    </xf>
    <xf numFmtId="41" fontId="0" fillId="9" borderId="24" xfId="11" applyFont="1" applyFill="1" applyBorder="1" applyAlignment="1">
      <alignment horizontal="center" vertical="center" wrapText="1"/>
    </xf>
    <xf numFmtId="0" fontId="0" fillId="9" borderId="4" xfId="0" applyFill="1" applyBorder="1" applyAlignment="1">
      <alignment horizontal="center" vertical="center"/>
    </xf>
    <xf numFmtId="0" fontId="45" fillId="9" borderId="39" xfId="12" applyFont="1" applyFill="1" applyBorder="1" applyAlignment="1">
      <alignment horizontal="center" vertical="center" wrapText="1"/>
    </xf>
    <xf numFmtId="0" fontId="45" fillId="9" borderId="40" xfId="12" applyFont="1" applyFill="1" applyBorder="1" applyAlignment="1">
      <alignment horizontal="center" vertical="center" wrapText="1"/>
    </xf>
    <xf numFmtId="0" fontId="0" fillId="9" borderId="40" xfId="0" applyFill="1" applyBorder="1" applyAlignment="1">
      <alignment horizontal="center" vertical="center" wrapText="1"/>
    </xf>
    <xf numFmtId="0" fontId="0" fillId="9" borderId="66" xfId="0" applyFill="1" applyBorder="1" applyAlignment="1">
      <alignment horizontal="center" vertical="center" wrapText="1"/>
    </xf>
    <xf numFmtId="0" fontId="0" fillId="17" borderId="38" xfId="0" applyFill="1" applyBorder="1" applyAlignment="1">
      <alignment horizontal="center" vertical="center"/>
    </xf>
    <xf numFmtId="0" fontId="0" fillId="17" borderId="39" xfId="0" applyFill="1" applyBorder="1" applyAlignment="1">
      <alignment horizontal="center" vertical="center"/>
    </xf>
    <xf numFmtId="0" fontId="0" fillId="17" borderId="40" xfId="0" applyFill="1" applyBorder="1" applyAlignment="1">
      <alignment horizontal="center" vertical="center"/>
    </xf>
    <xf numFmtId="0" fontId="42" fillId="17" borderId="47" xfId="0" applyFont="1" applyFill="1" applyBorder="1" applyAlignment="1">
      <alignment horizontal="center" vertical="center" wrapText="1"/>
    </xf>
    <xf numFmtId="0" fontId="42" fillId="17" borderId="58" xfId="0" applyFont="1" applyFill="1" applyBorder="1" applyAlignment="1">
      <alignment horizontal="center" vertical="center" wrapText="1"/>
    </xf>
    <xf numFmtId="0" fontId="42" fillId="17" borderId="48" xfId="0" applyFont="1" applyFill="1" applyBorder="1" applyAlignment="1">
      <alignment horizontal="center" vertical="center" wrapText="1"/>
    </xf>
    <xf numFmtId="0" fontId="38" fillId="13" borderId="41" xfId="0" applyFont="1" applyFill="1" applyBorder="1" applyAlignment="1">
      <alignment horizontal="center" vertical="center" textRotation="90"/>
    </xf>
    <xf numFmtId="0" fontId="0" fillId="17" borderId="40" xfId="0" applyFill="1" applyBorder="1" applyAlignment="1">
      <alignment horizontal="center" vertical="center" wrapText="1"/>
    </xf>
    <xf numFmtId="0" fontId="0" fillId="17" borderId="42" xfId="0" applyFill="1" applyBorder="1" applyAlignment="1">
      <alignment horizontal="center" vertical="center" wrapText="1"/>
    </xf>
    <xf numFmtId="0" fontId="0" fillId="17" borderId="40" xfId="0" applyFill="1" applyBorder="1" applyAlignment="1">
      <alignment horizontal="center" wrapText="1"/>
    </xf>
    <xf numFmtId="0" fontId="0" fillId="17" borderId="42" xfId="0" applyFill="1" applyBorder="1" applyAlignment="1">
      <alignment horizontal="center" wrapText="1"/>
    </xf>
    <xf numFmtId="0" fontId="0" fillId="17" borderId="37" xfId="0" applyFill="1" applyBorder="1" applyAlignment="1">
      <alignment horizontal="center" vertical="center"/>
    </xf>
    <xf numFmtId="0" fontId="0" fillId="17" borderId="61" xfId="0" applyFill="1" applyBorder="1" applyAlignment="1">
      <alignment horizontal="center" vertical="center"/>
    </xf>
    <xf numFmtId="0" fontId="0" fillId="17" borderId="52" xfId="0" applyFill="1" applyBorder="1" applyAlignment="1">
      <alignment horizontal="center" vertical="center"/>
    </xf>
    <xf numFmtId="0" fontId="0" fillId="17" borderId="0" xfId="0" applyFill="1" applyBorder="1" applyAlignment="1">
      <alignment horizontal="center" vertical="center"/>
    </xf>
    <xf numFmtId="0" fontId="0" fillId="9" borderId="29" xfId="0" applyFill="1" applyBorder="1" applyAlignment="1">
      <alignment horizontal="center" vertical="center"/>
    </xf>
    <xf numFmtId="0" fontId="0" fillId="9" borderId="1" xfId="0" applyFill="1" applyBorder="1" applyAlignment="1">
      <alignment horizontal="center" vertical="center"/>
    </xf>
    <xf numFmtId="0" fontId="38" fillId="13" borderId="38" xfId="0" applyFont="1" applyFill="1" applyBorder="1" applyAlignment="1">
      <alignment horizontal="center" vertical="center" textRotation="90"/>
    </xf>
    <xf numFmtId="0" fontId="38" fillId="13" borderId="43" xfId="0" applyFont="1" applyFill="1" applyBorder="1" applyAlignment="1">
      <alignment horizontal="center" vertical="center" textRotation="90"/>
    </xf>
    <xf numFmtId="0" fontId="45" fillId="17" borderId="39" xfId="12" applyFont="1" applyFill="1" applyBorder="1" applyAlignment="1">
      <alignment horizontal="center" vertical="center" wrapText="1"/>
    </xf>
    <xf numFmtId="0" fontId="45" fillId="17" borderId="40" xfId="12" applyFont="1" applyFill="1" applyBorder="1" applyAlignment="1">
      <alignment horizontal="center" vertical="center" wrapText="1"/>
    </xf>
    <xf numFmtId="0" fontId="0" fillId="17" borderId="41" xfId="0" applyFill="1" applyBorder="1" applyAlignment="1">
      <alignment horizontal="center" vertical="center"/>
    </xf>
    <xf numFmtId="0" fontId="0" fillId="17" borderId="4" xfId="0" applyFill="1" applyBorder="1" applyAlignment="1">
      <alignment horizontal="center" vertical="center"/>
    </xf>
    <xf numFmtId="0" fontId="0" fillId="18" borderId="38" xfId="0" applyFill="1" applyBorder="1" applyAlignment="1">
      <alignment horizontal="center" vertical="center"/>
    </xf>
    <xf numFmtId="0" fontId="0" fillId="18" borderId="39" xfId="0" applyFill="1" applyBorder="1" applyAlignment="1">
      <alignment horizontal="center" vertical="center"/>
    </xf>
    <xf numFmtId="0" fontId="0" fillId="18" borderId="40" xfId="0" applyFill="1" applyBorder="1" applyAlignment="1">
      <alignment horizontal="center" vertical="center"/>
    </xf>
    <xf numFmtId="0" fontId="42" fillId="18" borderId="52" xfId="0" applyFont="1" applyFill="1" applyBorder="1" applyAlignment="1">
      <alignment horizontal="center" vertical="center" wrapText="1"/>
    </xf>
    <xf numFmtId="0" fontId="42" fillId="18" borderId="0" xfId="0" applyFont="1" applyFill="1" applyBorder="1" applyAlignment="1">
      <alignment horizontal="center" vertical="center" wrapText="1"/>
    </xf>
    <xf numFmtId="0" fontId="42" fillId="18" borderId="6" xfId="0" applyFont="1" applyFill="1" applyBorder="1" applyAlignment="1">
      <alignment horizontal="center" vertical="center" wrapText="1"/>
    </xf>
    <xf numFmtId="0" fontId="0" fillId="18" borderId="40" xfId="0" applyFill="1" applyBorder="1" applyAlignment="1">
      <alignment horizontal="center" wrapText="1"/>
    </xf>
    <xf numFmtId="0" fontId="0" fillId="18" borderId="42" xfId="0" applyFill="1" applyBorder="1" applyAlignment="1">
      <alignment horizontal="center" wrapText="1"/>
    </xf>
    <xf numFmtId="0" fontId="0" fillId="18" borderId="41" xfId="0" applyFill="1" applyBorder="1" applyAlignment="1">
      <alignment horizontal="center" vertical="center"/>
    </xf>
    <xf numFmtId="0" fontId="0" fillId="18" borderId="4" xfId="0" applyFill="1" applyBorder="1" applyAlignment="1">
      <alignment horizontal="center" vertical="center"/>
    </xf>
    <xf numFmtId="0" fontId="45" fillId="18" borderId="39" xfId="12" applyFont="1" applyFill="1" applyBorder="1" applyAlignment="1">
      <alignment horizontal="center" vertical="center" wrapText="1"/>
    </xf>
    <xf numFmtId="0" fontId="45" fillId="18" borderId="40" xfId="12" applyFont="1" applyFill="1" applyBorder="1" applyAlignment="1">
      <alignment horizontal="center" vertical="center" wrapText="1"/>
    </xf>
    <xf numFmtId="0" fontId="0" fillId="18" borderId="40" xfId="0" applyFill="1" applyBorder="1" applyAlignment="1">
      <alignment horizontal="center" vertical="center" wrapText="1"/>
    </xf>
    <xf numFmtId="0" fontId="0" fillId="18" borderId="42" xfId="0" applyFill="1" applyBorder="1" applyAlignment="1">
      <alignment horizontal="center" vertical="center" wrapText="1"/>
    </xf>
    <xf numFmtId="0" fontId="39" fillId="13" borderId="43" xfId="0" applyFont="1" applyFill="1" applyBorder="1" applyAlignment="1">
      <alignment horizontal="center" vertical="center" textRotation="90"/>
    </xf>
    <xf numFmtId="0" fontId="0" fillId="0" borderId="55" xfId="0" applyBorder="1" applyAlignment="1">
      <alignment horizontal="center" vertical="center" textRotation="90"/>
    </xf>
    <xf numFmtId="0" fontId="39" fillId="13" borderId="65" xfId="0" applyFont="1" applyFill="1" applyBorder="1" applyAlignment="1">
      <alignment horizontal="center" vertical="center" textRotation="90"/>
    </xf>
    <xf numFmtId="0" fontId="0" fillId="0" borderId="38" xfId="0" applyBorder="1" applyAlignment="1">
      <alignment horizontal="center" vertical="center" textRotation="90"/>
    </xf>
    <xf numFmtId="0" fontId="0" fillId="0" borderId="43" xfId="0" applyBorder="1" applyAlignment="1">
      <alignment horizontal="center"/>
    </xf>
    <xf numFmtId="0" fontId="0" fillId="0" borderId="44" xfId="0" applyBorder="1" applyAlignment="1">
      <alignment horizontal="center"/>
    </xf>
    <xf numFmtId="0" fontId="0" fillId="0" borderId="60" xfId="0" applyBorder="1" applyAlignment="1">
      <alignment horizontal="center"/>
    </xf>
    <xf numFmtId="0" fontId="0" fillId="0" borderId="59" xfId="0" applyBorder="1" applyAlignment="1">
      <alignment horizontal="center"/>
    </xf>
    <xf numFmtId="0" fontId="0" fillId="0" borderId="57" xfId="0" applyBorder="1" applyAlignment="1">
      <alignment horizontal="center"/>
    </xf>
    <xf numFmtId="0" fontId="3" fillId="2" borderId="14"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169" fontId="2" fillId="0" borderId="4" xfId="0" applyNumberFormat="1" applyFont="1" applyFill="1" applyBorder="1" applyAlignment="1" applyProtection="1">
      <alignment horizontal="center" vertical="center"/>
      <protection hidden="1"/>
    </xf>
    <xf numFmtId="0" fontId="3" fillId="2" borderId="13"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protection hidden="1"/>
    </xf>
    <xf numFmtId="3" fontId="3" fillId="2" borderId="14" xfId="0" applyNumberFormat="1" applyFont="1" applyFill="1" applyBorder="1" applyAlignment="1" applyProtection="1">
      <alignment horizontal="left" vertical="center"/>
      <protection locked="0"/>
    </xf>
    <xf numFmtId="3" fontId="3" fillId="2" borderId="0" xfId="0" applyNumberFormat="1" applyFont="1" applyFill="1" applyBorder="1" applyAlignment="1" applyProtection="1">
      <alignment horizontal="left" vertical="center"/>
      <protection locked="0"/>
    </xf>
    <xf numFmtId="0" fontId="3" fillId="2" borderId="14"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13" fillId="0" borderId="0" xfId="0" applyFont="1" applyAlignment="1">
      <alignment horizontal="center" vertical="center" wrapText="1"/>
    </xf>
    <xf numFmtId="0" fontId="7" fillId="0" borderId="1" xfId="0" applyFont="1" applyFill="1" applyBorder="1" applyAlignment="1" applyProtection="1">
      <alignment horizontal="left" vertical="center" wrapText="1"/>
      <protection hidden="1"/>
    </xf>
    <xf numFmtId="0" fontId="7" fillId="0" borderId="2" xfId="0" applyFont="1" applyFill="1" applyBorder="1" applyAlignment="1" applyProtection="1">
      <alignment horizontal="left" vertical="center" wrapText="1"/>
      <protection hidden="1"/>
    </xf>
    <xf numFmtId="0" fontId="3" fillId="2" borderId="16" xfId="0" applyFont="1" applyFill="1" applyBorder="1" applyAlignment="1" applyProtection="1">
      <alignment horizontal="left" vertical="center"/>
      <protection locked="0"/>
    </xf>
    <xf numFmtId="0" fontId="2" fillId="0" borderId="24" xfId="0" applyFont="1" applyFill="1" applyBorder="1" applyAlignment="1" applyProtection="1">
      <alignment horizontal="center" vertical="center"/>
      <protection hidden="1"/>
    </xf>
    <xf numFmtId="0" fontId="2" fillId="0" borderId="28" xfId="0" applyFont="1" applyFill="1" applyBorder="1" applyAlignment="1" applyProtection="1">
      <alignment horizontal="center" vertical="center"/>
      <protection hidden="1"/>
    </xf>
    <xf numFmtId="0" fontId="2" fillId="0" borderId="13" xfId="0" applyFont="1" applyFill="1" applyBorder="1" applyAlignment="1" applyProtection="1">
      <alignment horizontal="center" vertical="center"/>
      <protection hidden="1"/>
    </xf>
    <xf numFmtId="0" fontId="30" fillId="0" borderId="1" xfId="0" applyFont="1" applyFill="1" applyBorder="1" applyAlignment="1" applyProtection="1">
      <alignment horizontal="center" vertical="center" wrapText="1"/>
      <protection hidden="1"/>
    </xf>
    <xf numFmtId="0" fontId="30" fillId="0" borderId="2" xfId="0" applyFont="1" applyFill="1" applyBorder="1" applyAlignment="1" applyProtection="1">
      <alignment horizontal="center" vertical="center" wrapText="1"/>
      <protection hidden="1"/>
    </xf>
    <xf numFmtId="0" fontId="30" fillId="0" borderId="3" xfId="0" applyFont="1" applyFill="1" applyBorder="1" applyAlignment="1" applyProtection="1">
      <alignment horizontal="center" vertical="center" wrapText="1"/>
      <protection hidden="1"/>
    </xf>
    <xf numFmtId="0" fontId="30" fillId="0" borderId="5" xfId="0" applyFont="1" applyFill="1" applyBorder="1" applyAlignment="1" applyProtection="1">
      <alignment horizontal="center" vertical="center" wrapText="1"/>
      <protection hidden="1"/>
    </xf>
    <xf numFmtId="0" fontId="30" fillId="0" borderId="0" xfId="0" applyFont="1" applyFill="1" applyBorder="1" applyAlignment="1" applyProtection="1">
      <alignment horizontal="center" vertical="center" wrapText="1"/>
      <protection hidden="1"/>
    </xf>
    <xf numFmtId="0" fontId="30" fillId="0" borderId="6" xfId="0" applyFont="1" applyFill="1" applyBorder="1" applyAlignment="1" applyProtection="1">
      <alignment horizontal="center" vertical="center" wrapText="1"/>
      <protection hidden="1"/>
    </xf>
    <xf numFmtId="0" fontId="30" fillId="0" borderId="12" xfId="0" applyFont="1" applyFill="1" applyBorder="1" applyAlignment="1" applyProtection="1">
      <alignment horizontal="center" vertical="center" wrapText="1"/>
      <protection hidden="1"/>
    </xf>
    <xf numFmtId="0" fontId="30" fillId="0" borderId="7" xfId="0" applyFont="1" applyFill="1" applyBorder="1" applyAlignment="1" applyProtection="1">
      <alignment horizontal="center" vertical="center" wrapText="1"/>
      <protection hidden="1"/>
    </xf>
    <xf numFmtId="0" fontId="30" fillId="0" borderId="8" xfId="0" applyFont="1" applyFill="1" applyBorder="1" applyAlignment="1" applyProtection="1">
      <alignment horizontal="center" vertical="center" wrapText="1"/>
      <protection hidden="1"/>
    </xf>
    <xf numFmtId="0" fontId="3" fillId="2" borderId="9" xfId="0" applyFont="1" applyFill="1" applyBorder="1" applyAlignment="1" applyProtection="1">
      <alignment horizontal="center" vertical="center" wrapText="1"/>
      <protection hidden="1"/>
    </xf>
    <xf numFmtId="0" fontId="3" fillId="2" borderId="11" xfId="0" applyFont="1" applyFill="1" applyBorder="1" applyAlignment="1" applyProtection="1">
      <alignment horizontal="center" vertical="center" wrapText="1"/>
      <protection hidden="1"/>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11" fillId="6" borderId="11"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31" fillId="2" borderId="9" xfId="0" applyFont="1" applyFill="1" applyBorder="1" applyAlignment="1">
      <alignment horizontal="left"/>
    </xf>
    <xf numFmtId="0" fontId="31" fillId="2" borderId="10" xfId="0" applyFont="1" applyFill="1" applyBorder="1" applyAlignment="1">
      <alignment horizontal="left"/>
    </xf>
    <xf numFmtId="0" fontId="31" fillId="2" borderId="11" xfId="0" applyFont="1" applyFill="1" applyBorder="1" applyAlignment="1">
      <alignment horizontal="left"/>
    </xf>
    <xf numFmtId="0" fontId="32" fillId="2" borderId="9" xfId="0" applyFont="1" applyFill="1" applyBorder="1" applyAlignment="1">
      <alignment horizontal="left"/>
    </xf>
    <xf numFmtId="0" fontId="32" fillId="2" borderId="10" xfId="0" applyFont="1" applyFill="1" applyBorder="1" applyAlignment="1">
      <alignment horizontal="left"/>
    </xf>
    <xf numFmtId="0" fontId="32" fillId="2" borderId="11" xfId="0" applyFont="1" applyFill="1" applyBorder="1" applyAlignment="1">
      <alignment horizontal="left"/>
    </xf>
    <xf numFmtId="0" fontId="11" fillId="2" borderId="9" xfId="0" applyFont="1" applyFill="1" applyBorder="1" applyAlignment="1">
      <alignment horizontal="left"/>
    </xf>
    <xf numFmtId="0" fontId="11" fillId="2" borderId="10" xfId="0" applyFont="1" applyFill="1" applyBorder="1" applyAlignment="1">
      <alignment horizontal="left"/>
    </xf>
    <xf numFmtId="0" fontId="11" fillId="2" borderId="11" xfId="0" applyFont="1" applyFill="1" applyBorder="1" applyAlignment="1">
      <alignment horizontal="left"/>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7" fillId="0" borderId="5" xfId="0" applyFont="1" applyFill="1" applyBorder="1" applyAlignment="1" applyProtection="1">
      <alignment horizontal="left" vertical="center" wrapText="1"/>
      <protection hidden="1"/>
    </xf>
    <xf numFmtId="0" fontId="7" fillId="0" borderId="0" xfId="0" applyFont="1" applyFill="1" applyBorder="1" applyAlignment="1" applyProtection="1">
      <alignment horizontal="left" vertical="center" wrapText="1"/>
      <protection hidden="1"/>
    </xf>
    <xf numFmtId="0" fontId="30" fillId="10" borderId="26" xfId="0" applyFont="1" applyFill="1" applyBorder="1" applyAlignment="1" applyProtection="1">
      <alignment horizontal="center" vertical="center" wrapText="1"/>
      <protection hidden="1"/>
    </xf>
    <xf numFmtId="0" fontId="30" fillId="10" borderId="21" xfId="0" applyFont="1" applyFill="1" applyBorder="1" applyAlignment="1" applyProtection="1">
      <alignment horizontal="center" vertical="center" wrapText="1"/>
      <protection hidden="1"/>
    </xf>
    <xf numFmtId="0" fontId="30" fillId="2" borderId="26" xfId="0" applyFont="1" applyFill="1" applyBorder="1" applyAlignment="1" applyProtection="1">
      <alignment horizontal="center" vertical="center" wrapText="1"/>
      <protection hidden="1"/>
    </xf>
    <xf numFmtId="0" fontId="30" fillId="2" borderId="21" xfId="0" applyFont="1" applyFill="1" applyBorder="1" applyAlignment="1" applyProtection="1">
      <alignment horizontal="center" vertical="center" wrapText="1"/>
      <protection hidden="1"/>
    </xf>
    <xf numFmtId="0" fontId="30" fillId="10" borderId="17" xfId="0" applyFont="1" applyFill="1" applyBorder="1" applyAlignment="1" applyProtection="1">
      <alignment horizontal="center" vertical="center" wrapText="1"/>
      <protection hidden="1"/>
    </xf>
    <xf numFmtId="0" fontId="30" fillId="10" borderId="27" xfId="0" applyFont="1" applyFill="1" applyBorder="1" applyAlignment="1" applyProtection="1">
      <alignment horizontal="center" vertical="center" wrapText="1"/>
      <protection hidden="1"/>
    </xf>
    <xf numFmtId="0" fontId="3" fillId="0" borderId="20" xfId="0" applyFont="1" applyFill="1" applyBorder="1" applyAlignment="1" applyProtection="1">
      <alignment horizontal="center" vertical="center" wrapText="1"/>
      <protection hidden="1"/>
    </xf>
    <xf numFmtId="0" fontId="3" fillId="0" borderId="18" xfId="0" applyFont="1" applyFill="1" applyBorder="1" applyAlignment="1" applyProtection="1">
      <alignment horizontal="center" vertical="center" wrapText="1"/>
      <protection hidden="1"/>
    </xf>
    <xf numFmtId="0" fontId="3" fillId="0" borderId="19" xfId="0" applyFont="1" applyFill="1" applyBorder="1" applyAlignment="1" applyProtection="1">
      <alignment horizontal="center" vertical="center" wrapText="1"/>
      <protection hidden="1"/>
    </xf>
    <xf numFmtId="0" fontId="3" fillId="0" borderId="0" xfId="0" applyFont="1" applyFill="1" applyAlignment="1" applyProtection="1">
      <alignment horizontal="left" vertical="center" wrapText="1"/>
      <protection hidden="1"/>
    </xf>
    <xf numFmtId="14" fontId="0" fillId="2" borderId="12" xfId="0" applyNumberFormat="1" applyFill="1" applyBorder="1" applyAlignment="1">
      <alignment horizontal="center" vertical="center"/>
    </xf>
    <xf numFmtId="14" fontId="0" fillId="2" borderId="7" xfId="0" applyNumberFormat="1" applyFill="1" applyBorder="1" applyAlignment="1">
      <alignment horizontal="center" vertical="center"/>
    </xf>
    <xf numFmtId="14" fontId="0" fillId="2" borderId="8" xfId="0" applyNumberFormat="1"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169" fontId="2" fillId="0" borderId="20" xfId="0" applyNumberFormat="1" applyFont="1" applyFill="1" applyBorder="1" applyAlignment="1" applyProtection="1">
      <alignment horizontal="center" vertical="center"/>
      <protection hidden="1"/>
    </xf>
    <xf numFmtId="169" fontId="2" fillId="0" borderId="18" xfId="0" applyNumberFormat="1" applyFont="1" applyFill="1" applyBorder="1" applyAlignment="1" applyProtection="1">
      <alignment horizontal="center" vertical="center"/>
      <protection hidden="1"/>
    </xf>
    <xf numFmtId="169" fontId="2" fillId="0" borderId="19" xfId="0" applyNumberFormat="1" applyFont="1" applyFill="1" applyBorder="1" applyAlignment="1" applyProtection="1">
      <alignment horizontal="center" vertical="center"/>
      <protection hidden="1"/>
    </xf>
    <xf numFmtId="0" fontId="3" fillId="2" borderId="4" xfId="0" applyFont="1" applyFill="1" applyBorder="1" applyAlignment="1" applyProtection="1">
      <alignment horizontal="center" vertical="center" wrapText="1"/>
      <protection hidden="1"/>
    </xf>
    <xf numFmtId="0" fontId="6" fillId="2" borderId="10" xfId="0" applyFont="1" applyFill="1" applyBorder="1" applyAlignment="1" applyProtection="1">
      <alignment horizontal="center" vertical="center" wrapText="1"/>
      <protection hidden="1"/>
    </xf>
    <xf numFmtId="0" fontId="3" fillId="0" borderId="14"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3" fontId="3" fillId="0" borderId="14" xfId="0" applyNumberFormat="1" applyFont="1" applyFill="1" applyBorder="1" applyAlignment="1" applyProtection="1">
      <alignment horizontal="left" vertical="center"/>
      <protection locked="0"/>
    </xf>
    <xf numFmtId="3" fontId="3" fillId="0" borderId="0" xfId="0" applyNumberFormat="1"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0" fillId="0" borderId="4" xfId="0" applyFont="1" applyBorder="1" applyAlignment="1">
      <alignment horizontal="center" vertical="center"/>
    </xf>
    <xf numFmtId="1" fontId="0" fillId="0" borderId="4" xfId="0" applyNumberFormat="1" applyFont="1" applyBorder="1" applyAlignment="1">
      <alignment horizontal="center" vertical="center"/>
    </xf>
    <xf numFmtId="42" fontId="0" fillId="0" borderId="9" xfId="8" applyFont="1" applyFill="1" applyBorder="1" applyAlignment="1">
      <alignment horizontal="center" vertical="center"/>
    </xf>
    <xf numFmtId="42" fontId="0" fillId="0" borderId="11" xfId="8" applyFont="1" applyFill="1" applyBorder="1" applyAlignment="1">
      <alignment horizontal="center" vertical="center"/>
    </xf>
    <xf numFmtId="42" fontId="0" fillId="0" borderId="4" xfId="8" applyFont="1" applyFill="1" applyBorder="1" applyAlignment="1">
      <alignment horizontal="center" vertical="center"/>
    </xf>
    <xf numFmtId="1" fontId="0" fillId="0" borderId="4" xfId="0" applyNumberFormat="1" applyFont="1" applyFill="1" applyBorder="1" applyAlignment="1">
      <alignment horizontal="center" vertical="center"/>
    </xf>
    <xf numFmtId="0" fontId="18" fillId="4" borderId="9" xfId="0" applyFont="1" applyFill="1" applyBorder="1" applyAlignment="1" applyProtection="1">
      <alignment horizontal="center" vertical="center" wrapText="1"/>
      <protection locked="0"/>
    </xf>
    <xf numFmtId="0" fontId="18" fillId="4" borderId="10" xfId="0" applyFont="1" applyFill="1" applyBorder="1" applyAlignment="1" applyProtection="1">
      <alignment horizontal="center" vertical="center" wrapText="1"/>
      <protection locked="0"/>
    </xf>
    <xf numFmtId="0" fontId="18" fillId="4" borderId="11"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hidden="1"/>
    </xf>
    <xf numFmtId="42" fontId="17" fillId="0" borderId="4" xfId="8" applyFont="1" applyFill="1" applyBorder="1" applyAlignment="1" applyProtection="1">
      <alignment horizontal="center" vertical="center" wrapText="1"/>
      <protection hidden="1"/>
    </xf>
    <xf numFmtId="0" fontId="18" fillId="0" borderId="4" xfId="0" applyFont="1" applyBorder="1" applyAlignment="1">
      <alignment horizontal="center" vertical="center" wrapText="1"/>
    </xf>
    <xf numFmtId="0" fontId="17" fillId="0" borderId="9" xfId="0" applyFont="1" applyFill="1" applyBorder="1" applyAlignment="1" applyProtection="1">
      <alignment horizontal="right" vertical="center" wrapText="1"/>
      <protection hidden="1"/>
    </xf>
    <xf numFmtId="0" fontId="17" fillId="0" borderId="11" xfId="0" applyFont="1" applyFill="1" applyBorder="1" applyAlignment="1" applyProtection="1">
      <alignment horizontal="right" vertical="center" wrapText="1"/>
      <protection hidden="1"/>
    </xf>
    <xf numFmtId="0" fontId="4" fillId="0" borderId="4" xfId="0" applyFont="1" applyFill="1" applyBorder="1" applyAlignment="1" applyProtection="1">
      <alignment horizontal="center" vertical="center"/>
      <protection hidden="1"/>
    </xf>
    <xf numFmtId="42" fontId="19" fillId="2" borderId="9" xfId="8" applyFont="1" applyFill="1" applyBorder="1" applyAlignment="1" applyProtection="1">
      <alignment horizontal="center" vertical="center"/>
      <protection locked="0"/>
    </xf>
    <xf numFmtId="42" fontId="19" fillId="2" borderId="11" xfId="8" applyFont="1" applyFill="1" applyBorder="1" applyAlignment="1" applyProtection="1">
      <alignment horizontal="center" vertical="center"/>
      <protection locked="0"/>
    </xf>
    <xf numFmtId="1" fontId="0" fillId="0" borderId="9" xfId="0" applyNumberFormat="1" applyFont="1" applyFill="1" applyBorder="1" applyAlignment="1">
      <alignment horizontal="center" vertical="center"/>
    </xf>
    <xf numFmtId="1" fontId="0" fillId="0" borderId="11" xfId="0" applyNumberFormat="1" applyFont="1" applyFill="1" applyBorder="1" applyAlignment="1">
      <alignment horizontal="center" vertical="center"/>
    </xf>
    <xf numFmtId="42" fontId="0" fillId="0" borderId="4" xfId="8" applyFont="1" applyBorder="1" applyAlignment="1">
      <alignment horizontal="center" vertical="center"/>
    </xf>
    <xf numFmtId="42" fontId="11" fillId="0" borderId="4" xfId="8" applyFont="1" applyBorder="1" applyAlignment="1">
      <alignment horizontal="center" vertical="center"/>
    </xf>
    <xf numFmtId="0" fontId="4" fillId="2" borderId="1"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9" xfId="0" applyFont="1" applyBorder="1" applyAlignment="1">
      <alignment horizontal="center" vertical="center" wrapText="1"/>
    </xf>
    <xf numFmtId="0" fontId="4" fillId="2" borderId="12" xfId="0" applyFont="1" applyFill="1" applyBorder="1" applyAlignment="1" applyProtection="1">
      <alignment horizontal="center" vertical="center" wrapText="1"/>
      <protection hidden="1"/>
    </xf>
    <xf numFmtId="0" fontId="18" fillId="3" borderId="4" xfId="0" applyFont="1" applyFill="1" applyBorder="1" applyAlignment="1" applyProtection="1">
      <alignment horizontal="center" vertical="center" wrapText="1"/>
      <protection hidden="1"/>
    </xf>
    <xf numFmtId="0" fontId="22" fillId="2" borderId="7" xfId="0" applyFont="1" applyFill="1" applyBorder="1" applyAlignment="1" applyProtection="1">
      <alignment horizontal="center" vertical="center" wrapText="1"/>
      <protection hidden="1"/>
    </xf>
    <xf numFmtId="14" fontId="20" fillId="2" borderId="9" xfId="0" applyNumberFormat="1" applyFont="1" applyFill="1" applyBorder="1" applyAlignment="1" applyProtection="1">
      <alignment horizontal="center" vertical="center"/>
      <protection locked="0"/>
    </xf>
    <xf numFmtId="14" fontId="20" fillId="2" borderId="11" xfId="0" applyNumberFormat="1"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wrapText="1"/>
      <protection hidden="1"/>
    </xf>
    <xf numFmtId="0" fontId="4" fillId="2" borderId="6" xfId="0" applyFont="1" applyFill="1" applyBorder="1" applyAlignment="1" applyProtection="1">
      <alignment horizontal="center" vertical="center" wrapText="1"/>
      <protection hidden="1"/>
    </xf>
    <xf numFmtId="44" fontId="19" fillId="0" borderId="9" xfId="10" applyFont="1" applyFill="1" applyBorder="1" applyAlignment="1" applyProtection="1">
      <alignment horizontal="center" vertical="center" wrapText="1"/>
      <protection locked="0"/>
    </xf>
    <xf numFmtId="44" fontId="19" fillId="0" borderId="10" xfId="10" applyFont="1" applyFill="1" applyBorder="1" applyAlignment="1" applyProtection="1">
      <alignment horizontal="center" vertical="center" wrapText="1"/>
      <protection locked="0"/>
    </xf>
    <xf numFmtId="44" fontId="19" fillId="0" borderId="11" xfId="10" applyFont="1" applyFill="1" applyBorder="1" applyAlignment="1" applyProtection="1">
      <alignment horizontal="center" vertical="center" wrapText="1"/>
      <protection locked="0"/>
    </xf>
    <xf numFmtId="0" fontId="32" fillId="0" borderId="4" xfId="0" applyFont="1" applyFill="1" applyBorder="1" applyAlignment="1">
      <alignment horizontal="center" vertical="center"/>
    </xf>
    <xf numFmtId="0" fontId="19" fillId="2" borderId="0" xfId="0" applyFont="1" applyFill="1" applyBorder="1" applyAlignment="1" applyProtection="1">
      <alignment horizontal="center" vertical="center"/>
      <protection hidden="1"/>
    </xf>
    <xf numFmtId="0" fontId="17" fillId="2" borderId="0" xfId="0" applyFont="1" applyFill="1" applyBorder="1" applyAlignment="1" applyProtection="1">
      <alignment horizontal="center" vertical="center"/>
      <protection hidden="1"/>
    </xf>
    <xf numFmtId="0" fontId="18" fillId="2" borderId="4" xfId="0" applyFont="1" applyFill="1" applyBorder="1" applyAlignment="1" applyProtection="1">
      <alignment horizontal="center" vertical="center" wrapText="1"/>
      <protection hidden="1"/>
    </xf>
    <xf numFmtId="42" fontId="17" fillId="0" borderId="9" xfId="8" applyFont="1" applyFill="1" applyBorder="1" applyAlignment="1" applyProtection="1">
      <alignment horizontal="center" vertical="center" wrapText="1"/>
      <protection hidden="1"/>
    </xf>
    <xf numFmtId="42" fontId="17" fillId="0" borderId="11" xfId="8" applyFont="1" applyFill="1" applyBorder="1" applyAlignment="1" applyProtection="1">
      <alignment horizontal="center" vertical="center" wrapText="1"/>
      <protection hidden="1"/>
    </xf>
    <xf numFmtId="42" fontId="19" fillId="0" borderId="4" xfId="8"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protection hidden="1"/>
    </xf>
    <xf numFmtId="0" fontId="32" fillId="0" borderId="4" xfId="0" applyFont="1" applyBorder="1" applyAlignment="1">
      <alignment horizontal="center" vertical="center"/>
    </xf>
    <xf numFmtId="0" fontId="4" fillId="3" borderId="12" xfId="0" applyFont="1" applyFill="1" applyBorder="1" applyAlignment="1" applyProtection="1">
      <alignment horizontal="center" vertical="center" wrapText="1"/>
      <protection hidden="1"/>
    </xf>
    <xf numFmtId="0" fontId="4" fillId="3" borderId="7" xfId="0" applyFont="1" applyFill="1" applyBorder="1" applyAlignment="1" applyProtection="1">
      <alignment horizontal="center" vertical="center" wrapText="1"/>
      <protection hidden="1"/>
    </xf>
    <xf numFmtId="0" fontId="4" fillId="0" borderId="2"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18" fillId="0" borderId="1" xfId="0" applyFont="1" applyFill="1" applyBorder="1" applyAlignment="1" applyProtection="1">
      <alignment horizontal="left" vertical="center"/>
      <protection hidden="1"/>
    </xf>
    <xf numFmtId="0" fontId="18" fillId="0" borderId="2" xfId="0" applyFont="1" applyFill="1" applyBorder="1" applyAlignment="1" applyProtection="1">
      <alignment horizontal="left" vertical="center"/>
      <protection hidden="1"/>
    </xf>
    <xf numFmtId="0" fontId="18" fillId="0" borderId="5" xfId="0" applyFont="1" applyFill="1" applyBorder="1" applyAlignment="1" applyProtection="1">
      <alignment horizontal="left" vertical="center"/>
      <protection hidden="1"/>
    </xf>
    <xf numFmtId="0" fontId="18" fillId="0" borderId="0" xfId="0" applyFont="1" applyFill="1" applyBorder="1" applyAlignment="1" applyProtection="1">
      <alignment horizontal="left" vertical="center"/>
      <protection hidden="1"/>
    </xf>
    <xf numFmtId="0" fontId="34" fillId="0" borderId="0" xfId="0" applyFont="1" applyAlignment="1">
      <alignment horizontal="center" wrapText="1"/>
    </xf>
    <xf numFmtId="0" fontId="34" fillId="0" borderId="0" xfId="0" applyFont="1" applyAlignment="1">
      <alignment horizontal="center"/>
    </xf>
    <xf numFmtId="0" fontId="11" fillId="0" borderId="4" xfId="0" applyFont="1" applyBorder="1" applyAlignment="1">
      <alignment horizontal="center"/>
    </xf>
  </cellXfs>
  <cellStyles count="14">
    <cellStyle name="Millares [0]" xfId="11" builtinId="6"/>
    <cellStyle name="Millares [0] 2" xfId="1" xr:uid="{00000000-0005-0000-0000-000001000000}"/>
    <cellStyle name="Millares [0] 3" xfId="4" xr:uid="{00000000-0005-0000-0000-000002000000}"/>
    <cellStyle name="Millares 2" xfId="2" xr:uid="{00000000-0005-0000-0000-000003000000}"/>
    <cellStyle name="Millares 3" xfId="5" xr:uid="{00000000-0005-0000-0000-000004000000}"/>
    <cellStyle name="Millares 4" xfId="6" xr:uid="{00000000-0005-0000-0000-000005000000}"/>
    <cellStyle name="Moneda" xfId="10" builtinId="4"/>
    <cellStyle name="Moneda [0]" xfId="8" builtinId="7"/>
    <cellStyle name="Moneda 2" xfId="3" xr:uid="{00000000-0005-0000-0000-000008000000}"/>
    <cellStyle name="Moneda 3" xfId="9" xr:uid="{00000000-0005-0000-0000-000009000000}"/>
    <cellStyle name="Normal" xfId="0" builtinId="0"/>
    <cellStyle name="Porcentaje" xfId="7" builtinId="5"/>
    <cellStyle name="Título 2" xfId="12" builtinId="17"/>
    <cellStyle name="Título 3" xfId="13" builtinId="18"/>
  </cellStyles>
  <dxfs count="5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theme="1"/>
        <name val="Arial"/>
        <scheme val="none"/>
      </font>
      <numFmt numFmtId="32" formatCode="_-&quot;$&quot;\ * #,##0_-;\-&quot;$&quot;\ * #,##0_-;_-&quot;$&quot;\ * &quot;-&quot;_-;_-@_-"/>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rial"/>
        <scheme val="none"/>
      </font>
      <numFmt numFmtId="32" formatCode="_-&quot;$&quot;\ * #,##0_-;\-&quot;$&quot;\ * #,##0_-;_-&quot;$&quot;\ * &quot;-&quot;_-;_-@_-"/>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numFmt numFmtId="19" formatCode="d/mm/yyyy"/>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numFmt numFmtId="19" formatCode="d/mm/yyyy"/>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border outline="0">
        <top style="medium">
          <color indexed="64"/>
        </top>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7" tint="0.79998168889431442"/>
        </patternFill>
      </fill>
      <alignment horizontal="center" vertical="center" textRotation="0" wrapText="1" indent="0" justifyLastLine="0" shrinkToFit="0" readingOrder="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EC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60</xdr:row>
          <xdr:rowOff>0</xdr:rowOff>
        </xdr:from>
        <xdr:to>
          <xdr:col>18</xdr:col>
          <xdr:colOff>371475</xdr:colOff>
          <xdr:row>61</xdr:row>
          <xdr:rowOff>57150</xdr:rowOff>
        </xdr:to>
        <xdr:sp macro="" textlink="">
          <xdr:nvSpPr>
            <xdr:cNvPr id="14343" name="Check Box 38"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60</xdr:row>
          <xdr:rowOff>0</xdr:rowOff>
        </xdr:from>
        <xdr:to>
          <xdr:col>18</xdr:col>
          <xdr:colOff>371475</xdr:colOff>
          <xdr:row>61</xdr:row>
          <xdr:rowOff>28575</xdr:rowOff>
        </xdr:to>
        <xdr:sp macro="" textlink="">
          <xdr:nvSpPr>
            <xdr:cNvPr id="14344" name="Check Box 39"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60</xdr:row>
          <xdr:rowOff>0</xdr:rowOff>
        </xdr:from>
        <xdr:to>
          <xdr:col>18</xdr:col>
          <xdr:colOff>371475</xdr:colOff>
          <xdr:row>61</xdr:row>
          <xdr:rowOff>57150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60</xdr:row>
          <xdr:rowOff>0</xdr:rowOff>
        </xdr:from>
        <xdr:to>
          <xdr:col>18</xdr:col>
          <xdr:colOff>371475</xdr:colOff>
          <xdr:row>61</xdr:row>
          <xdr:rowOff>28575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375048</xdr:colOff>
      <xdr:row>0</xdr:row>
      <xdr:rowOff>64048</xdr:rowOff>
    </xdr:from>
    <xdr:to>
      <xdr:col>3</xdr:col>
      <xdr:colOff>389517</xdr:colOff>
      <xdr:row>2</xdr:row>
      <xdr:rowOff>155636</xdr:rowOff>
    </xdr:to>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7048" y="64048"/>
          <a:ext cx="713977" cy="7773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156882</xdr:colOff>
      <xdr:row>1</xdr:row>
      <xdr:rowOff>56029</xdr:rowOff>
    </xdr:from>
    <xdr:to>
      <xdr:col>4</xdr:col>
      <xdr:colOff>103602</xdr:colOff>
      <xdr:row>3</xdr:row>
      <xdr:rowOff>351552</xdr:rowOff>
    </xdr:to>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8588" y="280147"/>
          <a:ext cx="942975" cy="10351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156882</xdr:colOff>
      <xdr:row>1</xdr:row>
      <xdr:rowOff>56029</xdr:rowOff>
    </xdr:from>
    <xdr:to>
      <xdr:col>4</xdr:col>
      <xdr:colOff>211552</xdr:colOff>
      <xdr:row>6</xdr:row>
      <xdr:rowOff>161052</xdr:rowOff>
    </xdr:to>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92182" y="271929"/>
          <a:ext cx="988120" cy="10257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295275</xdr:colOff>
      <xdr:row>0</xdr:row>
      <xdr:rowOff>104775</xdr:rowOff>
    </xdr:from>
    <xdr:to>
      <xdr:col>0</xdr:col>
      <xdr:colOff>1104900</xdr:colOff>
      <xdr:row>2</xdr:row>
      <xdr:rowOff>406400</xdr:rowOff>
    </xdr:to>
    <xdr:pic>
      <xdr:nvPicPr>
        <xdr:cNvPr id="4" name="3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104775"/>
          <a:ext cx="809625" cy="911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156882</xdr:colOff>
      <xdr:row>1</xdr:row>
      <xdr:rowOff>56029</xdr:rowOff>
    </xdr:from>
    <xdr:to>
      <xdr:col>3</xdr:col>
      <xdr:colOff>239673</xdr:colOff>
      <xdr:row>3</xdr:row>
      <xdr:rowOff>351552</xdr:rowOff>
    </xdr:to>
    <xdr:pic>
      <xdr:nvPicPr>
        <xdr:cNvPr id="2" name="3 Imag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382" y="275104"/>
          <a:ext cx="941855" cy="10289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400448</xdr:colOff>
      <xdr:row>1</xdr:row>
      <xdr:rowOff>13248</xdr:rowOff>
    </xdr:from>
    <xdr:to>
      <xdr:col>1</xdr:col>
      <xdr:colOff>1114425</xdr:colOff>
      <xdr:row>3</xdr:row>
      <xdr:rowOff>358836</xdr:rowOff>
    </xdr:to>
    <xdr:pic>
      <xdr:nvPicPr>
        <xdr:cNvPr id="8" name="3 Imagen">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7148" y="203748"/>
          <a:ext cx="713977" cy="78373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933450</xdr:colOff>
          <xdr:row>38</xdr:row>
          <xdr:rowOff>76200</xdr:rowOff>
        </xdr:from>
        <xdr:to>
          <xdr:col>4</xdr:col>
          <xdr:colOff>1285875</xdr:colOff>
          <xdr:row>39</xdr:row>
          <xdr:rowOff>114300</xdr:rowOff>
        </xdr:to>
        <xdr:sp macro="" textlink="">
          <xdr:nvSpPr>
            <xdr:cNvPr id="4138" name="Check Box 38" hidden="1">
              <a:extLst>
                <a:ext uri="{63B3BB69-23CF-44E3-9099-C40C66FF867C}">
                  <a14:compatExt spid="_x0000_s4138"/>
                </a:ext>
                <a:ext uri="{FF2B5EF4-FFF2-40B4-BE49-F238E27FC236}">
                  <a16:creationId xmlns:a16="http://schemas.microsoft.com/office/drawing/2014/main" id="{00000000-0008-0000-08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819150</xdr:colOff>
          <xdr:row>38</xdr:row>
          <xdr:rowOff>85725</xdr:rowOff>
        </xdr:from>
        <xdr:to>
          <xdr:col>5</xdr:col>
          <xdr:colOff>1171575</xdr:colOff>
          <xdr:row>39</xdr:row>
          <xdr:rowOff>114300</xdr:rowOff>
        </xdr:to>
        <xdr:sp macro="" textlink="">
          <xdr:nvSpPr>
            <xdr:cNvPr id="4139" name="Check Box 39" hidden="1">
              <a:extLst>
                <a:ext uri="{63B3BB69-23CF-44E3-9099-C40C66FF867C}">
                  <a14:compatExt spid="_x0000_s4139"/>
                </a:ext>
                <a:ext uri="{FF2B5EF4-FFF2-40B4-BE49-F238E27FC236}">
                  <a16:creationId xmlns:a16="http://schemas.microsoft.com/office/drawing/2014/main" id="{00000000-0008-0000-08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933450</xdr:colOff>
          <xdr:row>38</xdr:row>
          <xdr:rowOff>76200</xdr:rowOff>
        </xdr:from>
        <xdr:to>
          <xdr:col>12</xdr:col>
          <xdr:colOff>1285875</xdr:colOff>
          <xdr:row>39</xdr:row>
          <xdr:rowOff>114300</xdr:rowOff>
        </xdr:to>
        <xdr:sp macro="" textlink="">
          <xdr:nvSpPr>
            <xdr:cNvPr id="4145" name="Check Box 38" hidden="1">
              <a:extLst>
                <a:ext uri="{63B3BB69-23CF-44E3-9099-C40C66FF867C}">
                  <a14:compatExt spid="_x0000_s4145"/>
                </a:ext>
                <a:ext uri="{FF2B5EF4-FFF2-40B4-BE49-F238E27FC236}">
                  <a16:creationId xmlns:a16="http://schemas.microsoft.com/office/drawing/2014/main" id="{00000000-0008-0000-08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819150</xdr:colOff>
          <xdr:row>38</xdr:row>
          <xdr:rowOff>85725</xdr:rowOff>
        </xdr:from>
        <xdr:to>
          <xdr:col>13</xdr:col>
          <xdr:colOff>1171575</xdr:colOff>
          <xdr:row>39</xdr:row>
          <xdr:rowOff>114300</xdr:rowOff>
        </xdr:to>
        <xdr:sp macro="" textlink="">
          <xdr:nvSpPr>
            <xdr:cNvPr id="4146" name="Check Box 39" hidden="1">
              <a:extLst>
                <a:ext uri="{63B3BB69-23CF-44E3-9099-C40C66FF867C}">
                  <a14:compatExt spid="_x0000_s4146"/>
                </a:ext>
                <a:ext uri="{FF2B5EF4-FFF2-40B4-BE49-F238E27FC236}">
                  <a16:creationId xmlns:a16="http://schemas.microsoft.com/office/drawing/2014/main" id="{00000000-0008-0000-08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B9:P29" totalsRowShown="0" headerRowDxfId="36" tableBorderDxfId="35">
  <tableColumns count="15">
    <tableColumn id="1" xr3:uid="{00000000-0010-0000-0000-000001000000}" name="MES" dataDxfId="34"/>
    <tableColumn id="2" xr3:uid="{00000000-0010-0000-0000-000002000000}" name="No de documento soporte" dataDxfId="33"/>
    <tableColumn id="3" xr3:uid="{00000000-0010-0000-0000-000003000000}" name="Soporte " dataDxfId="32"/>
    <tableColumn id="4" xr3:uid="{00000000-0010-0000-0000-000004000000}" name="Tipo de identificacion tercero" dataDxfId="31" dataCellStyle="Millares 2"/>
    <tableColumn id="5" xr3:uid="{00000000-0010-0000-0000-000005000000}" name="Número de identificación del Tercero" dataDxfId="30" dataCellStyle="Millares 2"/>
    <tableColumn id="6" xr3:uid="{00000000-0010-0000-0000-000006000000}" name="Nombre Tercero" dataDxfId="29"/>
    <tableColumn id="7" xr3:uid="{00000000-0010-0000-0000-000007000000}" name="Descripción soporte " dataDxfId="28"/>
    <tableColumn id="8" xr3:uid="{00000000-0010-0000-0000-000008000000}" name="Fecha de la causación" dataDxfId="27"/>
    <tableColumn id="9" xr3:uid="{00000000-0010-0000-0000-000009000000}" name="No de documento de causación" dataDxfId="26"/>
    <tableColumn id="10" xr3:uid="{00000000-0010-0000-0000-00000A000000}" name="No documento de Egreso" dataDxfId="25"/>
    <tableColumn id="11" xr3:uid="{00000000-0010-0000-0000-00000B000000}" name="Fecha de Egreso" dataDxfId="24"/>
    <tableColumn id="12" xr3:uid="{00000000-0010-0000-0000-00000C000000}" name="CLASIFICADOR DE GASTO" dataDxfId="23"/>
    <tableColumn id="13" xr3:uid="{00000000-0010-0000-0000-00000D000000}" name="Valor FACTURA/ CUENTA DE COBRO/DOCUMENTO" dataDxfId="22" dataCellStyle="Moneda [0]"/>
    <tableColumn id="14" xr3:uid="{00000000-0010-0000-0000-00000E000000}" name="FUENTE" dataDxfId="21" dataCellStyle="Moneda [0]"/>
    <tableColumn id="15" xr3:uid="{00000000-0010-0000-0000-00000F000000}" name="El pago se hizo efectivo dentro del periodo reportado SÍ / NO" dataDxfId="2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2.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8.xml"/><Relationship Id="rId2" Type="http://schemas.openxmlformats.org/officeDocument/2006/relationships/drawing" Target="../drawings/drawing7.xml"/><Relationship Id="rId1" Type="http://schemas.openxmlformats.org/officeDocument/2006/relationships/printerSettings" Target="../printerSettings/printerSettings6.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view="pageBreakPreview" zoomScale="60" zoomScaleNormal="100" zoomScalePageLayoutView="70" workbookViewId="0">
      <selection activeCell="A32" sqref="A32:K32"/>
    </sheetView>
  </sheetViews>
  <sheetFormatPr baseColWidth="10" defaultRowHeight="15"/>
  <cols>
    <col min="10" max="10" width="17.140625" customWidth="1"/>
    <col min="11" max="11" width="32.42578125" customWidth="1"/>
  </cols>
  <sheetData>
    <row r="1" spans="1:11" ht="21.95" customHeight="1">
      <c r="A1" s="547" t="s">
        <v>905</v>
      </c>
      <c r="B1" s="548"/>
      <c r="C1" s="548"/>
      <c r="D1" s="548"/>
      <c r="E1" s="548"/>
      <c r="F1" s="548"/>
      <c r="G1" s="548"/>
      <c r="H1" s="548"/>
      <c r="I1" s="548"/>
      <c r="J1" s="548"/>
      <c r="K1" s="549"/>
    </row>
    <row r="2" spans="1:11" ht="49.5" customHeight="1">
      <c r="A2" s="550"/>
      <c r="B2" s="551"/>
      <c r="C2" s="551"/>
      <c r="D2" s="551"/>
      <c r="E2" s="551"/>
      <c r="F2" s="551"/>
      <c r="G2" s="551"/>
      <c r="H2" s="551"/>
      <c r="I2" s="551"/>
      <c r="J2" s="551"/>
      <c r="K2" s="552"/>
    </row>
    <row r="3" spans="1:11">
      <c r="A3" s="413" t="s">
        <v>1</v>
      </c>
      <c r="B3" s="412"/>
      <c r="C3" s="412"/>
      <c r="D3" s="412"/>
      <c r="E3" s="412"/>
      <c r="F3" s="412"/>
      <c r="G3" s="412"/>
      <c r="H3" s="412"/>
      <c r="I3" s="412"/>
      <c r="J3" s="411"/>
      <c r="K3" s="410"/>
    </row>
    <row r="4" spans="1:11" ht="33" customHeight="1">
      <c r="A4" s="556" t="s">
        <v>904</v>
      </c>
      <c r="B4" s="557"/>
      <c r="C4" s="557"/>
      <c r="D4" s="557"/>
      <c r="E4" s="557"/>
      <c r="F4" s="557"/>
      <c r="G4" s="557"/>
      <c r="H4" s="557"/>
      <c r="I4" s="557"/>
      <c r="J4" s="557"/>
      <c r="K4" s="558"/>
    </row>
    <row r="5" spans="1:11" ht="33" customHeight="1">
      <c r="A5" s="559" t="s">
        <v>903</v>
      </c>
      <c r="B5" s="560"/>
      <c r="C5" s="560"/>
      <c r="D5" s="560"/>
      <c r="E5" s="560"/>
      <c r="F5" s="560"/>
      <c r="G5" s="560"/>
      <c r="H5" s="560"/>
      <c r="I5" s="560"/>
      <c r="J5" s="560"/>
      <c r="K5" s="561"/>
    </row>
    <row r="6" spans="1:11">
      <c r="A6" s="553" t="s">
        <v>902</v>
      </c>
      <c r="B6" s="554"/>
      <c r="C6" s="554"/>
      <c r="D6" s="554"/>
      <c r="E6" s="554"/>
      <c r="F6" s="554"/>
      <c r="G6" s="554"/>
      <c r="H6" s="554"/>
      <c r="I6" s="554"/>
      <c r="J6" s="554"/>
      <c r="K6" s="555"/>
    </row>
    <row r="7" spans="1:11">
      <c r="A7" s="553" t="s">
        <v>901</v>
      </c>
      <c r="B7" s="554"/>
      <c r="C7" s="554"/>
      <c r="D7" s="554"/>
      <c r="E7" s="554"/>
      <c r="F7" s="554"/>
      <c r="G7" s="554"/>
      <c r="H7" s="554"/>
      <c r="I7" s="554"/>
      <c r="J7" s="554"/>
      <c r="K7" s="555"/>
    </row>
    <row r="8" spans="1:11">
      <c r="A8" s="553" t="s">
        <v>900</v>
      </c>
      <c r="B8" s="554"/>
      <c r="C8" s="554"/>
      <c r="D8" s="554"/>
      <c r="E8" s="554"/>
      <c r="F8" s="554"/>
      <c r="G8" s="554"/>
      <c r="H8" s="554"/>
      <c r="I8" s="554"/>
      <c r="J8" s="554"/>
      <c r="K8" s="555"/>
    </row>
    <row r="9" spans="1:11">
      <c r="A9" s="553" t="s">
        <v>899</v>
      </c>
      <c r="B9" s="554"/>
      <c r="C9" s="554"/>
      <c r="D9" s="554"/>
      <c r="E9" s="554"/>
      <c r="F9" s="554"/>
      <c r="G9" s="554"/>
      <c r="H9" s="554"/>
      <c r="I9" s="554"/>
      <c r="J9" s="554"/>
      <c r="K9" s="555"/>
    </row>
    <row r="10" spans="1:11">
      <c r="A10" s="553" t="s">
        <v>898</v>
      </c>
      <c r="B10" s="554"/>
      <c r="C10" s="554"/>
      <c r="D10" s="554"/>
      <c r="E10" s="554"/>
      <c r="F10" s="554"/>
      <c r="G10" s="554"/>
      <c r="H10" s="554"/>
      <c r="I10" s="554"/>
      <c r="J10" s="554"/>
      <c r="K10" s="555"/>
    </row>
    <row r="11" spans="1:11">
      <c r="A11" s="562" t="s">
        <v>897</v>
      </c>
      <c r="B11" s="563"/>
      <c r="C11" s="563"/>
      <c r="D11" s="563"/>
      <c r="E11" s="563"/>
      <c r="F11" s="563"/>
      <c r="G11" s="563"/>
      <c r="H11" s="563"/>
      <c r="I11" s="563"/>
      <c r="J11" s="563"/>
      <c r="K11" s="564"/>
    </row>
    <row r="12" spans="1:11">
      <c r="A12" s="553" t="s">
        <v>896</v>
      </c>
      <c r="B12" s="554"/>
      <c r="C12" s="554"/>
      <c r="D12" s="554"/>
      <c r="E12" s="554"/>
      <c r="F12" s="554"/>
      <c r="G12" s="554"/>
      <c r="H12" s="554"/>
      <c r="I12" s="554"/>
      <c r="J12" s="554"/>
      <c r="K12" s="555"/>
    </row>
    <row r="13" spans="1:11">
      <c r="A13" s="562" t="s">
        <v>895</v>
      </c>
      <c r="B13" s="563"/>
      <c r="C13" s="563"/>
      <c r="D13" s="563"/>
      <c r="E13" s="563"/>
      <c r="F13" s="563"/>
      <c r="G13" s="563"/>
      <c r="H13" s="563"/>
      <c r="I13" s="563"/>
      <c r="J13" s="563"/>
      <c r="K13" s="564"/>
    </row>
    <row r="14" spans="1:11">
      <c r="A14" s="562" t="s">
        <v>894</v>
      </c>
      <c r="B14" s="563"/>
      <c r="C14" s="563"/>
      <c r="D14" s="563"/>
      <c r="E14" s="563"/>
      <c r="F14" s="563"/>
      <c r="G14" s="563"/>
      <c r="H14" s="563"/>
      <c r="I14" s="563"/>
      <c r="J14" s="563"/>
      <c r="K14" s="564"/>
    </row>
    <row r="15" spans="1:11">
      <c r="A15" s="553" t="s">
        <v>893</v>
      </c>
      <c r="B15" s="554"/>
      <c r="C15" s="554"/>
      <c r="D15" s="554"/>
      <c r="E15" s="554"/>
      <c r="F15" s="554"/>
      <c r="G15" s="554"/>
      <c r="H15" s="554"/>
      <c r="I15" s="554"/>
      <c r="J15" s="554"/>
      <c r="K15" s="555"/>
    </row>
    <row r="16" spans="1:11">
      <c r="A16" s="565" t="s">
        <v>892</v>
      </c>
      <c r="B16" s="566"/>
      <c r="C16" s="566"/>
      <c r="D16" s="566"/>
      <c r="E16" s="566"/>
      <c r="F16" s="566"/>
      <c r="G16" s="566"/>
      <c r="H16" s="566"/>
      <c r="I16" s="566"/>
      <c r="J16" s="566"/>
      <c r="K16" s="567"/>
    </row>
    <row r="17" spans="1:11">
      <c r="A17" s="553" t="s">
        <v>891</v>
      </c>
      <c r="B17" s="554"/>
      <c r="C17" s="554"/>
      <c r="D17" s="554"/>
      <c r="E17" s="554"/>
      <c r="F17" s="554"/>
      <c r="G17" s="554"/>
      <c r="H17" s="554"/>
      <c r="I17" s="554"/>
      <c r="J17" s="554"/>
      <c r="K17" s="555"/>
    </row>
    <row r="18" spans="1:11">
      <c r="A18" s="553" t="s">
        <v>890</v>
      </c>
      <c r="B18" s="554"/>
      <c r="C18" s="554"/>
      <c r="D18" s="554"/>
      <c r="E18" s="554"/>
      <c r="F18" s="554"/>
      <c r="G18" s="554"/>
      <c r="H18" s="554"/>
      <c r="I18" s="554"/>
      <c r="J18" s="554"/>
      <c r="K18" s="555"/>
    </row>
    <row r="19" spans="1:11">
      <c r="A19" s="553" t="s">
        <v>889</v>
      </c>
      <c r="B19" s="554"/>
      <c r="C19" s="554"/>
      <c r="D19" s="554"/>
      <c r="E19" s="554"/>
      <c r="F19" s="554"/>
      <c r="G19" s="554"/>
      <c r="H19" s="554"/>
      <c r="I19" s="554"/>
      <c r="J19" s="554"/>
      <c r="K19" s="555"/>
    </row>
    <row r="20" spans="1:11">
      <c r="A20" s="553" t="s">
        <v>888</v>
      </c>
      <c r="B20" s="554"/>
      <c r="C20" s="554"/>
      <c r="D20" s="554"/>
      <c r="E20" s="554"/>
      <c r="F20" s="554"/>
      <c r="G20" s="554"/>
      <c r="H20" s="554"/>
      <c r="I20" s="554"/>
      <c r="J20" s="554"/>
      <c r="K20" s="555"/>
    </row>
    <row r="21" spans="1:11">
      <c r="A21" s="553" t="s">
        <v>887</v>
      </c>
      <c r="B21" s="554"/>
      <c r="C21" s="554"/>
      <c r="D21" s="554"/>
      <c r="E21" s="554"/>
      <c r="F21" s="554"/>
      <c r="G21" s="554"/>
      <c r="H21" s="554"/>
      <c r="I21" s="554"/>
      <c r="J21" s="554"/>
      <c r="K21" s="555"/>
    </row>
    <row r="22" spans="1:11">
      <c r="A22" s="553" t="s">
        <v>886</v>
      </c>
      <c r="B22" s="554"/>
      <c r="C22" s="554"/>
      <c r="D22" s="554"/>
      <c r="E22" s="554"/>
      <c r="F22" s="554"/>
      <c r="G22" s="554"/>
      <c r="H22" s="554"/>
      <c r="I22" s="554"/>
      <c r="J22" s="554"/>
      <c r="K22" s="555"/>
    </row>
    <row r="23" spans="1:11">
      <c r="A23" s="562" t="s">
        <v>885</v>
      </c>
      <c r="B23" s="563"/>
      <c r="C23" s="563"/>
      <c r="D23" s="563"/>
      <c r="E23" s="563"/>
      <c r="F23" s="563"/>
      <c r="G23" s="563"/>
      <c r="H23" s="563"/>
      <c r="I23" s="563"/>
      <c r="J23" s="563"/>
      <c r="K23" s="564"/>
    </row>
    <row r="24" spans="1:11">
      <c r="A24" s="579" t="s">
        <v>884</v>
      </c>
      <c r="B24" s="580"/>
      <c r="C24" s="580"/>
      <c r="D24" s="580"/>
      <c r="E24" s="580"/>
      <c r="F24" s="580"/>
      <c r="G24" s="580"/>
      <c r="H24" s="580"/>
      <c r="I24" s="580"/>
      <c r="J24" s="580"/>
      <c r="K24" s="581"/>
    </row>
    <row r="25" spans="1:11" ht="17.25" customHeight="1">
      <c r="A25" s="562" t="s">
        <v>883</v>
      </c>
      <c r="B25" s="563"/>
      <c r="C25" s="563"/>
      <c r="D25" s="563"/>
      <c r="E25" s="563"/>
      <c r="F25" s="563"/>
      <c r="G25" s="563"/>
      <c r="H25" s="563"/>
      <c r="I25" s="563"/>
      <c r="J25" s="563"/>
      <c r="K25" s="564"/>
    </row>
    <row r="26" spans="1:11">
      <c r="A26" s="582" t="s">
        <v>908</v>
      </c>
      <c r="B26" s="583"/>
      <c r="C26" s="583"/>
      <c r="D26" s="583"/>
      <c r="E26" s="583"/>
      <c r="F26" s="583"/>
      <c r="G26" s="583"/>
      <c r="H26" s="583"/>
      <c r="I26" s="583"/>
      <c r="J26" s="411"/>
      <c r="K26" s="410"/>
    </row>
    <row r="27" spans="1:11" ht="46.5" customHeight="1">
      <c r="A27" s="574" t="s">
        <v>882</v>
      </c>
      <c r="B27" s="575"/>
      <c r="C27" s="575"/>
      <c r="D27" s="575"/>
      <c r="E27" s="575"/>
      <c r="F27" s="575"/>
      <c r="G27" s="575"/>
      <c r="H27" s="575"/>
      <c r="I27" s="575"/>
      <c r="J27" s="575"/>
      <c r="K27" s="576"/>
    </row>
    <row r="28" spans="1:11" ht="32.25" customHeight="1">
      <c r="A28" s="571" t="s">
        <v>881</v>
      </c>
      <c r="B28" s="572"/>
      <c r="C28" s="572"/>
      <c r="D28" s="572"/>
      <c r="E28" s="572"/>
      <c r="F28" s="572"/>
      <c r="G28" s="572"/>
      <c r="H28" s="572"/>
      <c r="I28" s="572"/>
      <c r="J28" s="572"/>
      <c r="K28" s="573"/>
    </row>
    <row r="29" spans="1:11" ht="103.5" customHeight="1">
      <c r="A29" s="568" t="s">
        <v>907</v>
      </c>
      <c r="B29" s="569"/>
      <c r="C29" s="569"/>
      <c r="D29" s="569"/>
      <c r="E29" s="569"/>
      <c r="F29" s="569"/>
      <c r="G29" s="569"/>
      <c r="H29" s="569"/>
      <c r="I29" s="569"/>
      <c r="J29" s="569"/>
      <c r="K29" s="570"/>
    </row>
    <row r="30" spans="1:11" ht="123.75" customHeight="1">
      <c r="A30" s="571" t="s">
        <v>880</v>
      </c>
      <c r="B30" s="572"/>
      <c r="C30" s="572"/>
      <c r="D30" s="572"/>
      <c r="E30" s="572"/>
      <c r="F30" s="572"/>
      <c r="G30" s="572"/>
      <c r="H30" s="572"/>
      <c r="I30" s="572"/>
      <c r="J30" s="572"/>
      <c r="K30" s="573"/>
    </row>
    <row r="31" spans="1:11">
      <c r="A31" s="571" t="s">
        <v>879</v>
      </c>
      <c r="B31" s="572"/>
      <c r="C31" s="572"/>
      <c r="D31" s="572"/>
      <c r="E31" s="572"/>
      <c r="F31" s="572"/>
      <c r="G31" s="572"/>
      <c r="H31" s="572"/>
      <c r="I31" s="572"/>
      <c r="J31" s="572"/>
      <c r="K31" s="573"/>
    </row>
    <row r="32" spans="1:11" ht="109.5" customHeight="1">
      <c r="A32" s="571" t="s">
        <v>878</v>
      </c>
      <c r="B32" s="572"/>
      <c r="C32" s="572"/>
      <c r="D32" s="572"/>
      <c r="E32" s="572"/>
      <c r="F32" s="572"/>
      <c r="G32" s="572"/>
      <c r="H32" s="572"/>
      <c r="I32" s="572"/>
      <c r="J32" s="572"/>
      <c r="K32" s="573"/>
    </row>
    <row r="33" spans="1:11" ht="198" customHeight="1">
      <c r="A33" s="577" t="s">
        <v>910</v>
      </c>
      <c r="B33" s="577"/>
      <c r="C33" s="577"/>
      <c r="D33" s="577"/>
      <c r="E33" s="577"/>
      <c r="F33" s="577"/>
      <c r="G33" s="577"/>
      <c r="H33" s="577"/>
      <c r="I33" s="577"/>
      <c r="J33" s="577"/>
      <c r="K33" s="577"/>
    </row>
    <row r="34" spans="1:11" ht="123.75" customHeight="1">
      <c r="A34" s="568" t="s">
        <v>877</v>
      </c>
      <c r="B34" s="578"/>
      <c r="C34" s="578"/>
      <c r="D34" s="578"/>
      <c r="E34" s="578"/>
      <c r="F34" s="578"/>
      <c r="G34" s="578"/>
      <c r="H34" s="578"/>
      <c r="I34" s="578"/>
      <c r="J34" s="578"/>
      <c r="K34" s="570"/>
    </row>
    <row r="35" spans="1:11" ht="45" customHeight="1">
      <c r="A35" s="553" t="s">
        <v>876</v>
      </c>
      <c r="B35" s="554"/>
      <c r="C35" s="554"/>
      <c r="D35" s="554"/>
      <c r="E35" s="554"/>
      <c r="F35" s="554"/>
      <c r="G35" s="554"/>
      <c r="H35" s="554"/>
      <c r="I35" s="554"/>
      <c r="J35" s="554"/>
      <c r="K35" s="555"/>
    </row>
  </sheetData>
  <mergeCells count="33">
    <mergeCell ref="A32:K32"/>
    <mergeCell ref="A33:K33"/>
    <mergeCell ref="A34:K34"/>
    <mergeCell ref="A35:K35"/>
    <mergeCell ref="A22:K22"/>
    <mergeCell ref="A23:K23"/>
    <mergeCell ref="A24:K24"/>
    <mergeCell ref="A25:K25"/>
    <mergeCell ref="A26:I26"/>
    <mergeCell ref="A19:K19"/>
    <mergeCell ref="A29:K29"/>
    <mergeCell ref="A30:K30"/>
    <mergeCell ref="A31:K31"/>
    <mergeCell ref="A20:K20"/>
    <mergeCell ref="A21:K21"/>
    <mergeCell ref="A28:K28"/>
    <mergeCell ref="A27:K27"/>
    <mergeCell ref="A17:K17"/>
    <mergeCell ref="A18:K18"/>
    <mergeCell ref="A8:K8"/>
    <mergeCell ref="A9:K9"/>
    <mergeCell ref="A10:K10"/>
    <mergeCell ref="A11:K11"/>
    <mergeCell ref="A12:K12"/>
    <mergeCell ref="A13:K13"/>
    <mergeCell ref="A14:K14"/>
    <mergeCell ref="A15:K15"/>
    <mergeCell ref="A16:K16"/>
    <mergeCell ref="A1:K2"/>
    <mergeCell ref="A6:K6"/>
    <mergeCell ref="A7:K7"/>
    <mergeCell ref="A4:K4"/>
    <mergeCell ref="A5:K5"/>
  </mergeCells>
  <pageMargins left="0.70866141732283472" right="0.70866141732283472" top="1.4960629921259843" bottom="0.74803149606299213" header="0.31496062992125984" footer="0.31496062992125984"/>
  <pageSetup paperSize="9" scale="84" orientation="landscape" r:id="rId1"/>
  <headerFooter>
    <oddHeader>&amp;L&amp;G&amp;C&amp;"Arial,Normal"&amp;10PROCESO 
PROMOCIÓN Y PREVENCIÓN 
FORMATO INFORME AVANCE FINANCIERO OFA SACUDETE&amp;RF1.MO21.PP
Versión 1
Pagina &amp;P de &amp;N
03/06/2021 
"Clasificación de la Información:
Clasificada"</oddHeader>
    <oddFooter>&amp;C&amp;G</oddFooter>
  </headerFooter>
  <rowBreaks count="2" manualBreakCount="2">
    <brk id="25" max="16383" man="1"/>
    <brk id="30"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3:K27"/>
  <sheetViews>
    <sheetView workbookViewId="0">
      <selection activeCell="I11" sqref="I11"/>
    </sheetView>
  </sheetViews>
  <sheetFormatPr baseColWidth="10" defaultColWidth="11.42578125" defaultRowHeight="12.75"/>
  <cols>
    <col min="1" max="2" width="11.42578125" style="169"/>
    <col min="3" max="3" width="14.5703125" style="169" customWidth="1"/>
    <col min="4" max="4" width="4" style="169" customWidth="1"/>
    <col min="5" max="5" width="16.5703125" style="169" customWidth="1"/>
    <col min="6" max="6" width="6.42578125" style="169" customWidth="1"/>
    <col min="7" max="7" width="17" style="169" customWidth="1"/>
    <col min="8" max="8" width="11.42578125" style="169"/>
    <col min="9" max="9" width="6.140625" style="169" customWidth="1"/>
    <col min="10" max="10" width="28.42578125" style="169" customWidth="1"/>
    <col min="11" max="16384" width="11.42578125" style="169"/>
  </cols>
  <sheetData>
    <row r="3" spans="3:11">
      <c r="C3" s="168" t="s">
        <v>11</v>
      </c>
      <c r="E3" s="168" t="s">
        <v>601</v>
      </c>
      <c r="G3" s="168" t="s">
        <v>600</v>
      </c>
      <c r="H3" s="168" t="s">
        <v>602</v>
      </c>
      <c r="J3" s="168" t="s">
        <v>600</v>
      </c>
      <c r="K3" s="168" t="s">
        <v>602</v>
      </c>
    </row>
    <row r="4" spans="3:11">
      <c r="C4" s="170" t="s">
        <v>528</v>
      </c>
      <c r="E4" s="170" t="s">
        <v>622</v>
      </c>
      <c r="G4" s="171" t="s">
        <v>15</v>
      </c>
      <c r="H4" s="170" t="s">
        <v>622</v>
      </c>
      <c r="J4" s="171" t="s">
        <v>637</v>
      </c>
      <c r="K4" s="170" t="s">
        <v>622</v>
      </c>
    </row>
    <row r="5" spans="3:11">
      <c r="C5" s="170" t="s">
        <v>568</v>
      </c>
      <c r="E5" s="170" t="s">
        <v>23</v>
      </c>
      <c r="G5" s="171" t="s">
        <v>562</v>
      </c>
      <c r="H5" s="170" t="s">
        <v>23</v>
      </c>
      <c r="J5" s="171" t="s">
        <v>646</v>
      </c>
      <c r="K5" s="170" t="s">
        <v>23</v>
      </c>
    </row>
    <row r="6" spans="3:11" ht="25.5">
      <c r="C6" s="170" t="s">
        <v>610</v>
      </c>
      <c r="E6" s="170" t="s">
        <v>576</v>
      </c>
      <c r="G6" s="171" t="s">
        <v>593</v>
      </c>
      <c r="J6" s="171" t="s">
        <v>638</v>
      </c>
    </row>
    <row r="7" spans="3:11" ht="25.5">
      <c r="G7" s="172" t="s">
        <v>563</v>
      </c>
      <c r="J7" s="172" t="s">
        <v>639</v>
      </c>
    </row>
    <row r="8" spans="3:11" ht="38.25">
      <c r="G8" s="171" t="s">
        <v>16</v>
      </c>
      <c r="J8" s="171" t="s">
        <v>640</v>
      </c>
    </row>
    <row r="9" spans="3:11">
      <c r="G9" s="171" t="s">
        <v>565</v>
      </c>
      <c r="J9" s="171" t="s">
        <v>641</v>
      </c>
    </row>
    <row r="10" spans="3:11" ht="25.5">
      <c r="G10" s="171" t="s">
        <v>566</v>
      </c>
      <c r="J10" s="171" t="s">
        <v>642</v>
      </c>
    </row>
    <row r="11" spans="3:11" ht="51">
      <c r="G11" s="171" t="s">
        <v>594</v>
      </c>
      <c r="J11" s="171"/>
    </row>
    <row r="16" spans="3:11">
      <c r="E16" s="862" t="s">
        <v>636</v>
      </c>
      <c r="F16" s="863"/>
      <c r="G16" s="863"/>
      <c r="H16" s="863"/>
      <c r="I16" s="863"/>
      <c r="J16" s="863"/>
    </row>
    <row r="17" spans="5:10">
      <c r="E17" s="863"/>
      <c r="F17" s="863"/>
      <c r="G17" s="863"/>
      <c r="H17" s="863"/>
      <c r="I17" s="863"/>
      <c r="J17" s="863"/>
    </row>
    <row r="18" spans="5:10">
      <c r="E18" s="863"/>
      <c r="F18" s="863"/>
      <c r="G18" s="863"/>
      <c r="H18" s="863"/>
      <c r="I18" s="863"/>
      <c r="J18" s="863"/>
    </row>
    <row r="19" spans="5:10">
      <c r="E19" s="863"/>
      <c r="F19" s="863"/>
      <c r="G19" s="863"/>
      <c r="H19" s="863"/>
      <c r="I19" s="863"/>
      <c r="J19" s="863"/>
    </row>
    <row r="20" spans="5:10">
      <c r="E20" s="863"/>
      <c r="F20" s="863"/>
      <c r="G20" s="863"/>
      <c r="H20" s="863"/>
      <c r="I20" s="863"/>
      <c r="J20" s="863"/>
    </row>
    <row r="21" spans="5:10">
      <c r="E21" s="863"/>
      <c r="F21" s="863"/>
      <c r="G21" s="863"/>
      <c r="H21" s="863"/>
      <c r="I21" s="863"/>
      <c r="J21" s="863"/>
    </row>
    <row r="22" spans="5:10">
      <c r="E22" s="863"/>
      <c r="F22" s="863"/>
      <c r="G22" s="863"/>
      <c r="H22" s="863"/>
      <c r="I22" s="863"/>
      <c r="J22" s="863"/>
    </row>
    <row r="23" spans="5:10">
      <c r="E23" s="863"/>
      <c r="F23" s="863"/>
      <c r="G23" s="863"/>
      <c r="H23" s="863"/>
      <c r="I23" s="863"/>
      <c r="J23" s="863"/>
    </row>
    <row r="24" spans="5:10">
      <c r="E24" s="863"/>
      <c r="F24" s="863"/>
      <c r="G24" s="863"/>
      <c r="H24" s="863"/>
      <c r="I24" s="863"/>
      <c r="J24" s="863"/>
    </row>
    <row r="25" spans="5:10">
      <c r="E25" s="863"/>
      <c r="F25" s="863"/>
      <c r="G25" s="863"/>
      <c r="H25" s="863"/>
      <c r="I25" s="863"/>
      <c r="J25" s="863"/>
    </row>
    <row r="26" spans="5:10">
      <c r="E26" s="863"/>
      <c r="F26" s="863"/>
      <c r="G26" s="863"/>
      <c r="H26" s="863"/>
      <c r="I26" s="863"/>
      <c r="J26" s="863"/>
    </row>
    <row r="27" spans="5:10">
      <c r="E27" s="863"/>
      <c r="F27" s="863"/>
      <c r="G27" s="863"/>
      <c r="H27" s="863"/>
      <c r="I27" s="863"/>
      <c r="J27" s="863"/>
    </row>
  </sheetData>
  <mergeCells count="1">
    <mergeCell ref="E16:J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5"/>
  <sheetViews>
    <sheetView topLeftCell="A15" workbookViewId="0">
      <selection activeCell="K4" sqref="K4"/>
    </sheetView>
  </sheetViews>
  <sheetFormatPr baseColWidth="10" defaultRowHeight="15"/>
  <cols>
    <col min="3" max="3" width="18" customWidth="1"/>
    <col min="4" max="4" width="20.140625" style="126" customWidth="1"/>
    <col min="5" max="5" width="15.85546875" customWidth="1"/>
    <col min="6" max="8" width="13.28515625" customWidth="1"/>
    <col min="10" max="10" width="17.140625" customWidth="1"/>
  </cols>
  <sheetData>
    <row r="1" spans="2:8">
      <c r="C1" s="129" t="s">
        <v>533</v>
      </c>
      <c r="D1" s="156" t="s">
        <v>587</v>
      </c>
      <c r="E1" s="158" t="s">
        <v>588</v>
      </c>
      <c r="F1" s="864" t="s">
        <v>605</v>
      </c>
      <c r="G1" s="864"/>
      <c r="H1" s="864"/>
    </row>
    <row r="2" spans="2:8">
      <c r="C2" s="125"/>
      <c r="D2" s="127">
        <v>0</v>
      </c>
      <c r="E2" s="130">
        <v>0</v>
      </c>
      <c r="F2" s="130"/>
      <c r="G2" s="130"/>
      <c r="H2" s="130"/>
    </row>
    <row r="3" spans="2:8">
      <c r="B3" s="153" t="s">
        <v>465</v>
      </c>
      <c r="C3" s="125" t="s">
        <v>465</v>
      </c>
      <c r="D3" s="128">
        <v>276687</v>
      </c>
      <c r="E3" s="128">
        <v>79845</v>
      </c>
      <c r="F3" s="128">
        <v>2662</v>
      </c>
      <c r="G3" s="128">
        <v>5853738</v>
      </c>
      <c r="H3" s="128">
        <v>4878</v>
      </c>
    </row>
    <row r="4" spans="2:8">
      <c r="B4" s="153" t="s">
        <v>40</v>
      </c>
      <c r="C4" s="125" t="s">
        <v>40</v>
      </c>
      <c r="D4" s="128">
        <v>276561</v>
      </c>
      <c r="E4" s="128">
        <v>80164</v>
      </c>
      <c r="F4" s="128">
        <v>2639</v>
      </c>
      <c r="G4" s="128">
        <v>5803161</v>
      </c>
      <c r="H4" s="128">
        <v>4836</v>
      </c>
    </row>
    <row r="5" spans="2:8">
      <c r="B5" s="153" t="s">
        <v>435</v>
      </c>
      <c r="C5" s="125" t="s">
        <v>435</v>
      </c>
      <c r="D5" s="128">
        <v>277002</v>
      </c>
      <c r="E5" s="128">
        <v>80186</v>
      </c>
      <c r="F5" s="128">
        <v>2719</v>
      </c>
      <c r="G5" s="128">
        <v>5979081</v>
      </c>
      <c r="H5" s="128">
        <v>4983</v>
      </c>
    </row>
    <row r="6" spans="2:8">
      <c r="B6" s="153" t="s">
        <v>585</v>
      </c>
      <c r="C6" s="125" t="s">
        <v>585</v>
      </c>
      <c r="D6" s="128">
        <v>275961</v>
      </c>
      <c r="E6" s="128">
        <v>80206</v>
      </c>
      <c r="F6" s="128">
        <v>2530</v>
      </c>
      <c r="G6" s="128">
        <v>5563470</v>
      </c>
      <c r="H6" s="128">
        <v>4636</v>
      </c>
    </row>
    <row r="7" spans="2:8">
      <c r="B7" s="153" t="s">
        <v>542</v>
      </c>
      <c r="C7" s="125" t="s">
        <v>586</v>
      </c>
      <c r="D7" s="128">
        <v>274548</v>
      </c>
      <c r="E7" s="128">
        <v>80210</v>
      </c>
      <c r="F7" s="128">
        <v>2273</v>
      </c>
      <c r="G7" s="128">
        <v>4998327</v>
      </c>
      <c r="H7" s="128">
        <v>4165</v>
      </c>
    </row>
    <row r="8" spans="2:8">
      <c r="B8" s="153" t="s">
        <v>128</v>
      </c>
      <c r="C8" s="125" t="s">
        <v>128</v>
      </c>
      <c r="D8" s="128">
        <v>276441</v>
      </c>
      <c r="E8" s="128">
        <v>80225</v>
      </c>
      <c r="F8" s="128">
        <v>2617</v>
      </c>
      <c r="G8" s="128">
        <v>5754783</v>
      </c>
      <c r="H8" s="128">
        <v>4796</v>
      </c>
    </row>
    <row r="9" spans="2:8">
      <c r="B9" s="153" t="s">
        <v>485</v>
      </c>
      <c r="C9" s="125" t="s">
        <v>485</v>
      </c>
      <c r="D9" s="128">
        <v>275841</v>
      </c>
      <c r="E9" s="128">
        <v>80252</v>
      </c>
      <c r="F9" s="128">
        <v>2508</v>
      </c>
      <c r="G9" s="128">
        <v>5515092</v>
      </c>
      <c r="H9" s="128">
        <v>4596</v>
      </c>
    </row>
    <row r="10" spans="2:8">
      <c r="B10" s="153" t="s">
        <v>146</v>
      </c>
      <c r="C10" s="125" t="s">
        <v>146</v>
      </c>
      <c r="D10" s="128">
        <v>275571</v>
      </c>
      <c r="E10" s="128">
        <v>80276</v>
      </c>
      <c r="F10" s="128">
        <v>2459</v>
      </c>
      <c r="G10" s="128">
        <v>5407341</v>
      </c>
      <c r="H10" s="128">
        <v>4506</v>
      </c>
    </row>
    <row r="11" spans="2:8">
      <c r="B11" s="153" t="s">
        <v>606</v>
      </c>
      <c r="C11" s="125" t="s">
        <v>160</v>
      </c>
      <c r="D11" s="128">
        <v>275895</v>
      </c>
      <c r="E11" s="128">
        <v>80283</v>
      </c>
      <c r="F11" s="128">
        <v>2518</v>
      </c>
      <c r="G11" s="128">
        <v>5537082</v>
      </c>
      <c r="H11" s="128">
        <v>4614</v>
      </c>
    </row>
    <row r="12" spans="2:8">
      <c r="B12" s="153" t="s">
        <v>443</v>
      </c>
      <c r="C12" s="125" t="s">
        <v>443</v>
      </c>
      <c r="D12" s="128">
        <v>275973</v>
      </c>
      <c r="E12" s="128">
        <v>80285</v>
      </c>
      <c r="F12" s="128">
        <v>2532</v>
      </c>
      <c r="G12" s="128">
        <v>5567868</v>
      </c>
      <c r="H12" s="128">
        <v>4640</v>
      </c>
    </row>
    <row r="13" spans="2:8">
      <c r="B13" s="153" t="s">
        <v>170</v>
      </c>
      <c r="C13" s="125" t="s">
        <v>170</v>
      </c>
      <c r="D13" s="128">
        <v>276633</v>
      </c>
      <c r="E13" s="128">
        <v>80294</v>
      </c>
      <c r="F13" s="128">
        <v>2652</v>
      </c>
      <c r="G13" s="128">
        <v>5831748</v>
      </c>
      <c r="H13" s="128">
        <v>4860</v>
      </c>
    </row>
    <row r="14" spans="2:8">
      <c r="B14" s="153" t="s">
        <v>185</v>
      </c>
      <c r="C14" s="125" t="s">
        <v>185</v>
      </c>
      <c r="D14" s="128">
        <v>276276</v>
      </c>
      <c r="E14" s="128">
        <v>80316</v>
      </c>
      <c r="F14" s="128">
        <v>2587</v>
      </c>
      <c r="G14" s="128">
        <v>5688813</v>
      </c>
      <c r="H14" s="128">
        <v>4741</v>
      </c>
    </row>
    <row r="15" spans="2:8">
      <c r="B15" s="153" t="s">
        <v>215</v>
      </c>
      <c r="C15" s="154" t="s">
        <v>245</v>
      </c>
      <c r="D15" s="128">
        <v>276675</v>
      </c>
      <c r="E15" s="128">
        <v>80320</v>
      </c>
      <c r="F15" s="128">
        <v>2660</v>
      </c>
      <c r="G15" s="128">
        <v>5849340</v>
      </c>
      <c r="H15" s="128">
        <v>4874</v>
      </c>
    </row>
    <row r="16" spans="2:8">
      <c r="B16" s="153" t="s">
        <v>245</v>
      </c>
      <c r="C16" s="154" t="s">
        <v>197</v>
      </c>
      <c r="D16" s="128">
        <v>276165</v>
      </c>
      <c r="E16" s="128">
        <v>80364</v>
      </c>
      <c r="F16" s="128">
        <v>2567</v>
      </c>
      <c r="G16" s="128">
        <v>5644833</v>
      </c>
      <c r="H16" s="128">
        <v>4704</v>
      </c>
    </row>
    <row r="17" spans="2:8">
      <c r="B17" s="153" t="s">
        <v>197</v>
      </c>
      <c r="C17" s="154" t="s">
        <v>215</v>
      </c>
      <c r="D17" s="128">
        <v>276357</v>
      </c>
      <c r="E17" s="128">
        <v>80371</v>
      </c>
      <c r="F17" s="128">
        <v>2602</v>
      </c>
      <c r="G17" s="128">
        <v>5721798</v>
      </c>
      <c r="H17" s="128">
        <v>4768</v>
      </c>
    </row>
    <row r="18" spans="2:8">
      <c r="B18" s="153" t="s">
        <v>543</v>
      </c>
      <c r="C18" s="125" t="s">
        <v>543</v>
      </c>
      <c r="D18" s="128">
        <v>275868</v>
      </c>
      <c r="E18" s="128">
        <v>80384</v>
      </c>
      <c r="F18" s="128">
        <v>2513</v>
      </c>
      <c r="G18" s="128">
        <v>5526087</v>
      </c>
      <c r="H18" s="128">
        <v>4605</v>
      </c>
    </row>
    <row r="19" spans="2:8">
      <c r="B19" s="153" t="s">
        <v>473</v>
      </c>
      <c r="C19" s="125" t="s">
        <v>473</v>
      </c>
      <c r="D19" s="128">
        <v>277320</v>
      </c>
      <c r="E19" s="128">
        <v>80397</v>
      </c>
      <c r="F19" s="128">
        <v>2777</v>
      </c>
      <c r="G19" s="128">
        <v>6106623</v>
      </c>
      <c r="H19" s="128">
        <v>5089</v>
      </c>
    </row>
    <row r="20" spans="2:8">
      <c r="B20" s="153" t="s">
        <v>257</v>
      </c>
      <c r="C20" s="125" t="s">
        <v>257</v>
      </c>
      <c r="D20" s="128">
        <v>275862</v>
      </c>
      <c r="E20" s="128">
        <v>80402</v>
      </c>
      <c r="F20" s="128">
        <v>2512</v>
      </c>
      <c r="G20" s="128">
        <v>5523888</v>
      </c>
      <c r="H20" s="128">
        <v>4603</v>
      </c>
    </row>
    <row r="21" spans="2:8">
      <c r="B21" s="153" t="s">
        <v>511</v>
      </c>
      <c r="C21" s="125" t="s">
        <v>511</v>
      </c>
      <c r="D21" s="128">
        <v>275688</v>
      </c>
      <c r="E21" s="128">
        <v>80421</v>
      </c>
      <c r="F21" s="128">
        <v>2480</v>
      </c>
      <c r="G21" s="128">
        <v>5453520</v>
      </c>
      <c r="H21" s="128">
        <v>4545</v>
      </c>
    </row>
    <row r="22" spans="2:8">
      <c r="B22" s="153" t="s">
        <v>269</v>
      </c>
      <c r="C22" s="125" t="s">
        <v>269</v>
      </c>
      <c r="D22" s="128">
        <v>276219</v>
      </c>
      <c r="E22" s="128">
        <v>80435</v>
      </c>
      <c r="F22" s="128">
        <v>2577</v>
      </c>
      <c r="G22" s="128">
        <v>5666823</v>
      </c>
      <c r="H22" s="128">
        <v>4722</v>
      </c>
    </row>
    <row r="23" spans="2:8">
      <c r="B23" s="153" t="s">
        <v>287</v>
      </c>
      <c r="C23" s="125" t="s">
        <v>287</v>
      </c>
      <c r="D23" s="128">
        <v>275643</v>
      </c>
      <c r="E23" s="128">
        <v>80445</v>
      </c>
      <c r="F23" s="128">
        <v>2472</v>
      </c>
      <c r="G23" s="128">
        <v>5435928</v>
      </c>
      <c r="H23" s="128">
        <v>4530</v>
      </c>
    </row>
    <row r="24" spans="2:8">
      <c r="B24" s="153" t="s">
        <v>299</v>
      </c>
      <c r="C24" s="125" t="s">
        <v>299</v>
      </c>
      <c r="D24" s="128">
        <v>276348</v>
      </c>
      <c r="E24" s="128">
        <v>80448</v>
      </c>
      <c r="F24" s="128">
        <v>2600</v>
      </c>
      <c r="G24" s="128">
        <v>5717400</v>
      </c>
      <c r="H24" s="128">
        <v>4765</v>
      </c>
    </row>
    <row r="25" spans="2:8">
      <c r="B25" s="153" t="s">
        <v>317</v>
      </c>
      <c r="C25" s="125" t="s">
        <v>317</v>
      </c>
      <c r="D25" s="128">
        <v>276105</v>
      </c>
      <c r="E25" s="128">
        <v>80476</v>
      </c>
      <c r="F25" s="128">
        <v>2556</v>
      </c>
      <c r="G25" s="128">
        <v>5620644</v>
      </c>
      <c r="H25" s="128">
        <v>4684</v>
      </c>
    </row>
    <row r="26" spans="2:8">
      <c r="B26" s="153" t="s">
        <v>451</v>
      </c>
      <c r="C26" s="125" t="s">
        <v>451</v>
      </c>
      <c r="D26" s="128">
        <v>277215</v>
      </c>
      <c r="E26" s="128">
        <v>80494</v>
      </c>
      <c r="F26" s="128">
        <v>2758</v>
      </c>
      <c r="G26" s="128">
        <v>6064842</v>
      </c>
      <c r="H26" s="128">
        <v>5054</v>
      </c>
    </row>
    <row r="27" spans="2:8">
      <c r="B27" s="153" t="s">
        <v>535</v>
      </c>
      <c r="C27" s="125" t="s">
        <v>535</v>
      </c>
      <c r="D27" s="128">
        <v>276126</v>
      </c>
      <c r="E27" s="128">
        <v>80516</v>
      </c>
      <c r="F27" s="128">
        <v>2560</v>
      </c>
      <c r="G27" s="128">
        <v>5629440</v>
      </c>
      <c r="H27" s="128">
        <v>4691</v>
      </c>
    </row>
    <row r="28" spans="2:8">
      <c r="B28" s="153" t="s">
        <v>339</v>
      </c>
      <c r="C28" s="125" t="s">
        <v>339</v>
      </c>
      <c r="D28" s="128">
        <v>275631</v>
      </c>
      <c r="E28" s="128">
        <v>80540</v>
      </c>
      <c r="F28" s="128">
        <v>2470</v>
      </c>
      <c r="G28" s="128">
        <v>5431530</v>
      </c>
      <c r="H28" s="128">
        <v>4526</v>
      </c>
    </row>
    <row r="29" spans="2:8">
      <c r="B29" s="153" t="s">
        <v>461</v>
      </c>
      <c r="C29" s="125" t="s">
        <v>461</v>
      </c>
      <c r="D29" s="128">
        <v>276774</v>
      </c>
      <c r="E29" s="128">
        <v>80554</v>
      </c>
      <c r="F29" s="128">
        <v>2678</v>
      </c>
      <c r="G29" s="128">
        <v>5888922</v>
      </c>
      <c r="H29" s="128">
        <v>4907</v>
      </c>
    </row>
    <row r="30" spans="2:8">
      <c r="B30" s="153" t="s">
        <v>351</v>
      </c>
      <c r="C30" s="125" t="s">
        <v>351</v>
      </c>
      <c r="D30" s="128">
        <v>276318</v>
      </c>
      <c r="E30" s="128">
        <v>80558</v>
      </c>
      <c r="F30" s="128">
        <v>2595</v>
      </c>
      <c r="G30" s="128">
        <v>5706405</v>
      </c>
      <c r="H30" s="128">
        <v>4755</v>
      </c>
    </row>
    <row r="31" spans="2:8">
      <c r="B31" s="153" t="s">
        <v>374</v>
      </c>
      <c r="C31" s="125" t="s">
        <v>374</v>
      </c>
      <c r="D31" s="128">
        <v>276204</v>
      </c>
      <c r="E31" s="128">
        <v>80587</v>
      </c>
      <c r="F31" s="128">
        <v>2574</v>
      </c>
      <c r="G31" s="128">
        <v>5660226</v>
      </c>
      <c r="H31" s="128">
        <v>4717</v>
      </c>
    </row>
    <row r="32" spans="2:8">
      <c r="B32" s="153" t="s">
        <v>383</v>
      </c>
      <c r="C32" s="125" t="s">
        <v>383</v>
      </c>
      <c r="D32" s="128">
        <v>275505</v>
      </c>
      <c r="E32" s="128">
        <v>80622</v>
      </c>
      <c r="F32" s="128">
        <v>2447</v>
      </c>
      <c r="G32" s="128">
        <v>5380953</v>
      </c>
      <c r="H32" s="128">
        <v>4484</v>
      </c>
    </row>
    <row r="33" spans="2:8">
      <c r="B33" s="153" t="s">
        <v>405</v>
      </c>
      <c r="C33" s="125" t="s">
        <v>405</v>
      </c>
      <c r="D33" s="128">
        <v>275769</v>
      </c>
      <c r="E33" s="128">
        <v>80663</v>
      </c>
      <c r="F33" s="128">
        <v>2495</v>
      </c>
      <c r="G33" s="128">
        <v>5486505</v>
      </c>
      <c r="H33" s="128">
        <v>4572</v>
      </c>
    </row>
    <row r="34" spans="2:8">
      <c r="B34" s="153" t="s">
        <v>477</v>
      </c>
      <c r="C34" s="125" t="s">
        <v>477</v>
      </c>
      <c r="D34" s="128">
        <v>276495</v>
      </c>
      <c r="E34" s="128">
        <v>80734</v>
      </c>
      <c r="F34" s="128">
        <v>2627</v>
      </c>
      <c r="G34" s="128">
        <v>5776773</v>
      </c>
      <c r="H34" s="128">
        <v>4814</v>
      </c>
    </row>
    <row r="35" spans="2:8">
      <c r="B35" s="153" t="s">
        <v>481</v>
      </c>
      <c r="C35" s="125" t="s">
        <v>481</v>
      </c>
      <c r="D35" s="128">
        <v>276879</v>
      </c>
      <c r="E35" s="128">
        <v>80769</v>
      </c>
      <c r="F35" s="128">
        <v>2697</v>
      </c>
      <c r="G35" s="128">
        <v>5930703</v>
      </c>
      <c r="H35" s="128">
        <v>4942</v>
      </c>
    </row>
  </sheetData>
  <mergeCells count="1">
    <mergeCell ref="F1:H1"/>
  </mergeCell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E35"/>
  <sheetViews>
    <sheetView topLeftCell="A2" workbookViewId="0">
      <selection activeCell="B34" sqref="B34"/>
    </sheetView>
  </sheetViews>
  <sheetFormatPr baseColWidth="10" defaultRowHeight="15"/>
  <sheetData>
    <row r="2" spans="2:5">
      <c r="B2" t="s">
        <v>547</v>
      </c>
      <c r="C2" t="s">
        <v>544</v>
      </c>
      <c r="D2" t="s">
        <v>545</v>
      </c>
      <c r="E2" t="s">
        <v>546</v>
      </c>
    </row>
    <row r="3" spans="2:5">
      <c r="B3" t="s">
        <v>465</v>
      </c>
      <c r="C3">
        <v>1300</v>
      </c>
      <c r="D3">
        <v>500</v>
      </c>
      <c r="E3">
        <v>0</v>
      </c>
    </row>
    <row r="4" spans="2:5">
      <c r="B4" t="s">
        <v>40</v>
      </c>
      <c r="C4">
        <v>4400</v>
      </c>
      <c r="D4">
        <v>7150</v>
      </c>
      <c r="E4">
        <v>2400</v>
      </c>
    </row>
    <row r="5" spans="2:5">
      <c r="B5" t="s">
        <v>435</v>
      </c>
      <c r="C5">
        <v>1100</v>
      </c>
      <c r="D5">
        <v>2100</v>
      </c>
      <c r="E5">
        <v>1000</v>
      </c>
    </row>
    <row r="6" spans="2:5">
      <c r="B6" t="s">
        <v>76</v>
      </c>
      <c r="C6">
        <v>900</v>
      </c>
      <c r="D6">
        <v>4100</v>
      </c>
      <c r="E6">
        <v>300</v>
      </c>
    </row>
    <row r="7" spans="2:5">
      <c r="B7" t="s">
        <v>542</v>
      </c>
      <c r="C7">
        <v>675</v>
      </c>
      <c r="D7">
        <v>4600</v>
      </c>
      <c r="E7">
        <v>250</v>
      </c>
    </row>
    <row r="8" spans="2:5">
      <c r="B8" t="s">
        <v>128</v>
      </c>
      <c r="C8">
        <v>800</v>
      </c>
      <c r="D8">
        <v>3400</v>
      </c>
      <c r="E8">
        <v>2550</v>
      </c>
    </row>
    <row r="9" spans="2:5">
      <c r="B9" t="s">
        <v>485</v>
      </c>
      <c r="C9">
        <v>200</v>
      </c>
      <c r="D9">
        <v>3900</v>
      </c>
      <c r="E9">
        <v>1400</v>
      </c>
    </row>
    <row r="10" spans="2:5">
      <c r="B10" t="s">
        <v>146</v>
      </c>
      <c r="C10">
        <v>2700</v>
      </c>
      <c r="D10">
        <v>2800</v>
      </c>
      <c r="E10">
        <v>400</v>
      </c>
    </row>
    <row r="11" spans="2:5">
      <c r="B11" t="s">
        <v>160</v>
      </c>
      <c r="C11">
        <v>400</v>
      </c>
      <c r="D11">
        <v>2900</v>
      </c>
      <c r="E11">
        <v>900</v>
      </c>
    </row>
    <row r="12" spans="2:5">
      <c r="B12" t="s">
        <v>443</v>
      </c>
      <c r="C12">
        <v>600</v>
      </c>
      <c r="D12">
        <v>1600</v>
      </c>
      <c r="E12">
        <v>400</v>
      </c>
    </row>
    <row r="13" spans="2:5">
      <c r="B13" t="s">
        <v>170</v>
      </c>
      <c r="C13">
        <v>5200</v>
      </c>
      <c r="D13">
        <v>8100</v>
      </c>
      <c r="E13">
        <v>450</v>
      </c>
    </row>
    <row r="14" spans="2:5">
      <c r="B14" t="s">
        <v>185</v>
      </c>
      <c r="C14">
        <v>2200</v>
      </c>
      <c r="D14">
        <v>4800</v>
      </c>
      <c r="E14">
        <v>1200</v>
      </c>
    </row>
    <row r="15" spans="2:5">
      <c r="B15" t="s">
        <v>245</v>
      </c>
      <c r="C15">
        <v>7500</v>
      </c>
      <c r="D15">
        <v>4700</v>
      </c>
      <c r="E15">
        <v>1950</v>
      </c>
    </row>
    <row r="16" spans="2:5">
      <c r="B16" t="s">
        <v>197</v>
      </c>
      <c r="C16">
        <v>1100</v>
      </c>
      <c r="D16">
        <v>4600</v>
      </c>
      <c r="E16">
        <v>1100</v>
      </c>
    </row>
    <row r="17" spans="2:5">
      <c r="B17" t="s">
        <v>215</v>
      </c>
      <c r="C17">
        <v>0</v>
      </c>
      <c r="D17">
        <v>3297</v>
      </c>
      <c r="E17">
        <v>0</v>
      </c>
    </row>
    <row r="18" spans="2:5">
      <c r="B18" t="s">
        <v>543</v>
      </c>
      <c r="C18">
        <v>850</v>
      </c>
      <c r="D18">
        <v>400</v>
      </c>
      <c r="E18">
        <v>300</v>
      </c>
    </row>
    <row r="19" spans="2:5">
      <c r="B19" t="s">
        <v>473</v>
      </c>
      <c r="C19">
        <v>1100</v>
      </c>
      <c r="D19">
        <v>1100</v>
      </c>
      <c r="E19">
        <v>1200</v>
      </c>
    </row>
    <row r="20" spans="2:5">
      <c r="B20" t="s">
        <v>257</v>
      </c>
      <c r="C20">
        <v>300</v>
      </c>
      <c r="D20">
        <v>3100</v>
      </c>
      <c r="E20">
        <v>1000</v>
      </c>
    </row>
    <row r="21" spans="2:5">
      <c r="B21" t="s">
        <v>511</v>
      </c>
      <c r="C21">
        <v>3875</v>
      </c>
      <c r="D21">
        <v>3050</v>
      </c>
      <c r="E21">
        <v>0</v>
      </c>
    </row>
    <row r="22" spans="2:5">
      <c r="B22" t="s">
        <v>269</v>
      </c>
      <c r="C22">
        <v>1200</v>
      </c>
      <c r="D22">
        <v>7800</v>
      </c>
      <c r="E22">
        <v>700</v>
      </c>
    </row>
    <row r="23" spans="2:5">
      <c r="B23" t="s">
        <v>287</v>
      </c>
      <c r="C23">
        <v>1050</v>
      </c>
      <c r="D23">
        <v>2650</v>
      </c>
      <c r="E23">
        <v>1200</v>
      </c>
    </row>
    <row r="24" spans="2:5">
      <c r="B24" t="s">
        <v>299</v>
      </c>
      <c r="C24">
        <v>3800</v>
      </c>
      <c r="D24">
        <v>7100</v>
      </c>
      <c r="E24">
        <v>1200</v>
      </c>
    </row>
    <row r="25" spans="2:5">
      <c r="B25" t="s">
        <v>317</v>
      </c>
      <c r="C25">
        <v>1000</v>
      </c>
      <c r="D25">
        <v>4400</v>
      </c>
      <c r="E25">
        <v>1950</v>
      </c>
    </row>
    <row r="26" spans="2:5">
      <c r="B26" t="s">
        <v>451</v>
      </c>
      <c r="C26">
        <v>2500</v>
      </c>
      <c r="D26">
        <v>2700</v>
      </c>
      <c r="E26">
        <v>900</v>
      </c>
    </row>
    <row r="27" spans="2:5">
      <c r="B27" t="s">
        <v>535</v>
      </c>
      <c r="C27">
        <v>450</v>
      </c>
      <c r="D27">
        <v>2900</v>
      </c>
      <c r="E27">
        <v>600</v>
      </c>
    </row>
    <row r="28" spans="2:5">
      <c r="B28" t="s">
        <v>339</v>
      </c>
      <c r="C28">
        <v>1450</v>
      </c>
      <c r="D28">
        <v>2284</v>
      </c>
      <c r="E28">
        <v>495</v>
      </c>
    </row>
    <row r="29" spans="2:5">
      <c r="B29" t="s">
        <v>461</v>
      </c>
      <c r="C29">
        <v>1000</v>
      </c>
      <c r="D29">
        <v>900</v>
      </c>
      <c r="E29">
        <v>0</v>
      </c>
    </row>
    <row r="30" spans="2:5">
      <c r="B30" t="s">
        <v>351</v>
      </c>
      <c r="C30">
        <v>125</v>
      </c>
      <c r="D30">
        <v>4400</v>
      </c>
      <c r="E30">
        <v>300</v>
      </c>
    </row>
    <row r="31" spans="2:5">
      <c r="B31" t="s">
        <v>374</v>
      </c>
      <c r="C31">
        <v>900</v>
      </c>
      <c r="D31">
        <v>3300</v>
      </c>
      <c r="E31">
        <v>600</v>
      </c>
    </row>
    <row r="32" spans="2:5">
      <c r="B32" t="s">
        <v>383</v>
      </c>
      <c r="C32">
        <v>976</v>
      </c>
      <c r="D32">
        <v>3950</v>
      </c>
      <c r="E32">
        <v>1250</v>
      </c>
    </row>
    <row r="33" spans="2:5">
      <c r="B33" t="s">
        <v>405</v>
      </c>
      <c r="C33">
        <v>3550</v>
      </c>
      <c r="D33">
        <v>5400</v>
      </c>
      <c r="E33">
        <v>1152</v>
      </c>
    </row>
    <row r="34" spans="2:5">
      <c r="B34" t="s">
        <v>477</v>
      </c>
      <c r="C34">
        <v>850</v>
      </c>
      <c r="D34">
        <v>400</v>
      </c>
      <c r="E34">
        <v>300</v>
      </c>
    </row>
    <row r="35" spans="2:5">
      <c r="B35" t="s">
        <v>481</v>
      </c>
      <c r="C35">
        <v>500</v>
      </c>
      <c r="D35">
        <v>500</v>
      </c>
      <c r="E35">
        <v>400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V36"/>
  <sheetViews>
    <sheetView workbookViewId="0">
      <selection activeCell="I14" sqref="I14"/>
    </sheetView>
  </sheetViews>
  <sheetFormatPr baseColWidth="10" defaultRowHeight="15"/>
  <sheetData>
    <row r="1" spans="2:22">
      <c r="D1" t="s">
        <v>537</v>
      </c>
      <c r="M1" t="s">
        <v>538</v>
      </c>
      <c r="U1" t="s">
        <v>539</v>
      </c>
    </row>
    <row r="2" spans="2:22">
      <c r="B2" t="s">
        <v>532</v>
      </c>
      <c r="C2" t="s">
        <v>533</v>
      </c>
      <c r="D2" t="s">
        <v>528</v>
      </c>
      <c r="E2" t="s">
        <v>540</v>
      </c>
      <c r="F2" t="s">
        <v>541</v>
      </c>
      <c r="J2" t="s">
        <v>532</v>
      </c>
      <c r="K2" t="s">
        <v>533</v>
      </c>
      <c r="L2" t="s">
        <v>528</v>
      </c>
      <c r="M2" t="s">
        <v>540</v>
      </c>
      <c r="N2" t="s">
        <v>541</v>
      </c>
      <c r="R2" t="s">
        <v>532</v>
      </c>
      <c r="S2" t="s">
        <v>533</v>
      </c>
      <c r="T2" t="s">
        <v>528</v>
      </c>
      <c r="U2" t="s">
        <v>540</v>
      </c>
      <c r="V2" t="s">
        <v>541</v>
      </c>
    </row>
    <row r="3" spans="2:22">
      <c r="B3">
        <v>5</v>
      </c>
      <c r="C3" t="s">
        <v>40</v>
      </c>
      <c r="D3">
        <v>9349</v>
      </c>
      <c r="E3">
        <v>63949</v>
      </c>
      <c r="F3">
        <v>10658</v>
      </c>
      <c r="J3">
        <v>5</v>
      </c>
      <c r="K3" t="s">
        <v>40</v>
      </c>
      <c r="L3">
        <v>9345</v>
      </c>
      <c r="M3">
        <v>41373</v>
      </c>
      <c r="N3">
        <v>10343</v>
      </c>
      <c r="R3">
        <v>5</v>
      </c>
      <c r="S3" t="s">
        <v>40</v>
      </c>
      <c r="T3">
        <v>9345</v>
      </c>
      <c r="U3">
        <v>59833</v>
      </c>
      <c r="V3">
        <v>9973</v>
      </c>
    </row>
    <row r="4" spans="2:22">
      <c r="B4">
        <v>8</v>
      </c>
      <c r="C4" t="s">
        <v>76</v>
      </c>
      <c r="D4">
        <v>9349</v>
      </c>
      <c r="E4">
        <v>48645</v>
      </c>
      <c r="F4">
        <v>8108</v>
      </c>
      <c r="J4">
        <v>8</v>
      </c>
      <c r="K4" t="s">
        <v>76</v>
      </c>
      <c r="L4">
        <v>9345</v>
      </c>
      <c r="M4">
        <v>39670</v>
      </c>
      <c r="N4">
        <v>9917</v>
      </c>
      <c r="R4">
        <v>8</v>
      </c>
      <c r="S4" t="s">
        <v>76</v>
      </c>
      <c r="T4">
        <v>9345</v>
      </c>
      <c r="U4">
        <v>48645</v>
      </c>
      <c r="V4">
        <v>8108</v>
      </c>
    </row>
    <row r="5" spans="2:22">
      <c r="B5">
        <v>11</v>
      </c>
      <c r="C5" t="s">
        <v>534</v>
      </c>
      <c r="D5">
        <v>9349</v>
      </c>
      <c r="E5">
        <v>48912</v>
      </c>
      <c r="F5">
        <v>8152</v>
      </c>
      <c r="J5">
        <v>11</v>
      </c>
      <c r="K5" t="s">
        <v>534</v>
      </c>
      <c r="L5">
        <v>9345</v>
      </c>
      <c r="M5">
        <v>38589</v>
      </c>
      <c r="N5">
        <v>9647</v>
      </c>
      <c r="R5">
        <v>11</v>
      </c>
      <c r="S5" t="s">
        <v>534</v>
      </c>
      <c r="T5">
        <v>9345</v>
      </c>
      <c r="U5">
        <v>48912</v>
      </c>
      <c r="V5">
        <v>8152</v>
      </c>
    </row>
    <row r="6" spans="2:22">
      <c r="B6">
        <v>13</v>
      </c>
      <c r="C6" t="s">
        <v>128</v>
      </c>
      <c r="D6">
        <v>9349</v>
      </c>
      <c r="E6">
        <v>53127</v>
      </c>
      <c r="F6">
        <v>8855</v>
      </c>
      <c r="J6">
        <v>13</v>
      </c>
      <c r="K6" t="s">
        <v>128</v>
      </c>
      <c r="L6">
        <v>9345</v>
      </c>
      <c r="M6">
        <v>41019</v>
      </c>
      <c r="N6">
        <v>10254</v>
      </c>
      <c r="R6">
        <v>13</v>
      </c>
      <c r="S6" t="s">
        <v>128</v>
      </c>
      <c r="T6">
        <v>9345</v>
      </c>
      <c r="U6">
        <v>55957</v>
      </c>
      <c r="V6">
        <v>9326</v>
      </c>
    </row>
    <row r="7" spans="2:22">
      <c r="B7">
        <v>15</v>
      </c>
      <c r="C7" t="s">
        <v>485</v>
      </c>
      <c r="D7">
        <v>9349</v>
      </c>
      <c r="E7">
        <v>57759</v>
      </c>
      <c r="F7">
        <v>9627</v>
      </c>
      <c r="J7">
        <v>15</v>
      </c>
      <c r="K7" t="s">
        <v>485</v>
      </c>
      <c r="L7">
        <v>9345</v>
      </c>
      <c r="M7">
        <v>39321</v>
      </c>
      <c r="N7">
        <v>9831</v>
      </c>
      <c r="R7">
        <v>15</v>
      </c>
      <c r="S7" t="s">
        <v>485</v>
      </c>
      <c r="T7">
        <v>9345</v>
      </c>
      <c r="U7">
        <v>52124</v>
      </c>
      <c r="V7">
        <v>8688</v>
      </c>
    </row>
    <row r="8" spans="2:22">
      <c r="B8">
        <v>17</v>
      </c>
      <c r="C8" t="s">
        <v>146</v>
      </c>
      <c r="D8">
        <v>9349</v>
      </c>
      <c r="E8">
        <v>49264</v>
      </c>
      <c r="F8">
        <v>8211</v>
      </c>
      <c r="J8">
        <v>17</v>
      </c>
      <c r="K8" t="s">
        <v>146</v>
      </c>
      <c r="L8">
        <v>9345</v>
      </c>
      <c r="M8">
        <v>38549</v>
      </c>
      <c r="N8">
        <v>9637</v>
      </c>
      <c r="R8">
        <v>17</v>
      </c>
      <c r="S8" t="s">
        <v>146</v>
      </c>
      <c r="T8">
        <v>9345</v>
      </c>
      <c r="U8">
        <v>47544</v>
      </c>
      <c r="V8">
        <v>7924</v>
      </c>
    </row>
    <row r="9" spans="2:22">
      <c r="B9">
        <v>18</v>
      </c>
      <c r="C9" t="s">
        <v>160</v>
      </c>
      <c r="D9">
        <v>9349</v>
      </c>
      <c r="E9">
        <v>53618</v>
      </c>
      <c r="F9">
        <v>8938</v>
      </c>
      <c r="J9">
        <v>18</v>
      </c>
      <c r="K9" t="s">
        <v>160</v>
      </c>
      <c r="L9">
        <v>9345</v>
      </c>
      <c r="M9">
        <v>39488</v>
      </c>
      <c r="N9">
        <v>9873</v>
      </c>
      <c r="R9">
        <v>18</v>
      </c>
      <c r="S9" t="s">
        <v>160</v>
      </c>
      <c r="T9">
        <v>9345</v>
      </c>
      <c r="U9">
        <v>54066</v>
      </c>
      <c r="V9">
        <v>9012</v>
      </c>
    </row>
    <row r="10" spans="2:22">
      <c r="B10">
        <v>19</v>
      </c>
      <c r="C10" t="s">
        <v>170</v>
      </c>
      <c r="D10">
        <v>9349</v>
      </c>
      <c r="E10">
        <v>68933</v>
      </c>
      <c r="F10">
        <v>11489</v>
      </c>
      <c r="J10">
        <v>19</v>
      </c>
      <c r="K10" t="s">
        <v>170</v>
      </c>
      <c r="L10">
        <v>9345</v>
      </c>
      <c r="M10">
        <v>41581</v>
      </c>
      <c r="N10">
        <v>10395</v>
      </c>
      <c r="R10">
        <v>19</v>
      </c>
      <c r="S10" t="s">
        <v>170</v>
      </c>
      <c r="T10">
        <v>9345</v>
      </c>
      <c r="U10">
        <v>68933</v>
      </c>
      <c r="V10">
        <v>11489</v>
      </c>
    </row>
    <row r="11" spans="2:22">
      <c r="B11">
        <v>20</v>
      </c>
      <c r="C11" t="s">
        <v>185</v>
      </c>
      <c r="D11">
        <v>9349</v>
      </c>
      <c r="E11">
        <v>52710</v>
      </c>
      <c r="F11">
        <v>8785</v>
      </c>
      <c r="J11">
        <v>20</v>
      </c>
      <c r="K11" t="s">
        <v>185</v>
      </c>
      <c r="L11">
        <v>9345</v>
      </c>
      <c r="M11">
        <v>40556</v>
      </c>
      <c r="N11">
        <v>10139</v>
      </c>
      <c r="R11">
        <v>20</v>
      </c>
      <c r="S11" t="s">
        <v>185</v>
      </c>
      <c r="T11">
        <v>9345</v>
      </c>
      <c r="U11">
        <v>55882</v>
      </c>
      <c r="V11">
        <v>9314</v>
      </c>
    </row>
    <row r="12" spans="2:22">
      <c r="B12">
        <v>23</v>
      </c>
      <c r="C12" t="s">
        <v>197</v>
      </c>
      <c r="D12">
        <v>9349</v>
      </c>
      <c r="E12">
        <v>71231</v>
      </c>
      <c r="F12">
        <v>11871</v>
      </c>
      <c r="J12">
        <v>23</v>
      </c>
      <c r="K12" t="s">
        <v>197</v>
      </c>
      <c r="L12">
        <v>9345</v>
      </c>
      <c r="M12">
        <v>40243</v>
      </c>
      <c r="N12">
        <v>10060</v>
      </c>
      <c r="R12">
        <v>23</v>
      </c>
      <c r="S12" t="s">
        <v>197</v>
      </c>
      <c r="T12">
        <v>9345</v>
      </c>
      <c r="U12">
        <v>55576</v>
      </c>
      <c r="V12">
        <v>9263</v>
      </c>
    </row>
    <row r="13" spans="2:22">
      <c r="B13">
        <v>25</v>
      </c>
      <c r="C13" t="s">
        <v>215</v>
      </c>
      <c r="D13">
        <v>0</v>
      </c>
      <c r="E13">
        <v>0</v>
      </c>
      <c r="F13">
        <v>0</v>
      </c>
      <c r="J13">
        <v>25</v>
      </c>
      <c r="K13" t="s">
        <v>215</v>
      </c>
      <c r="L13">
        <v>9345</v>
      </c>
      <c r="M13">
        <v>40799</v>
      </c>
      <c r="N13">
        <v>10200</v>
      </c>
      <c r="R13">
        <v>25</v>
      </c>
      <c r="S13" t="s">
        <v>215</v>
      </c>
      <c r="T13">
        <v>0</v>
      </c>
      <c r="U13">
        <v>0</v>
      </c>
      <c r="V13">
        <v>0</v>
      </c>
    </row>
    <row r="14" spans="2:22">
      <c r="B14">
        <v>27</v>
      </c>
      <c r="C14" t="s">
        <v>245</v>
      </c>
      <c r="D14">
        <v>9349</v>
      </c>
      <c r="E14">
        <v>65385</v>
      </c>
      <c r="F14">
        <v>10897</v>
      </c>
      <c r="J14">
        <v>27</v>
      </c>
      <c r="K14" t="s">
        <v>245</v>
      </c>
      <c r="L14">
        <v>9345</v>
      </c>
      <c r="M14">
        <v>41698</v>
      </c>
      <c r="N14">
        <v>10424</v>
      </c>
      <c r="R14">
        <v>27</v>
      </c>
      <c r="S14" t="s">
        <v>245</v>
      </c>
      <c r="T14">
        <v>9345</v>
      </c>
      <c r="U14">
        <v>55540</v>
      </c>
      <c r="V14">
        <v>9257</v>
      </c>
    </row>
    <row r="15" spans="2:22">
      <c r="B15">
        <v>41</v>
      </c>
      <c r="C15" t="s">
        <v>257</v>
      </c>
      <c r="D15">
        <v>9349</v>
      </c>
      <c r="E15">
        <v>56101</v>
      </c>
      <c r="F15">
        <v>9351</v>
      </c>
      <c r="J15">
        <v>41</v>
      </c>
      <c r="K15" t="s">
        <v>257</v>
      </c>
      <c r="L15">
        <v>9345</v>
      </c>
      <c r="M15">
        <v>39382</v>
      </c>
      <c r="N15">
        <v>9844</v>
      </c>
      <c r="R15">
        <v>41</v>
      </c>
      <c r="S15" t="s">
        <v>257</v>
      </c>
      <c r="T15">
        <v>9345</v>
      </c>
      <c r="U15">
        <v>49478</v>
      </c>
      <c r="V15">
        <v>8246</v>
      </c>
    </row>
    <row r="16" spans="2:22">
      <c r="B16">
        <v>44</v>
      </c>
      <c r="C16" t="s">
        <v>511</v>
      </c>
      <c r="D16">
        <v>9349</v>
      </c>
      <c r="E16">
        <v>52014</v>
      </c>
      <c r="F16">
        <v>8669</v>
      </c>
      <c r="J16">
        <v>44</v>
      </c>
      <c r="K16" t="s">
        <v>511</v>
      </c>
      <c r="L16">
        <v>9345</v>
      </c>
      <c r="M16">
        <v>38883</v>
      </c>
      <c r="N16">
        <v>9719</v>
      </c>
      <c r="R16">
        <v>44</v>
      </c>
      <c r="S16" t="s">
        <v>511</v>
      </c>
      <c r="T16">
        <v>0</v>
      </c>
      <c r="U16">
        <v>0</v>
      </c>
      <c r="V16">
        <v>0</v>
      </c>
    </row>
    <row r="17" spans="2:22">
      <c r="B17">
        <v>47</v>
      </c>
      <c r="C17" t="s">
        <v>269</v>
      </c>
      <c r="D17">
        <v>9349</v>
      </c>
      <c r="E17">
        <v>51266</v>
      </c>
      <c r="F17">
        <v>8545</v>
      </c>
      <c r="J17">
        <v>47</v>
      </c>
      <c r="K17" t="s">
        <v>269</v>
      </c>
      <c r="L17">
        <v>9345</v>
      </c>
      <c r="M17">
        <v>40411</v>
      </c>
      <c r="N17">
        <v>10103</v>
      </c>
      <c r="R17">
        <v>47</v>
      </c>
      <c r="S17" t="s">
        <v>269</v>
      </c>
      <c r="T17">
        <v>9345</v>
      </c>
      <c r="U17">
        <v>58987</v>
      </c>
      <c r="V17">
        <v>9831</v>
      </c>
    </row>
    <row r="18" spans="2:22">
      <c r="B18">
        <v>50</v>
      </c>
      <c r="C18" t="s">
        <v>287</v>
      </c>
      <c r="D18">
        <v>9349</v>
      </c>
      <c r="E18">
        <v>59561</v>
      </c>
      <c r="F18">
        <v>9926</v>
      </c>
      <c r="J18">
        <v>50</v>
      </c>
      <c r="K18" t="s">
        <v>287</v>
      </c>
      <c r="L18">
        <v>9345</v>
      </c>
      <c r="M18">
        <v>38764</v>
      </c>
      <c r="N18">
        <v>9691</v>
      </c>
      <c r="R18">
        <v>50</v>
      </c>
      <c r="S18" t="s">
        <v>287</v>
      </c>
      <c r="T18">
        <v>9345</v>
      </c>
      <c r="U18">
        <v>46787</v>
      </c>
      <c r="V18">
        <v>7798</v>
      </c>
    </row>
    <row r="19" spans="2:22">
      <c r="B19">
        <v>52</v>
      </c>
      <c r="C19" t="s">
        <v>299</v>
      </c>
      <c r="D19">
        <v>9349</v>
      </c>
      <c r="E19">
        <v>62547</v>
      </c>
      <c r="F19">
        <v>10424</v>
      </c>
      <c r="J19">
        <v>52</v>
      </c>
      <c r="K19" t="s">
        <v>299</v>
      </c>
      <c r="L19">
        <v>9345</v>
      </c>
      <c r="M19">
        <v>40767</v>
      </c>
      <c r="N19">
        <v>10192</v>
      </c>
      <c r="R19">
        <v>52</v>
      </c>
      <c r="S19" t="s">
        <v>299</v>
      </c>
      <c r="T19">
        <v>9345</v>
      </c>
      <c r="U19">
        <v>57716</v>
      </c>
      <c r="V19">
        <v>9619</v>
      </c>
    </row>
    <row r="20" spans="2:22">
      <c r="B20">
        <v>54</v>
      </c>
      <c r="C20" t="s">
        <v>317</v>
      </c>
      <c r="D20">
        <v>9349</v>
      </c>
      <c r="E20">
        <v>58545</v>
      </c>
      <c r="F20">
        <v>9758</v>
      </c>
      <c r="J20">
        <v>54</v>
      </c>
      <c r="K20" t="s">
        <v>317</v>
      </c>
      <c r="L20">
        <v>9345</v>
      </c>
      <c r="M20">
        <v>40076</v>
      </c>
      <c r="N20">
        <v>10020</v>
      </c>
      <c r="R20">
        <v>54</v>
      </c>
      <c r="S20" t="s">
        <v>317</v>
      </c>
      <c r="T20">
        <v>9345</v>
      </c>
      <c r="U20">
        <v>55144</v>
      </c>
      <c r="V20">
        <v>9191</v>
      </c>
    </row>
    <row r="21" spans="2:22">
      <c r="B21">
        <v>63</v>
      </c>
      <c r="C21" t="s">
        <v>535</v>
      </c>
      <c r="D21">
        <v>9349</v>
      </c>
      <c r="E21">
        <v>57513</v>
      </c>
      <c r="F21">
        <v>9586</v>
      </c>
      <c r="J21">
        <v>63</v>
      </c>
      <c r="K21" t="s">
        <v>535</v>
      </c>
      <c r="L21">
        <v>9345</v>
      </c>
      <c r="M21">
        <v>40134</v>
      </c>
      <c r="N21">
        <v>10034</v>
      </c>
      <c r="R21">
        <v>63</v>
      </c>
      <c r="S21" t="s">
        <v>535</v>
      </c>
      <c r="T21">
        <v>9345</v>
      </c>
      <c r="U21">
        <v>57513</v>
      </c>
      <c r="V21">
        <v>9586</v>
      </c>
    </row>
    <row r="22" spans="2:22">
      <c r="B22">
        <v>66</v>
      </c>
      <c r="C22" t="s">
        <v>339</v>
      </c>
      <c r="D22">
        <v>9349</v>
      </c>
      <c r="E22">
        <v>52418</v>
      </c>
      <c r="F22">
        <v>8736</v>
      </c>
      <c r="J22">
        <v>66</v>
      </c>
      <c r="K22" t="s">
        <v>339</v>
      </c>
      <c r="L22">
        <v>9345</v>
      </c>
      <c r="M22">
        <v>38728</v>
      </c>
      <c r="N22">
        <v>9683</v>
      </c>
      <c r="R22">
        <v>66</v>
      </c>
      <c r="S22" t="s">
        <v>339</v>
      </c>
      <c r="T22">
        <v>9345</v>
      </c>
      <c r="U22">
        <v>52418</v>
      </c>
      <c r="V22">
        <v>8736</v>
      </c>
    </row>
    <row r="23" spans="2:22">
      <c r="B23">
        <v>68</v>
      </c>
      <c r="C23" t="s">
        <v>351</v>
      </c>
      <c r="D23">
        <v>9349</v>
      </c>
      <c r="E23">
        <v>64742</v>
      </c>
      <c r="F23">
        <v>10791</v>
      </c>
      <c r="J23">
        <v>68</v>
      </c>
      <c r="K23" t="s">
        <v>351</v>
      </c>
      <c r="L23">
        <v>9345</v>
      </c>
      <c r="M23">
        <v>40690</v>
      </c>
      <c r="N23">
        <v>10172</v>
      </c>
      <c r="R23">
        <v>68</v>
      </c>
      <c r="S23" t="s">
        <v>351</v>
      </c>
      <c r="T23">
        <v>9345</v>
      </c>
      <c r="U23">
        <v>59323</v>
      </c>
      <c r="V23">
        <v>9887</v>
      </c>
    </row>
    <row r="24" spans="2:22">
      <c r="B24">
        <v>70</v>
      </c>
      <c r="C24" t="s">
        <v>374</v>
      </c>
      <c r="D24">
        <v>9349</v>
      </c>
      <c r="E24">
        <v>51492</v>
      </c>
      <c r="F24">
        <v>8582</v>
      </c>
      <c r="J24">
        <v>70</v>
      </c>
      <c r="K24" t="s">
        <v>374</v>
      </c>
      <c r="L24">
        <v>9345</v>
      </c>
      <c r="M24">
        <v>40356</v>
      </c>
      <c r="N24">
        <v>10089</v>
      </c>
      <c r="R24">
        <v>70</v>
      </c>
      <c r="S24" t="s">
        <v>374</v>
      </c>
      <c r="T24">
        <v>9345</v>
      </c>
      <c r="U24">
        <v>50909</v>
      </c>
      <c r="V24">
        <v>8485</v>
      </c>
    </row>
    <row r="25" spans="2:22">
      <c r="B25">
        <v>73</v>
      </c>
      <c r="C25" t="s">
        <v>383</v>
      </c>
      <c r="D25">
        <v>9349</v>
      </c>
      <c r="E25">
        <v>53431</v>
      </c>
      <c r="F25">
        <v>8905</v>
      </c>
      <c r="J25">
        <v>73</v>
      </c>
      <c r="K25" t="s">
        <v>383</v>
      </c>
      <c r="L25">
        <v>9345</v>
      </c>
      <c r="M25">
        <v>38369</v>
      </c>
      <c r="N25">
        <v>9592</v>
      </c>
      <c r="R25">
        <v>73</v>
      </c>
      <c r="S25" t="s">
        <v>383</v>
      </c>
      <c r="T25">
        <v>9345</v>
      </c>
      <c r="U25">
        <v>47492</v>
      </c>
      <c r="V25">
        <v>7916</v>
      </c>
    </row>
    <row r="26" spans="2:22">
      <c r="B26">
        <v>76</v>
      </c>
      <c r="C26" t="s">
        <v>405</v>
      </c>
      <c r="D26">
        <v>9349</v>
      </c>
      <c r="E26">
        <v>53164</v>
      </c>
      <c r="F26">
        <v>8860</v>
      </c>
      <c r="J26">
        <v>76</v>
      </c>
      <c r="K26" t="s">
        <v>405</v>
      </c>
      <c r="L26">
        <v>9345</v>
      </c>
      <c r="M26">
        <v>39111</v>
      </c>
      <c r="N26">
        <v>9778</v>
      </c>
      <c r="R26">
        <v>76</v>
      </c>
      <c r="S26" t="s">
        <v>405</v>
      </c>
      <c r="T26">
        <v>9345</v>
      </c>
      <c r="U26">
        <v>46548</v>
      </c>
      <c r="V26">
        <v>7758</v>
      </c>
    </row>
    <row r="27" spans="2:22">
      <c r="B27">
        <v>81</v>
      </c>
      <c r="C27" t="s">
        <v>435</v>
      </c>
      <c r="D27">
        <v>9349</v>
      </c>
      <c r="E27">
        <v>86965</v>
      </c>
      <c r="F27">
        <v>14494</v>
      </c>
      <c r="J27">
        <v>81</v>
      </c>
      <c r="K27" t="s">
        <v>435</v>
      </c>
      <c r="L27">
        <v>9345</v>
      </c>
      <c r="M27">
        <v>42633</v>
      </c>
      <c r="N27">
        <v>10658</v>
      </c>
      <c r="R27">
        <v>81</v>
      </c>
      <c r="S27" t="s">
        <v>435</v>
      </c>
      <c r="T27">
        <v>9345</v>
      </c>
      <c r="U27">
        <v>63944</v>
      </c>
      <c r="V27">
        <v>10657</v>
      </c>
    </row>
    <row r="28" spans="2:22">
      <c r="B28">
        <v>85</v>
      </c>
      <c r="C28" t="s">
        <v>443</v>
      </c>
      <c r="D28">
        <v>9349</v>
      </c>
      <c r="E28">
        <v>72087</v>
      </c>
      <c r="F28">
        <v>12015</v>
      </c>
      <c r="J28">
        <v>85</v>
      </c>
      <c r="K28" t="s">
        <v>443</v>
      </c>
      <c r="L28">
        <v>9345</v>
      </c>
      <c r="M28">
        <v>39703</v>
      </c>
      <c r="N28">
        <v>9926</v>
      </c>
      <c r="R28">
        <v>85</v>
      </c>
      <c r="S28" t="s">
        <v>443</v>
      </c>
      <c r="T28">
        <v>9345</v>
      </c>
      <c r="U28">
        <v>51157</v>
      </c>
      <c r="V28">
        <v>8525</v>
      </c>
    </row>
    <row r="29" spans="2:22">
      <c r="B29">
        <v>86</v>
      </c>
      <c r="C29" t="s">
        <v>451</v>
      </c>
      <c r="D29">
        <v>9349</v>
      </c>
      <c r="E29">
        <v>70305</v>
      </c>
      <c r="F29">
        <v>11717</v>
      </c>
      <c r="J29">
        <v>86</v>
      </c>
      <c r="K29" t="s">
        <v>451</v>
      </c>
      <c r="L29">
        <v>9345</v>
      </c>
      <c r="M29">
        <v>43241</v>
      </c>
      <c r="N29">
        <v>10810</v>
      </c>
      <c r="R29">
        <v>86</v>
      </c>
      <c r="S29" t="s">
        <v>451</v>
      </c>
      <c r="T29">
        <v>9345</v>
      </c>
      <c r="U29">
        <v>64752</v>
      </c>
      <c r="V29">
        <v>10792</v>
      </c>
    </row>
    <row r="30" spans="2:22">
      <c r="B30">
        <v>88</v>
      </c>
      <c r="C30" t="s">
        <v>461</v>
      </c>
      <c r="D30">
        <v>9349</v>
      </c>
      <c r="E30">
        <v>56906</v>
      </c>
      <c r="F30">
        <v>9484</v>
      </c>
      <c r="J30">
        <v>88</v>
      </c>
      <c r="K30" t="s">
        <v>461</v>
      </c>
      <c r="L30">
        <v>9345</v>
      </c>
      <c r="M30">
        <v>41978</v>
      </c>
      <c r="N30">
        <v>10494</v>
      </c>
      <c r="R30">
        <v>88</v>
      </c>
      <c r="S30" t="s">
        <v>461</v>
      </c>
      <c r="T30">
        <v>0</v>
      </c>
      <c r="U30">
        <v>0</v>
      </c>
      <c r="V30">
        <v>0</v>
      </c>
    </row>
    <row r="31" spans="2:22">
      <c r="B31">
        <v>91</v>
      </c>
      <c r="C31" t="s">
        <v>465</v>
      </c>
      <c r="D31">
        <v>9349</v>
      </c>
      <c r="E31">
        <v>69537</v>
      </c>
      <c r="F31">
        <v>11589</v>
      </c>
      <c r="J31">
        <v>91</v>
      </c>
      <c r="K31" t="s">
        <v>465</v>
      </c>
      <c r="L31">
        <v>9345</v>
      </c>
      <c r="M31">
        <v>41733</v>
      </c>
      <c r="N31">
        <v>10433</v>
      </c>
      <c r="R31">
        <v>91</v>
      </c>
      <c r="S31" t="s">
        <v>465</v>
      </c>
      <c r="T31">
        <v>0</v>
      </c>
      <c r="U31">
        <v>0</v>
      </c>
      <c r="V31">
        <v>0</v>
      </c>
    </row>
    <row r="32" spans="2:22">
      <c r="B32">
        <v>94</v>
      </c>
      <c r="C32" t="s">
        <v>469</v>
      </c>
      <c r="D32">
        <v>9349</v>
      </c>
      <c r="E32">
        <v>80159</v>
      </c>
      <c r="F32">
        <v>13360</v>
      </c>
      <c r="J32">
        <v>94</v>
      </c>
      <c r="K32" t="s">
        <v>469</v>
      </c>
      <c r="L32">
        <v>9345</v>
      </c>
      <c r="M32">
        <v>39397</v>
      </c>
      <c r="N32">
        <v>9850</v>
      </c>
      <c r="R32">
        <v>94</v>
      </c>
      <c r="S32" t="s">
        <v>469</v>
      </c>
      <c r="T32">
        <v>9345</v>
      </c>
      <c r="U32">
        <v>80159</v>
      </c>
      <c r="V32">
        <v>13360</v>
      </c>
    </row>
    <row r="33" spans="2:22">
      <c r="B33">
        <v>95</v>
      </c>
      <c r="C33" t="s">
        <v>473</v>
      </c>
      <c r="D33">
        <v>9349</v>
      </c>
      <c r="E33">
        <v>76756</v>
      </c>
      <c r="F33">
        <v>12793</v>
      </c>
      <c r="J33">
        <v>95</v>
      </c>
      <c r="K33" t="s">
        <v>473</v>
      </c>
      <c r="L33">
        <v>9345</v>
      </c>
      <c r="M33">
        <v>43541</v>
      </c>
      <c r="N33">
        <v>10886</v>
      </c>
      <c r="R33">
        <v>95</v>
      </c>
      <c r="S33" t="s">
        <v>473</v>
      </c>
      <c r="T33">
        <v>9345</v>
      </c>
      <c r="U33">
        <v>63812</v>
      </c>
      <c r="V33">
        <v>10635</v>
      </c>
    </row>
    <row r="34" spans="2:22">
      <c r="B34">
        <v>97</v>
      </c>
      <c r="C34" t="s">
        <v>477</v>
      </c>
      <c r="D34">
        <v>9349</v>
      </c>
      <c r="E34">
        <v>77927</v>
      </c>
      <c r="F34">
        <v>12987</v>
      </c>
      <c r="J34">
        <v>97</v>
      </c>
      <c r="K34" t="s">
        <v>477</v>
      </c>
      <c r="L34">
        <v>9345</v>
      </c>
      <c r="M34">
        <v>41181</v>
      </c>
      <c r="N34">
        <v>10295</v>
      </c>
      <c r="R34">
        <v>97</v>
      </c>
      <c r="S34" t="s">
        <v>477</v>
      </c>
      <c r="T34">
        <v>9345</v>
      </c>
      <c r="U34">
        <v>54020</v>
      </c>
      <c r="V34">
        <v>9003</v>
      </c>
    </row>
    <row r="35" spans="2:22">
      <c r="B35">
        <v>99</v>
      </c>
      <c r="C35" t="s">
        <v>481</v>
      </c>
      <c r="D35">
        <v>9349</v>
      </c>
      <c r="E35">
        <v>73536</v>
      </c>
      <c r="F35">
        <v>12257</v>
      </c>
      <c r="J35">
        <v>99</v>
      </c>
      <c r="K35" t="s">
        <v>481</v>
      </c>
      <c r="L35">
        <v>9345</v>
      </c>
      <c r="M35">
        <v>42294</v>
      </c>
      <c r="N35">
        <v>10574</v>
      </c>
      <c r="R35">
        <v>99</v>
      </c>
      <c r="S35" t="s">
        <v>481</v>
      </c>
      <c r="T35">
        <v>9345</v>
      </c>
      <c r="U35">
        <v>67847</v>
      </c>
      <c r="V35">
        <v>11307</v>
      </c>
    </row>
    <row r="36" spans="2:22">
      <c r="B36" t="s">
        <v>536</v>
      </c>
      <c r="J36" t="s">
        <v>536</v>
      </c>
      <c r="R36" t="s">
        <v>536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C2:P215"/>
  <sheetViews>
    <sheetView topLeftCell="E2" workbookViewId="0">
      <selection activeCell="P10" sqref="P10"/>
    </sheetView>
  </sheetViews>
  <sheetFormatPr baseColWidth="10" defaultRowHeight="15"/>
  <cols>
    <col min="3" max="3" width="5.28515625" bestFit="1" customWidth="1"/>
    <col min="4" max="4" width="22.7109375" bestFit="1" customWidth="1"/>
    <col min="5" max="5" width="5.85546875" bestFit="1" customWidth="1"/>
    <col min="6" max="6" width="36" bestFit="1" customWidth="1"/>
    <col min="14" max="14" width="20.140625" customWidth="1"/>
    <col min="16" max="16" width="56.7109375" customWidth="1"/>
  </cols>
  <sheetData>
    <row r="2" spans="3:16">
      <c r="C2" s="31" t="s">
        <v>35</v>
      </c>
      <c r="D2" s="31" t="s">
        <v>36</v>
      </c>
      <c r="E2" s="31" t="s">
        <v>37</v>
      </c>
      <c r="F2" s="31" t="s">
        <v>38</v>
      </c>
      <c r="I2" s="31" t="s">
        <v>35</v>
      </c>
      <c r="J2" s="31" t="s">
        <v>36</v>
      </c>
      <c r="N2" t="s">
        <v>524</v>
      </c>
      <c r="P2" t="s">
        <v>32</v>
      </c>
    </row>
    <row r="3" spans="3:16">
      <c r="C3" s="32" t="s">
        <v>39</v>
      </c>
      <c r="D3" s="32" t="s">
        <v>40</v>
      </c>
      <c r="E3" s="32" t="s">
        <v>41</v>
      </c>
      <c r="F3" s="32" t="s">
        <v>42</v>
      </c>
      <c r="I3" s="31"/>
      <c r="J3" s="31" t="s">
        <v>548</v>
      </c>
      <c r="N3" t="s">
        <v>525</v>
      </c>
      <c r="P3" s="34" t="s">
        <v>15</v>
      </c>
    </row>
    <row r="4" spans="3:16">
      <c r="C4" s="32" t="s">
        <v>39</v>
      </c>
      <c r="D4" s="32" t="s">
        <v>40</v>
      </c>
      <c r="E4" s="32" t="s">
        <v>43</v>
      </c>
      <c r="F4" s="32" t="s">
        <v>44</v>
      </c>
      <c r="I4" s="32" t="s">
        <v>464</v>
      </c>
      <c r="J4" s="32" t="s">
        <v>465</v>
      </c>
      <c r="N4" t="s">
        <v>526</v>
      </c>
      <c r="P4" s="34" t="s">
        <v>562</v>
      </c>
    </row>
    <row r="5" spans="3:16">
      <c r="C5" s="32" t="s">
        <v>39</v>
      </c>
      <c r="D5" s="32" t="s">
        <v>40</v>
      </c>
      <c r="E5" s="32" t="s">
        <v>45</v>
      </c>
      <c r="F5" s="32" t="s">
        <v>46</v>
      </c>
      <c r="I5" s="32" t="s">
        <v>39</v>
      </c>
      <c r="J5" s="32" t="s">
        <v>40</v>
      </c>
      <c r="P5" s="34" t="s">
        <v>563</v>
      </c>
    </row>
    <row r="6" spans="3:16">
      <c r="C6" s="32" t="s">
        <v>39</v>
      </c>
      <c r="D6" s="32" t="s">
        <v>40</v>
      </c>
      <c r="E6" s="32" t="s">
        <v>47</v>
      </c>
      <c r="F6" s="32" t="s">
        <v>48</v>
      </c>
      <c r="I6" s="32" t="s">
        <v>434</v>
      </c>
      <c r="J6" s="32" t="s">
        <v>435</v>
      </c>
      <c r="P6" s="34" t="s">
        <v>564</v>
      </c>
    </row>
    <row r="7" spans="3:16">
      <c r="C7" s="32" t="s">
        <v>39</v>
      </c>
      <c r="D7" s="32" t="s">
        <v>40</v>
      </c>
      <c r="E7" s="32" t="s">
        <v>49</v>
      </c>
      <c r="F7" s="32" t="s">
        <v>50</v>
      </c>
      <c r="I7" s="32" t="s">
        <v>75</v>
      </c>
      <c r="J7" s="32" t="s">
        <v>76</v>
      </c>
      <c r="N7" t="s">
        <v>527</v>
      </c>
      <c r="P7" s="34" t="s">
        <v>16</v>
      </c>
    </row>
    <row r="8" spans="3:16">
      <c r="C8" s="32" t="s">
        <v>39</v>
      </c>
      <c r="D8" s="32" t="s">
        <v>40</v>
      </c>
      <c r="E8" s="32" t="s">
        <v>51</v>
      </c>
      <c r="F8" s="32" t="s">
        <v>52</v>
      </c>
      <c r="I8" s="32" t="s">
        <v>91</v>
      </c>
      <c r="J8" s="32" t="s">
        <v>92</v>
      </c>
      <c r="N8" t="s">
        <v>528</v>
      </c>
      <c r="P8" s="34" t="s">
        <v>565</v>
      </c>
    </row>
    <row r="9" spans="3:16">
      <c r="C9" s="32" t="s">
        <v>39</v>
      </c>
      <c r="D9" s="32" t="s">
        <v>40</v>
      </c>
      <c r="E9" s="32" t="s">
        <v>53</v>
      </c>
      <c r="F9" s="32" t="s">
        <v>54</v>
      </c>
      <c r="I9" s="32" t="s">
        <v>127</v>
      </c>
      <c r="J9" s="32" t="s">
        <v>128</v>
      </c>
      <c r="N9" t="s">
        <v>530</v>
      </c>
      <c r="P9" s="34" t="s">
        <v>566</v>
      </c>
    </row>
    <row r="10" spans="3:16">
      <c r="C10" s="32" t="s">
        <v>39</v>
      </c>
      <c r="D10" s="32" t="s">
        <v>40</v>
      </c>
      <c r="E10" s="32" t="s">
        <v>55</v>
      </c>
      <c r="F10" s="32" t="s">
        <v>56</v>
      </c>
      <c r="I10" s="32" t="s">
        <v>484</v>
      </c>
      <c r="J10" s="32" t="s">
        <v>485</v>
      </c>
      <c r="N10" t="s">
        <v>529</v>
      </c>
      <c r="P10" s="62" t="s">
        <v>567</v>
      </c>
    </row>
    <row r="11" spans="3:16">
      <c r="C11" s="32" t="s">
        <v>39</v>
      </c>
      <c r="D11" s="32" t="s">
        <v>40</v>
      </c>
      <c r="E11" s="32" t="s">
        <v>57</v>
      </c>
      <c r="F11" s="32" t="s">
        <v>58</v>
      </c>
      <c r="I11" s="32" t="s">
        <v>145</v>
      </c>
      <c r="J11" s="32" t="s">
        <v>146</v>
      </c>
    </row>
    <row r="12" spans="3:16">
      <c r="C12" s="32" t="s">
        <v>39</v>
      </c>
      <c r="D12" s="32" t="s">
        <v>40</v>
      </c>
      <c r="E12" s="32" t="s">
        <v>59</v>
      </c>
      <c r="F12" s="32" t="s">
        <v>60</v>
      </c>
      <c r="I12" s="32" t="s">
        <v>159</v>
      </c>
      <c r="J12" s="32" t="s">
        <v>160</v>
      </c>
    </row>
    <row r="13" spans="3:16">
      <c r="C13" s="32" t="s">
        <v>39</v>
      </c>
      <c r="D13" s="32" t="s">
        <v>40</v>
      </c>
      <c r="E13" s="32" t="s">
        <v>61</v>
      </c>
      <c r="F13" s="32" t="s">
        <v>62</v>
      </c>
      <c r="I13" s="32" t="s">
        <v>442</v>
      </c>
      <c r="J13" s="32" t="s">
        <v>443</v>
      </c>
    </row>
    <row r="14" spans="3:16">
      <c r="C14" s="32" t="s">
        <v>39</v>
      </c>
      <c r="D14" s="32" t="s">
        <v>40</v>
      </c>
      <c r="E14" s="32" t="s">
        <v>63</v>
      </c>
      <c r="F14" s="32" t="s">
        <v>64</v>
      </c>
      <c r="I14" s="32" t="s">
        <v>169</v>
      </c>
      <c r="J14" s="32" t="s">
        <v>170</v>
      </c>
    </row>
    <row r="15" spans="3:16">
      <c r="C15" s="32" t="s">
        <v>39</v>
      </c>
      <c r="D15" s="32" t="s">
        <v>40</v>
      </c>
      <c r="E15" s="32" t="s">
        <v>65</v>
      </c>
      <c r="F15" s="32" t="s">
        <v>66</v>
      </c>
      <c r="I15" s="32" t="s">
        <v>184</v>
      </c>
      <c r="J15" s="32" t="s">
        <v>185</v>
      </c>
    </row>
    <row r="16" spans="3:16">
      <c r="C16" s="32" t="s">
        <v>39</v>
      </c>
      <c r="D16" s="32" t="s">
        <v>40</v>
      </c>
      <c r="E16" s="32" t="s">
        <v>67</v>
      </c>
      <c r="F16" s="32" t="s">
        <v>68</v>
      </c>
      <c r="I16" s="32" t="s">
        <v>244</v>
      </c>
      <c r="J16" s="32" t="s">
        <v>245</v>
      </c>
    </row>
    <row r="17" spans="3:10">
      <c r="C17" s="32" t="s">
        <v>39</v>
      </c>
      <c r="D17" s="32" t="s">
        <v>40</v>
      </c>
      <c r="E17" s="32" t="s">
        <v>69</v>
      </c>
      <c r="F17" s="32" t="s">
        <v>70</v>
      </c>
      <c r="I17" s="32" t="s">
        <v>196</v>
      </c>
      <c r="J17" s="32" t="s">
        <v>197</v>
      </c>
    </row>
    <row r="18" spans="3:10">
      <c r="C18" s="32" t="s">
        <v>39</v>
      </c>
      <c r="D18" s="32" t="s">
        <v>40</v>
      </c>
      <c r="E18" s="32" t="s">
        <v>71</v>
      </c>
      <c r="F18" s="32" t="s">
        <v>72</v>
      </c>
      <c r="I18" s="32" t="s">
        <v>214</v>
      </c>
      <c r="J18" s="32" t="s">
        <v>215</v>
      </c>
    </row>
    <row r="19" spans="3:10">
      <c r="C19" s="32" t="s">
        <v>39</v>
      </c>
      <c r="D19" s="32" t="s">
        <v>40</v>
      </c>
      <c r="E19" s="32" t="s">
        <v>73</v>
      </c>
      <c r="F19" s="32" t="s">
        <v>74</v>
      </c>
      <c r="I19" s="32" t="s">
        <v>468</v>
      </c>
      <c r="J19" s="32" t="s">
        <v>469</v>
      </c>
    </row>
    <row r="20" spans="3:10">
      <c r="C20" s="32" t="s">
        <v>75</v>
      </c>
      <c r="D20" s="32" t="s">
        <v>76</v>
      </c>
      <c r="E20" s="32" t="s">
        <v>77</v>
      </c>
      <c r="F20" s="32" t="s">
        <v>78</v>
      </c>
      <c r="I20" s="32" t="s">
        <v>472</v>
      </c>
      <c r="J20" s="32" t="s">
        <v>473</v>
      </c>
    </row>
    <row r="21" spans="3:10">
      <c r="C21" s="32" t="s">
        <v>75</v>
      </c>
      <c r="D21" s="32" t="s">
        <v>76</v>
      </c>
      <c r="E21" s="32" t="s">
        <v>79</v>
      </c>
      <c r="F21" s="32" t="s">
        <v>80</v>
      </c>
      <c r="I21" s="32" t="s">
        <v>256</v>
      </c>
      <c r="J21" s="32" t="s">
        <v>257</v>
      </c>
    </row>
    <row r="22" spans="3:10">
      <c r="C22" s="32" t="s">
        <v>75</v>
      </c>
      <c r="D22" s="32" t="s">
        <v>76</v>
      </c>
      <c r="E22" s="32" t="s">
        <v>81</v>
      </c>
      <c r="F22" s="32" t="s">
        <v>82</v>
      </c>
      <c r="I22" s="32" t="s">
        <v>510</v>
      </c>
      <c r="J22" s="32" t="s">
        <v>511</v>
      </c>
    </row>
    <row r="23" spans="3:10">
      <c r="C23" s="32" t="s">
        <v>75</v>
      </c>
      <c r="D23" s="32" t="s">
        <v>76</v>
      </c>
      <c r="E23" s="32" t="s">
        <v>83</v>
      </c>
      <c r="F23" s="32" t="s">
        <v>84</v>
      </c>
      <c r="I23" s="32" t="s">
        <v>268</v>
      </c>
      <c r="J23" s="32" t="s">
        <v>269</v>
      </c>
    </row>
    <row r="24" spans="3:10">
      <c r="C24" s="32" t="s">
        <v>75</v>
      </c>
      <c r="D24" s="32" t="s">
        <v>76</v>
      </c>
      <c r="E24" s="32" t="s">
        <v>85</v>
      </c>
      <c r="F24" s="32" t="s">
        <v>86</v>
      </c>
      <c r="I24" s="32" t="s">
        <v>286</v>
      </c>
      <c r="J24" s="32" t="s">
        <v>287</v>
      </c>
    </row>
    <row r="25" spans="3:10">
      <c r="C25" s="32" t="s">
        <v>75</v>
      </c>
      <c r="D25" s="32" t="s">
        <v>76</v>
      </c>
      <c r="E25" s="32" t="s">
        <v>87</v>
      </c>
      <c r="F25" s="32" t="s">
        <v>88</v>
      </c>
      <c r="I25" s="32" t="s">
        <v>298</v>
      </c>
      <c r="J25" s="32" t="s">
        <v>299</v>
      </c>
    </row>
    <row r="26" spans="3:10">
      <c r="C26" s="32" t="s">
        <v>75</v>
      </c>
      <c r="D26" s="32" t="s">
        <v>76</v>
      </c>
      <c r="E26" s="32" t="s">
        <v>89</v>
      </c>
      <c r="F26" s="32" t="s">
        <v>90</v>
      </c>
      <c r="I26" s="32" t="s">
        <v>316</v>
      </c>
      <c r="J26" s="32" t="s">
        <v>317</v>
      </c>
    </row>
    <row r="27" spans="3:10">
      <c r="C27" s="32" t="s">
        <v>91</v>
      </c>
      <c r="D27" s="32" t="s">
        <v>92</v>
      </c>
      <c r="E27" s="32" t="s">
        <v>93</v>
      </c>
      <c r="F27" s="32" t="s">
        <v>94</v>
      </c>
      <c r="I27" s="32" t="s">
        <v>450</v>
      </c>
      <c r="J27" s="32" t="s">
        <v>451</v>
      </c>
    </row>
    <row r="28" spans="3:10">
      <c r="C28" s="32" t="s">
        <v>91</v>
      </c>
      <c r="D28" s="32" t="s">
        <v>92</v>
      </c>
      <c r="E28" s="32" t="s">
        <v>95</v>
      </c>
      <c r="F28" s="32" t="s">
        <v>96</v>
      </c>
      <c r="I28" s="32" t="s">
        <v>330</v>
      </c>
      <c r="J28" s="32" t="s">
        <v>331</v>
      </c>
    </row>
    <row r="29" spans="3:10">
      <c r="C29" s="32" t="s">
        <v>91</v>
      </c>
      <c r="D29" s="32" t="s">
        <v>92</v>
      </c>
      <c r="E29" s="32" t="s">
        <v>97</v>
      </c>
      <c r="F29" s="32" t="s">
        <v>98</v>
      </c>
      <c r="I29" s="32" t="s">
        <v>338</v>
      </c>
      <c r="J29" s="32" t="s">
        <v>339</v>
      </c>
    </row>
    <row r="30" spans="3:10">
      <c r="C30" s="32" t="s">
        <v>91</v>
      </c>
      <c r="D30" s="32" t="s">
        <v>92</v>
      </c>
      <c r="E30" s="32" t="s">
        <v>99</v>
      </c>
      <c r="F30" s="32" t="s">
        <v>100</v>
      </c>
      <c r="I30" s="32" t="s">
        <v>460</v>
      </c>
      <c r="J30" s="32" t="s">
        <v>461</v>
      </c>
    </row>
    <row r="31" spans="3:10">
      <c r="C31" s="32" t="s">
        <v>91</v>
      </c>
      <c r="D31" s="32" t="s">
        <v>92</v>
      </c>
      <c r="E31" s="32" t="s">
        <v>101</v>
      </c>
      <c r="F31" s="32" t="s">
        <v>102</v>
      </c>
      <c r="I31" s="32" t="s">
        <v>350</v>
      </c>
      <c r="J31" s="32" t="s">
        <v>351</v>
      </c>
    </row>
    <row r="32" spans="3:10">
      <c r="C32" s="32" t="s">
        <v>91</v>
      </c>
      <c r="D32" s="32" t="s">
        <v>92</v>
      </c>
      <c r="E32" s="32" t="s">
        <v>103</v>
      </c>
      <c r="F32" s="32" t="s">
        <v>104</v>
      </c>
      <c r="I32" s="32" t="s">
        <v>373</v>
      </c>
      <c r="J32" s="32" t="s">
        <v>374</v>
      </c>
    </row>
    <row r="33" spans="3:10">
      <c r="C33" s="32" t="s">
        <v>91</v>
      </c>
      <c r="D33" s="32" t="s">
        <v>92</v>
      </c>
      <c r="E33" s="32" t="s">
        <v>105</v>
      </c>
      <c r="F33" s="32" t="s">
        <v>106</v>
      </c>
      <c r="I33" s="32" t="s">
        <v>382</v>
      </c>
      <c r="J33" s="32" t="s">
        <v>383</v>
      </c>
    </row>
    <row r="34" spans="3:10">
      <c r="C34" s="32" t="s">
        <v>91</v>
      </c>
      <c r="D34" s="32" t="s">
        <v>92</v>
      </c>
      <c r="E34" s="32" t="s">
        <v>107</v>
      </c>
      <c r="F34" s="32" t="s">
        <v>108</v>
      </c>
      <c r="I34" s="32" t="s">
        <v>404</v>
      </c>
      <c r="J34" s="32" t="s">
        <v>405</v>
      </c>
    </row>
    <row r="35" spans="3:10">
      <c r="C35" s="32" t="s">
        <v>91</v>
      </c>
      <c r="D35" s="32" t="s">
        <v>92</v>
      </c>
      <c r="E35" s="32" t="s">
        <v>109</v>
      </c>
      <c r="F35" s="32" t="s">
        <v>110</v>
      </c>
      <c r="I35" s="32" t="s">
        <v>476</v>
      </c>
      <c r="J35" s="32" t="s">
        <v>477</v>
      </c>
    </row>
    <row r="36" spans="3:10">
      <c r="C36" s="32" t="s">
        <v>91</v>
      </c>
      <c r="D36" s="32" t="s">
        <v>92</v>
      </c>
      <c r="E36" s="32" t="s">
        <v>111</v>
      </c>
      <c r="F36" s="32" t="s">
        <v>112</v>
      </c>
      <c r="I36" s="32" t="s">
        <v>480</v>
      </c>
      <c r="J36" s="32" t="s">
        <v>481</v>
      </c>
    </row>
    <row r="37" spans="3:10">
      <c r="C37" s="32" t="s">
        <v>91</v>
      </c>
      <c r="D37" s="32" t="s">
        <v>92</v>
      </c>
      <c r="E37" s="32" t="s">
        <v>113</v>
      </c>
      <c r="F37" s="32" t="s">
        <v>114</v>
      </c>
    </row>
    <row r="38" spans="3:10">
      <c r="C38" s="32" t="s">
        <v>91</v>
      </c>
      <c r="D38" s="32" t="s">
        <v>92</v>
      </c>
      <c r="E38" s="32" t="s">
        <v>115</v>
      </c>
      <c r="F38" s="32" t="s">
        <v>116</v>
      </c>
    </row>
    <row r="39" spans="3:10">
      <c r="C39" s="32" t="s">
        <v>91</v>
      </c>
      <c r="D39" s="32" t="s">
        <v>92</v>
      </c>
      <c r="E39" s="32" t="s">
        <v>117</v>
      </c>
      <c r="F39" s="32" t="s">
        <v>118</v>
      </c>
    </row>
    <row r="40" spans="3:10">
      <c r="C40" s="32" t="s">
        <v>91</v>
      </c>
      <c r="D40" s="32" t="s">
        <v>92</v>
      </c>
      <c r="E40" s="32" t="s">
        <v>119</v>
      </c>
      <c r="F40" s="32" t="s">
        <v>120</v>
      </c>
    </row>
    <row r="41" spans="3:10">
      <c r="C41" s="32" t="s">
        <v>91</v>
      </c>
      <c r="D41" s="32" t="s">
        <v>92</v>
      </c>
      <c r="E41" s="32" t="s">
        <v>121</v>
      </c>
      <c r="F41" s="32" t="s">
        <v>122</v>
      </c>
    </row>
    <row r="42" spans="3:10">
      <c r="C42" s="32" t="s">
        <v>91</v>
      </c>
      <c r="D42" s="32" t="s">
        <v>92</v>
      </c>
      <c r="E42" s="32" t="s">
        <v>123</v>
      </c>
      <c r="F42" s="32" t="s">
        <v>124</v>
      </c>
    </row>
    <row r="43" spans="3:10">
      <c r="C43" s="32" t="s">
        <v>91</v>
      </c>
      <c r="D43" s="32" t="s">
        <v>92</v>
      </c>
      <c r="E43" s="32" t="s">
        <v>125</v>
      </c>
      <c r="F43" s="32" t="s">
        <v>126</v>
      </c>
    </row>
    <row r="44" spans="3:10">
      <c r="C44" s="32" t="s">
        <v>127</v>
      </c>
      <c r="D44" s="32" t="s">
        <v>128</v>
      </c>
      <c r="E44" s="32" t="s">
        <v>129</v>
      </c>
      <c r="F44" s="32" t="s">
        <v>130</v>
      </c>
    </row>
    <row r="45" spans="3:10">
      <c r="C45" s="32" t="s">
        <v>127</v>
      </c>
      <c r="D45" s="32" t="s">
        <v>128</v>
      </c>
      <c r="E45" s="32" t="s">
        <v>131</v>
      </c>
      <c r="F45" s="32" t="s">
        <v>132</v>
      </c>
    </row>
    <row r="46" spans="3:10">
      <c r="C46" s="32" t="s">
        <v>127</v>
      </c>
      <c r="D46" s="32" t="s">
        <v>128</v>
      </c>
      <c r="E46" s="32" t="s">
        <v>133</v>
      </c>
      <c r="F46" s="32" t="s">
        <v>134</v>
      </c>
    </row>
    <row r="47" spans="3:10">
      <c r="C47" s="32" t="s">
        <v>127</v>
      </c>
      <c r="D47" s="32" t="s">
        <v>128</v>
      </c>
      <c r="E47" s="32" t="s">
        <v>135</v>
      </c>
      <c r="F47" s="32" t="s">
        <v>136</v>
      </c>
    </row>
    <row r="48" spans="3:10">
      <c r="C48" s="32" t="s">
        <v>127</v>
      </c>
      <c r="D48" s="32" t="s">
        <v>128</v>
      </c>
      <c r="E48" s="32" t="s">
        <v>137</v>
      </c>
      <c r="F48" s="32" t="s">
        <v>138</v>
      </c>
    </row>
    <row r="49" spans="3:6">
      <c r="C49" s="32" t="s">
        <v>127</v>
      </c>
      <c r="D49" s="32" t="s">
        <v>128</v>
      </c>
      <c r="E49" s="32" t="s">
        <v>139</v>
      </c>
      <c r="F49" s="32" t="s">
        <v>140</v>
      </c>
    </row>
    <row r="50" spans="3:6">
      <c r="C50" s="32" t="s">
        <v>127</v>
      </c>
      <c r="D50" s="32" t="s">
        <v>128</v>
      </c>
      <c r="E50" s="32" t="s">
        <v>141</v>
      </c>
      <c r="F50" s="32" t="s">
        <v>142</v>
      </c>
    </row>
    <row r="51" spans="3:6">
      <c r="C51" s="32" t="s">
        <v>127</v>
      </c>
      <c r="D51" s="32" t="s">
        <v>128</v>
      </c>
      <c r="E51" s="32" t="s">
        <v>143</v>
      </c>
      <c r="F51" s="32" t="s">
        <v>144</v>
      </c>
    </row>
    <row r="52" spans="3:6">
      <c r="C52" s="32" t="s">
        <v>145</v>
      </c>
      <c r="D52" s="32" t="s">
        <v>146</v>
      </c>
      <c r="E52" s="32" t="s">
        <v>147</v>
      </c>
      <c r="F52" s="32" t="s">
        <v>148</v>
      </c>
    </row>
    <row r="53" spans="3:6">
      <c r="C53" s="32" t="s">
        <v>145</v>
      </c>
      <c r="D53" s="32" t="s">
        <v>146</v>
      </c>
      <c r="E53" s="32" t="s">
        <v>149</v>
      </c>
      <c r="F53" s="32" t="s">
        <v>150</v>
      </c>
    </row>
    <row r="54" spans="3:6">
      <c r="C54" s="32" t="s">
        <v>145</v>
      </c>
      <c r="D54" s="32" t="s">
        <v>146</v>
      </c>
      <c r="E54" s="32" t="s">
        <v>151</v>
      </c>
      <c r="F54" s="32" t="s">
        <v>58</v>
      </c>
    </row>
    <row r="55" spans="3:6">
      <c r="C55" s="32" t="s">
        <v>145</v>
      </c>
      <c r="D55" s="32" t="s">
        <v>146</v>
      </c>
      <c r="E55" s="32" t="s">
        <v>152</v>
      </c>
      <c r="F55" s="32" t="s">
        <v>62</v>
      </c>
    </row>
    <row r="56" spans="3:6">
      <c r="C56" s="32" t="s">
        <v>145</v>
      </c>
      <c r="D56" s="32" t="s">
        <v>146</v>
      </c>
      <c r="E56" s="32" t="s">
        <v>153</v>
      </c>
      <c r="F56" s="32" t="s">
        <v>154</v>
      </c>
    </row>
    <row r="57" spans="3:6">
      <c r="C57" s="32" t="s">
        <v>145</v>
      </c>
      <c r="D57" s="32" t="s">
        <v>146</v>
      </c>
      <c r="E57" s="32" t="s">
        <v>155</v>
      </c>
      <c r="F57" s="32" t="s">
        <v>156</v>
      </c>
    </row>
    <row r="58" spans="3:6">
      <c r="C58" s="32" t="s">
        <v>145</v>
      </c>
      <c r="D58" s="32" t="s">
        <v>146</v>
      </c>
      <c r="E58" s="32" t="s">
        <v>157</v>
      </c>
      <c r="F58" s="32" t="s">
        <v>158</v>
      </c>
    </row>
    <row r="59" spans="3:6">
      <c r="C59" s="32" t="s">
        <v>159</v>
      </c>
      <c r="D59" s="32" t="s">
        <v>160</v>
      </c>
      <c r="E59" s="32" t="s">
        <v>161</v>
      </c>
      <c r="F59" s="32" t="s">
        <v>162</v>
      </c>
    </row>
    <row r="60" spans="3:6">
      <c r="C60" s="32" t="s">
        <v>159</v>
      </c>
      <c r="D60" s="32" t="s">
        <v>160</v>
      </c>
      <c r="E60" s="32" t="s">
        <v>163</v>
      </c>
      <c r="F60" s="32" t="s">
        <v>164</v>
      </c>
    </row>
    <row r="61" spans="3:6">
      <c r="C61" s="32" t="s">
        <v>159</v>
      </c>
      <c r="D61" s="32" t="s">
        <v>160</v>
      </c>
      <c r="E61" s="32" t="s">
        <v>165</v>
      </c>
      <c r="F61" s="32" t="s">
        <v>166</v>
      </c>
    </row>
    <row r="62" spans="3:6">
      <c r="C62" s="32" t="s">
        <v>159</v>
      </c>
      <c r="D62" s="32" t="s">
        <v>160</v>
      </c>
      <c r="E62" s="32" t="s">
        <v>167</v>
      </c>
      <c r="F62" s="32" t="s">
        <v>168</v>
      </c>
    </row>
    <row r="63" spans="3:6">
      <c r="C63" s="32" t="s">
        <v>169</v>
      </c>
      <c r="D63" s="32" t="s">
        <v>170</v>
      </c>
      <c r="E63" s="32" t="s">
        <v>171</v>
      </c>
      <c r="F63" s="32" t="s">
        <v>172</v>
      </c>
    </row>
    <row r="64" spans="3:6">
      <c r="C64" s="32" t="s">
        <v>169</v>
      </c>
      <c r="D64" s="32" t="s">
        <v>170</v>
      </c>
      <c r="E64" s="32" t="s">
        <v>173</v>
      </c>
      <c r="F64" s="32" t="s">
        <v>174</v>
      </c>
    </row>
    <row r="65" spans="3:6">
      <c r="C65" s="32" t="s">
        <v>169</v>
      </c>
      <c r="D65" s="32" t="s">
        <v>170</v>
      </c>
      <c r="E65" s="32" t="s">
        <v>175</v>
      </c>
      <c r="F65" s="32" t="s">
        <v>176</v>
      </c>
    </row>
    <row r="66" spans="3:6">
      <c r="C66" s="32" t="s">
        <v>169</v>
      </c>
      <c r="D66" s="32" t="s">
        <v>170</v>
      </c>
      <c r="E66" s="32" t="s">
        <v>177</v>
      </c>
      <c r="F66" s="32" t="s">
        <v>178</v>
      </c>
    </row>
    <row r="67" spans="3:6">
      <c r="C67" s="32" t="s">
        <v>169</v>
      </c>
      <c r="D67" s="32" t="s">
        <v>170</v>
      </c>
      <c r="E67" s="32" t="s">
        <v>179</v>
      </c>
      <c r="F67" s="32" t="s">
        <v>154</v>
      </c>
    </row>
    <row r="68" spans="3:6">
      <c r="C68" s="32" t="s">
        <v>169</v>
      </c>
      <c r="D68" s="32" t="s">
        <v>170</v>
      </c>
      <c r="E68" s="32" t="s">
        <v>180</v>
      </c>
      <c r="F68" s="32" t="s">
        <v>181</v>
      </c>
    </row>
    <row r="69" spans="3:6">
      <c r="C69" s="32" t="s">
        <v>169</v>
      </c>
      <c r="D69" s="32" t="s">
        <v>170</v>
      </c>
      <c r="E69" s="32" t="s">
        <v>182</v>
      </c>
      <c r="F69" s="32" t="s">
        <v>183</v>
      </c>
    </row>
    <row r="70" spans="3:6">
      <c r="C70" s="32" t="s">
        <v>184</v>
      </c>
      <c r="D70" s="32" t="s">
        <v>185</v>
      </c>
      <c r="E70" s="32" t="s">
        <v>186</v>
      </c>
      <c r="F70" s="32" t="s">
        <v>187</v>
      </c>
    </row>
    <row r="71" spans="3:6">
      <c r="C71" s="32" t="s">
        <v>184</v>
      </c>
      <c r="D71" s="32" t="s">
        <v>185</v>
      </c>
      <c r="E71" s="32" t="s">
        <v>188</v>
      </c>
      <c r="F71" s="32" t="s">
        <v>189</v>
      </c>
    </row>
    <row r="72" spans="3:6">
      <c r="C72" s="32" t="s">
        <v>184</v>
      </c>
      <c r="D72" s="32" t="s">
        <v>185</v>
      </c>
      <c r="E72" s="32" t="s">
        <v>190</v>
      </c>
      <c r="F72" s="32" t="s">
        <v>191</v>
      </c>
    </row>
    <row r="73" spans="3:6">
      <c r="C73" s="32" t="s">
        <v>184</v>
      </c>
      <c r="D73" s="32" t="s">
        <v>185</v>
      </c>
      <c r="E73" s="32" t="s">
        <v>192</v>
      </c>
      <c r="F73" s="32" t="s">
        <v>193</v>
      </c>
    </row>
    <row r="74" spans="3:6">
      <c r="C74" s="32" t="s">
        <v>184</v>
      </c>
      <c r="D74" s="32" t="s">
        <v>185</v>
      </c>
      <c r="E74" s="32" t="s">
        <v>194</v>
      </c>
      <c r="F74" s="32" t="s">
        <v>195</v>
      </c>
    </row>
    <row r="75" spans="3:6">
      <c r="C75" s="32" t="s">
        <v>196</v>
      </c>
      <c r="D75" s="32" t="s">
        <v>197</v>
      </c>
      <c r="E75" s="32" t="s">
        <v>198</v>
      </c>
      <c r="F75" s="32" t="s">
        <v>199</v>
      </c>
    </row>
    <row r="76" spans="3:6">
      <c r="C76" s="32" t="s">
        <v>196</v>
      </c>
      <c r="D76" s="32" t="s">
        <v>197</v>
      </c>
      <c r="E76" s="32" t="s">
        <v>200</v>
      </c>
      <c r="F76" s="32" t="s">
        <v>201</v>
      </c>
    </row>
    <row r="77" spans="3:6">
      <c r="C77" s="32" t="s">
        <v>196</v>
      </c>
      <c r="D77" s="32" t="s">
        <v>197</v>
      </c>
      <c r="E77" s="32" t="s">
        <v>202</v>
      </c>
      <c r="F77" s="32" t="s">
        <v>203</v>
      </c>
    </row>
    <row r="78" spans="3:6">
      <c r="C78" s="32" t="s">
        <v>196</v>
      </c>
      <c r="D78" s="32" t="s">
        <v>197</v>
      </c>
      <c r="E78" s="32" t="s">
        <v>204</v>
      </c>
      <c r="F78" s="32" t="s">
        <v>205</v>
      </c>
    </row>
    <row r="79" spans="3:6">
      <c r="C79" s="32" t="s">
        <v>196</v>
      </c>
      <c r="D79" s="32" t="s">
        <v>197</v>
      </c>
      <c r="E79" s="32" t="s">
        <v>206</v>
      </c>
      <c r="F79" s="32" t="s">
        <v>207</v>
      </c>
    </row>
    <row r="80" spans="3:6">
      <c r="C80" s="32" t="s">
        <v>196</v>
      </c>
      <c r="D80" s="32" t="s">
        <v>197</v>
      </c>
      <c r="E80" s="32" t="s">
        <v>208</v>
      </c>
      <c r="F80" s="32" t="s">
        <v>209</v>
      </c>
    </row>
    <row r="81" spans="3:6">
      <c r="C81" s="32" t="s">
        <v>196</v>
      </c>
      <c r="D81" s="32" t="s">
        <v>197</v>
      </c>
      <c r="E81" s="32" t="s">
        <v>210</v>
      </c>
      <c r="F81" s="32" t="s">
        <v>211</v>
      </c>
    </row>
    <row r="82" spans="3:6">
      <c r="C82" s="32" t="s">
        <v>196</v>
      </c>
      <c r="D82" s="32" t="s">
        <v>197</v>
      </c>
      <c r="E82" s="32" t="s">
        <v>212</v>
      </c>
      <c r="F82" s="32" t="s">
        <v>213</v>
      </c>
    </row>
    <row r="83" spans="3:6">
      <c r="C83" s="32" t="s">
        <v>214</v>
      </c>
      <c r="D83" s="32" t="s">
        <v>215</v>
      </c>
      <c r="E83" s="32" t="s">
        <v>216</v>
      </c>
      <c r="F83" s="32" t="s">
        <v>217</v>
      </c>
    </row>
    <row r="84" spans="3:6">
      <c r="C84" s="32" t="s">
        <v>214</v>
      </c>
      <c r="D84" s="32" t="s">
        <v>215</v>
      </c>
      <c r="E84" s="32" t="s">
        <v>218</v>
      </c>
      <c r="F84" s="32" t="s">
        <v>219</v>
      </c>
    </row>
    <row r="85" spans="3:6">
      <c r="C85" s="32" t="s">
        <v>214</v>
      </c>
      <c r="D85" s="32" t="s">
        <v>215</v>
      </c>
      <c r="E85" s="32" t="s">
        <v>220</v>
      </c>
      <c r="F85" s="32" t="s">
        <v>221</v>
      </c>
    </row>
    <row r="86" spans="3:6">
      <c r="C86" s="32" t="s">
        <v>214</v>
      </c>
      <c r="D86" s="32" t="s">
        <v>215</v>
      </c>
      <c r="E86" s="32" t="s">
        <v>222</v>
      </c>
      <c r="F86" s="32" t="s">
        <v>223</v>
      </c>
    </row>
    <row r="87" spans="3:6">
      <c r="C87" s="32" t="s">
        <v>214</v>
      </c>
      <c r="D87" s="32" t="s">
        <v>215</v>
      </c>
      <c r="E87" s="32" t="s">
        <v>224</v>
      </c>
      <c r="F87" s="32" t="s">
        <v>225</v>
      </c>
    </row>
    <row r="88" spans="3:6">
      <c r="C88" s="32" t="s">
        <v>214</v>
      </c>
      <c r="D88" s="32" t="s">
        <v>215</v>
      </c>
      <c r="E88" s="32" t="s">
        <v>226</v>
      </c>
      <c r="F88" s="32" t="s">
        <v>227</v>
      </c>
    </row>
    <row r="89" spans="3:6">
      <c r="C89" s="32" t="s">
        <v>214</v>
      </c>
      <c r="D89" s="32" t="s">
        <v>215</v>
      </c>
      <c r="E89" s="32" t="s">
        <v>228</v>
      </c>
      <c r="F89" s="32" t="s">
        <v>229</v>
      </c>
    </row>
    <row r="90" spans="3:6">
      <c r="C90" s="32" t="s">
        <v>214</v>
      </c>
      <c r="D90" s="32" t="s">
        <v>215</v>
      </c>
      <c r="E90" s="32" t="s">
        <v>230</v>
      </c>
      <c r="F90" s="32" t="s">
        <v>231</v>
      </c>
    </row>
    <row r="91" spans="3:6">
      <c r="C91" s="32" t="s">
        <v>214</v>
      </c>
      <c r="D91" s="32" t="s">
        <v>215</v>
      </c>
      <c r="E91" s="32" t="s">
        <v>232</v>
      </c>
      <c r="F91" s="32" t="s">
        <v>233</v>
      </c>
    </row>
    <row r="92" spans="3:6">
      <c r="C92" s="32" t="s">
        <v>214</v>
      </c>
      <c r="D92" s="32" t="s">
        <v>215</v>
      </c>
      <c r="E92" s="32" t="s">
        <v>234</v>
      </c>
      <c r="F92" s="32" t="s">
        <v>235</v>
      </c>
    </row>
    <row r="93" spans="3:6">
      <c r="C93" s="32" t="s">
        <v>214</v>
      </c>
      <c r="D93" s="32" t="s">
        <v>215</v>
      </c>
      <c r="E93" s="32" t="s">
        <v>236</v>
      </c>
      <c r="F93" s="32" t="s">
        <v>237</v>
      </c>
    </row>
    <row r="94" spans="3:6">
      <c r="C94" s="32" t="s">
        <v>214</v>
      </c>
      <c r="D94" s="32" t="s">
        <v>215</v>
      </c>
      <c r="E94" s="32" t="s">
        <v>238</v>
      </c>
      <c r="F94" s="32" t="s">
        <v>239</v>
      </c>
    </row>
    <row r="95" spans="3:6">
      <c r="C95" s="32" t="s">
        <v>214</v>
      </c>
      <c r="D95" s="32" t="s">
        <v>215</v>
      </c>
      <c r="E95" s="32" t="s">
        <v>240</v>
      </c>
      <c r="F95" s="32" t="s">
        <v>241</v>
      </c>
    </row>
    <row r="96" spans="3:6">
      <c r="C96" s="32" t="s">
        <v>214</v>
      </c>
      <c r="D96" s="32" t="s">
        <v>215</v>
      </c>
      <c r="E96" s="32" t="s">
        <v>242</v>
      </c>
      <c r="F96" s="32" t="s">
        <v>243</v>
      </c>
    </row>
    <row r="97" spans="3:6">
      <c r="C97" s="32" t="s">
        <v>244</v>
      </c>
      <c r="D97" s="32" t="s">
        <v>245</v>
      </c>
      <c r="E97" s="32" t="s">
        <v>246</v>
      </c>
      <c r="F97" s="32" t="s">
        <v>247</v>
      </c>
    </row>
    <row r="98" spans="3:6">
      <c r="C98" s="32" t="s">
        <v>244</v>
      </c>
      <c r="D98" s="32" t="s">
        <v>245</v>
      </c>
      <c r="E98" s="32" t="s">
        <v>248</v>
      </c>
      <c r="F98" s="32" t="s">
        <v>249</v>
      </c>
    </row>
    <row r="99" spans="3:6">
      <c r="C99" s="32" t="s">
        <v>244</v>
      </c>
      <c r="D99" s="32" t="s">
        <v>245</v>
      </c>
      <c r="E99" s="32" t="s">
        <v>250</v>
      </c>
      <c r="F99" s="32" t="s">
        <v>251</v>
      </c>
    </row>
    <row r="100" spans="3:6">
      <c r="C100" s="32" t="s">
        <v>244</v>
      </c>
      <c r="D100" s="32" t="s">
        <v>245</v>
      </c>
      <c r="E100" s="32" t="s">
        <v>252</v>
      </c>
      <c r="F100" s="32" t="s">
        <v>253</v>
      </c>
    </row>
    <row r="101" spans="3:6">
      <c r="C101" s="32" t="s">
        <v>244</v>
      </c>
      <c r="D101" s="32" t="s">
        <v>245</v>
      </c>
      <c r="E101" s="32" t="s">
        <v>254</v>
      </c>
      <c r="F101" s="32" t="s">
        <v>255</v>
      </c>
    </row>
    <row r="102" spans="3:6">
      <c r="C102" s="32" t="s">
        <v>256</v>
      </c>
      <c r="D102" s="32" t="s">
        <v>257</v>
      </c>
      <c r="E102" s="32" t="s">
        <v>258</v>
      </c>
      <c r="F102" s="32" t="s">
        <v>259</v>
      </c>
    </row>
    <row r="103" spans="3:6">
      <c r="C103" s="32" t="s">
        <v>256</v>
      </c>
      <c r="D103" s="32" t="s">
        <v>257</v>
      </c>
      <c r="E103" s="32" t="s">
        <v>260</v>
      </c>
      <c r="F103" s="32" t="s">
        <v>261</v>
      </c>
    </row>
    <row r="104" spans="3:6">
      <c r="C104" s="32" t="s">
        <v>256</v>
      </c>
      <c r="D104" s="32" t="s">
        <v>257</v>
      </c>
      <c r="E104" s="32" t="s">
        <v>262</v>
      </c>
      <c r="F104" s="32" t="s">
        <v>263</v>
      </c>
    </row>
    <row r="105" spans="3:6">
      <c r="C105" s="32" t="s">
        <v>256</v>
      </c>
      <c r="D105" s="32" t="s">
        <v>257</v>
      </c>
      <c r="E105" s="32" t="s">
        <v>264</v>
      </c>
      <c r="F105" s="32" t="s">
        <v>265</v>
      </c>
    </row>
    <row r="106" spans="3:6">
      <c r="C106" s="32" t="s">
        <v>256</v>
      </c>
      <c r="D106" s="32" t="s">
        <v>257</v>
      </c>
      <c r="E106" s="32" t="s">
        <v>266</v>
      </c>
      <c r="F106" s="32" t="s">
        <v>267</v>
      </c>
    </row>
    <row r="107" spans="3:6">
      <c r="C107" s="32" t="s">
        <v>268</v>
      </c>
      <c r="D107" s="32" t="s">
        <v>269</v>
      </c>
      <c r="E107" s="32" t="s">
        <v>270</v>
      </c>
      <c r="F107" s="32" t="s">
        <v>271</v>
      </c>
    </row>
    <row r="108" spans="3:6">
      <c r="C108" s="32" t="s">
        <v>268</v>
      </c>
      <c r="D108" s="32" t="s">
        <v>269</v>
      </c>
      <c r="E108" s="32" t="s">
        <v>272</v>
      </c>
      <c r="F108" s="32" t="s">
        <v>273</v>
      </c>
    </row>
    <row r="109" spans="3:6">
      <c r="C109" s="32" t="s">
        <v>268</v>
      </c>
      <c r="D109" s="32" t="s">
        <v>269</v>
      </c>
      <c r="E109" s="32" t="s">
        <v>274</v>
      </c>
      <c r="F109" s="32" t="s">
        <v>275</v>
      </c>
    </row>
    <row r="110" spans="3:6">
      <c r="C110" s="32" t="s">
        <v>268</v>
      </c>
      <c r="D110" s="32" t="s">
        <v>269</v>
      </c>
      <c r="E110" s="32" t="s">
        <v>276</v>
      </c>
      <c r="F110" s="32" t="s">
        <v>277</v>
      </c>
    </row>
    <row r="111" spans="3:6">
      <c r="C111" s="32" t="s">
        <v>268</v>
      </c>
      <c r="D111" s="32" t="s">
        <v>269</v>
      </c>
      <c r="E111" s="32" t="s">
        <v>278</v>
      </c>
      <c r="F111" s="32" t="s">
        <v>279</v>
      </c>
    </row>
    <row r="112" spans="3:6">
      <c r="C112" s="32" t="s">
        <v>268</v>
      </c>
      <c r="D112" s="32" t="s">
        <v>269</v>
      </c>
      <c r="E112" s="32" t="s">
        <v>280</v>
      </c>
      <c r="F112" s="32" t="s">
        <v>281</v>
      </c>
    </row>
    <row r="113" spans="3:6">
      <c r="C113" s="32" t="s">
        <v>268</v>
      </c>
      <c r="D113" s="32" t="s">
        <v>269</v>
      </c>
      <c r="E113" s="32" t="s">
        <v>282</v>
      </c>
      <c r="F113" s="32" t="s">
        <v>283</v>
      </c>
    </row>
    <row r="114" spans="3:6">
      <c r="C114" s="32" t="s">
        <v>268</v>
      </c>
      <c r="D114" s="32" t="s">
        <v>269</v>
      </c>
      <c r="E114" s="32" t="s">
        <v>284</v>
      </c>
      <c r="F114" s="32" t="s">
        <v>285</v>
      </c>
    </row>
    <row r="115" spans="3:6">
      <c r="C115" s="32" t="s">
        <v>286</v>
      </c>
      <c r="D115" s="32" t="s">
        <v>287</v>
      </c>
      <c r="E115" s="32" t="s">
        <v>288</v>
      </c>
      <c r="F115" s="32" t="s">
        <v>289</v>
      </c>
    </row>
    <row r="116" spans="3:6">
      <c r="C116" s="32" t="s">
        <v>286</v>
      </c>
      <c r="D116" s="32" t="s">
        <v>287</v>
      </c>
      <c r="E116" s="32" t="s">
        <v>290</v>
      </c>
      <c r="F116" s="32" t="s">
        <v>291</v>
      </c>
    </row>
    <row r="117" spans="3:6">
      <c r="C117" s="32" t="s">
        <v>286</v>
      </c>
      <c r="D117" s="32" t="s">
        <v>287</v>
      </c>
      <c r="E117" s="32" t="s">
        <v>292</v>
      </c>
      <c r="F117" s="32" t="s">
        <v>293</v>
      </c>
    </row>
    <row r="118" spans="3:6">
      <c r="C118" s="32" t="s">
        <v>286</v>
      </c>
      <c r="D118" s="32" t="s">
        <v>287</v>
      </c>
      <c r="E118" s="32" t="s">
        <v>294</v>
      </c>
      <c r="F118" s="32" t="s">
        <v>295</v>
      </c>
    </row>
    <row r="119" spans="3:6">
      <c r="C119" s="32" t="s">
        <v>286</v>
      </c>
      <c r="D119" s="32" t="s">
        <v>287</v>
      </c>
      <c r="E119" s="32" t="s">
        <v>296</v>
      </c>
      <c r="F119" s="32" t="s">
        <v>297</v>
      </c>
    </row>
    <row r="120" spans="3:6">
      <c r="C120" s="32" t="s">
        <v>298</v>
      </c>
      <c r="D120" s="32" t="s">
        <v>299</v>
      </c>
      <c r="E120" s="32" t="s">
        <v>300</v>
      </c>
      <c r="F120" s="32" t="s">
        <v>301</v>
      </c>
    </row>
    <row r="121" spans="3:6">
      <c r="C121" s="32" t="s">
        <v>298</v>
      </c>
      <c r="D121" s="32" t="s">
        <v>299</v>
      </c>
      <c r="E121" s="32" t="s">
        <v>302</v>
      </c>
      <c r="F121" s="32" t="s">
        <v>303</v>
      </c>
    </row>
    <row r="122" spans="3:6">
      <c r="C122" s="32" t="s">
        <v>298</v>
      </c>
      <c r="D122" s="32" t="s">
        <v>299</v>
      </c>
      <c r="E122" s="32" t="s">
        <v>304</v>
      </c>
      <c r="F122" s="32" t="s">
        <v>305</v>
      </c>
    </row>
    <row r="123" spans="3:6">
      <c r="C123" s="32" t="s">
        <v>298</v>
      </c>
      <c r="D123" s="32" t="s">
        <v>299</v>
      </c>
      <c r="E123" s="32" t="s">
        <v>306</v>
      </c>
      <c r="F123" s="32" t="s">
        <v>307</v>
      </c>
    </row>
    <row r="124" spans="3:6">
      <c r="C124" s="32" t="s">
        <v>298</v>
      </c>
      <c r="D124" s="32" t="s">
        <v>299</v>
      </c>
      <c r="E124" s="32" t="s">
        <v>308</v>
      </c>
      <c r="F124" s="32" t="s">
        <v>309</v>
      </c>
    </row>
    <row r="125" spans="3:6">
      <c r="C125" s="32" t="s">
        <v>298</v>
      </c>
      <c r="D125" s="32" t="s">
        <v>299</v>
      </c>
      <c r="E125" s="32" t="s">
        <v>310</v>
      </c>
      <c r="F125" s="32" t="s">
        <v>311</v>
      </c>
    </row>
    <row r="126" spans="3:6">
      <c r="C126" s="32" t="s">
        <v>298</v>
      </c>
      <c r="D126" s="32" t="s">
        <v>299</v>
      </c>
      <c r="E126" s="32" t="s">
        <v>312</v>
      </c>
      <c r="F126" s="32" t="s">
        <v>313</v>
      </c>
    </row>
    <row r="127" spans="3:6">
      <c r="C127" s="32" t="s">
        <v>298</v>
      </c>
      <c r="D127" s="32" t="s">
        <v>299</v>
      </c>
      <c r="E127" s="32" t="s">
        <v>314</v>
      </c>
      <c r="F127" s="32" t="s">
        <v>315</v>
      </c>
    </row>
    <row r="128" spans="3:6">
      <c r="C128" s="32" t="s">
        <v>316</v>
      </c>
      <c r="D128" s="32" t="s">
        <v>317</v>
      </c>
      <c r="E128" s="32" t="s">
        <v>318</v>
      </c>
      <c r="F128" s="32" t="s">
        <v>319</v>
      </c>
    </row>
    <row r="129" spans="3:6">
      <c r="C129" s="32" t="s">
        <v>316</v>
      </c>
      <c r="D129" s="32" t="s">
        <v>317</v>
      </c>
      <c r="E129" s="32" t="s">
        <v>320</v>
      </c>
      <c r="F129" s="32" t="s">
        <v>321</v>
      </c>
    </row>
    <row r="130" spans="3:6">
      <c r="C130" s="32" t="s">
        <v>316</v>
      </c>
      <c r="D130" s="32" t="s">
        <v>317</v>
      </c>
      <c r="E130" s="32" t="s">
        <v>322</v>
      </c>
      <c r="F130" s="32" t="s">
        <v>323</v>
      </c>
    </row>
    <row r="131" spans="3:6">
      <c r="C131" s="32" t="s">
        <v>316</v>
      </c>
      <c r="D131" s="32" t="s">
        <v>317</v>
      </c>
      <c r="E131" s="32" t="s">
        <v>324</v>
      </c>
      <c r="F131" s="32" t="s">
        <v>325</v>
      </c>
    </row>
    <row r="132" spans="3:6">
      <c r="C132" s="32" t="s">
        <v>316</v>
      </c>
      <c r="D132" s="32" t="s">
        <v>317</v>
      </c>
      <c r="E132" s="32" t="s">
        <v>326</v>
      </c>
      <c r="F132" s="32" t="s">
        <v>327</v>
      </c>
    </row>
    <row r="133" spans="3:6">
      <c r="C133" s="32" t="s">
        <v>316</v>
      </c>
      <c r="D133" s="32" t="s">
        <v>317</v>
      </c>
      <c r="E133" s="32" t="s">
        <v>328</v>
      </c>
      <c r="F133" s="32" t="s">
        <v>329</v>
      </c>
    </row>
    <row r="134" spans="3:6">
      <c r="C134" s="32" t="s">
        <v>330</v>
      </c>
      <c r="D134" s="32" t="s">
        <v>331</v>
      </c>
      <c r="E134" s="32" t="s">
        <v>332</v>
      </c>
      <c r="F134" s="32" t="s">
        <v>333</v>
      </c>
    </row>
    <row r="135" spans="3:6">
      <c r="C135" s="32" t="s">
        <v>330</v>
      </c>
      <c r="D135" s="32" t="s">
        <v>331</v>
      </c>
      <c r="E135" s="32" t="s">
        <v>334</v>
      </c>
      <c r="F135" s="32" t="s">
        <v>335</v>
      </c>
    </row>
    <row r="136" spans="3:6">
      <c r="C136" s="32" t="s">
        <v>330</v>
      </c>
      <c r="D136" s="32" t="s">
        <v>331</v>
      </c>
      <c r="E136" s="32" t="s">
        <v>336</v>
      </c>
      <c r="F136" s="32" t="s">
        <v>337</v>
      </c>
    </row>
    <row r="137" spans="3:6">
      <c r="C137" s="32" t="s">
        <v>338</v>
      </c>
      <c r="D137" s="32" t="s">
        <v>339</v>
      </c>
      <c r="E137" s="32" t="s">
        <v>340</v>
      </c>
      <c r="F137" s="32" t="s">
        <v>341</v>
      </c>
    </row>
    <row r="138" spans="3:6">
      <c r="C138" s="32" t="s">
        <v>338</v>
      </c>
      <c r="D138" s="32" t="s">
        <v>339</v>
      </c>
      <c r="E138" s="32" t="s">
        <v>342</v>
      </c>
      <c r="F138" s="32" t="s">
        <v>343</v>
      </c>
    </row>
    <row r="139" spans="3:6">
      <c r="C139" s="32" t="s">
        <v>338</v>
      </c>
      <c r="D139" s="32" t="s">
        <v>339</v>
      </c>
      <c r="E139" s="32" t="s">
        <v>344</v>
      </c>
      <c r="F139" s="32" t="s">
        <v>345</v>
      </c>
    </row>
    <row r="140" spans="3:6">
      <c r="C140" s="32" t="s">
        <v>338</v>
      </c>
      <c r="D140" s="32" t="s">
        <v>339</v>
      </c>
      <c r="E140" s="32" t="s">
        <v>346</v>
      </c>
      <c r="F140" s="32" t="s">
        <v>347</v>
      </c>
    </row>
    <row r="141" spans="3:6">
      <c r="C141" s="32" t="s">
        <v>338</v>
      </c>
      <c r="D141" s="32" t="s">
        <v>339</v>
      </c>
      <c r="E141" s="32" t="s">
        <v>348</v>
      </c>
      <c r="F141" s="32" t="s">
        <v>349</v>
      </c>
    </row>
    <row r="142" spans="3:6">
      <c r="C142" s="32" t="s">
        <v>350</v>
      </c>
      <c r="D142" s="32" t="s">
        <v>351</v>
      </c>
      <c r="E142" s="32" t="s">
        <v>352</v>
      </c>
      <c r="F142" s="32" t="s">
        <v>353</v>
      </c>
    </row>
    <row r="143" spans="3:6">
      <c r="C143" s="32" t="s">
        <v>350</v>
      </c>
      <c r="D143" s="32" t="s">
        <v>351</v>
      </c>
      <c r="E143" s="32" t="s">
        <v>354</v>
      </c>
      <c r="F143" s="32" t="s">
        <v>355</v>
      </c>
    </row>
    <row r="144" spans="3:6">
      <c r="C144" s="32" t="s">
        <v>350</v>
      </c>
      <c r="D144" s="32" t="s">
        <v>351</v>
      </c>
      <c r="E144" s="32" t="s">
        <v>356</v>
      </c>
      <c r="F144" s="32" t="s">
        <v>357</v>
      </c>
    </row>
    <row r="145" spans="3:6">
      <c r="C145" s="32" t="s">
        <v>350</v>
      </c>
      <c r="D145" s="32" t="s">
        <v>351</v>
      </c>
      <c r="E145" s="32" t="s">
        <v>358</v>
      </c>
      <c r="F145" s="32" t="s">
        <v>359</v>
      </c>
    </row>
    <row r="146" spans="3:6">
      <c r="C146" s="32" t="s">
        <v>350</v>
      </c>
      <c r="D146" s="32" t="s">
        <v>351</v>
      </c>
      <c r="E146" s="32" t="s">
        <v>360</v>
      </c>
      <c r="F146" s="32" t="s">
        <v>361</v>
      </c>
    </row>
    <row r="147" spans="3:6">
      <c r="C147" s="32" t="s">
        <v>350</v>
      </c>
      <c r="D147" s="32" t="s">
        <v>351</v>
      </c>
      <c r="E147" s="32" t="s">
        <v>362</v>
      </c>
      <c r="F147" s="32" t="s">
        <v>74</v>
      </c>
    </row>
    <row r="148" spans="3:6">
      <c r="C148" s="32" t="s">
        <v>350</v>
      </c>
      <c r="D148" s="32" t="s">
        <v>351</v>
      </c>
      <c r="E148" s="32" t="s">
        <v>363</v>
      </c>
      <c r="F148" s="32" t="s">
        <v>364</v>
      </c>
    </row>
    <row r="149" spans="3:6">
      <c r="C149" s="32" t="s">
        <v>350</v>
      </c>
      <c r="D149" s="32" t="s">
        <v>351</v>
      </c>
      <c r="E149" s="32" t="s">
        <v>365</v>
      </c>
      <c r="F149" s="32" t="s">
        <v>366</v>
      </c>
    </row>
    <row r="150" spans="3:6">
      <c r="C150" s="32" t="s">
        <v>350</v>
      </c>
      <c r="D150" s="32" t="s">
        <v>351</v>
      </c>
      <c r="E150" s="32" t="s">
        <v>367</v>
      </c>
      <c r="F150" s="32" t="s">
        <v>368</v>
      </c>
    </row>
    <row r="151" spans="3:6">
      <c r="C151" s="32" t="s">
        <v>350</v>
      </c>
      <c r="D151" s="32" t="s">
        <v>351</v>
      </c>
      <c r="E151" s="32" t="s">
        <v>369</v>
      </c>
      <c r="F151" s="32" t="s">
        <v>370</v>
      </c>
    </row>
    <row r="152" spans="3:6">
      <c r="C152" s="32" t="s">
        <v>350</v>
      </c>
      <c r="D152" s="32" t="s">
        <v>351</v>
      </c>
      <c r="E152" s="32" t="s">
        <v>371</v>
      </c>
      <c r="F152" s="32" t="s">
        <v>372</v>
      </c>
    </row>
    <row r="153" spans="3:6">
      <c r="C153" s="32" t="s">
        <v>373</v>
      </c>
      <c r="D153" s="32" t="s">
        <v>374</v>
      </c>
      <c r="E153" s="32" t="s">
        <v>375</v>
      </c>
      <c r="F153" s="32" t="s">
        <v>376</v>
      </c>
    </row>
    <row r="154" spans="3:6">
      <c r="C154" s="32" t="s">
        <v>373</v>
      </c>
      <c r="D154" s="32" t="s">
        <v>374</v>
      </c>
      <c r="E154" s="32" t="s">
        <v>377</v>
      </c>
      <c r="F154" s="32" t="s">
        <v>154</v>
      </c>
    </row>
    <row r="155" spans="3:6">
      <c r="C155" s="32" t="s">
        <v>373</v>
      </c>
      <c r="D155" s="32" t="s">
        <v>374</v>
      </c>
      <c r="E155" s="32" t="s">
        <v>378</v>
      </c>
      <c r="F155" s="32" t="s">
        <v>379</v>
      </c>
    </row>
    <row r="156" spans="3:6">
      <c r="C156" s="32" t="s">
        <v>373</v>
      </c>
      <c r="D156" s="32" t="s">
        <v>374</v>
      </c>
      <c r="E156" s="32" t="s">
        <v>380</v>
      </c>
      <c r="F156" s="32" t="s">
        <v>381</v>
      </c>
    </row>
    <row r="157" spans="3:6">
      <c r="C157" s="32" t="s">
        <v>382</v>
      </c>
      <c r="D157" s="32" t="s">
        <v>383</v>
      </c>
      <c r="E157" s="32" t="s">
        <v>384</v>
      </c>
      <c r="F157" s="32" t="s">
        <v>385</v>
      </c>
    </row>
    <row r="158" spans="3:6">
      <c r="C158" s="32" t="s">
        <v>382</v>
      </c>
      <c r="D158" s="32" t="s">
        <v>383</v>
      </c>
      <c r="E158" s="32" t="s">
        <v>386</v>
      </c>
      <c r="F158" s="32" t="s">
        <v>387</v>
      </c>
    </row>
    <row r="159" spans="3:6">
      <c r="C159" s="32" t="s">
        <v>382</v>
      </c>
      <c r="D159" s="32" t="s">
        <v>383</v>
      </c>
      <c r="E159" s="32" t="s">
        <v>388</v>
      </c>
      <c r="F159" s="32" t="s">
        <v>389</v>
      </c>
    </row>
    <row r="160" spans="3:6">
      <c r="C160" s="32" t="s">
        <v>382</v>
      </c>
      <c r="D160" s="32" t="s">
        <v>383</v>
      </c>
      <c r="E160" s="32" t="s">
        <v>390</v>
      </c>
      <c r="F160" s="32" t="s">
        <v>391</v>
      </c>
    </row>
    <row r="161" spans="3:6">
      <c r="C161" s="32" t="s">
        <v>382</v>
      </c>
      <c r="D161" s="32" t="s">
        <v>383</v>
      </c>
      <c r="E161" s="32" t="s">
        <v>392</v>
      </c>
      <c r="F161" s="32" t="s">
        <v>393</v>
      </c>
    </row>
    <row r="162" spans="3:6">
      <c r="C162" s="32" t="s">
        <v>382</v>
      </c>
      <c r="D162" s="32" t="s">
        <v>383</v>
      </c>
      <c r="E162" s="32" t="s">
        <v>394</v>
      </c>
      <c r="F162" s="32" t="s">
        <v>395</v>
      </c>
    </row>
    <row r="163" spans="3:6">
      <c r="C163" s="32" t="s">
        <v>382</v>
      </c>
      <c r="D163" s="32" t="s">
        <v>383</v>
      </c>
      <c r="E163" s="32" t="s">
        <v>396</v>
      </c>
      <c r="F163" s="32" t="s">
        <v>397</v>
      </c>
    </row>
    <row r="164" spans="3:6">
      <c r="C164" s="32" t="s">
        <v>382</v>
      </c>
      <c r="D164" s="32" t="s">
        <v>383</v>
      </c>
      <c r="E164" s="32" t="s">
        <v>398</v>
      </c>
      <c r="F164" s="32" t="s">
        <v>399</v>
      </c>
    </row>
    <row r="165" spans="3:6">
      <c r="C165" s="32" t="s">
        <v>382</v>
      </c>
      <c r="D165" s="32" t="s">
        <v>383</v>
      </c>
      <c r="E165" s="32" t="s">
        <v>400</v>
      </c>
      <c r="F165" s="32" t="s">
        <v>401</v>
      </c>
    </row>
    <row r="166" spans="3:6">
      <c r="C166" s="32" t="s">
        <v>382</v>
      </c>
      <c r="D166" s="32" t="s">
        <v>383</v>
      </c>
      <c r="E166" s="32" t="s">
        <v>402</v>
      </c>
      <c r="F166" s="32" t="s">
        <v>403</v>
      </c>
    </row>
    <row r="167" spans="3:6">
      <c r="C167" s="32" t="s">
        <v>404</v>
      </c>
      <c r="D167" s="32" t="s">
        <v>405</v>
      </c>
      <c r="E167" s="32" t="s">
        <v>406</v>
      </c>
      <c r="F167" s="32" t="s">
        <v>407</v>
      </c>
    </row>
    <row r="168" spans="3:6">
      <c r="C168" s="32" t="s">
        <v>404</v>
      </c>
      <c r="D168" s="32" t="s">
        <v>405</v>
      </c>
      <c r="E168" s="32" t="s">
        <v>408</v>
      </c>
      <c r="F168" s="32" t="s">
        <v>409</v>
      </c>
    </row>
    <row r="169" spans="3:6">
      <c r="C169" s="32" t="s">
        <v>404</v>
      </c>
      <c r="D169" s="32" t="s">
        <v>405</v>
      </c>
      <c r="E169" s="32" t="s">
        <v>410</v>
      </c>
      <c r="F169" s="32" t="s">
        <v>411</v>
      </c>
    </row>
    <row r="170" spans="3:6">
      <c r="C170" s="32" t="s">
        <v>404</v>
      </c>
      <c r="D170" s="32" t="s">
        <v>405</v>
      </c>
      <c r="E170" s="32" t="s">
        <v>412</v>
      </c>
      <c r="F170" s="32" t="s">
        <v>174</v>
      </c>
    </row>
    <row r="171" spans="3:6">
      <c r="C171" s="32" t="s">
        <v>404</v>
      </c>
      <c r="D171" s="32" t="s">
        <v>405</v>
      </c>
      <c r="E171" s="32" t="s">
        <v>413</v>
      </c>
      <c r="F171" s="32" t="s">
        <v>178</v>
      </c>
    </row>
    <row r="172" spans="3:6">
      <c r="C172" s="32" t="s">
        <v>404</v>
      </c>
      <c r="D172" s="32" t="s">
        <v>405</v>
      </c>
      <c r="E172" s="32" t="s">
        <v>414</v>
      </c>
      <c r="F172" s="32" t="s">
        <v>415</v>
      </c>
    </row>
    <row r="173" spans="3:6">
      <c r="C173" s="32" t="s">
        <v>404</v>
      </c>
      <c r="D173" s="32" t="s">
        <v>405</v>
      </c>
      <c r="E173" s="32" t="s">
        <v>416</v>
      </c>
      <c r="F173" s="32" t="s">
        <v>417</v>
      </c>
    </row>
    <row r="174" spans="3:6">
      <c r="C174" s="32" t="s">
        <v>404</v>
      </c>
      <c r="D174" s="32" t="s">
        <v>405</v>
      </c>
      <c r="E174" s="32" t="s">
        <v>418</v>
      </c>
      <c r="F174" s="32" t="s">
        <v>419</v>
      </c>
    </row>
    <row r="175" spans="3:6">
      <c r="C175" s="32" t="s">
        <v>404</v>
      </c>
      <c r="D175" s="32" t="s">
        <v>405</v>
      </c>
      <c r="E175" s="32" t="s">
        <v>420</v>
      </c>
      <c r="F175" s="32" t="s">
        <v>421</v>
      </c>
    </row>
    <row r="176" spans="3:6">
      <c r="C176" s="32" t="s">
        <v>404</v>
      </c>
      <c r="D176" s="32" t="s">
        <v>405</v>
      </c>
      <c r="E176" s="32" t="s">
        <v>422</v>
      </c>
      <c r="F176" s="32" t="s">
        <v>423</v>
      </c>
    </row>
    <row r="177" spans="3:6">
      <c r="C177" s="32" t="s">
        <v>404</v>
      </c>
      <c r="D177" s="32" t="s">
        <v>405</v>
      </c>
      <c r="E177" s="32" t="s">
        <v>424</v>
      </c>
      <c r="F177" s="32" t="s">
        <v>425</v>
      </c>
    </row>
    <row r="178" spans="3:6">
      <c r="C178" s="32" t="s">
        <v>404</v>
      </c>
      <c r="D178" s="32" t="s">
        <v>405</v>
      </c>
      <c r="E178" s="32" t="s">
        <v>426</v>
      </c>
      <c r="F178" s="32" t="s">
        <v>427</v>
      </c>
    </row>
    <row r="179" spans="3:6">
      <c r="C179" s="32" t="s">
        <v>404</v>
      </c>
      <c r="D179" s="32" t="s">
        <v>405</v>
      </c>
      <c r="E179" s="32" t="s">
        <v>428</v>
      </c>
      <c r="F179" s="32" t="s">
        <v>429</v>
      </c>
    </row>
    <row r="180" spans="3:6">
      <c r="C180" s="32" t="s">
        <v>404</v>
      </c>
      <c r="D180" s="32" t="s">
        <v>405</v>
      </c>
      <c r="E180" s="32" t="s">
        <v>430</v>
      </c>
      <c r="F180" s="32" t="s">
        <v>431</v>
      </c>
    </row>
    <row r="181" spans="3:6">
      <c r="C181" s="32" t="s">
        <v>404</v>
      </c>
      <c r="D181" s="32" t="s">
        <v>405</v>
      </c>
      <c r="E181" s="32" t="s">
        <v>432</v>
      </c>
      <c r="F181" s="32" t="s">
        <v>433</v>
      </c>
    </row>
    <row r="182" spans="3:6">
      <c r="C182" s="32" t="s">
        <v>434</v>
      </c>
      <c r="D182" s="32" t="s">
        <v>435</v>
      </c>
      <c r="E182" s="32" t="s">
        <v>436</v>
      </c>
      <c r="F182" s="32" t="s">
        <v>437</v>
      </c>
    </row>
    <row r="183" spans="3:6">
      <c r="C183" s="32" t="s">
        <v>434</v>
      </c>
      <c r="D183" s="32" t="s">
        <v>435</v>
      </c>
      <c r="E183" s="32" t="s">
        <v>438</v>
      </c>
      <c r="F183" s="32" t="s">
        <v>439</v>
      </c>
    </row>
    <row r="184" spans="3:6">
      <c r="C184" s="32" t="s">
        <v>434</v>
      </c>
      <c r="D184" s="32" t="s">
        <v>435</v>
      </c>
      <c r="E184" s="32" t="s">
        <v>440</v>
      </c>
      <c r="F184" s="32" t="s">
        <v>441</v>
      </c>
    </row>
    <row r="185" spans="3:6">
      <c r="C185" s="32" t="s">
        <v>442</v>
      </c>
      <c r="D185" s="32" t="s">
        <v>443</v>
      </c>
      <c r="E185" s="32" t="s">
        <v>444</v>
      </c>
      <c r="F185" s="32" t="s">
        <v>445</v>
      </c>
    </row>
    <row r="186" spans="3:6">
      <c r="C186" s="32" t="s">
        <v>442</v>
      </c>
      <c r="D186" s="32" t="s">
        <v>443</v>
      </c>
      <c r="E186" s="32" t="s">
        <v>446</v>
      </c>
      <c r="F186" s="32" t="s">
        <v>447</v>
      </c>
    </row>
    <row r="187" spans="3:6">
      <c r="C187" s="32" t="s">
        <v>442</v>
      </c>
      <c r="D187" s="32" t="s">
        <v>443</v>
      </c>
      <c r="E187" s="32" t="s">
        <v>448</v>
      </c>
      <c r="F187" s="32" t="s">
        <v>449</v>
      </c>
    </row>
    <row r="188" spans="3:6">
      <c r="C188" s="32" t="s">
        <v>450</v>
      </c>
      <c r="D188" s="32" t="s">
        <v>451</v>
      </c>
      <c r="E188" s="32" t="s">
        <v>452</v>
      </c>
      <c r="F188" s="32" t="s">
        <v>453</v>
      </c>
    </row>
    <row r="189" spans="3:6">
      <c r="C189" s="32" t="s">
        <v>450</v>
      </c>
      <c r="D189" s="32" t="s">
        <v>451</v>
      </c>
      <c r="E189" s="32" t="s">
        <v>454</v>
      </c>
      <c r="F189" s="32" t="s">
        <v>455</v>
      </c>
    </row>
    <row r="190" spans="3:6">
      <c r="C190" s="32" t="s">
        <v>450</v>
      </c>
      <c r="D190" s="32" t="s">
        <v>451</v>
      </c>
      <c r="E190" s="32" t="s">
        <v>456</v>
      </c>
      <c r="F190" s="32" t="s">
        <v>457</v>
      </c>
    </row>
    <row r="191" spans="3:6">
      <c r="C191" s="32" t="s">
        <v>450</v>
      </c>
      <c r="D191" s="32" t="s">
        <v>451</v>
      </c>
      <c r="E191" s="32" t="s">
        <v>458</v>
      </c>
      <c r="F191" s="32" t="s">
        <v>459</v>
      </c>
    </row>
    <row r="192" spans="3:6">
      <c r="C192" s="32" t="s">
        <v>460</v>
      </c>
      <c r="D192" s="32" t="s">
        <v>461</v>
      </c>
      <c r="E192" s="32" t="s">
        <v>462</v>
      </c>
      <c r="F192" s="32" t="s">
        <v>463</v>
      </c>
    </row>
    <row r="193" spans="3:6">
      <c r="C193" s="32" t="s">
        <v>464</v>
      </c>
      <c r="D193" s="32" t="s">
        <v>465</v>
      </c>
      <c r="E193" s="32" t="s">
        <v>466</v>
      </c>
      <c r="F193" s="32" t="s">
        <v>467</v>
      </c>
    </row>
    <row r="194" spans="3:6">
      <c r="C194" s="32" t="s">
        <v>468</v>
      </c>
      <c r="D194" s="32" t="s">
        <v>469</v>
      </c>
      <c r="E194" s="32" t="s">
        <v>470</v>
      </c>
      <c r="F194" s="32" t="s">
        <v>471</v>
      </c>
    </row>
    <row r="195" spans="3:6">
      <c r="C195" s="32" t="s">
        <v>472</v>
      </c>
      <c r="D195" s="32" t="s">
        <v>473</v>
      </c>
      <c r="E195" s="32" t="s">
        <v>474</v>
      </c>
      <c r="F195" s="32" t="s">
        <v>475</v>
      </c>
    </row>
    <row r="196" spans="3:6">
      <c r="C196" s="32" t="s">
        <v>476</v>
      </c>
      <c r="D196" s="32" t="s">
        <v>477</v>
      </c>
      <c r="E196" s="32" t="s">
        <v>478</v>
      </c>
      <c r="F196" s="32" t="s">
        <v>479</v>
      </c>
    </row>
    <row r="197" spans="3:6">
      <c r="C197" s="32" t="s">
        <v>480</v>
      </c>
      <c r="D197" s="32" t="s">
        <v>481</v>
      </c>
      <c r="E197" s="32" t="s">
        <v>482</v>
      </c>
      <c r="F197" s="32" t="s">
        <v>483</v>
      </c>
    </row>
    <row r="198" spans="3:6">
      <c r="C198" s="32" t="s">
        <v>484</v>
      </c>
      <c r="D198" s="32" t="s">
        <v>485</v>
      </c>
      <c r="E198" s="32" t="s">
        <v>486</v>
      </c>
      <c r="F198" s="32" t="s">
        <v>487</v>
      </c>
    </row>
    <row r="199" spans="3:6">
      <c r="C199" s="32" t="s">
        <v>484</v>
      </c>
      <c r="D199" s="32" t="s">
        <v>485</v>
      </c>
      <c r="E199" s="32" t="s">
        <v>488</v>
      </c>
      <c r="F199" s="32" t="s">
        <v>489</v>
      </c>
    </row>
    <row r="200" spans="3:6">
      <c r="C200" s="32" t="s">
        <v>484</v>
      </c>
      <c r="D200" s="32" t="s">
        <v>485</v>
      </c>
      <c r="E200" s="32" t="s">
        <v>490</v>
      </c>
      <c r="F200" s="32" t="s">
        <v>491</v>
      </c>
    </row>
    <row r="201" spans="3:6">
      <c r="C201" s="32" t="s">
        <v>484</v>
      </c>
      <c r="D201" s="32" t="s">
        <v>485</v>
      </c>
      <c r="E201" s="32" t="s">
        <v>492</v>
      </c>
      <c r="F201" s="32" t="s">
        <v>493</v>
      </c>
    </row>
    <row r="202" spans="3:6">
      <c r="C202" s="32" t="s">
        <v>484</v>
      </c>
      <c r="D202" s="32" t="s">
        <v>485</v>
      </c>
      <c r="E202" s="32" t="s">
        <v>494</v>
      </c>
      <c r="F202" s="32" t="s">
        <v>495</v>
      </c>
    </row>
    <row r="203" spans="3:6">
      <c r="C203" s="32" t="s">
        <v>484</v>
      </c>
      <c r="D203" s="32" t="s">
        <v>485</v>
      </c>
      <c r="E203" s="32" t="s">
        <v>496</v>
      </c>
      <c r="F203" s="32" t="s">
        <v>497</v>
      </c>
    </row>
    <row r="204" spans="3:6">
      <c r="C204" s="32" t="s">
        <v>484</v>
      </c>
      <c r="D204" s="32" t="s">
        <v>485</v>
      </c>
      <c r="E204" s="32" t="s">
        <v>498</v>
      </c>
      <c r="F204" s="32" t="s">
        <v>499</v>
      </c>
    </row>
    <row r="205" spans="3:6">
      <c r="C205" s="32" t="s">
        <v>484</v>
      </c>
      <c r="D205" s="32" t="s">
        <v>485</v>
      </c>
      <c r="E205" s="32" t="s">
        <v>500</v>
      </c>
      <c r="F205" s="32" t="s">
        <v>501</v>
      </c>
    </row>
    <row r="206" spans="3:6">
      <c r="C206" s="32" t="s">
        <v>484</v>
      </c>
      <c r="D206" s="32" t="s">
        <v>485</v>
      </c>
      <c r="E206" s="32" t="s">
        <v>502</v>
      </c>
      <c r="F206" s="32" t="s">
        <v>503</v>
      </c>
    </row>
    <row r="207" spans="3:6">
      <c r="C207" s="32" t="s">
        <v>484</v>
      </c>
      <c r="D207" s="32" t="s">
        <v>485</v>
      </c>
      <c r="E207" s="32" t="s">
        <v>504</v>
      </c>
      <c r="F207" s="32" t="s">
        <v>505</v>
      </c>
    </row>
    <row r="208" spans="3:6">
      <c r="C208" s="32" t="s">
        <v>484</v>
      </c>
      <c r="D208" s="32" t="s">
        <v>485</v>
      </c>
      <c r="E208" s="32" t="s">
        <v>506</v>
      </c>
      <c r="F208" s="32" t="s">
        <v>507</v>
      </c>
    </row>
    <row r="209" spans="3:6">
      <c r="C209" s="32" t="s">
        <v>484</v>
      </c>
      <c r="D209" s="32" t="s">
        <v>485</v>
      </c>
      <c r="E209" s="32" t="s">
        <v>508</v>
      </c>
      <c r="F209" s="32" t="s">
        <v>509</v>
      </c>
    </row>
    <row r="210" spans="3:6">
      <c r="C210" s="32" t="s">
        <v>510</v>
      </c>
      <c r="D210" s="32" t="s">
        <v>511</v>
      </c>
      <c r="E210" s="32" t="s">
        <v>512</v>
      </c>
      <c r="F210" s="32" t="s">
        <v>513</v>
      </c>
    </row>
    <row r="211" spans="3:6">
      <c r="C211" s="32" t="s">
        <v>510</v>
      </c>
      <c r="D211" s="32" t="s">
        <v>511</v>
      </c>
      <c r="E211" s="32" t="s">
        <v>514</v>
      </c>
      <c r="F211" s="32" t="s">
        <v>515</v>
      </c>
    </row>
    <row r="212" spans="3:6">
      <c r="C212" s="32" t="s">
        <v>510</v>
      </c>
      <c r="D212" s="32" t="s">
        <v>511</v>
      </c>
      <c r="E212" s="32" t="s">
        <v>516</v>
      </c>
      <c r="F212" s="32" t="s">
        <v>517</v>
      </c>
    </row>
    <row r="213" spans="3:6">
      <c r="C213" s="32" t="s">
        <v>510</v>
      </c>
      <c r="D213" s="32" t="s">
        <v>511</v>
      </c>
      <c r="E213" s="32" t="s">
        <v>518</v>
      </c>
      <c r="F213" s="32" t="s">
        <v>519</v>
      </c>
    </row>
    <row r="214" spans="3:6">
      <c r="C214" s="32" t="s">
        <v>510</v>
      </c>
      <c r="D214" s="32" t="s">
        <v>511</v>
      </c>
      <c r="E214" s="32" t="s">
        <v>520</v>
      </c>
      <c r="F214" s="32" t="s">
        <v>521</v>
      </c>
    </row>
    <row r="215" spans="3:6">
      <c r="C215" s="33" t="s">
        <v>510</v>
      </c>
      <c r="D215" s="33" t="s">
        <v>511</v>
      </c>
      <c r="E215" s="33" t="s">
        <v>522</v>
      </c>
      <c r="F215" s="33" t="s">
        <v>523</v>
      </c>
    </row>
  </sheetData>
  <sortState xmlns:xlrd2="http://schemas.microsoft.com/office/spreadsheetml/2017/richdata2" ref="I4:J36">
    <sortCondition ref="J4:J36"/>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78"/>
  <sheetViews>
    <sheetView tabSelected="1" view="pageBreakPreview" zoomScale="55" zoomScaleNormal="85" zoomScaleSheetLayoutView="55" zoomScalePageLayoutView="55" workbookViewId="0">
      <selection activeCell="C77" sqref="C77"/>
    </sheetView>
  </sheetViews>
  <sheetFormatPr baseColWidth="10" defaultRowHeight="15"/>
  <cols>
    <col min="1" max="1" width="2.5703125" customWidth="1"/>
    <col min="2" max="2" width="15.140625" style="292" customWidth="1"/>
    <col min="3" max="3" width="30.42578125" customWidth="1"/>
    <col min="4" max="4" width="34.28515625" customWidth="1"/>
    <col min="5" max="5" width="24.85546875" customWidth="1"/>
    <col min="6" max="6" width="21.140625" customWidth="1"/>
    <col min="7" max="7" width="23.28515625" customWidth="1"/>
    <col min="8" max="8" width="19.140625" customWidth="1"/>
    <col min="9" max="9" width="20" customWidth="1"/>
    <col min="10" max="10" width="22.5703125" customWidth="1"/>
    <col min="11" max="13" width="20.7109375" customWidth="1"/>
    <col min="14" max="14" width="23" customWidth="1"/>
    <col min="15" max="15" width="18.140625" customWidth="1"/>
    <col min="16" max="16" width="23.28515625" customWidth="1"/>
    <col min="17" max="17" width="11.85546875" style="233" customWidth="1"/>
    <col min="18" max="18" width="12.85546875" style="233" customWidth="1"/>
  </cols>
  <sheetData>
    <row r="1" spans="1:18" ht="21" customHeight="1">
      <c r="A1" s="586" t="s">
        <v>1</v>
      </c>
      <c r="B1" s="587"/>
      <c r="C1" s="587"/>
      <c r="D1" s="587"/>
      <c r="E1" s="587"/>
      <c r="F1" s="587"/>
      <c r="G1" s="587"/>
      <c r="H1" s="587"/>
      <c r="I1" s="587"/>
      <c r="J1" s="587"/>
      <c r="K1" s="587"/>
      <c r="L1" s="587"/>
      <c r="M1" s="587"/>
      <c r="N1" s="587"/>
      <c r="O1" s="587"/>
      <c r="P1" s="588"/>
      <c r="Q1" s="235"/>
      <c r="R1" s="235"/>
    </row>
    <row r="2" spans="1:18" ht="39.75" customHeight="1">
      <c r="A2" s="589" t="s">
        <v>4</v>
      </c>
      <c r="B2" s="590"/>
      <c r="C2" s="414"/>
      <c r="D2" s="414" t="s">
        <v>581</v>
      </c>
      <c r="E2" s="415"/>
      <c r="F2" s="416" t="s">
        <v>582</v>
      </c>
      <c r="G2" s="417"/>
      <c r="H2" s="418" t="s">
        <v>583</v>
      </c>
      <c r="I2" s="419" t="s">
        <v>626</v>
      </c>
      <c r="J2" s="420" t="s">
        <v>25</v>
      </c>
      <c r="K2" s="421" t="s">
        <v>6</v>
      </c>
      <c r="L2" s="421"/>
      <c r="M2" s="421"/>
      <c r="N2" s="420" t="s">
        <v>25</v>
      </c>
      <c r="O2" s="421" t="s">
        <v>7</v>
      </c>
      <c r="P2" s="422" t="s">
        <v>25</v>
      </c>
    </row>
    <row r="3" spans="1:18" ht="33">
      <c r="A3" s="591" t="s">
        <v>533</v>
      </c>
      <c r="B3" s="592"/>
      <c r="C3" s="423"/>
      <c r="D3" s="414" t="s">
        <v>2</v>
      </c>
      <c r="E3" s="585"/>
      <c r="F3" s="585"/>
      <c r="G3" s="585"/>
      <c r="H3" s="424" t="s">
        <v>612</v>
      </c>
      <c r="I3" s="595"/>
      <c r="J3" s="596"/>
      <c r="K3" s="597"/>
      <c r="L3" s="425"/>
      <c r="M3" s="425"/>
      <c r="N3" s="426" t="s">
        <v>596</v>
      </c>
      <c r="O3" s="600">
        <v>0</v>
      </c>
      <c r="P3" s="601"/>
      <c r="Q3" s="215"/>
      <c r="R3" s="237"/>
    </row>
    <row r="4" spans="1:18" ht="51.6" customHeight="1" thickBot="1">
      <c r="A4" s="593" t="s">
        <v>734</v>
      </c>
      <c r="B4" s="594"/>
      <c r="C4" s="427"/>
      <c r="D4" s="428" t="s">
        <v>735</v>
      </c>
      <c r="E4" s="429"/>
      <c r="F4" s="428" t="s">
        <v>736</v>
      </c>
      <c r="G4" s="430"/>
      <c r="H4" s="431" t="s">
        <v>647</v>
      </c>
      <c r="I4" s="432"/>
      <c r="J4" s="433" t="s">
        <v>584</v>
      </c>
      <c r="K4" s="434" t="s">
        <v>25</v>
      </c>
      <c r="L4" s="435"/>
      <c r="M4" s="435"/>
      <c r="N4" s="436" t="s">
        <v>624</v>
      </c>
      <c r="O4" s="598"/>
      <c r="P4" s="599"/>
      <c r="Q4" s="236"/>
      <c r="R4" s="236"/>
    </row>
    <row r="5" spans="1:18" ht="17.100000000000001" customHeight="1" thickBot="1">
      <c r="A5" s="584" t="s">
        <v>608</v>
      </c>
      <c r="B5" s="584"/>
      <c r="C5" s="584"/>
      <c r="D5" s="584"/>
      <c r="E5" s="584"/>
      <c r="F5" s="584"/>
      <c r="G5" s="584"/>
      <c r="H5" s="584"/>
      <c r="I5" s="584"/>
      <c r="J5" s="584"/>
      <c r="K5" s="584"/>
      <c r="L5" s="584"/>
      <c r="M5" s="584"/>
      <c r="N5" s="584"/>
      <c r="O5" s="584"/>
      <c r="P5" s="584"/>
      <c r="Q5" s="235"/>
      <c r="R5" s="235"/>
    </row>
    <row r="6" spans="1:18" ht="40.9" customHeight="1">
      <c r="A6" s="437"/>
      <c r="B6" s="438" t="s">
        <v>865</v>
      </c>
      <c r="C6" s="439" t="s">
        <v>664</v>
      </c>
      <c r="D6" s="439" t="s">
        <v>663</v>
      </c>
      <c r="E6" s="439" t="s">
        <v>738</v>
      </c>
      <c r="F6" s="440" t="s">
        <v>739</v>
      </c>
      <c r="G6" s="440" t="s">
        <v>759</v>
      </c>
      <c r="H6" s="441" t="s">
        <v>740</v>
      </c>
      <c r="I6" s="442" t="s">
        <v>751</v>
      </c>
      <c r="J6" s="443" t="s">
        <v>752</v>
      </c>
      <c r="K6" s="443" t="s">
        <v>753</v>
      </c>
      <c r="L6" s="442" t="s">
        <v>754</v>
      </c>
      <c r="M6" s="443" t="s">
        <v>755</v>
      </c>
      <c r="N6" s="443" t="s">
        <v>756</v>
      </c>
      <c r="O6" s="442" t="s">
        <v>757</v>
      </c>
      <c r="P6" s="533" t="s">
        <v>758</v>
      </c>
    </row>
    <row r="7" spans="1:18" ht="15" customHeight="1">
      <c r="A7" s="606" t="s">
        <v>799</v>
      </c>
      <c r="B7" s="444" t="s">
        <v>843</v>
      </c>
      <c r="C7" s="445" t="s">
        <v>875</v>
      </c>
      <c r="D7" s="446"/>
      <c r="E7" s="447"/>
      <c r="F7" s="448"/>
      <c r="G7" s="449"/>
      <c r="H7" s="450"/>
      <c r="I7" s="451"/>
      <c r="J7" s="452"/>
      <c r="K7" s="452"/>
      <c r="L7" s="452"/>
      <c r="M7" s="452"/>
      <c r="N7" s="452"/>
      <c r="O7" s="452"/>
      <c r="P7" s="488"/>
      <c r="Q7" s="238"/>
      <c r="R7" s="238"/>
    </row>
    <row r="8" spans="1:18" ht="33">
      <c r="A8" s="606"/>
      <c r="B8" s="444" t="s">
        <v>845</v>
      </c>
      <c r="C8" s="453" t="s">
        <v>867</v>
      </c>
      <c r="D8" s="446"/>
      <c r="E8" s="447"/>
      <c r="F8" s="448"/>
      <c r="G8" s="449"/>
      <c r="H8" s="450">
        <f t="shared" ref="H8:H17" si="0">D8*E8*G8</f>
        <v>0</v>
      </c>
      <c r="I8" s="451"/>
      <c r="J8" s="452"/>
      <c r="K8" s="452"/>
      <c r="L8" s="452"/>
      <c r="M8" s="452"/>
      <c r="N8" s="452"/>
      <c r="O8" s="452"/>
      <c r="P8" s="488"/>
      <c r="Q8" s="238"/>
      <c r="R8" s="238"/>
    </row>
    <row r="9" spans="1:18" ht="33">
      <c r="A9" s="606"/>
      <c r="B9" s="444" t="s">
        <v>846</v>
      </c>
      <c r="C9" s="453" t="s">
        <v>868</v>
      </c>
      <c r="D9" s="446"/>
      <c r="E9" s="447"/>
      <c r="F9" s="448"/>
      <c r="G9" s="449"/>
      <c r="H9" s="450">
        <f t="shared" si="0"/>
        <v>0</v>
      </c>
      <c r="I9" s="451"/>
      <c r="J9" s="452"/>
      <c r="K9" s="452"/>
      <c r="L9" s="452"/>
      <c r="M9" s="452"/>
      <c r="N9" s="452"/>
      <c r="O9" s="452"/>
      <c r="P9" s="488"/>
      <c r="Q9" s="238"/>
      <c r="R9" s="238"/>
    </row>
    <row r="10" spans="1:18" ht="33">
      <c r="A10" s="606"/>
      <c r="B10" s="444" t="s">
        <v>847</v>
      </c>
      <c r="C10" s="453" t="s">
        <v>869</v>
      </c>
      <c r="D10" s="446"/>
      <c r="E10" s="447"/>
      <c r="F10" s="448"/>
      <c r="G10" s="449"/>
      <c r="H10" s="450">
        <f t="shared" si="0"/>
        <v>0</v>
      </c>
      <c r="I10" s="451"/>
      <c r="J10" s="452"/>
      <c r="K10" s="452"/>
      <c r="L10" s="452"/>
      <c r="M10" s="452"/>
      <c r="N10" s="452"/>
      <c r="O10" s="452"/>
      <c r="P10" s="488"/>
      <c r="Q10" s="238"/>
      <c r="R10" s="238"/>
    </row>
    <row r="11" spans="1:18" ht="16.5">
      <c r="A11" s="606"/>
      <c r="B11" s="444" t="s">
        <v>848</v>
      </c>
      <c r="C11" s="445" t="s">
        <v>906</v>
      </c>
      <c r="D11" s="446"/>
      <c r="E11" s="447"/>
      <c r="F11" s="448"/>
      <c r="G11" s="449"/>
      <c r="H11" s="450">
        <f t="shared" si="0"/>
        <v>0</v>
      </c>
      <c r="I11" s="451"/>
      <c r="J11" s="452"/>
      <c r="K11" s="452"/>
      <c r="L11" s="452"/>
      <c r="M11" s="452"/>
      <c r="N11" s="452"/>
      <c r="O11" s="452"/>
      <c r="P11" s="488"/>
      <c r="Q11" s="238"/>
      <c r="R11" s="238"/>
    </row>
    <row r="12" spans="1:18" ht="57" customHeight="1" thickBot="1">
      <c r="A12" s="606"/>
      <c r="B12" s="534" t="s">
        <v>844</v>
      </c>
      <c r="C12" s="535" t="s">
        <v>870</v>
      </c>
      <c r="D12" s="536"/>
      <c r="E12" s="537"/>
      <c r="F12" s="538"/>
      <c r="G12" s="539"/>
      <c r="H12" s="540">
        <f t="shared" si="0"/>
        <v>0</v>
      </c>
      <c r="I12" s="454"/>
      <c r="J12" s="455"/>
      <c r="K12" s="455"/>
      <c r="L12" s="455"/>
      <c r="M12" s="455"/>
      <c r="N12" s="455"/>
      <c r="O12" s="455"/>
      <c r="P12" s="541"/>
      <c r="Q12" s="239"/>
      <c r="R12" s="239"/>
    </row>
    <row r="13" spans="1:18" ht="29.1" customHeight="1">
      <c r="A13" s="610" t="s">
        <v>800</v>
      </c>
      <c r="B13" s="456" t="s">
        <v>849</v>
      </c>
      <c r="C13" s="542" t="s">
        <v>26</v>
      </c>
      <c r="D13" s="458"/>
      <c r="E13" s="459"/>
      <c r="F13" s="460"/>
      <c r="G13" s="461"/>
      <c r="H13" s="543">
        <f>D13*E13*G13</f>
        <v>0</v>
      </c>
      <c r="I13" s="462"/>
      <c r="J13" s="463"/>
      <c r="K13" s="463"/>
      <c r="L13" s="463" t="s">
        <v>942</v>
      </c>
      <c r="M13" s="463"/>
      <c r="N13" s="463"/>
      <c r="O13" s="463"/>
      <c r="P13" s="544"/>
      <c r="Q13" s="234"/>
      <c r="R13" s="234"/>
    </row>
    <row r="14" spans="1:18" ht="16.5">
      <c r="A14" s="611"/>
      <c r="B14" s="464" t="s">
        <v>850</v>
      </c>
      <c r="C14" s="457" t="s">
        <v>674</v>
      </c>
      <c r="D14" s="465"/>
      <c r="E14" s="466"/>
      <c r="F14" s="467"/>
      <c r="G14" s="529"/>
      <c r="H14" s="532">
        <f t="shared" si="0"/>
        <v>0</v>
      </c>
      <c r="I14" s="468"/>
      <c r="J14" s="469"/>
      <c r="K14" s="531"/>
      <c r="L14" s="469"/>
      <c r="M14" s="469"/>
      <c r="N14" s="469"/>
      <c r="O14" s="469"/>
      <c r="P14" s="545"/>
      <c r="Q14" s="234"/>
      <c r="R14" s="234"/>
    </row>
    <row r="15" spans="1:18" ht="16.5">
      <c r="A15" s="611"/>
      <c r="B15" s="464" t="s">
        <v>851</v>
      </c>
      <c r="C15" s="457" t="s">
        <v>675</v>
      </c>
      <c r="D15" s="465"/>
      <c r="E15" s="466"/>
      <c r="F15" s="467"/>
      <c r="G15" s="529"/>
      <c r="H15" s="532">
        <f t="shared" si="0"/>
        <v>0</v>
      </c>
      <c r="I15" s="468"/>
      <c r="J15" s="469"/>
      <c r="K15" s="469"/>
      <c r="L15" s="469"/>
      <c r="M15" s="469"/>
      <c r="N15" s="469"/>
      <c r="O15" s="469"/>
      <c r="P15" s="545"/>
      <c r="Q15" s="234"/>
      <c r="R15" s="234"/>
    </row>
    <row r="16" spans="1:18" ht="16.5">
      <c r="A16" s="611"/>
      <c r="B16" s="464" t="s">
        <v>851</v>
      </c>
      <c r="C16" s="457" t="s">
        <v>676</v>
      </c>
      <c r="D16" s="465"/>
      <c r="E16" s="466"/>
      <c r="F16" s="467"/>
      <c r="G16" s="529"/>
      <c r="H16" s="532">
        <f t="shared" si="0"/>
        <v>0</v>
      </c>
      <c r="I16" s="468"/>
      <c r="J16" s="469"/>
      <c r="K16" s="469"/>
      <c r="L16" s="469"/>
      <c r="M16" s="469"/>
      <c r="N16" s="469"/>
      <c r="O16" s="469"/>
      <c r="P16" s="545"/>
      <c r="Q16" s="234"/>
      <c r="R16" s="234"/>
    </row>
    <row r="17" spans="1:18" ht="32.25" customHeight="1" thickBot="1">
      <c r="A17" s="611"/>
      <c r="B17" s="464" t="s">
        <v>852</v>
      </c>
      <c r="C17" s="457" t="s">
        <v>767</v>
      </c>
      <c r="D17" s="465"/>
      <c r="E17" s="466"/>
      <c r="F17" s="467"/>
      <c r="G17" s="529"/>
      <c r="H17" s="532">
        <f t="shared" si="0"/>
        <v>0</v>
      </c>
      <c r="I17" s="468"/>
      <c r="J17" s="469"/>
      <c r="K17" s="469"/>
      <c r="L17" s="469"/>
      <c r="M17" s="469"/>
      <c r="N17" s="469"/>
      <c r="O17" s="469"/>
      <c r="P17" s="545"/>
      <c r="Q17" s="234"/>
      <c r="R17" s="234"/>
    </row>
    <row r="18" spans="1:18" ht="17.25" thickBot="1">
      <c r="A18" s="619"/>
      <c r="B18" s="608" t="s">
        <v>17</v>
      </c>
      <c r="C18" s="609"/>
      <c r="D18" s="470">
        <f t="shared" ref="D18:P18" si="1">SUM(D7:D17)</f>
        <v>0</v>
      </c>
      <c r="E18" s="470">
        <f t="shared" si="1"/>
        <v>0</v>
      </c>
      <c r="F18" s="470">
        <f t="shared" si="1"/>
        <v>0</v>
      </c>
      <c r="G18" s="470">
        <f t="shared" si="1"/>
        <v>0</v>
      </c>
      <c r="H18" s="540">
        <f>H7+H8+H9+H10+H11+H12+H13+H14+H15+H16+H17</f>
        <v>0</v>
      </c>
      <c r="I18" s="471">
        <f t="shared" si="1"/>
        <v>0</v>
      </c>
      <c r="J18" s="471">
        <f t="shared" si="1"/>
        <v>0</v>
      </c>
      <c r="K18" s="471">
        <f t="shared" si="1"/>
        <v>0</v>
      </c>
      <c r="L18" s="471">
        <f t="shared" si="1"/>
        <v>0</v>
      </c>
      <c r="M18" s="471">
        <f t="shared" si="1"/>
        <v>0</v>
      </c>
      <c r="N18" s="471">
        <f t="shared" si="1"/>
        <v>0</v>
      </c>
      <c r="O18" s="471">
        <f t="shared" si="1"/>
        <v>0</v>
      </c>
      <c r="P18" s="471">
        <f t="shared" si="1"/>
        <v>0</v>
      </c>
      <c r="Q18" s="234"/>
      <c r="R18" s="234"/>
    </row>
    <row r="19" spans="1:18" ht="3.95" customHeight="1" thickBot="1">
      <c r="A19" s="620"/>
      <c r="B19" s="472"/>
      <c r="C19" s="473"/>
      <c r="D19" s="474"/>
      <c r="E19" s="475"/>
      <c r="F19" s="476"/>
      <c r="G19" s="477"/>
      <c r="H19" s="478"/>
      <c r="I19" s="479"/>
      <c r="J19" s="480"/>
      <c r="K19" s="480"/>
      <c r="L19" s="480"/>
      <c r="M19" s="480"/>
      <c r="N19" s="480"/>
      <c r="O19" s="480"/>
      <c r="P19" s="480"/>
      <c r="Q19" s="234"/>
      <c r="R19" s="234"/>
    </row>
    <row r="20" spans="1:18" ht="33">
      <c r="A20" s="546"/>
      <c r="B20" s="438" t="s">
        <v>865</v>
      </c>
      <c r="C20" s="510" t="s">
        <v>909</v>
      </c>
      <c r="D20" s="511" t="s">
        <v>760</v>
      </c>
      <c r="E20" s="512" t="s">
        <v>761</v>
      </c>
      <c r="F20" s="512" t="s">
        <v>775</v>
      </c>
      <c r="G20" s="512" t="s">
        <v>762</v>
      </c>
      <c r="H20" s="441" t="s">
        <v>740</v>
      </c>
      <c r="I20" s="442" t="s">
        <v>751</v>
      </c>
      <c r="J20" s="443" t="s">
        <v>752</v>
      </c>
      <c r="K20" s="443" t="s">
        <v>753</v>
      </c>
      <c r="L20" s="442" t="s">
        <v>754</v>
      </c>
      <c r="M20" s="443" t="s">
        <v>755</v>
      </c>
      <c r="N20" s="443" t="s">
        <v>756</v>
      </c>
      <c r="O20" s="442" t="s">
        <v>757</v>
      </c>
      <c r="P20" s="443" t="s">
        <v>758</v>
      </c>
      <c r="Q20" s="234"/>
      <c r="R20" s="234"/>
    </row>
    <row r="21" spans="1:18" ht="44.25" customHeight="1">
      <c r="A21" s="481" t="s">
        <v>799</v>
      </c>
      <c r="B21" s="444" t="s">
        <v>853</v>
      </c>
      <c r="C21" s="513" t="s">
        <v>856</v>
      </c>
      <c r="D21" s="513"/>
      <c r="E21" s="453"/>
      <c r="F21" s="514"/>
      <c r="G21" s="514"/>
      <c r="H21" s="515">
        <f>E21*F21*G21</f>
        <v>0</v>
      </c>
      <c r="I21" s="451"/>
      <c r="J21" s="452"/>
      <c r="K21" s="452"/>
      <c r="L21" s="452"/>
      <c r="M21" s="452"/>
      <c r="N21" s="452"/>
      <c r="O21" s="452"/>
      <c r="P21" s="452"/>
      <c r="Q21" s="234"/>
      <c r="R21" s="234"/>
    </row>
    <row r="22" spans="1:18" ht="44.25" customHeight="1" thickBot="1">
      <c r="A22" s="481"/>
      <c r="B22" s="444" t="s">
        <v>854</v>
      </c>
      <c r="C22" s="513" t="s">
        <v>857</v>
      </c>
      <c r="D22" s="513"/>
      <c r="E22" s="453"/>
      <c r="F22" s="514"/>
      <c r="G22" s="514"/>
      <c r="H22" s="515">
        <f>E22*F22*G22</f>
        <v>0</v>
      </c>
      <c r="I22" s="451"/>
      <c r="J22" s="452"/>
      <c r="K22" s="452"/>
      <c r="L22" s="452"/>
      <c r="M22" s="452"/>
      <c r="N22" s="452"/>
      <c r="O22" s="452"/>
      <c r="P22" s="452"/>
      <c r="Q22" s="234"/>
      <c r="R22" s="234"/>
    </row>
    <row r="23" spans="1:18" ht="69.75" customHeight="1" thickBot="1">
      <c r="A23" s="482" t="s">
        <v>798</v>
      </c>
      <c r="B23" s="483" t="s">
        <v>855</v>
      </c>
      <c r="C23" s="516" t="s">
        <v>765</v>
      </c>
      <c r="D23" s="516"/>
      <c r="E23" s="457"/>
      <c r="F23" s="517"/>
      <c r="G23" s="517"/>
      <c r="H23" s="515">
        <f>E23*F23*G23</f>
        <v>0</v>
      </c>
      <c r="I23" s="484"/>
      <c r="J23" s="485"/>
      <c r="K23" s="485"/>
      <c r="L23" s="485"/>
      <c r="M23" s="485"/>
      <c r="N23" s="485"/>
      <c r="O23" s="485"/>
      <c r="P23" s="485"/>
      <c r="Q23" s="234"/>
      <c r="R23" s="234"/>
    </row>
    <row r="24" spans="1:18" ht="17.25" thickBot="1">
      <c r="A24" s="612"/>
      <c r="B24" s="598" t="s">
        <v>17</v>
      </c>
      <c r="C24" s="617"/>
      <c r="D24" s="617"/>
      <c r="E24" s="618"/>
      <c r="F24" s="471">
        <f t="shared" ref="F24:G24" si="2">SUM(F15:F21)</f>
        <v>0</v>
      </c>
      <c r="G24" s="471">
        <f t="shared" si="2"/>
        <v>0</v>
      </c>
      <c r="H24" s="486">
        <f>SUM(H21:H23)</f>
        <v>0</v>
      </c>
      <c r="I24" s="471">
        <f>SUM(I21:I23)</f>
        <v>0</v>
      </c>
      <c r="J24" s="471">
        <f t="shared" ref="J24:P24" si="3">SUM(J21:J23)</f>
        <v>0</v>
      </c>
      <c r="K24" s="471">
        <f t="shared" si="3"/>
        <v>0</v>
      </c>
      <c r="L24" s="471">
        <f t="shared" si="3"/>
        <v>0</v>
      </c>
      <c r="M24" s="471">
        <f t="shared" si="3"/>
        <v>0</v>
      </c>
      <c r="N24" s="471">
        <f t="shared" si="3"/>
        <v>0</v>
      </c>
      <c r="O24" s="471">
        <f t="shared" si="3"/>
        <v>0</v>
      </c>
      <c r="P24" s="471">
        <f t="shared" si="3"/>
        <v>0</v>
      </c>
      <c r="Q24" s="234"/>
      <c r="R24" s="234"/>
    </row>
    <row r="25" spans="1:18" ht="3.75" customHeight="1" thickBot="1">
      <c r="A25" s="613"/>
      <c r="B25" s="472"/>
      <c r="C25" s="473"/>
      <c r="D25" s="474"/>
      <c r="E25" s="475"/>
      <c r="F25" s="476"/>
      <c r="G25" s="477"/>
      <c r="H25" s="478"/>
      <c r="I25" s="479"/>
      <c r="J25" s="480"/>
      <c r="K25" s="480"/>
      <c r="L25" s="480"/>
      <c r="M25" s="480"/>
      <c r="N25" s="480"/>
      <c r="O25" s="480"/>
      <c r="P25" s="480"/>
      <c r="Q25" s="234"/>
      <c r="R25" s="234"/>
    </row>
    <row r="26" spans="1:18" ht="39" customHeight="1">
      <c r="A26" s="614"/>
      <c r="B26" s="438" t="s">
        <v>865</v>
      </c>
      <c r="C26" s="518" t="s">
        <v>911</v>
      </c>
      <c r="D26" s="519" t="s">
        <v>760</v>
      </c>
      <c r="E26" s="512" t="s">
        <v>680</v>
      </c>
      <c r="F26" s="512" t="s">
        <v>777</v>
      </c>
      <c r="G26" s="512" t="s">
        <v>762</v>
      </c>
      <c r="H26" s="440" t="s">
        <v>740</v>
      </c>
      <c r="I26" s="443" t="s">
        <v>751</v>
      </c>
      <c r="J26" s="443" t="s">
        <v>752</v>
      </c>
      <c r="K26" s="443" t="s">
        <v>753</v>
      </c>
      <c r="L26" s="443" t="s">
        <v>754</v>
      </c>
      <c r="M26" s="443" t="s">
        <v>755</v>
      </c>
      <c r="N26" s="443" t="s">
        <v>756</v>
      </c>
      <c r="O26" s="443" t="s">
        <v>757</v>
      </c>
      <c r="P26" s="443" t="s">
        <v>758</v>
      </c>
      <c r="Q26" s="234"/>
      <c r="R26" s="234"/>
    </row>
    <row r="27" spans="1:18" ht="15" customHeight="1">
      <c r="A27" s="614"/>
      <c r="B27" s="464" t="s">
        <v>858</v>
      </c>
      <c r="C27" s="520" t="s">
        <v>912</v>
      </c>
      <c r="D27" s="487"/>
      <c r="E27" s="447"/>
      <c r="F27" s="448"/>
      <c r="G27" s="449"/>
      <c r="H27" s="515">
        <f>E27*F27*G27</f>
        <v>0</v>
      </c>
      <c r="I27" s="452"/>
      <c r="J27" s="452"/>
      <c r="K27" s="452"/>
      <c r="L27" s="452"/>
      <c r="M27" s="452"/>
      <c r="N27" s="452"/>
      <c r="O27" s="452"/>
      <c r="P27" s="488"/>
      <c r="Q27" s="234"/>
      <c r="R27" s="234"/>
    </row>
    <row r="28" spans="1:18" ht="15" customHeight="1">
      <c r="A28" s="614"/>
      <c r="B28" s="464" t="s">
        <v>859</v>
      </c>
      <c r="C28" s="520" t="s">
        <v>691</v>
      </c>
      <c r="D28" s="487"/>
      <c r="E28" s="447"/>
      <c r="F28" s="448"/>
      <c r="G28" s="449"/>
      <c r="H28" s="515">
        <f t="shared" ref="H28:H29" si="4">E28*F28*G28</f>
        <v>0</v>
      </c>
      <c r="I28" s="452"/>
      <c r="J28" s="452"/>
      <c r="K28" s="452"/>
      <c r="L28" s="452"/>
      <c r="M28" s="452"/>
      <c r="N28" s="452"/>
      <c r="O28" s="452"/>
      <c r="P28" s="488"/>
      <c r="Q28" s="234"/>
      <c r="R28" s="234"/>
    </row>
    <row r="29" spans="1:18" ht="15" customHeight="1">
      <c r="A29" s="614"/>
      <c r="B29" s="464" t="s">
        <v>860</v>
      </c>
      <c r="C29" s="520" t="s">
        <v>693</v>
      </c>
      <c r="D29" s="487"/>
      <c r="E29" s="447"/>
      <c r="F29" s="448"/>
      <c r="G29" s="449"/>
      <c r="H29" s="515">
        <f t="shared" si="4"/>
        <v>0</v>
      </c>
      <c r="I29" s="452"/>
      <c r="J29" s="452"/>
      <c r="K29" s="452"/>
      <c r="L29" s="452"/>
      <c r="M29" s="452"/>
      <c r="N29" s="452"/>
      <c r="O29" s="452"/>
      <c r="P29" s="488"/>
      <c r="Q29" s="234"/>
      <c r="R29" s="234"/>
    </row>
    <row r="30" spans="1:18" ht="17.25" thickBot="1">
      <c r="A30" s="614"/>
      <c r="B30" s="608" t="s">
        <v>17</v>
      </c>
      <c r="C30" s="609"/>
      <c r="D30" s="470">
        <f t="shared" ref="D30:G30" si="5">SUM(D19:D29)</f>
        <v>0</v>
      </c>
      <c r="E30" s="470">
        <f t="shared" si="5"/>
        <v>0</v>
      </c>
      <c r="F30" s="470">
        <f t="shared" si="5"/>
        <v>0</v>
      </c>
      <c r="G30" s="470">
        <f t="shared" si="5"/>
        <v>0</v>
      </c>
      <c r="H30" s="540">
        <f>H27+H28+H29</f>
        <v>0</v>
      </c>
      <c r="I30" s="471">
        <f>SUM(I27:I29)</f>
        <v>0</v>
      </c>
      <c r="J30" s="471">
        <f t="shared" ref="J30:P30" si="6">SUM(J27:J29)</f>
        <v>0</v>
      </c>
      <c r="K30" s="471">
        <f t="shared" si="6"/>
        <v>0</v>
      </c>
      <c r="L30" s="471">
        <f t="shared" si="6"/>
        <v>0</v>
      </c>
      <c r="M30" s="471">
        <f t="shared" si="6"/>
        <v>0</v>
      </c>
      <c r="N30" s="471">
        <f t="shared" si="6"/>
        <v>0</v>
      </c>
      <c r="O30" s="471">
        <f t="shared" si="6"/>
        <v>0</v>
      </c>
      <c r="P30" s="471">
        <f t="shared" si="6"/>
        <v>0</v>
      </c>
      <c r="Q30" s="234"/>
      <c r="R30" s="234"/>
    </row>
    <row r="31" spans="1:18" ht="9" customHeight="1" thickBot="1">
      <c r="A31" s="614"/>
      <c r="B31" s="498"/>
      <c r="C31" s="522"/>
      <c r="D31" s="498"/>
      <c r="E31" s="499"/>
      <c r="F31" s="500"/>
      <c r="G31" s="501"/>
      <c r="H31" s="502"/>
      <c r="I31" s="503"/>
      <c r="J31" s="504"/>
      <c r="K31" s="504"/>
      <c r="L31" s="504"/>
      <c r="M31" s="504"/>
      <c r="N31" s="504"/>
      <c r="O31" s="504"/>
      <c r="P31" s="504"/>
      <c r="Q31" s="234"/>
      <c r="R31" s="234"/>
    </row>
    <row r="32" spans="1:18" ht="36.6" customHeight="1">
      <c r="A32" s="614"/>
      <c r="B32" s="438" t="s">
        <v>865</v>
      </c>
      <c r="C32" s="518" t="s">
        <v>914</v>
      </c>
      <c r="D32" s="519" t="s">
        <v>760</v>
      </c>
      <c r="E32" s="512" t="s">
        <v>680</v>
      </c>
      <c r="F32" s="512" t="s">
        <v>777</v>
      </c>
      <c r="G32" s="512" t="s">
        <v>762</v>
      </c>
      <c r="H32" s="440" t="s">
        <v>740</v>
      </c>
      <c r="I32" s="443" t="s">
        <v>751</v>
      </c>
      <c r="J32" s="443" t="s">
        <v>752</v>
      </c>
      <c r="K32" s="443" t="s">
        <v>753</v>
      </c>
      <c r="L32" s="443" t="s">
        <v>754</v>
      </c>
      <c r="M32" s="443" t="s">
        <v>755</v>
      </c>
      <c r="N32" s="443" t="s">
        <v>756</v>
      </c>
      <c r="O32" s="443" t="s">
        <v>757</v>
      </c>
      <c r="P32" s="443" t="s">
        <v>758</v>
      </c>
      <c r="Q32" s="234"/>
      <c r="R32" s="234"/>
    </row>
    <row r="33" spans="1:18" ht="15" customHeight="1">
      <c r="A33" s="605" t="s">
        <v>743</v>
      </c>
      <c r="B33" s="464" t="s">
        <v>861</v>
      </c>
      <c r="C33" s="520" t="s">
        <v>689</v>
      </c>
      <c r="D33" s="487"/>
      <c r="E33" s="447"/>
      <c r="F33" s="448"/>
      <c r="G33" s="449"/>
      <c r="H33" s="515">
        <f>E33*F33*G33</f>
        <v>0</v>
      </c>
      <c r="I33" s="452"/>
      <c r="J33" s="452"/>
      <c r="K33" s="452"/>
      <c r="L33" s="452"/>
      <c r="M33" s="452"/>
      <c r="N33" s="452"/>
      <c r="O33" s="452"/>
      <c r="P33" s="488"/>
      <c r="Q33" s="234"/>
      <c r="R33" s="234"/>
    </row>
    <row r="34" spans="1:18" ht="16.5">
      <c r="A34" s="605"/>
      <c r="B34" s="464" t="s">
        <v>864</v>
      </c>
      <c r="C34" s="520" t="s">
        <v>695</v>
      </c>
      <c r="D34" s="487"/>
      <c r="E34" s="447"/>
      <c r="F34" s="448"/>
      <c r="G34" s="449"/>
      <c r="H34" s="515">
        <f t="shared" ref="H34:H53" si="7">E34*F34*G34</f>
        <v>0</v>
      </c>
      <c r="I34" s="452"/>
      <c r="J34" s="452"/>
      <c r="K34" s="452"/>
      <c r="L34" s="452"/>
      <c r="M34" s="452"/>
      <c r="N34" s="452"/>
      <c r="O34" s="452"/>
      <c r="P34" s="488"/>
      <c r="Q34" s="234"/>
      <c r="R34" s="234"/>
    </row>
    <row r="35" spans="1:18" ht="15.75" customHeight="1">
      <c r="A35" s="605"/>
      <c r="B35" s="464" t="s">
        <v>913</v>
      </c>
      <c r="C35" s="520" t="s">
        <v>873</v>
      </c>
      <c r="D35" s="520"/>
      <c r="E35" s="520"/>
      <c r="F35" s="520"/>
      <c r="G35" s="520"/>
      <c r="H35" s="515">
        <f t="shared" si="7"/>
        <v>0</v>
      </c>
      <c r="I35" s="452"/>
      <c r="J35" s="520"/>
      <c r="K35" s="520"/>
      <c r="L35" s="520"/>
      <c r="M35" s="520"/>
      <c r="N35" s="520"/>
      <c r="O35" s="520"/>
      <c r="P35" s="521"/>
      <c r="Q35" s="234"/>
      <c r="R35" s="234"/>
    </row>
    <row r="36" spans="1:18" ht="29.1" customHeight="1">
      <c r="A36" s="605"/>
      <c r="B36" s="464" t="s">
        <v>915</v>
      </c>
      <c r="C36" s="520" t="s">
        <v>811</v>
      </c>
      <c r="D36" s="520"/>
      <c r="E36" s="520"/>
      <c r="F36" s="520"/>
      <c r="G36" s="520"/>
      <c r="H36" s="515">
        <f t="shared" si="7"/>
        <v>0</v>
      </c>
      <c r="I36" s="452"/>
      <c r="J36" s="520"/>
      <c r="K36" s="520"/>
      <c r="L36" s="520"/>
      <c r="M36" s="520"/>
      <c r="N36" s="520"/>
      <c r="O36" s="520"/>
      <c r="P36" s="521"/>
      <c r="Q36" s="234"/>
      <c r="R36" s="234"/>
    </row>
    <row r="37" spans="1:18" ht="29.1" customHeight="1">
      <c r="A37" s="605"/>
      <c r="B37" s="464" t="s">
        <v>916</v>
      </c>
      <c r="C37" s="520" t="s">
        <v>812</v>
      </c>
      <c r="D37" s="520"/>
      <c r="E37" s="520"/>
      <c r="F37" s="520"/>
      <c r="G37" s="520"/>
      <c r="H37" s="515">
        <f t="shared" si="7"/>
        <v>0</v>
      </c>
      <c r="I37" s="452"/>
      <c r="J37" s="520"/>
      <c r="K37" s="520"/>
      <c r="L37" s="520"/>
      <c r="M37" s="520"/>
      <c r="N37" s="520"/>
      <c r="O37" s="520"/>
      <c r="P37" s="521"/>
      <c r="Q37" s="234"/>
      <c r="R37" s="234"/>
    </row>
    <row r="38" spans="1:18" ht="29.1" customHeight="1">
      <c r="A38" s="605"/>
      <c r="B38" s="464" t="s">
        <v>917</v>
      </c>
      <c r="C38" s="520" t="s">
        <v>726</v>
      </c>
      <c r="D38" s="520"/>
      <c r="E38" s="520"/>
      <c r="F38" s="520"/>
      <c r="G38" s="520"/>
      <c r="H38" s="515">
        <f t="shared" si="7"/>
        <v>0</v>
      </c>
      <c r="I38" s="452"/>
      <c r="J38" s="520"/>
      <c r="K38" s="520"/>
      <c r="L38" s="520"/>
      <c r="M38" s="520"/>
      <c r="N38" s="520"/>
      <c r="O38" s="520"/>
      <c r="P38" s="521"/>
      <c r="Q38" s="234"/>
      <c r="R38" s="234"/>
    </row>
    <row r="39" spans="1:18" ht="32.1" customHeight="1">
      <c r="A39" s="605"/>
      <c r="B39" s="464" t="s">
        <v>918</v>
      </c>
      <c r="C39" s="520" t="s">
        <v>728</v>
      </c>
      <c r="D39" s="520"/>
      <c r="E39" s="520"/>
      <c r="F39" s="520"/>
      <c r="G39" s="520"/>
      <c r="H39" s="515">
        <f t="shared" si="7"/>
        <v>0</v>
      </c>
      <c r="I39" s="452"/>
      <c r="J39" s="520"/>
      <c r="K39" s="520"/>
      <c r="L39" s="520"/>
      <c r="M39" s="520"/>
      <c r="N39" s="520"/>
      <c r="O39" s="520"/>
      <c r="P39" s="521"/>
      <c r="Q39" s="234"/>
      <c r="R39" s="234"/>
    </row>
    <row r="40" spans="1:18" ht="32.1" customHeight="1">
      <c r="A40" s="605"/>
      <c r="B40" s="489" t="s">
        <v>919</v>
      </c>
      <c r="C40" s="520" t="s">
        <v>730</v>
      </c>
      <c r="D40" s="520"/>
      <c r="E40" s="520"/>
      <c r="F40" s="520"/>
      <c r="G40" s="520"/>
      <c r="H40" s="515">
        <f t="shared" si="7"/>
        <v>0</v>
      </c>
      <c r="I40" s="452"/>
      <c r="J40" s="520"/>
      <c r="K40" s="520"/>
      <c r="L40" s="520"/>
      <c r="M40" s="520"/>
      <c r="N40" s="520"/>
      <c r="O40" s="520"/>
      <c r="P40" s="521"/>
      <c r="Q40" s="234"/>
      <c r="R40" s="234"/>
    </row>
    <row r="41" spans="1:18" ht="32.1" customHeight="1">
      <c r="A41" s="605"/>
      <c r="B41" s="464" t="s">
        <v>920</v>
      </c>
      <c r="C41" s="520" t="s">
        <v>871</v>
      </c>
      <c r="D41" s="520"/>
      <c r="E41" s="520"/>
      <c r="F41" s="520"/>
      <c r="G41" s="520"/>
      <c r="H41" s="515">
        <f t="shared" si="7"/>
        <v>0</v>
      </c>
      <c r="I41" s="452"/>
      <c r="J41" s="520"/>
      <c r="K41" s="520"/>
      <c r="L41" s="520"/>
      <c r="M41" s="520"/>
      <c r="N41" s="520"/>
      <c r="O41" s="520"/>
      <c r="P41" s="521"/>
      <c r="Q41" s="234"/>
      <c r="R41" s="234"/>
    </row>
    <row r="42" spans="1:18" ht="32.1" customHeight="1">
      <c r="A42" s="605"/>
      <c r="B42" s="489" t="s">
        <v>921</v>
      </c>
      <c r="C42" s="520" t="s">
        <v>872</v>
      </c>
      <c r="D42" s="520"/>
      <c r="E42" s="520"/>
      <c r="F42" s="520"/>
      <c r="G42" s="520"/>
      <c r="H42" s="515">
        <f t="shared" si="7"/>
        <v>0</v>
      </c>
      <c r="I42" s="452"/>
      <c r="J42" s="520"/>
      <c r="K42" s="520"/>
      <c r="L42" s="520"/>
      <c r="M42" s="520"/>
      <c r="N42" s="520"/>
      <c r="O42" s="520"/>
      <c r="P42" s="521"/>
      <c r="Q42" s="234"/>
      <c r="R42" s="234"/>
    </row>
    <row r="43" spans="1:18" ht="32.1" customHeight="1">
      <c r="A43" s="605"/>
      <c r="B43" s="490" t="s">
        <v>922</v>
      </c>
      <c r="C43" s="520" t="s">
        <v>874</v>
      </c>
      <c r="D43" s="520"/>
      <c r="E43" s="520"/>
      <c r="F43" s="520"/>
      <c r="G43" s="520"/>
      <c r="H43" s="515">
        <f t="shared" si="7"/>
        <v>0</v>
      </c>
      <c r="I43" s="452"/>
      <c r="J43" s="520"/>
      <c r="K43" s="520"/>
      <c r="L43" s="520"/>
      <c r="M43" s="520"/>
      <c r="N43" s="520"/>
      <c r="O43" s="520"/>
      <c r="P43" s="521"/>
      <c r="Q43" s="234"/>
      <c r="R43" s="234"/>
    </row>
    <row r="44" spans="1:18" ht="45.75" customHeight="1">
      <c r="A44" s="602" t="s">
        <v>798</v>
      </c>
      <c r="B44" s="464" t="s">
        <v>923</v>
      </c>
      <c r="C44" s="520" t="s">
        <v>925</v>
      </c>
      <c r="D44" s="520"/>
      <c r="E44" s="520"/>
      <c r="F44" s="520"/>
      <c r="G44" s="520"/>
      <c r="H44" s="515">
        <f t="shared" si="7"/>
        <v>0</v>
      </c>
      <c r="I44" s="452"/>
      <c r="J44" s="520"/>
      <c r="K44" s="520"/>
      <c r="L44" s="520"/>
      <c r="M44" s="520"/>
      <c r="N44" s="520"/>
      <c r="O44" s="520"/>
      <c r="P44" s="521"/>
      <c r="Q44" s="234"/>
      <c r="R44" s="234"/>
    </row>
    <row r="45" spans="1:18" ht="32.1" customHeight="1">
      <c r="A45" s="602"/>
      <c r="B45" s="527" t="s">
        <v>924</v>
      </c>
      <c r="C45" s="528" t="s">
        <v>702</v>
      </c>
      <c r="D45" s="520"/>
      <c r="E45" s="520"/>
      <c r="F45" s="520"/>
      <c r="G45" s="520"/>
      <c r="H45" s="515">
        <f t="shared" si="7"/>
        <v>0</v>
      </c>
      <c r="I45" s="452"/>
      <c r="J45" s="520"/>
      <c r="K45" s="520"/>
      <c r="L45" s="520"/>
      <c r="M45" s="520"/>
      <c r="N45" s="520"/>
      <c r="O45" s="520"/>
      <c r="P45" s="521"/>
      <c r="Q45" s="234"/>
      <c r="R45" s="234"/>
    </row>
    <row r="46" spans="1:18" ht="32.1" customHeight="1">
      <c r="A46" s="603"/>
      <c r="B46" s="527" t="s">
        <v>926</v>
      </c>
      <c r="C46" s="520" t="s">
        <v>927</v>
      </c>
      <c r="D46" s="520"/>
      <c r="E46" s="520"/>
      <c r="F46" s="520"/>
      <c r="G46" s="520"/>
      <c r="H46" s="515">
        <f t="shared" si="7"/>
        <v>0</v>
      </c>
      <c r="I46" s="452"/>
      <c r="J46" s="520"/>
      <c r="K46" s="520"/>
      <c r="L46" s="520"/>
      <c r="M46" s="520"/>
      <c r="N46" s="520"/>
      <c r="O46" s="520"/>
      <c r="P46" s="521"/>
      <c r="Q46" s="234"/>
      <c r="R46" s="234"/>
    </row>
    <row r="47" spans="1:18" ht="32.1" customHeight="1">
      <c r="A47" s="603"/>
      <c r="B47" s="527" t="s">
        <v>928</v>
      </c>
      <c r="C47" s="520" t="s">
        <v>929</v>
      </c>
      <c r="D47" s="520"/>
      <c r="E47" s="520"/>
      <c r="F47" s="520"/>
      <c r="G47" s="520"/>
      <c r="H47" s="515">
        <f t="shared" si="7"/>
        <v>0</v>
      </c>
      <c r="I47" s="452"/>
      <c r="J47" s="520"/>
      <c r="K47" s="520"/>
      <c r="L47" s="520"/>
      <c r="M47" s="520"/>
      <c r="N47" s="520"/>
      <c r="O47" s="520"/>
      <c r="P47" s="521"/>
      <c r="Q47" s="234"/>
      <c r="R47" s="234"/>
    </row>
    <row r="48" spans="1:18" ht="32.1" customHeight="1">
      <c r="A48" s="603"/>
      <c r="B48" s="527" t="s">
        <v>930</v>
      </c>
      <c r="C48" s="520" t="s">
        <v>932</v>
      </c>
      <c r="D48" s="520"/>
      <c r="E48" s="520"/>
      <c r="F48" s="520"/>
      <c r="G48" s="520"/>
      <c r="H48" s="515">
        <f t="shared" si="7"/>
        <v>0</v>
      </c>
      <c r="I48" s="452"/>
      <c r="J48" s="520"/>
      <c r="K48" s="520"/>
      <c r="L48" s="520"/>
      <c r="M48" s="520"/>
      <c r="N48" s="520"/>
      <c r="O48" s="520"/>
      <c r="P48" s="521"/>
      <c r="Q48" s="234"/>
      <c r="R48" s="234"/>
    </row>
    <row r="49" spans="1:18" ht="32.1" customHeight="1">
      <c r="A49" s="603"/>
      <c r="B49" s="527" t="s">
        <v>931</v>
      </c>
      <c r="C49" s="520" t="s">
        <v>938</v>
      </c>
      <c r="D49" s="520"/>
      <c r="E49" s="520"/>
      <c r="F49" s="520"/>
      <c r="G49" s="520"/>
      <c r="H49" s="515">
        <f t="shared" si="7"/>
        <v>0</v>
      </c>
      <c r="I49" s="452"/>
      <c r="J49" s="520"/>
      <c r="K49" s="520"/>
      <c r="L49" s="520"/>
      <c r="M49" s="520"/>
      <c r="N49" s="520"/>
      <c r="O49" s="520"/>
      <c r="P49" s="521"/>
      <c r="Q49" s="234"/>
      <c r="R49" s="234"/>
    </row>
    <row r="50" spans="1:18" ht="32.1" customHeight="1">
      <c r="A50" s="603"/>
      <c r="B50" s="527" t="s">
        <v>933</v>
      </c>
      <c r="C50" s="520" t="s">
        <v>935</v>
      </c>
      <c r="D50" s="520"/>
      <c r="E50" s="520"/>
      <c r="F50" s="520"/>
      <c r="G50" s="520"/>
      <c r="H50" s="515">
        <f t="shared" si="7"/>
        <v>0</v>
      </c>
      <c r="I50" s="452"/>
      <c r="J50" s="520"/>
      <c r="K50" s="520"/>
      <c r="L50" s="520"/>
      <c r="M50" s="520"/>
      <c r="N50" s="520"/>
      <c r="O50" s="520"/>
      <c r="P50" s="521"/>
      <c r="Q50" s="234"/>
      <c r="R50" s="234"/>
    </row>
    <row r="51" spans="1:18" ht="45" customHeight="1">
      <c r="A51" s="603"/>
      <c r="B51" s="527" t="s">
        <v>934</v>
      </c>
      <c r="C51" s="520" t="s">
        <v>936</v>
      </c>
      <c r="D51" s="520"/>
      <c r="E51" s="520"/>
      <c r="F51" s="520"/>
      <c r="G51" s="520"/>
      <c r="H51" s="515">
        <f t="shared" si="7"/>
        <v>0</v>
      </c>
      <c r="I51" s="452"/>
      <c r="J51" s="520"/>
      <c r="K51" s="520"/>
      <c r="L51" s="520"/>
      <c r="M51" s="520"/>
      <c r="N51" s="520"/>
      <c r="O51" s="520"/>
      <c r="P51" s="521"/>
      <c r="Q51" s="234"/>
      <c r="R51" s="234"/>
    </row>
    <row r="52" spans="1:18" ht="48" customHeight="1">
      <c r="A52" s="603"/>
      <c r="B52" s="527" t="s">
        <v>939</v>
      </c>
      <c r="C52" s="520" t="s">
        <v>941</v>
      </c>
      <c r="D52" s="528"/>
      <c r="E52" s="528"/>
      <c r="F52" s="528"/>
      <c r="G52" s="528"/>
      <c r="H52" s="515">
        <f t="shared" si="7"/>
        <v>0</v>
      </c>
      <c r="I52" s="452"/>
      <c r="J52" s="528"/>
      <c r="K52" s="528"/>
      <c r="L52" s="528"/>
      <c r="M52" s="528"/>
      <c r="N52" s="528"/>
      <c r="O52" s="528"/>
      <c r="P52" s="521"/>
      <c r="Q52" s="234"/>
      <c r="R52" s="234"/>
    </row>
    <row r="53" spans="1:18" ht="36" customHeight="1" thickBot="1">
      <c r="A53" s="604"/>
      <c r="B53" s="490" t="s">
        <v>940</v>
      </c>
      <c r="C53" s="520" t="s">
        <v>937</v>
      </c>
      <c r="D53" s="524"/>
      <c r="E53" s="524"/>
      <c r="F53" s="525"/>
      <c r="G53" s="526"/>
      <c r="H53" s="515">
        <f t="shared" si="7"/>
        <v>0</v>
      </c>
      <c r="I53" s="452"/>
      <c r="J53" s="523"/>
      <c r="K53" s="523"/>
      <c r="L53" s="523"/>
      <c r="M53" s="523"/>
      <c r="N53" s="523"/>
      <c r="O53" s="523"/>
      <c r="P53" s="521"/>
      <c r="Q53" s="234"/>
      <c r="R53" s="234"/>
    </row>
    <row r="54" spans="1:18" ht="16.5" customHeight="1">
      <c r="A54" s="491"/>
      <c r="B54" s="615" t="s">
        <v>17</v>
      </c>
      <c r="C54" s="615"/>
      <c r="D54" s="616"/>
      <c r="E54" s="492"/>
      <c r="F54" s="493"/>
      <c r="G54" s="494"/>
      <c r="H54" s="495">
        <f>H33+H34+H35+H36+H37+H38+H39+H40+H41+H42+H43+H44+H45+H46+H47+H48+H49+H50+H51+H52+H53</f>
        <v>0</v>
      </c>
      <c r="I54" s="496">
        <f>SUM(I33:I53)</f>
        <v>0</v>
      </c>
      <c r="J54" s="496">
        <f t="shared" ref="J54:P54" si="8">SUM(J33:J53)</f>
        <v>0</v>
      </c>
      <c r="K54" s="496">
        <f t="shared" si="8"/>
        <v>0</v>
      </c>
      <c r="L54" s="496">
        <f t="shared" si="8"/>
        <v>0</v>
      </c>
      <c r="M54" s="496">
        <f t="shared" si="8"/>
        <v>0</v>
      </c>
      <c r="N54" s="496">
        <f t="shared" si="8"/>
        <v>0</v>
      </c>
      <c r="O54" s="496">
        <f t="shared" si="8"/>
        <v>0</v>
      </c>
      <c r="P54" s="496">
        <f t="shared" si="8"/>
        <v>0</v>
      </c>
      <c r="Q54" s="234"/>
      <c r="R54" s="234"/>
    </row>
    <row r="55" spans="1:18" ht="9" customHeight="1">
      <c r="A55" s="497"/>
      <c r="B55" s="498"/>
      <c r="C55" s="522"/>
      <c r="D55" s="498"/>
      <c r="E55" s="499"/>
      <c r="F55" s="500"/>
      <c r="G55" s="501"/>
      <c r="H55" s="502"/>
      <c r="I55" s="503"/>
      <c r="J55" s="504"/>
      <c r="K55" s="504"/>
      <c r="L55" s="504"/>
      <c r="M55" s="504"/>
      <c r="N55" s="504"/>
      <c r="O55" s="504"/>
      <c r="P55" s="504"/>
      <c r="Q55" s="234"/>
      <c r="R55" s="234"/>
    </row>
    <row r="56" spans="1:18" s="77" customFormat="1" ht="16.5">
      <c r="A56" s="505"/>
      <c r="B56" s="506"/>
      <c r="C56" s="506"/>
      <c r="D56" s="506"/>
      <c r="E56" s="506"/>
      <c r="F56" s="506"/>
      <c r="G56" s="506"/>
      <c r="H56" s="506"/>
      <c r="I56" s="506"/>
      <c r="J56" s="506"/>
      <c r="K56" s="506"/>
      <c r="L56" s="506"/>
      <c r="M56" s="506"/>
      <c r="N56" s="506"/>
      <c r="O56" s="506"/>
      <c r="P56" s="506"/>
      <c r="Q56" s="215"/>
      <c r="R56" s="215"/>
    </row>
    <row r="57" spans="1:18" s="77" customFormat="1" ht="30.6" customHeight="1">
      <c r="A57" s="101"/>
      <c r="B57" s="101"/>
      <c r="C57" s="101"/>
      <c r="D57" s="101"/>
      <c r="E57" s="101"/>
      <c r="F57" s="506"/>
      <c r="G57" s="419" t="s">
        <v>862</v>
      </c>
      <c r="H57" s="507">
        <f>SUM(H7:H12,H21:H22,H33:H43,H27:H29)</f>
        <v>0</v>
      </c>
      <c r="I57" s="507">
        <f t="shared" ref="I57:P57" si="9">SUM(I7:I12,I21:I22,I33:I43,I27:I29)</f>
        <v>0</v>
      </c>
      <c r="J57" s="507">
        <f t="shared" si="9"/>
        <v>0</v>
      </c>
      <c r="K57" s="507">
        <f t="shared" si="9"/>
        <v>0</v>
      </c>
      <c r="L57" s="507">
        <f t="shared" si="9"/>
        <v>0</v>
      </c>
      <c r="M57" s="507">
        <f t="shared" si="9"/>
        <v>0</v>
      </c>
      <c r="N57" s="507">
        <f t="shared" si="9"/>
        <v>0</v>
      </c>
      <c r="O57" s="507">
        <f t="shared" si="9"/>
        <v>0</v>
      </c>
      <c r="P57" s="507">
        <f t="shared" si="9"/>
        <v>0</v>
      </c>
      <c r="Q57" s="407"/>
      <c r="R57" s="407"/>
    </row>
    <row r="58" spans="1:18" s="77" customFormat="1" ht="31.9" customHeight="1">
      <c r="A58" s="101"/>
      <c r="B58" s="101"/>
      <c r="C58" s="101"/>
      <c r="D58" s="101"/>
      <c r="E58" s="101"/>
      <c r="F58" s="506"/>
      <c r="G58" s="419" t="s">
        <v>863</v>
      </c>
      <c r="H58" s="507">
        <f>SUM(H57,H13:H17,H23,H44:H53)</f>
        <v>0</v>
      </c>
      <c r="I58" s="507">
        <f>SUM(I57,I13:I17,I23,I44:I53)</f>
        <v>0</v>
      </c>
      <c r="J58" s="507">
        <f t="shared" ref="J58:P58" si="10">SUM(J57,J13:J17,J23,J44:J53)</f>
        <v>0</v>
      </c>
      <c r="K58" s="507">
        <f t="shared" si="10"/>
        <v>0</v>
      </c>
      <c r="L58" s="507">
        <f t="shared" si="10"/>
        <v>0</v>
      </c>
      <c r="M58" s="507">
        <f t="shared" si="10"/>
        <v>0</v>
      </c>
      <c r="N58" s="507">
        <f t="shared" si="10"/>
        <v>0</v>
      </c>
      <c r="O58" s="507">
        <f t="shared" si="10"/>
        <v>0</v>
      </c>
      <c r="P58" s="507">
        <f t="shared" si="10"/>
        <v>0</v>
      </c>
      <c r="Q58" s="407"/>
      <c r="R58" s="407"/>
    </row>
    <row r="59" spans="1:18" s="77" customFormat="1" ht="31.5" customHeight="1">
      <c r="A59" s="101"/>
      <c r="B59" s="101"/>
      <c r="C59" s="101"/>
      <c r="D59" s="101"/>
      <c r="E59" s="101"/>
      <c r="F59" s="506"/>
      <c r="G59" s="508" t="s">
        <v>866</v>
      </c>
      <c r="H59" s="509">
        <f>+H58+H57</f>
        <v>0</v>
      </c>
      <c r="I59" s="509">
        <f t="shared" ref="I59:P59" si="11">+I58+I57</f>
        <v>0</v>
      </c>
      <c r="J59" s="509">
        <f t="shared" si="11"/>
        <v>0</v>
      </c>
      <c r="K59" s="509">
        <f t="shared" si="11"/>
        <v>0</v>
      </c>
      <c r="L59" s="509">
        <f t="shared" si="11"/>
        <v>0</v>
      </c>
      <c r="M59" s="509">
        <f t="shared" si="11"/>
        <v>0</v>
      </c>
      <c r="N59" s="509">
        <f t="shared" si="11"/>
        <v>0</v>
      </c>
      <c r="O59" s="509">
        <f t="shared" si="11"/>
        <v>0</v>
      </c>
      <c r="P59" s="509">
        <f t="shared" si="11"/>
        <v>0</v>
      </c>
      <c r="Q59" s="407"/>
      <c r="R59" s="407"/>
    </row>
    <row r="60" spans="1:18" s="77" customFormat="1">
      <c r="A60" s="101"/>
      <c r="B60" s="101"/>
      <c r="C60" s="101"/>
      <c r="D60" s="101"/>
      <c r="E60" s="101"/>
      <c r="F60" s="215"/>
      <c r="G60" s="215"/>
      <c r="H60" s="215"/>
      <c r="I60" s="215"/>
      <c r="J60" s="215"/>
      <c r="K60" s="215"/>
      <c r="L60" s="407"/>
      <c r="M60" s="407"/>
      <c r="N60" s="215"/>
      <c r="O60" s="101"/>
      <c r="P60" s="215"/>
      <c r="Q60" s="215"/>
      <c r="R60" s="215"/>
    </row>
    <row r="61" spans="1:18">
      <c r="A61" s="101"/>
      <c r="B61" s="90" t="s">
        <v>573</v>
      </c>
      <c r="D61" s="86"/>
      <c r="E61" s="408" t="s">
        <v>25</v>
      </c>
      <c r="F61" s="409"/>
      <c r="G61" s="409"/>
      <c r="H61" s="92"/>
      <c r="I61" s="607"/>
      <c r="J61" s="607"/>
      <c r="K61" s="87"/>
      <c r="L61" s="87"/>
      <c r="M61" s="87"/>
      <c r="N61" s="87"/>
      <c r="O61" s="87"/>
      <c r="P61" s="86"/>
      <c r="Q61" s="235"/>
      <c r="R61" s="235"/>
    </row>
    <row r="62" spans="1:18">
      <c r="A62" s="101"/>
      <c r="B62" s="92"/>
      <c r="C62" s="92"/>
      <c r="D62" s="101"/>
      <c r="E62" s="101"/>
      <c r="F62" s="101"/>
      <c r="G62" s="101"/>
      <c r="H62" s="92"/>
      <c r="I62" s="92"/>
      <c r="J62" s="91"/>
      <c r="K62" s="93"/>
      <c r="L62" s="93"/>
      <c r="M62" s="93"/>
      <c r="N62" s="93"/>
      <c r="O62" s="93"/>
      <c r="P62" s="92"/>
      <c r="Q62" s="161"/>
      <c r="R62" s="161"/>
    </row>
    <row r="63" spans="1:18">
      <c r="A63" s="101"/>
      <c r="B63" s="101" t="s">
        <v>598</v>
      </c>
      <c r="C63" s="101"/>
      <c r="D63" s="101"/>
      <c r="E63" s="101"/>
      <c r="F63" s="101"/>
      <c r="G63" s="101"/>
      <c r="H63" s="101"/>
      <c r="I63" s="101"/>
      <c r="J63" s="101"/>
      <c r="K63" s="101"/>
      <c r="L63" s="101"/>
      <c r="M63" s="101"/>
      <c r="N63" s="101"/>
      <c r="P63" s="101"/>
      <c r="Q63" s="161"/>
      <c r="R63" s="161"/>
    </row>
    <row r="64" spans="1:18">
      <c r="A64" s="101"/>
      <c r="B64" s="101" t="s">
        <v>28</v>
      </c>
      <c r="C64" s="101"/>
      <c r="D64" s="101"/>
      <c r="E64" s="101"/>
      <c r="F64" s="101"/>
      <c r="G64" s="101"/>
      <c r="H64" s="101"/>
      <c r="I64" s="101" t="s">
        <v>27</v>
      </c>
      <c r="J64" s="101"/>
      <c r="K64" s="101"/>
      <c r="L64" s="101"/>
      <c r="M64" s="101"/>
      <c r="N64" s="101"/>
      <c r="O64" s="101"/>
      <c r="P64" s="101"/>
      <c r="Q64" s="162"/>
      <c r="R64" s="162"/>
    </row>
    <row r="65" spans="1:21" ht="20.25" customHeight="1">
      <c r="A65" s="101"/>
      <c r="B65" s="101" t="s">
        <v>29</v>
      </c>
      <c r="C65" s="101"/>
      <c r="D65" s="101"/>
      <c r="E65" s="101"/>
      <c r="F65" s="101"/>
      <c r="G65" s="101"/>
      <c r="H65" s="101"/>
      <c r="I65" s="101" t="s">
        <v>28</v>
      </c>
      <c r="J65" s="101"/>
      <c r="K65" s="101"/>
      <c r="L65" s="101"/>
      <c r="M65" s="101"/>
      <c r="N65" s="101"/>
      <c r="O65" s="101"/>
      <c r="P65" s="101"/>
      <c r="Q65" s="179"/>
      <c r="R65" s="179"/>
    </row>
    <row r="66" spans="1:21">
      <c r="A66" s="101"/>
      <c r="B66" s="101" t="s">
        <v>30</v>
      </c>
      <c r="C66" s="101"/>
      <c r="D66" s="101"/>
      <c r="E66" s="101"/>
      <c r="F66" s="101"/>
      <c r="G66" s="101"/>
      <c r="H66" s="101"/>
      <c r="I66" s="101" t="s">
        <v>29</v>
      </c>
      <c r="J66" s="101"/>
      <c r="K66" s="101"/>
      <c r="L66" s="101"/>
      <c r="M66" s="101"/>
      <c r="N66" s="101"/>
      <c r="O66" s="101"/>
      <c r="P66" s="101"/>
      <c r="Q66" s="179"/>
      <c r="R66" s="179"/>
    </row>
    <row r="67" spans="1:21">
      <c r="A67" s="101"/>
      <c r="B67" s="101"/>
      <c r="C67" s="101"/>
      <c r="D67" s="101"/>
      <c r="E67" s="101"/>
      <c r="F67" s="101"/>
      <c r="G67" s="101"/>
      <c r="H67" s="101"/>
      <c r="I67" s="101"/>
      <c r="J67" s="101"/>
      <c r="K67" s="101"/>
      <c r="L67" s="101"/>
      <c r="M67" s="101"/>
      <c r="N67" s="101"/>
      <c r="O67" s="101"/>
      <c r="P67" s="101"/>
      <c r="Q67" s="179"/>
      <c r="R67" s="179"/>
    </row>
    <row r="68" spans="1:21">
      <c r="A68" s="101"/>
      <c r="B68" s="101"/>
      <c r="C68" s="101"/>
      <c r="D68" s="101"/>
      <c r="E68" s="101"/>
      <c r="F68" s="101"/>
      <c r="G68" s="101"/>
      <c r="H68" s="101"/>
      <c r="I68" s="101"/>
      <c r="J68" s="101"/>
      <c r="K68" s="101"/>
      <c r="L68" s="101"/>
      <c r="M68" s="101"/>
      <c r="N68" s="101"/>
      <c r="O68" s="101"/>
      <c r="P68" s="101"/>
      <c r="Q68" s="179"/>
      <c r="R68" s="179"/>
    </row>
    <row r="69" spans="1:21" s="77" customFormat="1">
      <c r="A69" s="101"/>
      <c r="B69" s="101"/>
      <c r="C69" s="101"/>
      <c r="D69" s="101"/>
      <c r="E69" s="101"/>
      <c r="F69" s="101"/>
      <c r="G69" s="101"/>
      <c r="H69" s="101"/>
      <c r="I69" s="101"/>
      <c r="J69" s="101"/>
      <c r="K69" s="101"/>
      <c r="L69" s="101"/>
      <c r="M69" s="101"/>
      <c r="N69" s="101"/>
      <c r="O69" s="101"/>
      <c r="P69" s="101"/>
      <c r="Q69" s="179"/>
      <c r="R69" s="179"/>
      <c r="S69" s="114"/>
      <c r="T69" s="179"/>
      <c r="U69" s="179"/>
    </row>
    <row r="70" spans="1:21" s="77" customFormat="1">
      <c r="A70" s="101"/>
      <c r="B70" s="101" t="s">
        <v>841</v>
      </c>
      <c r="C70" s="101"/>
      <c r="D70" s="101"/>
      <c r="E70" s="101"/>
      <c r="F70" s="101"/>
      <c r="G70" s="101"/>
      <c r="H70" s="101"/>
      <c r="I70" s="101" t="s">
        <v>778</v>
      </c>
      <c r="J70" s="101"/>
      <c r="K70" s="101"/>
      <c r="L70" s="101"/>
      <c r="M70" s="101"/>
      <c r="N70" s="101"/>
      <c r="O70" s="101"/>
      <c r="P70" s="101"/>
      <c r="Q70" s="179"/>
      <c r="R70" s="179"/>
    </row>
    <row r="71" spans="1:21" s="77" customFormat="1">
      <c r="A71" s="101"/>
      <c r="B71" s="101" t="s">
        <v>28</v>
      </c>
      <c r="C71" s="101"/>
      <c r="D71" s="101"/>
      <c r="E71" s="101"/>
      <c r="F71" s="101"/>
      <c r="G71" s="101"/>
      <c r="H71" s="101"/>
      <c r="I71" s="101" t="s">
        <v>28</v>
      </c>
      <c r="J71" s="101"/>
      <c r="K71" s="101"/>
      <c r="L71" s="101"/>
      <c r="M71" s="101"/>
      <c r="N71" s="101"/>
      <c r="O71" s="101"/>
      <c r="P71" s="101"/>
      <c r="Q71" s="179"/>
      <c r="R71" s="179"/>
    </row>
    <row r="72" spans="1:21" s="77" customFormat="1">
      <c r="A72" s="101"/>
      <c r="B72" s="101" t="s">
        <v>29</v>
      </c>
      <c r="C72" s="101"/>
      <c r="D72" s="101"/>
      <c r="E72" s="101"/>
      <c r="F72" s="101"/>
      <c r="G72" s="101"/>
      <c r="H72" s="101"/>
      <c r="I72" s="101" t="s">
        <v>29</v>
      </c>
      <c r="J72" s="101"/>
      <c r="K72" s="101"/>
      <c r="L72" s="101"/>
      <c r="M72" s="101"/>
      <c r="N72" s="101"/>
      <c r="O72" s="101"/>
      <c r="P72" s="101"/>
      <c r="Q72" s="179"/>
      <c r="R72" s="179"/>
    </row>
    <row r="73" spans="1:21" s="77" customFormat="1" ht="15" customHeight="1">
      <c r="A73" s="101"/>
      <c r="B73" s="101" t="s">
        <v>842</v>
      </c>
      <c r="C73" s="101"/>
      <c r="D73" s="101"/>
      <c r="E73" s="101"/>
      <c r="F73" s="101"/>
      <c r="G73" s="101"/>
      <c r="H73" s="101"/>
      <c r="I73" s="101" t="s">
        <v>779</v>
      </c>
      <c r="J73" s="101"/>
      <c r="K73" s="101"/>
      <c r="L73" s="101"/>
      <c r="M73" s="101"/>
      <c r="N73" s="101"/>
      <c r="O73" s="101"/>
      <c r="P73" s="101"/>
      <c r="Q73" s="150"/>
      <c r="R73" s="150"/>
    </row>
    <row r="74" spans="1:21" s="77" customFormat="1" ht="14.45" customHeight="1">
      <c r="A74" s="101"/>
      <c r="B74" s="101"/>
      <c r="C74" s="101"/>
      <c r="D74" s="101"/>
      <c r="E74" s="101"/>
      <c r="F74" s="101"/>
      <c r="G74" s="101"/>
      <c r="H74" s="101"/>
      <c r="I74" s="101"/>
      <c r="J74" s="101"/>
      <c r="K74" s="101"/>
      <c r="L74" s="101"/>
      <c r="M74" s="101"/>
      <c r="N74" s="101"/>
      <c r="O74" s="101"/>
      <c r="P74" s="101"/>
      <c r="Q74" s="150"/>
      <c r="R74" s="150"/>
    </row>
    <row r="75" spans="1:21" s="77" customFormat="1" ht="15" customHeight="1">
      <c r="A75" s="101"/>
      <c r="B75" s="101"/>
      <c r="C75" s="101"/>
      <c r="D75" s="101"/>
      <c r="E75" s="101"/>
      <c r="F75" s="101"/>
      <c r="G75" s="101"/>
      <c r="H75" s="101"/>
      <c r="I75" s="101"/>
      <c r="J75" s="101"/>
      <c r="K75" s="101"/>
      <c r="L75" s="101"/>
      <c r="M75" s="101"/>
      <c r="N75" s="101"/>
      <c r="O75" s="101"/>
      <c r="P75" s="101"/>
      <c r="Q75" s="233"/>
      <c r="R75" s="233"/>
    </row>
    <row r="76" spans="1:21" s="57" customFormat="1" ht="15" customHeight="1">
      <c r="A76" s="101"/>
      <c r="B76" s="530"/>
      <c r="C76" s="101"/>
      <c r="D76" s="101"/>
      <c r="E76" s="101"/>
      <c r="F76" s="101"/>
      <c r="G76" s="101"/>
      <c r="H76" s="101"/>
      <c r="I76" s="101"/>
      <c r="J76" s="101"/>
      <c r="K76" s="101"/>
      <c r="L76" s="101"/>
      <c r="M76" s="101"/>
      <c r="N76" s="101"/>
      <c r="O76" s="101"/>
      <c r="P76" s="101"/>
      <c r="Q76" s="180"/>
      <c r="R76" s="180"/>
    </row>
    <row r="77" spans="1:21" s="57" customFormat="1" ht="15" customHeight="1">
      <c r="A77" s="101"/>
      <c r="B77" s="101"/>
      <c r="C77" s="101"/>
      <c r="D77" s="101"/>
      <c r="E77" s="101"/>
      <c r="F77" s="101"/>
      <c r="G77" s="101"/>
      <c r="H77" s="101"/>
      <c r="I77" s="101"/>
      <c r="J77" s="101"/>
      <c r="K77" s="101"/>
      <c r="L77" s="101"/>
      <c r="M77" s="101"/>
      <c r="N77" s="101"/>
      <c r="O77" s="101"/>
      <c r="P77" s="101"/>
      <c r="Q77" s="180"/>
      <c r="R77" s="180"/>
    </row>
    <row r="78" spans="1:21" s="57" customFormat="1" ht="15" customHeight="1">
      <c r="A78" s="101"/>
      <c r="B78" s="101"/>
      <c r="C78" s="101"/>
      <c r="D78" s="101"/>
      <c r="E78" s="101"/>
      <c r="F78" s="101"/>
      <c r="G78" s="101"/>
      <c r="H78" s="101"/>
      <c r="I78" s="101"/>
      <c r="J78" s="101"/>
      <c r="K78" s="101"/>
      <c r="L78" s="101"/>
      <c r="M78" s="101"/>
      <c r="N78" s="101"/>
      <c r="O78" s="101"/>
      <c r="P78" s="101"/>
      <c r="Q78" s="180"/>
      <c r="R78" s="180"/>
    </row>
  </sheetData>
  <mergeCells count="20">
    <mergeCell ref="A44:A53"/>
    <mergeCell ref="A33:A43"/>
    <mergeCell ref="A7:A12"/>
    <mergeCell ref="I61:J61"/>
    <mergeCell ref="B18:C18"/>
    <mergeCell ref="A13:A17"/>
    <mergeCell ref="A24:A32"/>
    <mergeCell ref="B54:D54"/>
    <mergeCell ref="B24:E24"/>
    <mergeCell ref="A18:A19"/>
    <mergeCell ref="B30:C30"/>
    <mergeCell ref="A5:P5"/>
    <mergeCell ref="E3:G3"/>
    <mergeCell ref="A1:P1"/>
    <mergeCell ref="A2:B2"/>
    <mergeCell ref="A3:B3"/>
    <mergeCell ref="A4:B4"/>
    <mergeCell ref="I3:K3"/>
    <mergeCell ref="O4:P4"/>
    <mergeCell ref="O3:P3"/>
  </mergeCells>
  <phoneticPr fontId="43" type="noConversion"/>
  <conditionalFormatting sqref="B64 B66">
    <cfRule type="containsBlanks" dxfId="49" priority="9">
      <formula>LEN(TRIM(B64))=0</formula>
    </cfRule>
  </conditionalFormatting>
  <conditionalFormatting sqref="B65">
    <cfRule type="containsBlanks" dxfId="48" priority="8">
      <formula>LEN(TRIM(B65))=0</formula>
    </cfRule>
  </conditionalFormatting>
  <conditionalFormatting sqref="B33:B36">
    <cfRule type="duplicateValues" dxfId="47" priority="3"/>
  </conditionalFormatting>
  <conditionalFormatting sqref="B29">
    <cfRule type="duplicateValues" dxfId="46" priority="2"/>
  </conditionalFormatting>
  <conditionalFormatting sqref="B27:B28">
    <cfRule type="duplicateValues" dxfId="45" priority="1"/>
  </conditionalFormatting>
  <printOptions horizontalCentered="1"/>
  <pageMargins left="0.70866141732283472" right="0.70866141732283472" top="0.59055118110236227" bottom="0" header="0.31496062992125984" footer="0.31496062992125984"/>
  <pageSetup scale="28" orientation="landscape" r:id="rId1"/>
  <headerFooter>
    <oddHeader>&amp;L&amp;G&amp;C&amp;"Arial,Normal"&amp;10PROCESO 
PROMOCIÓN Y PREVENCIÓN 
FORMATO PRESUPUESTO OTRAS FORMAS DE ATENCIÓN SACUDETE&amp;R&amp;"Arial,Normal"&amp;10F1.MO21.PP
Versión 1
Pagina &amp;P de &amp;N
03/06/2021
"Clasificación de la Información:
Clasificada"</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4343" r:id="rId5" name="Check Box 38">
              <controlPr defaultSize="0" autoFill="0" autoLine="0" autoPict="0">
                <anchor moveWithCells="1">
                  <from>
                    <xdr:col>18</xdr:col>
                    <xdr:colOff>0</xdr:colOff>
                    <xdr:row>60</xdr:row>
                    <xdr:rowOff>0</xdr:rowOff>
                  </from>
                  <to>
                    <xdr:col>18</xdr:col>
                    <xdr:colOff>371475</xdr:colOff>
                    <xdr:row>61</xdr:row>
                    <xdr:rowOff>57150</xdr:rowOff>
                  </to>
                </anchor>
              </controlPr>
            </control>
          </mc:Choice>
        </mc:AlternateContent>
        <mc:AlternateContent xmlns:mc="http://schemas.openxmlformats.org/markup-compatibility/2006">
          <mc:Choice Requires="x14">
            <control shapeId="14344" r:id="rId6" name="Check Box 39">
              <controlPr defaultSize="0" autoFill="0" autoLine="0" autoPict="0">
                <anchor moveWithCells="1">
                  <from>
                    <xdr:col>18</xdr:col>
                    <xdr:colOff>0</xdr:colOff>
                    <xdr:row>60</xdr:row>
                    <xdr:rowOff>0</xdr:rowOff>
                  </from>
                  <to>
                    <xdr:col>18</xdr:col>
                    <xdr:colOff>371475</xdr:colOff>
                    <xdr:row>61</xdr:row>
                    <xdr:rowOff>28575</xdr:rowOff>
                  </to>
                </anchor>
              </controlPr>
            </control>
          </mc:Choice>
        </mc:AlternateContent>
        <mc:AlternateContent xmlns:mc="http://schemas.openxmlformats.org/markup-compatibility/2006">
          <mc:Choice Requires="x14">
            <control shapeId="14345" r:id="rId7" name="Check Box 9">
              <controlPr defaultSize="0" autoFill="0" autoLine="0" autoPict="0">
                <anchor moveWithCells="1">
                  <from>
                    <xdr:col>18</xdr:col>
                    <xdr:colOff>0</xdr:colOff>
                    <xdr:row>60</xdr:row>
                    <xdr:rowOff>0</xdr:rowOff>
                  </from>
                  <to>
                    <xdr:col>18</xdr:col>
                    <xdr:colOff>371475</xdr:colOff>
                    <xdr:row>61</xdr:row>
                    <xdr:rowOff>57150</xdr:rowOff>
                  </to>
                </anchor>
              </controlPr>
            </control>
          </mc:Choice>
        </mc:AlternateContent>
        <mc:AlternateContent xmlns:mc="http://schemas.openxmlformats.org/markup-compatibility/2006">
          <mc:Choice Requires="x14">
            <control shapeId="14346" r:id="rId8" name="Check Box 10">
              <controlPr defaultSize="0" autoFill="0" autoLine="0" autoPict="0">
                <anchor moveWithCells="1">
                  <from>
                    <xdr:col>18</xdr:col>
                    <xdr:colOff>0</xdr:colOff>
                    <xdr:row>60</xdr:row>
                    <xdr:rowOff>0</xdr:rowOff>
                  </from>
                  <to>
                    <xdr:col>18</xdr:col>
                    <xdr:colOff>371475</xdr:colOff>
                    <xdr:row>61</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I74"/>
  <sheetViews>
    <sheetView zoomScale="70" zoomScaleNormal="70" workbookViewId="0">
      <selection activeCell="F33" sqref="F33:F34"/>
    </sheetView>
  </sheetViews>
  <sheetFormatPr baseColWidth="10" defaultRowHeight="15"/>
  <cols>
    <col min="2" max="2" width="6.42578125" customWidth="1"/>
    <col min="3" max="3" width="3.5703125" style="292" customWidth="1"/>
    <col min="4" max="4" width="16.140625" customWidth="1"/>
    <col min="5" max="5" width="31.85546875" customWidth="1"/>
    <col min="6" max="6" width="16.5703125" customWidth="1"/>
    <col min="7" max="7" width="8.85546875" customWidth="1"/>
    <col min="8" max="13" width="9" customWidth="1"/>
    <col min="14" max="14" width="1.140625" customWidth="1"/>
    <col min="15" max="15" width="3.42578125" customWidth="1"/>
    <col min="17" max="17" width="30.85546875" customWidth="1"/>
    <col min="26" max="26" width="0.85546875" customWidth="1"/>
    <col min="27" max="27" width="4" customWidth="1"/>
    <col min="29" max="29" width="32.5703125" customWidth="1"/>
    <col min="30" max="30" width="28.85546875" customWidth="1"/>
    <col min="31" max="31" width="1.5703125" customWidth="1"/>
    <col min="32" max="32" width="3.85546875" customWidth="1"/>
    <col min="34" max="34" width="36.5703125" customWidth="1"/>
    <col min="35" max="35" width="23" customWidth="1"/>
  </cols>
  <sheetData>
    <row r="1" spans="2:28" ht="27" customHeight="1">
      <c r="B1" s="53"/>
      <c r="C1" s="621" t="s">
        <v>655</v>
      </c>
      <c r="D1" s="621"/>
      <c r="E1" s="621"/>
      <c r="F1" s="621"/>
      <c r="G1" s="621"/>
      <c r="H1" s="621"/>
      <c r="I1" s="621"/>
      <c r="J1" s="621"/>
      <c r="K1" s="621"/>
      <c r="L1" s="621"/>
      <c r="M1" s="621"/>
      <c r="N1" s="621"/>
      <c r="O1" s="621"/>
      <c r="P1" s="621"/>
      <c r="Q1" s="621"/>
      <c r="R1" s="621"/>
      <c r="S1" s="621"/>
      <c r="T1" s="621"/>
      <c r="U1" s="621"/>
      <c r="V1" s="621"/>
      <c r="W1" s="622" t="s">
        <v>651</v>
      </c>
      <c r="X1" s="622"/>
      <c r="Y1" s="622"/>
      <c r="Z1" s="623">
        <v>44158</v>
      </c>
      <c r="AA1" s="622"/>
      <c r="AB1" s="622"/>
    </row>
    <row r="2" spans="2:28" ht="27" customHeight="1">
      <c r="B2" s="54"/>
      <c r="C2" s="621"/>
      <c r="D2" s="621"/>
      <c r="E2" s="621"/>
      <c r="F2" s="621"/>
      <c r="G2" s="621"/>
      <c r="H2" s="621"/>
      <c r="I2" s="621"/>
      <c r="J2" s="621"/>
      <c r="K2" s="621"/>
      <c r="L2" s="621"/>
      <c r="M2" s="621"/>
      <c r="N2" s="621"/>
      <c r="O2" s="621"/>
      <c r="P2" s="621"/>
      <c r="Q2" s="621"/>
      <c r="R2" s="621"/>
      <c r="S2" s="621"/>
      <c r="T2" s="621"/>
      <c r="U2" s="621"/>
      <c r="V2" s="621"/>
      <c r="W2" s="624" t="s">
        <v>558</v>
      </c>
      <c r="X2" s="624"/>
      <c r="Y2" s="624"/>
      <c r="Z2" s="624" t="s">
        <v>559</v>
      </c>
      <c r="AA2" s="624"/>
      <c r="AB2" s="624"/>
    </row>
    <row r="3" spans="2:28" ht="27" customHeight="1">
      <c r="B3" s="54"/>
      <c r="C3" s="621"/>
      <c r="D3" s="621"/>
      <c r="E3" s="621"/>
      <c r="F3" s="621"/>
      <c r="G3" s="621"/>
      <c r="H3" s="621"/>
      <c r="I3" s="621"/>
      <c r="J3" s="621"/>
      <c r="K3" s="621"/>
      <c r="L3" s="621"/>
      <c r="M3" s="621"/>
      <c r="N3" s="621"/>
      <c r="O3" s="621"/>
      <c r="P3" s="621"/>
      <c r="Q3" s="621"/>
      <c r="R3" s="621"/>
      <c r="S3" s="621"/>
      <c r="T3" s="621"/>
      <c r="U3" s="621"/>
      <c r="V3" s="621"/>
      <c r="W3" s="625" t="s">
        <v>0</v>
      </c>
      <c r="X3" s="626"/>
      <c r="Y3" s="626"/>
      <c r="Z3" s="626"/>
      <c r="AA3" s="626"/>
      <c r="AB3" s="627"/>
    </row>
    <row r="4" spans="2:28">
      <c r="B4" s="628" t="s">
        <v>1</v>
      </c>
      <c r="C4" s="629"/>
      <c r="D4" s="629"/>
      <c r="E4" s="629"/>
      <c r="F4" s="629"/>
      <c r="G4" s="629"/>
      <c r="H4" s="629"/>
      <c r="I4" s="629"/>
      <c r="J4" s="629"/>
      <c r="K4" s="629"/>
      <c r="L4" s="629"/>
      <c r="M4" s="629"/>
      <c r="N4" s="629"/>
      <c r="O4" s="629"/>
      <c r="P4" s="629"/>
      <c r="Q4" s="629"/>
      <c r="R4" s="629"/>
      <c r="S4" s="629"/>
      <c r="T4" s="629"/>
      <c r="U4" s="629"/>
      <c r="V4" s="629"/>
      <c r="W4" s="629"/>
      <c r="X4" s="629"/>
      <c r="Y4" s="629"/>
      <c r="Z4" s="629"/>
      <c r="AA4" s="629"/>
      <c r="AB4" s="629"/>
    </row>
    <row r="5" spans="2:28" ht="56.1" customHeight="1">
      <c r="C5" s="181"/>
      <c r="D5" s="182"/>
      <c r="E5" s="181" t="s">
        <v>4</v>
      </c>
      <c r="F5" s="183"/>
      <c r="G5" s="186" t="s">
        <v>581</v>
      </c>
      <c r="H5" s="630"/>
      <c r="I5" s="631"/>
      <c r="J5" s="632"/>
      <c r="K5" s="122" t="s">
        <v>582</v>
      </c>
      <c r="L5" s="123"/>
      <c r="M5" s="186" t="s">
        <v>3</v>
      </c>
      <c r="N5" s="124" t="s">
        <v>583</v>
      </c>
      <c r="O5" s="621" t="s">
        <v>626</v>
      </c>
      <c r="P5" s="621"/>
      <c r="Q5" s="633" t="s">
        <v>5</v>
      </c>
      <c r="R5" s="634"/>
      <c r="S5" s="78" t="s">
        <v>6</v>
      </c>
      <c r="T5" s="633" t="s">
        <v>5</v>
      </c>
      <c r="U5" s="634"/>
      <c r="V5" s="78" t="s">
        <v>7</v>
      </c>
      <c r="W5" s="635" t="s">
        <v>5</v>
      </c>
      <c r="X5" s="636"/>
      <c r="Y5" s="637" t="s">
        <v>596</v>
      </c>
      <c r="Z5" s="638"/>
      <c r="AA5" s="639">
        <v>0</v>
      </c>
      <c r="AB5" s="640"/>
    </row>
    <row r="6" spans="2:28" ht="75">
      <c r="B6" s="120" t="s">
        <v>533</v>
      </c>
      <c r="C6" s="630"/>
      <c r="D6" s="631"/>
      <c r="E6" s="186" t="s">
        <v>2</v>
      </c>
      <c r="F6" s="650"/>
      <c r="G6" s="650"/>
      <c r="H6" s="71" t="s">
        <v>612</v>
      </c>
      <c r="I6" s="181"/>
      <c r="J6" s="182"/>
      <c r="K6" s="182"/>
      <c r="L6" s="631" t="s">
        <v>784</v>
      </c>
      <c r="M6" s="631"/>
      <c r="N6" s="183"/>
      <c r="O6" s="621" t="s">
        <v>578</v>
      </c>
      <c r="P6" s="621"/>
      <c r="Q6" s="635" t="s">
        <v>579</v>
      </c>
      <c r="R6" s="636"/>
      <c r="S6" s="635" t="s">
        <v>580</v>
      </c>
      <c r="T6" s="636"/>
      <c r="U6" s="642" t="s">
        <v>584</v>
      </c>
      <c r="V6" s="643"/>
      <c r="W6" s="635" t="s">
        <v>5</v>
      </c>
      <c r="X6" s="636"/>
      <c r="Y6" s="644" t="s">
        <v>624</v>
      </c>
      <c r="Z6" s="645"/>
      <c r="AA6" s="646"/>
      <c r="AB6" s="647"/>
    </row>
    <row r="7" spans="2:28" ht="15.75" thickBot="1">
      <c r="B7" s="648" t="s">
        <v>608</v>
      </c>
      <c r="C7" s="648"/>
      <c r="D7" s="648"/>
      <c r="E7" s="649"/>
      <c r="F7" s="649"/>
      <c r="G7" s="649"/>
      <c r="H7" s="648"/>
      <c r="I7" s="648"/>
      <c r="J7" s="648"/>
      <c r="K7" s="648"/>
      <c r="L7" s="648"/>
      <c r="M7" s="648"/>
      <c r="N7" s="648"/>
      <c r="O7" s="648"/>
      <c r="P7" s="648"/>
      <c r="Q7" s="648"/>
      <c r="R7" s="648"/>
      <c r="S7" s="648"/>
      <c r="T7" s="648"/>
      <c r="U7" s="648"/>
      <c r="V7" s="648"/>
      <c r="W7" s="648"/>
      <c r="X7" s="648"/>
      <c r="Y7" s="648"/>
      <c r="Z7" s="648"/>
      <c r="AA7" s="648"/>
      <c r="AB7" s="648"/>
    </row>
    <row r="8" spans="2:28" ht="15.75" thickBot="1">
      <c r="B8" s="130" t="s">
        <v>790</v>
      </c>
      <c r="C8" s="292" t="s">
        <v>780</v>
      </c>
      <c r="E8" s="244"/>
      <c r="F8" s="245"/>
      <c r="G8" s="246"/>
      <c r="I8" s="651" t="s">
        <v>785</v>
      </c>
      <c r="J8" s="651"/>
      <c r="K8" s="130" t="s">
        <v>786</v>
      </c>
      <c r="L8" s="130" t="s">
        <v>788</v>
      </c>
      <c r="M8" s="130" t="s">
        <v>787</v>
      </c>
      <c r="N8" s="242" t="s">
        <v>789</v>
      </c>
    </row>
    <row r="9" spans="2:28" ht="15.75" thickBot="1">
      <c r="B9" s="130" t="s">
        <v>791</v>
      </c>
      <c r="C9" s="292" t="s">
        <v>781</v>
      </c>
      <c r="E9" s="244"/>
      <c r="F9" s="245"/>
      <c r="G9" s="246"/>
      <c r="I9" s="651"/>
      <c r="J9" s="651"/>
      <c r="K9" s="130"/>
      <c r="L9" s="130"/>
      <c r="M9" s="130"/>
      <c r="N9" s="130"/>
    </row>
    <row r="10" spans="2:28" ht="15.75" thickBot="1">
      <c r="B10" s="130" t="s">
        <v>792</v>
      </c>
      <c r="C10" s="292" t="s">
        <v>782</v>
      </c>
      <c r="E10" s="244"/>
      <c r="F10" s="245"/>
      <c r="G10" s="246"/>
      <c r="I10" s="651"/>
      <c r="J10" s="651"/>
      <c r="K10" s="130"/>
      <c r="L10" s="130"/>
      <c r="M10" s="130"/>
      <c r="N10" s="130"/>
    </row>
    <row r="11" spans="2:28" ht="15.75" thickBot="1">
      <c r="B11" s="253" t="s">
        <v>793</v>
      </c>
      <c r="C11" s="292" t="s">
        <v>783</v>
      </c>
      <c r="E11" s="244"/>
      <c r="F11" s="245"/>
      <c r="G11" s="246"/>
      <c r="I11" s="651"/>
      <c r="J11" s="651"/>
      <c r="K11" s="130"/>
      <c r="L11" s="130"/>
      <c r="M11" s="130"/>
      <c r="N11" s="130"/>
    </row>
    <row r="12" spans="2:28">
      <c r="B12" s="254" t="s">
        <v>794</v>
      </c>
      <c r="C12" s="298"/>
    </row>
    <row r="13" spans="2:28">
      <c r="I13" s="652"/>
      <c r="J13" s="652"/>
      <c r="K13" s="641"/>
      <c r="L13" s="641"/>
    </row>
    <row r="14" spans="2:28" ht="18.75">
      <c r="D14" s="661" t="s">
        <v>826</v>
      </c>
      <c r="E14" s="662"/>
      <c r="F14" s="303" t="s">
        <v>829</v>
      </c>
      <c r="G14" s="305"/>
      <c r="H14" s="669" t="s">
        <v>827</v>
      </c>
      <c r="I14" s="670"/>
      <c r="J14" s="303"/>
      <c r="M14" s="303" t="s">
        <v>830</v>
      </c>
      <c r="Q14" s="669"/>
      <c r="R14" s="670"/>
    </row>
    <row r="15" spans="2:28" ht="15.75">
      <c r="D15" s="300" t="s">
        <v>816</v>
      </c>
      <c r="E15" s="301"/>
      <c r="F15" s="300"/>
      <c r="G15" s="306"/>
      <c r="H15" s="300" t="s">
        <v>816</v>
      </c>
      <c r="J15" s="300"/>
      <c r="K15" s="300"/>
      <c r="M15" s="300"/>
      <c r="Q15" s="300" t="s">
        <v>837</v>
      </c>
      <c r="S15" s="304"/>
    </row>
    <row r="16" spans="2:28" ht="15.75">
      <c r="D16" s="300" t="s">
        <v>817</v>
      </c>
      <c r="E16" s="301"/>
      <c r="F16" s="300"/>
      <c r="G16" s="306"/>
      <c r="H16" s="300" t="s">
        <v>817</v>
      </c>
      <c r="J16" s="300"/>
      <c r="K16" s="300"/>
      <c r="M16" s="300"/>
      <c r="Q16" s="300" t="s">
        <v>838</v>
      </c>
      <c r="S16" s="304"/>
    </row>
    <row r="17" spans="3:35" ht="15.75">
      <c r="D17" s="300" t="s">
        <v>818</v>
      </c>
      <c r="E17" s="301"/>
      <c r="F17" s="300"/>
      <c r="G17" s="306"/>
      <c r="H17" s="300" t="s">
        <v>818</v>
      </c>
      <c r="J17" s="300"/>
      <c r="K17" s="300"/>
      <c r="M17" s="300"/>
      <c r="Q17" t="s">
        <v>840</v>
      </c>
    </row>
    <row r="18" spans="3:35" ht="15.75">
      <c r="D18" s="300" t="s">
        <v>819</v>
      </c>
      <c r="E18" s="301"/>
      <c r="F18" s="300"/>
      <c r="G18" s="306"/>
      <c r="H18" s="300" t="s">
        <v>819</v>
      </c>
      <c r="J18" s="300"/>
      <c r="K18" s="300"/>
      <c r="L18" s="233"/>
      <c r="M18" s="300"/>
      <c r="N18" s="233"/>
      <c r="Q18" s="300" t="s">
        <v>839</v>
      </c>
      <c r="S18" s="302">
        <f>+S15-S16</f>
        <v>0</v>
      </c>
    </row>
    <row r="19" spans="3:35" ht="15.75">
      <c r="D19" s="300" t="s">
        <v>820</v>
      </c>
      <c r="E19" s="301"/>
      <c r="F19" s="300"/>
      <c r="G19" s="306"/>
      <c r="H19" s="300" t="s">
        <v>820</v>
      </c>
      <c r="J19" s="300"/>
      <c r="K19" s="300"/>
      <c r="L19" s="233"/>
      <c r="M19" s="300"/>
    </row>
    <row r="20" spans="3:35" ht="15.75">
      <c r="D20" s="300" t="s">
        <v>821</v>
      </c>
      <c r="E20" s="301"/>
      <c r="F20" s="300"/>
      <c r="G20" s="306"/>
      <c r="H20" s="300" t="s">
        <v>821</v>
      </c>
      <c r="J20" s="300"/>
      <c r="K20" s="300"/>
      <c r="M20" s="300"/>
    </row>
    <row r="21" spans="3:35" ht="15.75">
      <c r="D21" s="300" t="s">
        <v>822</v>
      </c>
      <c r="E21" s="301"/>
      <c r="F21" s="300"/>
      <c r="G21" s="306"/>
      <c r="H21" s="300" t="s">
        <v>822</v>
      </c>
      <c r="J21" s="300"/>
      <c r="K21" s="300"/>
      <c r="M21" s="300"/>
    </row>
    <row r="22" spans="3:35" ht="15.75">
      <c r="D22" s="300" t="s">
        <v>823</v>
      </c>
      <c r="E22" s="301"/>
      <c r="F22" s="300"/>
      <c r="G22" s="306"/>
      <c r="H22" s="300" t="s">
        <v>823</v>
      </c>
      <c r="J22" s="300"/>
      <c r="K22" s="300"/>
      <c r="M22" s="300"/>
    </row>
    <row r="23" spans="3:35" ht="15.75">
      <c r="D23" s="300" t="s">
        <v>824</v>
      </c>
      <c r="E23" s="301"/>
      <c r="F23" s="300"/>
      <c r="G23" s="306"/>
      <c r="H23" s="300" t="s">
        <v>824</v>
      </c>
      <c r="J23" s="300"/>
      <c r="K23" s="300"/>
      <c r="M23" s="300"/>
      <c r="N23" s="233"/>
    </row>
    <row r="24" spans="3:35" ht="15.75">
      <c r="D24" s="300" t="s">
        <v>825</v>
      </c>
      <c r="E24" s="301"/>
      <c r="F24" s="300"/>
      <c r="G24" s="306"/>
      <c r="H24" s="300" t="s">
        <v>825</v>
      </c>
      <c r="J24" s="300"/>
      <c r="K24" s="300"/>
      <c r="M24" s="300"/>
      <c r="N24" s="233"/>
    </row>
    <row r="25" spans="3:35" ht="15.75">
      <c r="D25" s="300" t="s">
        <v>740</v>
      </c>
      <c r="E25" s="302">
        <f>SUM(E15:E24)</f>
        <v>0</v>
      </c>
      <c r="H25" s="300" t="s">
        <v>740</v>
      </c>
      <c r="J25" s="302">
        <f>SUM(J15:J24)</f>
        <v>0</v>
      </c>
    </row>
    <row r="26" spans="3:35" ht="15.75" thickBot="1"/>
    <row r="27" spans="3:35" ht="18.95" customHeight="1">
      <c r="C27" s="672" t="s">
        <v>831</v>
      </c>
      <c r="D27" s="672"/>
      <c r="E27" s="672"/>
      <c r="F27" s="672"/>
      <c r="G27" s="672"/>
      <c r="H27" s="672"/>
      <c r="I27" s="672"/>
      <c r="J27" s="672"/>
      <c r="K27" s="672"/>
      <c r="L27" s="672"/>
      <c r="M27" s="672"/>
      <c r="O27" s="655" t="s">
        <v>664</v>
      </c>
      <c r="P27" s="656"/>
      <c r="Q27" s="656"/>
      <c r="R27" s="673" t="s">
        <v>833</v>
      </c>
      <c r="S27" s="673"/>
      <c r="T27" s="673"/>
      <c r="U27" s="673"/>
      <c r="V27" s="673"/>
      <c r="W27" s="673"/>
      <c r="X27" s="673"/>
      <c r="Y27" s="674"/>
      <c r="AA27" s="655" t="s">
        <v>664</v>
      </c>
      <c r="AB27" s="656"/>
      <c r="AC27" s="692"/>
      <c r="AD27" s="675" t="s">
        <v>836</v>
      </c>
      <c r="AF27" s="655" t="s">
        <v>664</v>
      </c>
      <c r="AG27" s="656"/>
      <c r="AH27" s="692"/>
      <c r="AI27" s="675" t="s">
        <v>834</v>
      </c>
    </row>
    <row r="28" spans="3:35" ht="21" customHeight="1" thickBot="1">
      <c r="C28" s="671" t="s">
        <v>664</v>
      </c>
      <c r="D28" s="671"/>
      <c r="E28" s="671"/>
      <c r="F28" s="340" t="s">
        <v>751</v>
      </c>
      <c r="G28" s="340" t="s">
        <v>752</v>
      </c>
      <c r="H28" s="340" t="s">
        <v>753</v>
      </c>
      <c r="I28" s="340" t="s">
        <v>754</v>
      </c>
      <c r="J28" s="340" t="s">
        <v>755</v>
      </c>
      <c r="K28" s="340" t="s">
        <v>756</v>
      </c>
      <c r="L28" s="340" t="s">
        <v>757</v>
      </c>
      <c r="M28" s="340" t="s">
        <v>758</v>
      </c>
      <c r="O28" s="657"/>
      <c r="P28" s="658"/>
      <c r="Q28" s="658"/>
      <c r="R28" s="340" t="s">
        <v>751</v>
      </c>
      <c r="S28" s="340" t="s">
        <v>752</v>
      </c>
      <c r="T28" s="340" t="s">
        <v>753</v>
      </c>
      <c r="U28" s="340" t="s">
        <v>754</v>
      </c>
      <c r="V28" s="340" t="s">
        <v>755</v>
      </c>
      <c r="W28" s="340" t="s">
        <v>756</v>
      </c>
      <c r="X28" s="340" t="s">
        <v>757</v>
      </c>
      <c r="Y28" s="360" t="s">
        <v>758</v>
      </c>
      <c r="AA28" s="657"/>
      <c r="AB28" s="658"/>
      <c r="AC28" s="693"/>
      <c r="AD28" s="676"/>
      <c r="AF28" s="657"/>
      <c r="AG28" s="658"/>
      <c r="AH28" s="693"/>
      <c r="AI28" s="676"/>
    </row>
    <row r="29" spans="3:35">
      <c r="C29" s="665" t="s">
        <v>799</v>
      </c>
      <c r="D29" s="370" t="s">
        <v>665</v>
      </c>
      <c r="E29" s="367" t="s">
        <v>742</v>
      </c>
      <c r="F29" s="350">
        <f>+PRESUPUESTO!I7</f>
        <v>0</v>
      </c>
      <c r="G29" s="350">
        <f>+PRESUPUESTO!I7+PRESUPUESTO!J7</f>
        <v>0</v>
      </c>
      <c r="H29" s="350">
        <f>+PRESUPUESTO!I7+PRESUPUESTO!J7+PRESUPUESTO!K7</f>
        <v>0</v>
      </c>
      <c r="I29" s="350">
        <f>+PRESUPUESTO!I7+PRESUPUESTO!J7+PRESUPUESTO!K7+PRESUPUESTO!N7</f>
        <v>0</v>
      </c>
      <c r="J29" s="350">
        <f>+PRESUPUESTO!I7*PRESUPUESTO!J7*PRESUPUESTO!K7*PRESUPUESTO!N7*PRESUPUESTO!O7</f>
        <v>0</v>
      </c>
      <c r="K29" s="350">
        <f>+PRESUPUESTO!I7+PRESUPUESTO!J7+PRESUPUESTO!K7+PRESUPUESTO!N7+PRESUPUESTO!O7+PRESUPUESTO!P7</f>
        <v>0</v>
      </c>
      <c r="L29" s="350" t="e">
        <f>+PRESUPUESTO!I7+PRESUPUESTO!J7+PRESUPUESTO!K7+PRESUPUESTO!N7+PRESUPUESTO!O7+PRESUPUESTO!P7+PRESUPUESTO!#REF!</f>
        <v>#REF!</v>
      </c>
      <c r="M29" s="351" t="e">
        <f>+PRESUPUESTO!I7+PRESUPUESTO!J7+PRESUPUESTO!K7+PRESUPUESTO!N7+PRESUPUESTO!O7+PRESUPUESTO!P7+PRESUPUESTO!#REF!+PRESUPUESTO!#REF!</f>
        <v>#REF!</v>
      </c>
      <c r="O29" s="665" t="s">
        <v>799</v>
      </c>
      <c r="P29" s="341" t="s">
        <v>665</v>
      </c>
      <c r="Q29" s="342" t="s">
        <v>742</v>
      </c>
      <c r="R29" s="363"/>
      <c r="S29" s="363"/>
      <c r="T29" s="363"/>
      <c r="U29" s="363"/>
      <c r="V29" s="363"/>
      <c r="W29" s="363"/>
      <c r="X29" s="363"/>
      <c r="Y29" s="364"/>
      <c r="AA29" s="665" t="s">
        <v>799</v>
      </c>
      <c r="AB29" s="341" t="s">
        <v>665</v>
      </c>
      <c r="AC29" s="342" t="s">
        <v>742</v>
      </c>
      <c r="AD29" s="364"/>
      <c r="AF29" s="694" t="s">
        <v>799</v>
      </c>
      <c r="AG29" s="341" t="s">
        <v>665</v>
      </c>
      <c r="AH29" s="377" t="s">
        <v>742</v>
      </c>
      <c r="AI29" s="351">
        <f>+F29-R29-AD29</f>
        <v>0</v>
      </c>
    </row>
    <row r="30" spans="3:35" ht="16.5" customHeight="1">
      <c r="C30" s="666"/>
      <c r="D30" s="371" t="s">
        <v>666</v>
      </c>
      <c r="E30" s="368" t="s">
        <v>744</v>
      </c>
      <c r="F30" s="352">
        <f>+PRESUPUESTO!I8</f>
        <v>0</v>
      </c>
      <c r="G30" s="352">
        <f>+PRESUPUESTO!I8+PRESUPUESTO!J8</f>
        <v>0</v>
      </c>
      <c r="H30" s="352">
        <f>+PRESUPUESTO!I8+PRESUPUESTO!J8+PRESUPUESTO!K8</f>
        <v>0</v>
      </c>
      <c r="I30" s="352">
        <f>+PRESUPUESTO!I8+PRESUPUESTO!J8+PRESUPUESTO!K8+PRESUPUESTO!N8</f>
        <v>0</v>
      </c>
      <c r="J30" s="352">
        <f>+PRESUPUESTO!I8*PRESUPUESTO!J8*PRESUPUESTO!K8*PRESUPUESTO!N8*PRESUPUESTO!O8</f>
        <v>0</v>
      </c>
      <c r="K30" s="352">
        <f>+PRESUPUESTO!I8+PRESUPUESTO!J8+PRESUPUESTO!K8+PRESUPUESTO!N8+PRESUPUESTO!O8+PRESUPUESTO!P8</f>
        <v>0</v>
      </c>
      <c r="L30" s="352" t="e">
        <f>+PRESUPUESTO!I8+PRESUPUESTO!J8+PRESUPUESTO!K8+PRESUPUESTO!N8+PRESUPUESTO!O8+PRESUPUESTO!P8+PRESUPUESTO!#REF!</f>
        <v>#REF!</v>
      </c>
      <c r="M30" s="353" t="e">
        <f>+PRESUPUESTO!I8+PRESUPUESTO!J8+PRESUPUESTO!K8+PRESUPUESTO!N8+PRESUPUESTO!O8+PRESUPUESTO!P8+PRESUPUESTO!#REF!+PRESUPUESTO!#REF!</f>
        <v>#REF!</v>
      </c>
      <c r="O30" s="666"/>
      <c r="P30" s="288" t="s">
        <v>666</v>
      </c>
      <c r="Q30" s="307" t="s">
        <v>744</v>
      </c>
      <c r="R30" s="356"/>
      <c r="S30" s="356"/>
      <c r="T30" s="356"/>
      <c r="U30" s="356"/>
      <c r="V30" s="356"/>
      <c r="W30" s="356"/>
      <c r="X30" s="356"/>
      <c r="Y30" s="357"/>
      <c r="AA30" s="666"/>
      <c r="AB30" s="288" t="s">
        <v>666</v>
      </c>
      <c r="AC30" s="307" t="s">
        <v>744</v>
      </c>
      <c r="AD30" s="357"/>
      <c r="AF30" s="683"/>
      <c r="AG30" s="288" t="s">
        <v>666</v>
      </c>
      <c r="AH30" s="258" t="s">
        <v>744</v>
      </c>
      <c r="AI30" s="353">
        <f t="shared" ref="AI30:AI37" si="0">+F30-R30-AD30</f>
        <v>0</v>
      </c>
    </row>
    <row r="31" spans="3:35">
      <c r="C31" s="666"/>
      <c r="D31" s="371" t="s">
        <v>667</v>
      </c>
      <c r="E31" s="368" t="s">
        <v>745</v>
      </c>
      <c r="F31" s="352">
        <f>+PRESUPUESTO!I9</f>
        <v>0</v>
      </c>
      <c r="G31" s="352">
        <f>+PRESUPUESTO!I9+PRESUPUESTO!J9</f>
        <v>0</v>
      </c>
      <c r="H31" s="352">
        <f>+PRESUPUESTO!I9+PRESUPUESTO!J9+PRESUPUESTO!K9</f>
        <v>0</v>
      </c>
      <c r="I31" s="352">
        <f>+PRESUPUESTO!I9+PRESUPUESTO!J9+PRESUPUESTO!K9+PRESUPUESTO!N9</f>
        <v>0</v>
      </c>
      <c r="J31" s="352">
        <f>+PRESUPUESTO!I9*PRESUPUESTO!J9*PRESUPUESTO!K9*PRESUPUESTO!N9*PRESUPUESTO!O9</f>
        <v>0</v>
      </c>
      <c r="K31" s="352">
        <f>+PRESUPUESTO!I9+PRESUPUESTO!J9+PRESUPUESTO!K9+PRESUPUESTO!N9+PRESUPUESTO!O9+PRESUPUESTO!P9</f>
        <v>0</v>
      </c>
      <c r="L31" s="352" t="e">
        <f>+PRESUPUESTO!I9+PRESUPUESTO!J9+PRESUPUESTO!K9+PRESUPUESTO!N9+PRESUPUESTO!O9+PRESUPUESTO!P9+PRESUPUESTO!#REF!</f>
        <v>#REF!</v>
      </c>
      <c r="M31" s="353" t="e">
        <f>+PRESUPUESTO!I9+PRESUPUESTO!J9+PRESUPUESTO!K9+PRESUPUESTO!N9+PRESUPUESTO!O9+PRESUPUESTO!P9+PRESUPUESTO!#REF!+PRESUPUESTO!#REF!</f>
        <v>#REF!</v>
      </c>
      <c r="O31" s="666"/>
      <c r="P31" s="288" t="s">
        <v>667</v>
      </c>
      <c r="Q31" s="307" t="s">
        <v>745</v>
      </c>
      <c r="R31" s="356"/>
      <c r="S31" s="356"/>
      <c r="T31" s="356"/>
      <c r="U31" s="356"/>
      <c r="V31" s="356"/>
      <c r="W31" s="356"/>
      <c r="X31" s="356"/>
      <c r="Y31" s="357"/>
      <c r="AA31" s="666"/>
      <c r="AB31" s="288" t="s">
        <v>667</v>
      </c>
      <c r="AC31" s="307" t="s">
        <v>745</v>
      </c>
      <c r="AD31" s="357"/>
      <c r="AF31" s="683"/>
      <c r="AG31" s="288" t="s">
        <v>667</v>
      </c>
      <c r="AH31" s="258" t="s">
        <v>745</v>
      </c>
      <c r="AI31" s="353">
        <f t="shared" si="0"/>
        <v>0</v>
      </c>
    </row>
    <row r="32" spans="3:35">
      <c r="C32" s="666"/>
      <c r="D32" s="371" t="s">
        <v>668</v>
      </c>
      <c r="E32" s="368" t="s">
        <v>746</v>
      </c>
      <c r="F32" s="352">
        <f>+PRESUPUESTO!I10</f>
        <v>0</v>
      </c>
      <c r="G32" s="352">
        <f>+PRESUPUESTO!I10+PRESUPUESTO!J10</f>
        <v>0</v>
      </c>
      <c r="H32" s="352">
        <f>+PRESUPUESTO!I10+PRESUPUESTO!J10+PRESUPUESTO!K10</f>
        <v>0</v>
      </c>
      <c r="I32" s="352">
        <f>+PRESUPUESTO!I10+PRESUPUESTO!J10+PRESUPUESTO!K10+PRESUPUESTO!N10</f>
        <v>0</v>
      </c>
      <c r="J32" s="352">
        <f>+PRESUPUESTO!I10*PRESUPUESTO!J10*PRESUPUESTO!K10*PRESUPUESTO!N10*PRESUPUESTO!O10</f>
        <v>0</v>
      </c>
      <c r="K32" s="352">
        <f>+PRESUPUESTO!I10+PRESUPUESTO!J10+PRESUPUESTO!K10+PRESUPUESTO!N10+PRESUPUESTO!O10+PRESUPUESTO!P10</f>
        <v>0</v>
      </c>
      <c r="L32" s="352" t="e">
        <f>+PRESUPUESTO!I10+PRESUPUESTO!J10+PRESUPUESTO!K10+PRESUPUESTO!N10+PRESUPUESTO!O10+PRESUPUESTO!P10+PRESUPUESTO!#REF!</f>
        <v>#REF!</v>
      </c>
      <c r="M32" s="353" t="e">
        <f>+PRESUPUESTO!I10+PRESUPUESTO!J10+PRESUPUESTO!K10+PRESUPUESTO!N10+PRESUPUESTO!O10+PRESUPUESTO!P10+PRESUPUESTO!#REF!+PRESUPUESTO!#REF!</f>
        <v>#REF!</v>
      </c>
      <c r="O32" s="666"/>
      <c r="P32" s="288" t="s">
        <v>668</v>
      </c>
      <c r="Q32" s="307" t="s">
        <v>746</v>
      </c>
      <c r="R32" s="356"/>
      <c r="S32" s="356"/>
      <c r="T32" s="356"/>
      <c r="U32" s="356"/>
      <c r="V32" s="356"/>
      <c r="W32" s="356"/>
      <c r="X32" s="356"/>
      <c r="Y32" s="357"/>
      <c r="AA32" s="666"/>
      <c r="AB32" s="288" t="s">
        <v>668</v>
      </c>
      <c r="AC32" s="307" t="s">
        <v>746</v>
      </c>
      <c r="AD32" s="357"/>
      <c r="AF32" s="683"/>
      <c r="AG32" s="288" t="s">
        <v>668</v>
      </c>
      <c r="AH32" s="258" t="s">
        <v>746</v>
      </c>
      <c r="AI32" s="353">
        <f t="shared" si="0"/>
        <v>0</v>
      </c>
    </row>
    <row r="33" spans="3:35">
      <c r="C33" s="666"/>
      <c r="D33" s="371" t="s">
        <v>669</v>
      </c>
      <c r="E33" s="368" t="s">
        <v>747</v>
      </c>
      <c r="F33" s="352">
        <f>+PRESUPUESTO!I11</f>
        <v>0</v>
      </c>
      <c r="G33" s="352">
        <f>+PRESUPUESTO!I11+PRESUPUESTO!J11</f>
        <v>0</v>
      </c>
      <c r="H33" s="352">
        <f>+PRESUPUESTO!I11+PRESUPUESTO!J11+PRESUPUESTO!K11</f>
        <v>0</v>
      </c>
      <c r="I33" s="352">
        <f>+PRESUPUESTO!I11+PRESUPUESTO!J11+PRESUPUESTO!K11+PRESUPUESTO!N11</f>
        <v>0</v>
      </c>
      <c r="J33" s="352">
        <f>+PRESUPUESTO!I11*PRESUPUESTO!J11*PRESUPUESTO!K11*PRESUPUESTO!N11*PRESUPUESTO!O11</f>
        <v>0</v>
      </c>
      <c r="K33" s="352">
        <f>+PRESUPUESTO!I11+PRESUPUESTO!J11+PRESUPUESTO!K11+PRESUPUESTO!N11+PRESUPUESTO!O11+PRESUPUESTO!P11</f>
        <v>0</v>
      </c>
      <c r="L33" s="352" t="e">
        <f>+PRESUPUESTO!I11+PRESUPUESTO!J11+PRESUPUESTO!K11+PRESUPUESTO!N11+PRESUPUESTO!O11+PRESUPUESTO!P11+PRESUPUESTO!#REF!</f>
        <v>#REF!</v>
      </c>
      <c r="M33" s="353" t="e">
        <f>+PRESUPUESTO!I11+PRESUPUESTO!J11+PRESUPUESTO!K11+PRESUPUESTO!N11+PRESUPUESTO!O11+PRESUPUESTO!P11+PRESUPUESTO!#REF!+PRESUPUESTO!#REF!</f>
        <v>#REF!</v>
      </c>
      <c r="O33" s="666"/>
      <c r="P33" s="288" t="s">
        <v>669</v>
      </c>
      <c r="Q33" s="307" t="s">
        <v>747</v>
      </c>
      <c r="R33" s="356"/>
      <c r="S33" s="356"/>
      <c r="T33" s="356"/>
      <c r="U33" s="356"/>
      <c r="V33" s="356"/>
      <c r="W33" s="356"/>
      <c r="X33" s="356"/>
      <c r="Y33" s="357"/>
      <c r="AA33" s="666"/>
      <c r="AB33" s="288" t="s">
        <v>669</v>
      </c>
      <c r="AC33" s="307" t="s">
        <v>747</v>
      </c>
      <c r="AD33" s="357"/>
      <c r="AF33" s="683"/>
      <c r="AG33" s="288" t="s">
        <v>669</v>
      </c>
      <c r="AH33" s="258" t="s">
        <v>747</v>
      </c>
      <c r="AI33" s="353">
        <f t="shared" si="0"/>
        <v>0</v>
      </c>
    </row>
    <row r="34" spans="3:35">
      <c r="C34" s="666"/>
      <c r="D34" s="371" t="s">
        <v>670</v>
      </c>
      <c r="E34" s="368" t="s">
        <v>748</v>
      </c>
      <c r="F34" s="352" t="e">
        <f>+PRESUPUESTO!#REF!</f>
        <v>#REF!</v>
      </c>
      <c r="G34" s="352" t="e">
        <f>+PRESUPUESTO!#REF!+PRESUPUESTO!#REF!</f>
        <v>#REF!</v>
      </c>
      <c r="H34" s="352" t="e">
        <f>+PRESUPUESTO!#REF!+PRESUPUESTO!#REF!+PRESUPUESTO!#REF!</f>
        <v>#REF!</v>
      </c>
      <c r="I34" s="352" t="e">
        <f>+PRESUPUESTO!#REF!+PRESUPUESTO!#REF!+PRESUPUESTO!#REF!+PRESUPUESTO!#REF!</f>
        <v>#REF!</v>
      </c>
      <c r="J34" s="352" t="e">
        <f>+PRESUPUESTO!#REF!*PRESUPUESTO!#REF!*PRESUPUESTO!#REF!*PRESUPUESTO!#REF!*PRESUPUESTO!#REF!</f>
        <v>#REF!</v>
      </c>
      <c r="K34" s="352" t="e">
        <f>+PRESUPUESTO!#REF!+PRESUPUESTO!#REF!+PRESUPUESTO!#REF!+PRESUPUESTO!#REF!+PRESUPUESTO!#REF!+PRESUPUESTO!#REF!</f>
        <v>#REF!</v>
      </c>
      <c r="L34" s="352" t="e">
        <f>+PRESUPUESTO!#REF!+PRESUPUESTO!#REF!+PRESUPUESTO!#REF!+PRESUPUESTO!#REF!+PRESUPUESTO!#REF!+PRESUPUESTO!#REF!+PRESUPUESTO!#REF!</f>
        <v>#REF!</v>
      </c>
      <c r="M34" s="353" t="e">
        <f>+PRESUPUESTO!#REF!+PRESUPUESTO!#REF!+PRESUPUESTO!#REF!+PRESUPUESTO!#REF!+PRESUPUESTO!#REF!+PRESUPUESTO!#REF!+PRESUPUESTO!#REF!+PRESUPUESTO!#REF!</f>
        <v>#REF!</v>
      </c>
      <c r="O34" s="666"/>
      <c r="P34" s="288" t="s">
        <v>670</v>
      </c>
      <c r="Q34" s="307" t="s">
        <v>748</v>
      </c>
      <c r="R34" s="356"/>
      <c r="S34" s="356"/>
      <c r="T34" s="356"/>
      <c r="U34" s="356"/>
      <c r="V34" s="356"/>
      <c r="W34" s="356"/>
      <c r="X34" s="356"/>
      <c r="Y34" s="357"/>
      <c r="AA34" s="666"/>
      <c r="AB34" s="288" t="s">
        <v>670</v>
      </c>
      <c r="AC34" s="307" t="s">
        <v>748</v>
      </c>
      <c r="AD34" s="357"/>
      <c r="AF34" s="683"/>
      <c r="AG34" s="288" t="s">
        <v>670</v>
      </c>
      <c r="AH34" s="258" t="s">
        <v>748</v>
      </c>
      <c r="AI34" s="353" t="e">
        <f t="shared" si="0"/>
        <v>#REF!</v>
      </c>
    </row>
    <row r="35" spans="3:35">
      <c r="C35" s="666"/>
      <c r="D35" s="371" t="s">
        <v>671</v>
      </c>
      <c r="E35" s="368" t="s">
        <v>749</v>
      </c>
      <c r="F35" s="352" t="e">
        <f>+PRESUPUESTO!#REF!</f>
        <v>#REF!</v>
      </c>
      <c r="G35" s="352" t="e">
        <f>+PRESUPUESTO!#REF!+PRESUPUESTO!#REF!</f>
        <v>#REF!</v>
      </c>
      <c r="H35" s="352" t="e">
        <f>+PRESUPUESTO!#REF!+PRESUPUESTO!#REF!+PRESUPUESTO!#REF!</f>
        <v>#REF!</v>
      </c>
      <c r="I35" s="352" t="e">
        <f>+PRESUPUESTO!#REF!+PRESUPUESTO!#REF!+PRESUPUESTO!#REF!+PRESUPUESTO!#REF!</f>
        <v>#REF!</v>
      </c>
      <c r="J35" s="352" t="e">
        <f>+PRESUPUESTO!#REF!*PRESUPUESTO!#REF!*PRESUPUESTO!#REF!*PRESUPUESTO!#REF!*PRESUPUESTO!#REF!</f>
        <v>#REF!</v>
      </c>
      <c r="K35" s="352" t="e">
        <f>+PRESUPUESTO!#REF!+PRESUPUESTO!#REF!+PRESUPUESTO!#REF!+PRESUPUESTO!#REF!+PRESUPUESTO!#REF!+PRESUPUESTO!#REF!</f>
        <v>#REF!</v>
      </c>
      <c r="L35" s="352" t="e">
        <f>+PRESUPUESTO!#REF!+PRESUPUESTO!#REF!+PRESUPUESTO!#REF!+PRESUPUESTO!#REF!+PRESUPUESTO!#REF!+PRESUPUESTO!#REF!+PRESUPUESTO!#REF!</f>
        <v>#REF!</v>
      </c>
      <c r="M35" s="353" t="e">
        <f>+PRESUPUESTO!#REF!+PRESUPUESTO!#REF!+PRESUPUESTO!#REF!+PRESUPUESTO!#REF!+PRESUPUESTO!#REF!+PRESUPUESTO!#REF!+PRESUPUESTO!#REF!+PRESUPUESTO!#REF!</f>
        <v>#REF!</v>
      </c>
      <c r="O35" s="666"/>
      <c r="P35" s="288" t="s">
        <v>671</v>
      </c>
      <c r="Q35" s="307" t="s">
        <v>749</v>
      </c>
      <c r="R35" s="356"/>
      <c r="S35" s="356"/>
      <c r="T35" s="356"/>
      <c r="U35" s="356"/>
      <c r="V35" s="356"/>
      <c r="W35" s="356"/>
      <c r="X35" s="356"/>
      <c r="Y35" s="357"/>
      <c r="AA35" s="666"/>
      <c r="AB35" s="288" t="s">
        <v>671</v>
      </c>
      <c r="AC35" s="307" t="s">
        <v>749</v>
      </c>
      <c r="AD35" s="357"/>
      <c r="AF35" s="683"/>
      <c r="AG35" s="288" t="s">
        <v>671</v>
      </c>
      <c r="AH35" s="258" t="s">
        <v>749</v>
      </c>
      <c r="AI35" s="353" t="e">
        <f t="shared" si="0"/>
        <v>#REF!</v>
      </c>
    </row>
    <row r="36" spans="3:35">
      <c r="C36" s="666"/>
      <c r="D36" s="371" t="s">
        <v>672</v>
      </c>
      <c r="E36" s="368" t="s">
        <v>750</v>
      </c>
      <c r="F36" s="352" t="e">
        <f>+PRESUPUESTO!#REF!</f>
        <v>#REF!</v>
      </c>
      <c r="G36" s="352" t="e">
        <f>+PRESUPUESTO!#REF!+PRESUPUESTO!#REF!</f>
        <v>#REF!</v>
      </c>
      <c r="H36" s="352" t="e">
        <f>+PRESUPUESTO!#REF!+PRESUPUESTO!#REF!+PRESUPUESTO!#REF!</f>
        <v>#REF!</v>
      </c>
      <c r="I36" s="352" t="e">
        <f>+PRESUPUESTO!#REF!+PRESUPUESTO!#REF!+PRESUPUESTO!#REF!+PRESUPUESTO!#REF!</f>
        <v>#REF!</v>
      </c>
      <c r="J36" s="352" t="e">
        <f>+PRESUPUESTO!#REF!*PRESUPUESTO!#REF!*PRESUPUESTO!#REF!*PRESUPUESTO!#REF!*PRESUPUESTO!#REF!</f>
        <v>#REF!</v>
      </c>
      <c r="K36" s="352" t="e">
        <f>+PRESUPUESTO!#REF!+PRESUPUESTO!#REF!+PRESUPUESTO!#REF!+PRESUPUESTO!#REF!+PRESUPUESTO!#REF!+PRESUPUESTO!#REF!</f>
        <v>#REF!</v>
      </c>
      <c r="L36" s="352" t="e">
        <f>+PRESUPUESTO!#REF!+PRESUPUESTO!#REF!+PRESUPUESTO!#REF!+PRESUPUESTO!#REF!+PRESUPUESTO!#REF!+PRESUPUESTO!#REF!+PRESUPUESTO!#REF!</f>
        <v>#REF!</v>
      </c>
      <c r="M36" s="353" t="e">
        <f>+PRESUPUESTO!#REF!+PRESUPUESTO!#REF!+PRESUPUESTO!#REF!+PRESUPUESTO!#REF!+PRESUPUESTO!#REF!+PRESUPUESTO!#REF!+PRESUPUESTO!#REF!+PRESUPUESTO!#REF!</f>
        <v>#REF!</v>
      </c>
      <c r="O36" s="666"/>
      <c r="P36" s="288" t="s">
        <v>672</v>
      </c>
      <c r="Q36" s="307" t="s">
        <v>750</v>
      </c>
      <c r="R36" s="356"/>
      <c r="S36" s="356"/>
      <c r="T36" s="356"/>
      <c r="U36" s="356"/>
      <c r="V36" s="356"/>
      <c r="W36" s="356"/>
      <c r="X36" s="356"/>
      <c r="Y36" s="357"/>
      <c r="AA36" s="666"/>
      <c r="AB36" s="288" t="s">
        <v>672</v>
      </c>
      <c r="AC36" s="307" t="s">
        <v>750</v>
      </c>
      <c r="AD36" s="357"/>
      <c r="AF36" s="683"/>
      <c r="AG36" s="288" t="s">
        <v>672</v>
      </c>
      <c r="AH36" s="258" t="s">
        <v>750</v>
      </c>
      <c r="AI36" s="353" t="e">
        <f t="shared" si="0"/>
        <v>#REF!</v>
      </c>
    </row>
    <row r="37" spans="3:35" ht="30.75" thickBot="1">
      <c r="C37" s="667"/>
      <c r="D37" s="372" t="s">
        <v>769</v>
      </c>
      <c r="E37" s="369" t="s">
        <v>768</v>
      </c>
      <c r="F37" s="354">
        <f>+PRESUPUESTO!I12</f>
        <v>0</v>
      </c>
      <c r="G37" s="354">
        <f>+PRESUPUESTO!I12+PRESUPUESTO!J12</f>
        <v>0</v>
      </c>
      <c r="H37" s="354">
        <f>+PRESUPUESTO!I12+PRESUPUESTO!J12+PRESUPUESTO!K12</f>
        <v>0</v>
      </c>
      <c r="I37" s="354">
        <f>+PRESUPUESTO!I12+PRESUPUESTO!J12+PRESUPUESTO!K12+PRESUPUESTO!N12</f>
        <v>0</v>
      </c>
      <c r="J37" s="354">
        <f>+PRESUPUESTO!I12*PRESUPUESTO!J12*PRESUPUESTO!K12*PRESUPUESTO!N12*PRESUPUESTO!O12</f>
        <v>0</v>
      </c>
      <c r="K37" s="354">
        <f>+PRESUPUESTO!I12+PRESUPUESTO!J12+PRESUPUESTO!K12+PRESUPUESTO!N12+PRESUPUESTO!O12+PRESUPUESTO!P12</f>
        <v>0</v>
      </c>
      <c r="L37" s="354" t="e">
        <f>+PRESUPUESTO!I12+PRESUPUESTO!J12+PRESUPUESTO!K12+PRESUPUESTO!N12+PRESUPUESTO!O12+PRESUPUESTO!P12+PRESUPUESTO!#REF!</f>
        <v>#REF!</v>
      </c>
      <c r="M37" s="355" t="e">
        <f>+PRESUPUESTO!I12+PRESUPUESTO!J12+PRESUPUESTO!K12+PRESUPUESTO!N12+PRESUPUESTO!O12+PRESUPUESTO!P12+PRESUPUESTO!#REF!+PRESUPUESTO!#REF!</f>
        <v>#REF!</v>
      </c>
      <c r="O37" s="667"/>
      <c r="P37" s="291" t="s">
        <v>769</v>
      </c>
      <c r="Q37" s="308" t="s">
        <v>768</v>
      </c>
      <c r="R37" s="365"/>
      <c r="S37" s="365"/>
      <c r="T37" s="365"/>
      <c r="U37" s="365"/>
      <c r="V37" s="365"/>
      <c r="W37" s="365"/>
      <c r="X37" s="365"/>
      <c r="Y37" s="366"/>
      <c r="AA37" s="667"/>
      <c r="AB37" s="291" t="s">
        <v>769</v>
      </c>
      <c r="AC37" s="308" t="s">
        <v>768</v>
      </c>
      <c r="AD37" s="366"/>
      <c r="AF37" s="695"/>
      <c r="AG37" s="291" t="s">
        <v>769</v>
      </c>
      <c r="AH37" s="263" t="s">
        <v>768</v>
      </c>
      <c r="AI37" s="355">
        <f t="shared" si="0"/>
        <v>0</v>
      </c>
    </row>
    <row r="38" spans="3:35">
      <c r="C38" s="668" t="s">
        <v>800</v>
      </c>
      <c r="D38" s="294" t="s">
        <v>677</v>
      </c>
      <c r="E38" s="277" t="s">
        <v>673</v>
      </c>
      <c r="F38" s="343">
        <f>+PRESUPUESTO!I13</f>
        <v>0</v>
      </c>
      <c r="G38" s="343">
        <f>+PRESUPUESTO!I13+PRESUPUESTO!J13</f>
        <v>0</v>
      </c>
      <c r="H38" s="343">
        <f>+PRESUPUESTO!I13+PRESUPUESTO!J13+PRESUPUESTO!K13</f>
        <v>0</v>
      </c>
      <c r="I38" s="343">
        <f>+PRESUPUESTO!I13+PRESUPUESTO!J13+PRESUPUESTO!K13+PRESUPUESTO!N13</f>
        <v>0</v>
      </c>
      <c r="J38" s="343">
        <f>+PRESUPUESTO!I13*PRESUPUESTO!J13*PRESUPUESTO!K13*PRESUPUESTO!N13*PRESUPUESTO!O13</f>
        <v>0</v>
      </c>
      <c r="K38" s="343">
        <f>+PRESUPUESTO!I13+PRESUPUESTO!J13+PRESUPUESTO!K13+PRESUPUESTO!N13+PRESUPUESTO!O13+PRESUPUESTO!P13</f>
        <v>0</v>
      </c>
      <c r="L38" s="343" t="e">
        <f>+PRESUPUESTO!I13+PRESUPUESTO!J13+PRESUPUESTO!K13+PRESUPUESTO!N13+PRESUPUESTO!O13+PRESUPUESTO!P13+PRESUPUESTO!#REF!</f>
        <v>#REF!</v>
      </c>
      <c r="M38" s="344" t="e">
        <f>+PRESUPUESTO!I13+PRESUPUESTO!J13+PRESUPUESTO!K13+PRESUPUESTO!N13+PRESUPUESTO!O13+PRESUPUESTO!P13+PRESUPUESTO!#REF!+PRESUPUESTO!#REF!</f>
        <v>#REF!</v>
      </c>
      <c r="O38" s="653" t="s">
        <v>800</v>
      </c>
      <c r="P38" s="296" t="s">
        <v>677</v>
      </c>
      <c r="Q38" s="361" t="s">
        <v>673</v>
      </c>
      <c r="R38" s="290"/>
      <c r="S38" s="290"/>
      <c r="T38" s="290"/>
      <c r="U38" s="290"/>
      <c r="V38" s="290"/>
      <c r="W38" s="290"/>
      <c r="X38" s="290"/>
      <c r="Y38" s="362"/>
      <c r="AA38" s="653" t="s">
        <v>800</v>
      </c>
      <c r="AB38" s="296" t="s">
        <v>677</v>
      </c>
      <c r="AC38" s="361" t="s">
        <v>673</v>
      </c>
      <c r="AD38" s="362"/>
      <c r="AF38" s="653" t="s">
        <v>800</v>
      </c>
      <c r="AG38" s="296" t="s">
        <v>677</v>
      </c>
      <c r="AH38" s="361" t="s">
        <v>673</v>
      </c>
      <c r="AI38" s="362"/>
    </row>
    <row r="39" spans="3:35">
      <c r="C39" s="653"/>
      <c r="D39" s="285" t="s">
        <v>770</v>
      </c>
      <c r="E39" s="231" t="s">
        <v>26</v>
      </c>
      <c r="F39" s="309">
        <f>+PRESUPUESTO!I14</f>
        <v>0</v>
      </c>
      <c r="G39" s="309">
        <f>+PRESUPUESTO!I14+PRESUPUESTO!J14</f>
        <v>0</v>
      </c>
      <c r="H39" s="309">
        <f>+PRESUPUESTO!I14+PRESUPUESTO!J14+PRESUPUESTO!K14</f>
        <v>0</v>
      </c>
      <c r="I39" s="309">
        <f>+PRESUPUESTO!I14+PRESUPUESTO!J14+PRESUPUESTO!K14+PRESUPUESTO!N14</f>
        <v>0</v>
      </c>
      <c r="J39" s="309">
        <f>+PRESUPUESTO!I14*PRESUPUESTO!J14*PRESUPUESTO!K14*PRESUPUESTO!N14*PRESUPUESTO!O14</f>
        <v>0</v>
      </c>
      <c r="K39" s="309">
        <f>+PRESUPUESTO!I14+PRESUPUESTO!J14+PRESUPUESTO!K14+PRESUPUESTO!N14+PRESUPUESTO!O14+PRESUPUESTO!P14</f>
        <v>0</v>
      </c>
      <c r="L39" s="309" t="e">
        <f>+PRESUPUESTO!I14+PRESUPUESTO!J14+PRESUPUESTO!K14+PRESUPUESTO!N14+PRESUPUESTO!O14+PRESUPUESTO!P14+PRESUPUESTO!#REF!</f>
        <v>#REF!</v>
      </c>
      <c r="M39" s="345" t="e">
        <f>+PRESUPUESTO!I14+PRESUPUESTO!J14+PRESUPUESTO!K14+PRESUPUESTO!N14+PRESUPUESTO!O14+PRESUPUESTO!P14+PRESUPUESTO!#REF!+PRESUPUESTO!#REF!</f>
        <v>#REF!</v>
      </c>
      <c r="O39" s="653"/>
      <c r="P39" s="285" t="s">
        <v>770</v>
      </c>
      <c r="Q39" s="256" t="s">
        <v>26</v>
      </c>
      <c r="R39" s="130"/>
      <c r="S39" s="130"/>
      <c r="T39" s="130"/>
      <c r="U39" s="130"/>
      <c r="V39" s="130"/>
      <c r="W39" s="130"/>
      <c r="X39" s="130"/>
      <c r="Y39" s="358"/>
      <c r="AA39" s="653"/>
      <c r="AB39" s="285" t="s">
        <v>770</v>
      </c>
      <c r="AC39" s="256" t="s">
        <v>26</v>
      </c>
      <c r="AD39" s="358"/>
      <c r="AF39" s="653"/>
      <c r="AG39" s="285" t="s">
        <v>770</v>
      </c>
      <c r="AH39" s="256" t="s">
        <v>26</v>
      </c>
      <c r="AI39" s="358"/>
    </row>
    <row r="40" spans="3:35">
      <c r="C40" s="653"/>
      <c r="D40" s="285" t="s">
        <v>771</v>
      </c>
      <c r="E40" s="231" t="s">
        <v>674</v>
      </c>
      <c r="F40" s="309">
        <f>+PRESUPUESTO!I15</f>
        <v>0</v>
      </c>
      <c r="G40" s="309">
        <f>+PRESUPUESTO!I15+PRESUPUESTO!J15</f>
        <v>0</v>
      </c>
      <c r="H40" s="309">
        <f>+PRESUPUESTO!I15+PRESUPUESTO!J15+PRESUPUESTO!K15</f>
        <v>0</v>
      </c>
      <c r="I40" s="309">
        <f>+PRESUPUESTO!I15+PRESUPUESTO!J15+PRESUPUESTO!K15+PRESUPUESTO!N15</f>
        <v>0</v>
      </c>
      <c r="J40" s="309">
        <f>+PRESUPUESTO!I15*PRESUPUESTO!J15*PRESUPUESTO!K15*PRESUPUESTO!N15*PRESUPUESTO!O15</f>
        <v>0</v>
      </c>
      <c r="K40" s="309">
        <f>+PRESUPUESTO!I15+PRESUPUESTO!J15+PRESUPUESTO!K15+PRESUPUESTO!N15+PRESUPUESTO!O15+PRESUPUESTO!P15</f>
        <v>0</v>
      </c>
      <c r="L40" s="309" t="e">
        <f>+PRESUPUESTO!I15+PRESUPUESTO!J15+PRESUPUESTO!K15+PRESUPUESTO!N15+PRESUPUESTO!O15+PRESUPUESTO!P15+PRESUPUESTO!#REF!</f>
        <v>#REF!</v>
      </c>
      <c r="M40" s="345" t="e">
        <f>+PRESUPUESTO!I15+PRESUPUESTO!J15+PRESUPUESTO!K15+PRESUPUESTO!N15+PRESUPUESTO!O15+PRESUPUESTO!P15+PRESUPUESTO!#REF!+PRESUPUESTO!#REF!</f>
        <v>#REF!</v>
      </c>
      <c r="O40" s="653"/>
      <c r="P40" s="285" t="s">
        <v>771</v>
      </c>
      <c r="Q40" s="256" t="s">
        <v>674</v>
      </c>
      <c r="R40" s="130"/>
      <c r="S40" s="130"/>
      <c r="T40" s="130"/>
      <c r="U40" s="130"/>
      <c r="V40" s="130"/>
      <c r="W40" s="130"/>
      <c r="X40" s="130"/>
      <c r="Y40" s="358"/>
      <c r="AA40" s="653"/>
      <c r="AB40" s="285" t="s">
        <v>771</v>
      </c>
      <c r="AC40" s="256" t="s">
        <v>674</v>
      </c>
      <c r="AD40" s="358"/>
      <c r="AF40" s="653"/>
      <c r="AG40" s="285" t="s">
        <v>771</v>
      </c>
      <c r="AH40" s="256" t="s">
        <v>674</v>
      </c>
      <c r="AI40" s="358"/>
    </row>
    <row r="41" spans="3:35">
      <c r="C41" s="653"/>
      <c r="D41" s="285" t="s">
        <v>772</v>
      </c>
      <c r="E41" s="231" t="s">
        <v>675</v>
      </c>
      <c r="F41" s="309">
        <f>+PRESUPUESTO!I16</f>
        <v>0</v>
      </c>
      <c r="G41" s="309">
        <f>+PRESUPUESTO!I16+PRESUPUESTO!J16</f>
        <v>0</v>
      </c>
      <c r="H41" s="309">
        <f>+PRESUPUESTO!I16+PRESUPUESTO!J16+PRESUPUESTO!K16</f>
        <v>0</v>
      </c>
      <c r="I41" s="309">
        <f>+PRESUPUESTO!I16+PRESUPUESTO!J16+PRESUPUESTO!K16+PRESUPUESTO!N16</f>
        <v>0</v>
      </c>
      <c r="J41" s="309">
        <f>+PRESUPUESTO!I16*PRESUPUESTO!J16*PRESUPUESTO!K16*PRESUPUESTO!N16*PRESUPUESTO!O16</f>
        <v>0</v>
      </c>
      <c r="K41" s="309">
        <f>+PRESUPUESTO!I16+PRESUPUESTO!J16+PRESUPUESTO!K16+PRESUPUESTO!N16+PRESUPUESTO!O16+PRESUPUESTO!P16</f>
        <v>0</v>
      </c>
      <c r="L41" s="309" t="e">
        <f>+PRESUPUESTO!I16+PRESUPUESTO!J16+PRESUPUESTO!K16+PRESUPUESTO!N16+PRESUPUESTO!O16+PRESUPUESTO!P16+PRESUPUESTO!#REF!</f>
        <v>#REF!</v>
      </c>
      <c r="M41" s="345" t="e">
        <f>+PRESUPUESTO!I16+PRESUPUESTO!J16+PRESUPUESTO!K16+PRESUPUESTO!N16+PRESUPUESTO!O16+PRESUPUESTO!P16+PRESUPUESTO!#REF!+PRESUPUESTO!#REF!</f>
        <v>#REF!</v>
      </c>
      <c r="O41" s="653"/>
      <c r="P41" s="285" t="s">
        <v>772</v>
      </c>
      <c r="Q41" s="256" t="s">
        <v>675</v>
      </c>
      <c r="R41" s="130"/>
      <c r="S41" s="130"/>
      <c r="T41" s="130"/>
      <c r="U41" s="130"/>
      <c r="V41" s="130"/>
      <c r="W41" s="130"/>
      <c r="X41" s="130"/>
      <c r="Y41" s="358"/>
      <c r="AA41" s="653"/>
      <c r="AB41" s="285" t="s">
        <v>772</v>
      </c>
      <c r="AC41" s="256" t="s">
        <v>675</v>
      </c>
      <c r="AD41" s="358"/>
      <c r="AF41" s="653"/>
      <c r="AG41" s="285" t="s">
        <v>772</v>
      </c>
      <c r="AH41" s="256" t="s">
        <v>675</v>
      </c>
      <c r="AI41" s="358"/>
    </row>
    <row r="42" spans="3:35">
      <c r="C42" s="653"/>
      <c r="D42" s="285" t="s">
        <v>773</v>
      </c>
      <c r="E42" s="231" t="s">
        <v>676</v>
      </c>
      <c r="F42" s="309">
        <f>+PRESUPUESTO!I17</f>
        <v>0</v>
      </c>
      <c r="G42" s="309">
        <f>+PRESUPUESTO!I17+PRESUPUESTO!J17</f>
        <v>0</v>
      </c>
      <c r="H42" s="309">
        <f>+PRESUPUESTO!I17+PRESUPUESTO!J17+PRESUPUESTO!K17</f>
        <v>0</v>
      </c>
      <c r="I42" s="309">
        <f>+PRESUPUESTO!I17+PRESUPUESTO!J17+PRESUPUESTO!K17+PRESUPUESTO!N17</f>
        <v>0</v>
      </c>
      <c r="J42" s="309">
        <f>+PRESUPUESTO!I17*PRESUPUESTO!J17*PRESUPUESTO!K17*PRESUPUESTO!N17*PRESUPUESTO!O17</f>
        <v>0</v>
      </c>
      <c r="K42" s="309">
        <f>+PRESUPUESTO!I17+PRESUPUESTO!J17+PRESUPUESTO!K17+PRESUPUESTO!N17+PRESUPUESTO!O17+PRESUPUESTO!P17</f>
        <v>0</v>
      </c>
      <c r="L42" s="309" t="e">
        <f>+PRESUPUESTO!I17+PRESUPUESTO!J17+PRESUPUESTO!K17+PRESUPUESTO!N17+PRESUPUESTO!O17+PRESUPUESTO!P17+PRESUPUESTO!#REF!</f>
        <v>#REF!</v>
      </c>
      <c r="M42" s="345" t="e">
        <f>+PRESUPUESTO!I17+PRESUPUESTO!J17+PRESUPUESTO!K17+PRESUPUESTO!N17+PRESUPUESTO!O17+PRESUPUESTO!P17+PRESUPUESTO!#REF!+PRESUPUESTO!#REF!</f>
        <v>#REF!</v>
      </c>
      <c r="O42" s="653"/>
      <c r="P42" s="285" t="s">
        <v>773</v>
      </c>
      <c r="Q42" s="256" t="s">
        <v>676</v>
      </c>
      <c r="R42" s="130"/>
      <c r="S42" s="130"/>
      <c r="T42" s="130"/>
      <c r="U42" s="130"/>
      <c r="V42" s="130"/>
      <c r="W42" s="130"/>
      <c r="X42" s="130"/>
      <c r="Y42" s="358"/>
      <c r="AA42" s="653"/>
      <c r="AB42" s="285" t="s">
        <v>773</v>
      </c>
      <c r="AC42" s="256" t="s">
        <v>676</v>
      </c>
      <c r="AD42" s="358"/>
      <c r="AF42" s="653"/>
      <c r="AG42" s="285" t="s">
        <v>773</v>
      </c>
      <c r="AH42" s="256" t="s">
        <v>676</v>
      </c>
      <c r="AI42" s="358"/>
    </row>
    <row r="43" spans="3:35" ht="30.75" thickBot="1">
      <c r="C43" s="654"/>
      <c r="D43" s="297" t="s">
        <v>774</v>
      </c>
      <c r="E43" s="348" t="s">
        <v>767</v>
      </c>
      <c r="F43" s="346" t="e">
        <f>+PRESUPUESTO!#REF!</f>
        <v>#REF!</v>
      </c>
      <c r="G43" s="346" t="e">
        <f>+PRESUPUESTO!#REF!+PRESUPUESTO!#REF!</f>
        <v>#REF!</v>
      </c>
      <c r="H43" s="346" t="e">
        <f>+PRESUPUESTO!#REF!+PRESUPUESTO!#REF!+PRESUPUESTO!#REF!</f>
        <v>#REF!</v>
      </c>
      <c r="I43" s="346" t="e">
        <f>+PRESUPUESTO!#REF!+PRESUPUESTO!#REF!+PRESUPUESTO!#REF!+PRESUPUESTO!#REF!</f>
        <v>#REF!</v>
      </c>
      <c r="J43" s="346" t="e">
        <f>+PRESUPUESTO!#REF!*PRESUPUESTO!#REF!*PRESUPUESTO!#REF!*PRESUPUESTO!#REF!*PRESUPUESTO!#REF!</f>
        <v>#REF!</v>
      </c>
      <c r="K43" s="346" t="e">
        <f>+PRESUPUESTO!#REF!+PRESUPUESTO!#REF!+PRESUPUESTO!#REF!+PRESUPUESTO!#REF!+PRESUPUESTO!#REF!+PRESUPUESTO!#REF!</f>
        <v>#REF!</v>
      </c>
      <c r="L43" s="346" t="e">
        <f>+PRESUPUESTO!#REF!+PRESUPUESTO!#REF!+PRESUPUESTO!#REF!+PRESUPUESTO!#REF!+PRESUPUESTO!#REF!+PRESUPUESTO!#REF!+PRESUPUESTO!#REF!</f>
        <v>#REF!</v>
      </c>
      <c r="M43" s="347" t="e">
        <f>+PRESUPUESTO!#REF!+PRESUPUESTO!#REF!+PRESUPUESTO!#REF!+PRESUPUESTO!#REF!+PRESUPUESTO!#REF!+PRESUPUESTO!#REF!+PRESUPUESTO!#REF!+PRESUPUESTO!#REF!</f>
        <v>#REF!</v>
      </c>
      <c r="O43" s="654"/>
      <c r="P43" s="297" t="s">
        <v>774</v>
      </c>
      <c r="Q43" s="349" t="s">
        <v>767</v>
      </c>
      <c r="R43" s="243"/>
      <c r="S43" s="243"/>
      <c r="T43" s="243"/>
      <c r="U43" s="243"/>
      <c r="V43" s="243"/>
      <c r="W43" s="243"/>
      <c r="X43" s="243"/>
      <c r="Y43" s="359"/>
      <c r="AA43" s="654"/>
      <c r="AB43" s="297" t="s">
        <v>774</v>
      </c>
      <c r="AC43" s="349" t="s">
        <v>767</v>
      </c>
      <c r="AD43" s="359"/>
      <c r="AF43" s="654"/>
      <c r="AG43" s="297" t="s">
        <v>774</v>
      </c>
      <c r="AH43" s="349" t="s">
        <v>767</v>
      </c>
      <c r="AI43" s="359"/>
    </row>
    <row r="44" spans="3:35">
      <c r="C44" s="386"/>
      <c r="D44" s="298"/>
      <c r="E44" s="387"/>
      <c r="F44" s="388" t="e">
        <f>SUM(F29:F43)</f>
        <v>#REF!</v>
      </c>
      <c r="G44" s="388" t="e">
        <f t="shared" ref="G44:M44" si="1">SUM(G29:G43)</f>
        <v>#REF!</v>
      </c>
      <c r="H44" s="388" t="e">
        <f t="shared" si="1"/>
        <v>#REF!</v>
      </c>
      <c r="I44" s="388" t="e">
        <f t="shared" si="1"/>
        <v>#REF!</v>
      </c>
      <c r="J44" s="388" t="e">
        <f t="shared" si="1"/>
        <v>#REF!</v>
      </c>
      <c r="K44" s="388" t="e">
        <f t="shared" si="1"/>
        <v>#REF!</v>
      </c>
      <c r="L44" s="388" t="e">
        <f t="shared" si="1"/>
        <v>#REF!</v>
      </c>
      <c r="M44" s="388" t="e">
        <f t="shared" si="1"/>
        <v>#REF!</v>
      </c>
      <c r="O44" s="386"/>
      <c r="P44" s="298"/>
      <c r="Q44" s="387"/>
      <c r="R44" s="52">
        <f>SUM(R29:R43)</f>
        <v>0</v>
      </c>
      <c r="S44" s="52">
        <f t="shared" ref="S44:Y44" si="2">SUM(S29:S43)</f>
        <v>0</v>
      </c>
      <c r="T44" s="52">
        <f t="shared" si="2"/>
        <v>0</v>
      </c>
      <c r="U44" s="52">
        <f t="shared" si="2"/>
        <v>0</v>
      </c>
      <c r="V44" s="52">
        <f t="shared" si="2"/>
        <v>0</v>
      </c>
      <c r="W44" s="52">
        <f t="shared" si="2"/>
        <v>0</v>
      </c>
      <c r="X44" s="52">
        <f t="shared" si="2"/>
        <v>0</v>
      </c>
      <c r="Y44" s="52">
        <f t="shared" si="2"/>
        <v>0</v>
      </c>
      <c r="AA44" s="386"/>
      <c r="AB44" s="298"/>
      <c r="AC44" s="387"/>
      <c r="AD44" s="52">
        <f>SUM(AD29:AD43)</f>
        <v>0</v>
      </c>
      <c r="AF44" s="386"/>
      <c r="AG44" s="298"/>
      <c r="AH44" s="387"/>
      <c r="AI44" s="388" t="e">
        <f>SUM(AI29:AI43)</f>
        <v>#REF!</v>
      </c>
    </row>
    <row r="45" spans="3:35" ht="15.75" thickBot="1"/>
    <row r="46" spans="3:35" ht="15.75">
      <c r="C46" s="677" t="s">
        <v>831</v>
      </c>
      <c r="D46" s="678"/>
      <c r="E46" s="678"/>
      <c r="F46" s="678"/>
      <c r="G46" s="678"/>
      <c r="H46" s="678"/>
      <c r="I46" s="678"/>
      <c r="J46" s="678"/>
      <c r="K46" s="678"/>
      <c r="L46" s="678"/>
      <c r="M46" s="679"/>
      <c r="O46" s="688" t="s">
        <v>678</v>
      </c>
      <c r="P46" s="689"/>
      <c r="Q46" s="689"/>
      <c r="R46" s="696" t="s">
        <v>833</v>
      </c>
      <c r="S46" s="696"/>
      <c r="T46" s="696"/>
      <c r="U46" s="696"/>
      <c r="V46" s="696"/>
      <c r="W46" s="696"/>
      <c r="X46" s="696"/>
      <c r="Y46" s="697"/>
      <c r="AA46" s="677" t="s">
        <v>678</v>
      </c>
      <c r="AB46" s="678"/>
      <c r="AC46" s="678"/>
      <c r="AD46" s="684" t="s">
        <v>832</v>
      </c>
      <c r="AF46" s="677" t="s">
        <v>664</v>
      </c>
      <c r="AG46" s="678"/>
      <c r="AH46" s="678"/>
      <c r="AI46" s="686" t="s">
        <v>834</v>
      </c>
    </row>
    <row r="47" spans="3:35" ht="15.75" thickBot="1">
      <c r="C47" s="680" t="s">
        <v>678</v>
      </c>
      <c r="D47" s="681"/>
      <c r="E47" s="682"/>
      <c r="F47" s="393" t="s">
        <v>751</v>
      </c>
      <c r="G47" s="393" t="s">
        <v>752</v>
      </c>
      <c r="H47" s="393" t="s">
        <v>753</v>
      </c>
      <c r="I47" s="393" t="s">
        <v>754</v>
      </c>
      <c r="J47" s="393" t="s">
        <v>755</v>
      </c>
      <c r="K47" s="393" t="s">
        <v>756</v>
      </c>
      <c r="L47" s="393" t="s">
        <v>757</v>
      </c>
      <c r="M47" s="394" t="s">
        <v>758</v>
      </c>
      <c r="O47" s="690"/>
      <c r="P47" s="691"/>
      <c r="Q47" s="691"/>
      <c r="R47" s="384" t="s">
        <v>751</v>
      </c>
      <c r="S47" s="384" t="s">
        <v>752</v>
      </c>
      <c r="T47" s="384" t="s">
        <v>753</v>
      </c>
      <c r="U47" s="384" t="s">
        <v>754</v>
      </c>
      <c r="V47" s="384" t="s">
        <v>755</v>
      </c>
      <c r="W47" s="384" t="s">
        <v>756</v>
      </c>
      <c r="X47" s="384" t="s">
        <v>757</v>
      </c>
      <c r="Y47" s="385" t="s">
        <v>758</v>
      </c>
      <c r="AA47" s="698"/>
      <c r="AB47" s="699"/>
      <c r="AC47" s="699"/>
      <c r="AD47" s="685"/>
      <c r="AF47" s="698"/>
      <c r="AG47" s="699"/>
      <c r="AH47" s="699"/>
      <c r="AI47" s="687"/>
    </row>
    <row r="48" spans="3:35" ht="39" customHeight="1">
      <c r="C48" s="663" t="s">
        <v>799</v>
      </c>
      <c r="D48" s="389" t="s">
        <v>681</v>
      </c>
      <c r="E48" s="390" t="s">
        <v>679</v>
      </c>
      <c r="F48" s="391"/>
      <c r="G48" s="391"/>
      <c r="H48" s="391"/>
      <c r="I48" s="391"/>
      <c r="J48" s="391"/>
      <c r="K48" s="391"/>
      <c r="L48" s="391"/>
      <c r="M48" s="392"/>
      <c r="O48" s="663" t="s">
        <v>799</v>
      </c>
      <c r="P48" s="293" t="s">
        <v>681</v>
      </c>
      <c r="Q48" s="264" t="s">
        <v>679</v>
      </c>
      <c r="R48" s="350"/>
      <c r="S48" s="350"/>
      <c r="T48" s="350"/>
      <c r="U48" s="350"/>
      <c r="V48" s="350"/>
      <c r="W48" s="350"/>
      <c r="X48" s="350"/>
      <c r="Y48" s="351"/>
      <c r="AA48" s="683" t="s">
        <v>799</v>
      </c>
      <c r="AB48" s="288" t="s">
        <v>681</v>
      </c>
      <c r="AC48" s="264" t="s">
        <v>679</v>
      </c>
      <c r="AD48" s="358"/>
      <c r="AF48" s="683" t="s">
        <v>799</v>
      </c>
      <c r="AG48" s="288" t="s">
        <v>681</v>
      </c>
      <c r="AH48" s="264" t="s">
        <v>679</v>
      </c>
      <c r="AI48" s="358"/>
    </row>
    <row r="49" spans="3:35" ht="39" customHeight="1">
      <c r="C49" s="663"/>
      <c r="D49" s="293" t="s">
        <v>763</v>
      </c>
      <c r="E49" s="264" t="s">
        <v>682</v>
      </c>
      <c r="F49" s="352"/>
      <c r="G49" s="352"/>
      <c r="H49" s="352"/>
      <c r="I49" s="352"/>
      <c r="J49" s="352"/>
      <c r="K49" s="352"/>
      <c r="L49" s="352"/>
      <c r="M49" s="353"/>
      <c r="O49" s="663"/>
      <c r="P49" s="293" t="s">
        <v>763</v>
      </c>
      <c r="Q49" s="264" t="s">
        <v>682</v>
      </c>
      <c r="R49" s="352"/>
      <c r="S49" s="352"/>
      <c r="T49" s="352"/>
      <c r="U49" s="352"/>
      <c r="V49" s="352"/>
      <c r="W49" s="352"/>
      <c r="X49" s="352"/>
      <c r="Y49" s="353"/>
      <c r="AA49" s="683"/>
      <c r="AB49" s="288" t="s">
        <v>763</v>
      </c>
      <c r="AC49" s="264" t="s">
        <v>682</v>
      </c>
      <c r="AD49" s="358"/>
      <c r="AF49" s="683"/>
      <c r="AG49" s="288" t="s">
        <v>763</v>
      </c>
      <c r="AH49" s="264" t="s">
        <v>682</v>
      </c>
      <c r="AI49" s="358"/>
    </row>
    <row r="50" spans="3:35" ht="39" customHeight="1">
      <c r="C50" s="663"/>
      <c r="D50" s="293" t="s">
        <v>763</v>
      </c>
      <c r="E50" s="264" t="s">
        <v>682</v>
      </c>
      <c r="F50" s="352"/>
      <c r="G50" s="352"/>
      <c r="H50" s="352"/>
      <c r="I50" s="352"/>
      <c r="J50" s="352"/>
      <c r="K50" s="352"/>
      <c r="L50" s="352"/>
      <c r="M50" s="353"/>
      <c r="O50" s="663"/>
      <c r="P50" s="293" t="s">
        <v>763</v>
      </c>
      <c r="Q50" s="264" t="s">
        <v>682</v>
      </c>
      <c r="R50" s="352"/>
      <c r="S50" s="352"/>
      <c r="T50" s="352"/>
      <c r="U50" s="352"/>
      <c r="V50" s="352"/>
      <c r="W50" s="352"/>
      <c r="X50" s="352"/>
      <c r="Y50" s="353"/>
      <c r="AA50" s="683"/>
      <c r="AB50" s="288" t="s">
        <v>763</v>
      </c>
      <c r="AC50" s="264" t="s">
        <v>682</v>
      </c>
      <c r="AD50" s="358"/>
      <c r="AF50" s="683"/>
      <c r="AG50" s="288" t="s">
        <v>763</v>
      </c>
      <c r="AH50" s="264" t="s">
        <v>682</v>
      </c>
      <c r="AI50" s="358"/>
    </row>
    <row r="51" spans="3:35" ht="39" customHeight="1">
      <c r="C51" s="663"/>
      <c r="D51" s="293" t="s">
        <v>763</v>
      </c>
      <c r="E51" s="264" t="s">
        <v>682</v>
      </c>
      <c r="F51" s="352"/>
      <c r="G51" s="352"/>
      <c r="H51" s="352"/>
      <c r="I51" s="352"/>
      <c r="J51" s="352"/>
      <c r="K51" s="352"/>
      <c r="L51" s="352"/>
      <c r="M51" s="353"/>
      <c r="O51" s="663"/>
      <c r="P51" s="293" t="s">
        <v>763</v>
      </c>
      <c r="Q51" s="264" t="s">
        <v>682</v>
      </c>
      <c r="R51" s="352"/>
      <c r="S51" s="352"/>
      <c r="T51" s="352"/>
      <c r="U51" s="352"/>
      <c r="V51" s="352"/>
      <c r="W51" s="352"/>
      <c r="X51" s="352"/>
      <c r="Y51" s="353"/>
      <c r="AA51" s="683"/>
      <c r="AB51" s="288" t="s">
        <v>763</v>
      </c>
      <c r="AC51" s="264" t="s">
        <v>682</v>
      </c>
      <c r="AD51" s="358"/>
      <c r="AF51" s="683"/>
      <c r="AG51" s="288" t="s">
        <v>763</v>
      </c>
      <c r="AH51" s="264" t="s">
        <v>682</v>
      </c>
      <c r="AI51" s="358"/>
    </row>
    <row r="52" spans="3:35" ht="39" customHeight="1">
      <c r="C52" s="663"/>
      <c r="D52" s="293" t="s">
        <v>763</v>
      </c>
      <c r="E52" s="264" t="s">
        <v>682</v>
      </c>
      <c r="F52" s="352"/>
      <c r="G52" s="352"/>
      <c r="H52" s="352"/>
      <c r="I52" s="352"/>
      <c r="J52" s="352"/>
      <c r="K52" s="352"/>
      <c r="L52" s="352"/>
      <c r="M52" s="353"/>
      <c r="O52" s="663"/>
      <c r="P52" s="293" t="s">
        <v>763</v>
      </c>
      <c r="Q52" s="264" t="s">
        <v>682</v>
      </c>
      <c r="R52" s="352"/>
      <c r="S52" s="352"/>
      <c r="T52" s="352"/>
      <c r="U52" s="352"/>
      <c r="V52" s="352"/>
      <c r="W52" s="352"/>
      <c r="X52" s="352"/>
      <c r="Y52" s="353"/>
      <c r="AA52" s="683"/>
      <c r="AB52" s="288" t="s">
        <v>763</v>
      </c>
      <c r="AC52" s="264" t="s">
        <v>682</v>
      </c>
      <c r="AD52" s="358"/>
      <c r="AF52" s="683"/>
      <c r="AG52" s="288" t="s">
        <v>763</v>
      </c>
      <c r="AH52" s="264" t="s">
        <v>682</v>
      </c>
      <c r="AI52" s="358"/>
    </row>
    <row r="53" spans="3:35" ht="39" customHeight="1">
      <c r="C53" s="663"/>
      <c r="D53" s="293" t="s">
        <v>763</v>
      </c>
      <c r="E53" s="264" t="s">
        <v>682</v>
      </c>
      <c r="F53" s="352"/>
      <c r="G53" s="352"/>
      <c r="H53" s="352"/>
      <c r="I53" s="352"/>
      <c r="J53" s="352"/>
      <c r="K53" s="352"/>
      <c r="L53" s="352"/>
      <c r="M53" s="353"/>
      <c r="O53" s="663"/>
      <c r="P53" s="293" t="s">
        <v>763</v>
      </c>
      <c r="Q53" s="264" t="s">
        <v>682</v>
      </c>
      <c r="R53" s="352"/>
      <c r="S53" s="352"/>
      <c r="T53" s="352"/>
      <c r="U53" s="352"/>
      <c r="V53" s="352"/>
      <c r="W53" s="352"/>
      <c r="X53" s="352"/>
      <c r="Y53" s="353"/>
      <c r="AA53" s="683"/>
      <c r="AB53" s="288" t="s">
        <v>763</v>
      </c>
      <c r="AC53" s="264" t="s">
        <v>682</v>
      </c>
      <c r="AD53" s="358"/>
      <c r="AF53" s="683"/>
      <c r="AG53" s="288" t="s">
        <v>763</v>
      </c>
      <c r="AH53" s="264" t="s">
        <v>682</v>
      </c>
      <c r="AI53" s="358"/>
    </row>
    <row r="54" spans="3:35" ht="39" customHeight="1" thickBot="1">
      <c r="C54" s="663"/>
      <c r="D54" s="295" t="s">
        <v>763</v>
      </c>
      <c r="E54" s="269" t="s">
        <v>682</v>
      </c>
      <c r="F54" s="378"/>
      <c r="G54" s="378"/>
      <c r="H54" s="378"/>
      <c r="I54" s="378"/>
      <c r="J54" s="378"/>
      <c r="K54" s="378"/>
      <c r="L54" s="378"/>
      <c r="M54" s="379"/>
      <c r="O54" s="663"/>
      <c r="P54" s="295" t="s">
        <v>763</v>
      </c>
      <c r="Q54" s="269" t="s">
        <v>682</v>
      </c>
      <c r="R54" s="378"/>
      <c r="S54" s="378"/>
      <c r="T54" s="378"/>
      <c r="U54" s="378"/>
      <c r="V54" s="378"/>
      <c r="W54" s="378"/>
      <c r="X54" s="378"/>
      <c r="Y54" s="379"/>
      <c r="AA54" s="683"/>
      <c r="AB54" s="288" t="s">
        <v>763</v>
      </c>
      <c r="AC54" s="264" t="s">
        <v>682</v>
      </c>
      <c r="AD54" s="358"/>
      <c r="AF54" s="683"/>
      <c r="AG54" s="288" t="s">
        <v>763</v>
      </c>
      <c r="AH54" s="264" t="s">
        <v>682</v>
      </c>
      <c r="AI54" s="358"/>
    </row>
    <row r="55" spans="3:35" ht="66.95" customHeight="1" thickBot="1">
      <c r="C55" s="271" t="s">
        <v>798</v>
      </c>
      <c r="D55" s="380" t="s">
        <v>764</v>
      </c>
      <c r="E55" s="381" t="s">
        <v>765</v>
      </c>
      <c r="F55" s="243"/>
      <c r="G55" s="243"/>
      <c r="H55" s="243"/>
      <c r="I55" s="243"/>
      <c r="J55" s="243"/>
      <c r="K55" s="243"/>
      <c r="L55" s="243"/>
      <c r="M55" s="359"/>
      <c r="O55" s="271" t="s">
        <v>798</v>
      </c>
      <c r="P55" s="380" t="s">
        <v>764</v>
      </c>
      <c r="Q55" s="381" t="s">
        <v>765</v>
      </c>
      <c r="R55" s="243"/>
      <c r="S55" s="243"/>
      <c r="T55" s="243"/>
      <c r="U55" s="243"/>
      <c r="V55" s="243"/>
      <c r="W55" s="243"/>
      <c r="X55" s="243"/>
      <c r="Y55" s="359"/>
      <c r="AA55" s="382" t="s">
        <v>798</v>
      </c>
      <c r="AB55" s="226" t="s">
        <v>764</v>
      </c>
      <c r="AC55" s="383" t="s">
        <v>765</v>
      </c>
      <c r="AD55" s="359"/>
      <c r="AF55" s="382" t="s">
        <v>798</v>
      </c>
      <c r="AG55" s="226" t="s">
        <v>764</v>
      </c>
      <c r="AH55" s="383" t="s">
        <v>765</v>
      </c>
      <c r="AI55" s="359"/>
    </row>
    <row r="56" spans="3:35" ht="27.95" customHeight="1">
      <c r="C56" s="406"/>
      <c r="D56" s="298"/>
      <c r="E56" s="266"/>
      <c r="F56" s="388">
        <f>SUM(F48:F55)</f>
        <v>0</v>
      </c>
      <c r="G56" s="388">
        <f t="shared" ref="G56:M56" si="3">SUM(G48:G55)</f>
        <v>0</v>
      </c>
      <c r="H56" s="388">
        <f t="shared" si="3"/>
        <v>0</v>
      </c>
      <c r="I56" s="388">
        <f t="shared" si="3"/>
        <v>0</v>
      </c>
      <c r="J56" s="388">
        <f t="shared" si="3"/>
        <v>0</v>
      </c>
      <c r="K56" s="388">
        <f t="shared" si="3"/>
        <v>0</v>
      </c>
      <c r="L56" s="388">
        <f t="shared" si="3"/>
        <v>0</v>
      </c>
      <c r="M56" s="388">
        <f t="shared" si="3"/>
        <v>0</v>
      </c>
      <c r="O56" s="406"/>
      <c r="P56" s="298"/>
      <c r="Q56" s="266"/>
      <c r="R56" s="388">
        <f>SUM(R48:R55)</f>
        <v>0</v>
      </c>
      <c r="S56" s="388">
        <f t="shared" ref="S56:Y56" si="4">SUM(S48:S55)</f>
        <v>0</v>
      </c>
      <c r="T56" s="388">
        <f t="shared" si="4"/>
        <v>0</v>
      </c>
      <c r="U56" s="388">
        <f t="shared" si="4"/>
        <v>0</v>
      </c>
      <c r="V56" s="388">
        <f t="shared" si="4"/>
        <v>0</v>
      </c>
      <c r="W56" s="388">
        <f t="shared" si="4"/>
        <v>0</v>
      </c>
      <c r="X56" s="388">
        <f t="shared" si="4"/>
        <v>0</v>
      </c>
      <c r="Y56" s="388">
        <f t="shared" si="4"/>
        <v>0</v>
      </c>
      <c r="AA56" s="406"/>
      <c r="AB56" s="298"/>
      <c r="AC56" s="266"/>
      <c r="AD56" s="52">
        <f>SUM(AD48:AD55)</f>
        <v>0</v>
      </c>
      <c r="AF56" s="406"/>
      <c r="AG56" s="298"/>
      <c r="AH56" s="266"/>
      <c r="AI56" s="52">
        <f>SUM(AI48:AI54)</f>
        <v>0</v>
      </c>
    </row>
    <row r="57" spans="3:35" ht="15.75" thickBot="1"/>
    <row r="58" spans="3:35" ht="15.75">
      <c r="C58" s="700" t="s">
        <v>831</v>
      </c>
      <c r="D58" s="701"/>
      <c r="E58" s="701"/>
      <c r="F58" s="701"/>
      <c r="G58" s="701"/>
      <c r="H58" s="701"/>
      <c r="I58" s="701"/>
      <c r="J58" s="701"/>
      <c r="K58" s="701"/>
      <c r="L58" s="701"/>
      <c r="M58" s="702"/>
      <c r="O58" s="700" t="s">
        <v>797</v>
      </c>
      <c r="P58" s="701"/>
      <c r="Q58" s="701"/>
      <c r="R58" s="710" t="s">
        <v>833</v>
      </c>
      <c r="S58" s="710"/>
      <c r="T58" s="710"/>
      <c r="U58" s="710"/>
      <c r="V58" s="710"/>
      <c r="W58" s="710"/>
      <c r="X58" s="710"/>
      <c r="Y58" s="711"/>
      <c r="AA58" s="700" t="s">
        <v>797</v>
      </c>
      <c r="AB58" s="701"/>
      <c r="AC58" s="701"/>
      <c r="AD58" s="712" t="s">
        <v>832</v>
      </c>
      <c r="AF58" s="700" t="s">
        <v>797</v>
      </c>
      <c r="AG58" s="701"/>
      <c r="AH58" s="701"/>
      <c r="AI58" s="706" t="s">
        <v>834</v>
      </c>
    </row>
    <row r="59" spans="3:35">
      <c r="C59" s="703" t="s">
        <v>797</v>
      </c>
      <c r="D59" s="704"/>
      <c r="E59" s="705"/>
      <c r="F59" s="396" t="s">
        <v>751</v>
      </c>
      <c r="G59" s="396" t="s">
        <v>752</v>
      </c>
      <c r="H59" s="396" t="s">
        <v>753</v>
      </c>
      <c r="I59" s="396" t="s">
        <v>754</v>
      </c>
      <c r="J59" s="396" t="s">
        <v>755</v>
      </c>
      <c r="K59" s="396" t="s">
        <v>756</v>
      </c>
      <c r="L59" s="396" t="s">
        <v>757</v>
      </c>
      <c r="M59" s="397" t="s">
        <v>758</v>
      </c>
      <c r="O59" s="708"/>
      <c r="P59" s="709"/>
      <c r="Q59" s="709"/>
      <c r="R59" s="398" t="s">
        <v>751</v>
      </c>
      <c r="S59" s="398" t="s">
        <v>752</v>
      </c>
      <c r="T59" s="398" t="s">
        <v>753</v>
      </c>
      <c r="U59" s="398" t="s">
        <v>754</v>
      </c>
      <c r="V59" s="398" t="s">
        <v>755</v>
      </c>
      <c r="W59" s="398" t="s">
        <v>756</v>
      </c>
      <c r="X59" s="398" t="s">
        <v>757</v>
      </c>
      <c r="Y59" s="400" t="s">
        <v>758</v>
      </c>
      <c r="AA59" s="708"/>
      <c r="AB59" s="709"/>
      <c r="AC59" s="709"/>
      <c r="AD59" s="713"/>
      <c r="AF59" s="708"/>
      <c r="AG59" s="709"/>
      <c r="AH59" s="709"/>
      <c r="AI59" s="707"/>
    </row>
    <row r="60" spans="3:35">
      <c r="C60" s="664" t="s">
        <v>743</v>
      </c>
      <c r="D60" s="288" t="s">
        <v>690</v>
      </c>
      <c r="E60" s="264" t="s">
        <v>689</v>
      </c>
      <c r="F60" s="356"/>
      <c r="G60" s="356"/>
      <c r="H60" s="356"/>
      <c r="I60" s="356"/>
      <c r="J60" s="356"/>
      <c r="K60" s="356"/>
      <c r="L60" s="356"/>
      <c r="M60" s="357"/>
      <c r="O60" s="664" t="s">
        <v>743</v>
      </c>
      <c r="P60" s="288" t="s">
        <v>690</v>
      </c>
      <c r="Q60" s="264" t="s">
        <v>689</v>
      </c>
      <c r="R60" s="130"/>
      <c r="S60" s="130"/>
      <c r="T60" s="130"/>
      <c r="U60" s="130"/>
      <c r="V60" s="130"/>
      <c r="W60" s="130"/>
      <c r="X60" s="130"/>
      <c r="Y60" s="358"/>
      <c r="AA60" s="664" t="s">
        <v>743</v>
      </c>
      <c r="AB60" s="288" t="s">
        <v>690</v>
      </c>
      <c r="AC60" s="264" t="s">
        <v>689</v>
      </c>
      <c r="AD60" s="402"/>
      <c r="AF60" s="664" t="s">
        <v>743</v>
      </c>
      <c r="AG60" s="288" t="s">
        <v>690</v>
      </c>
      <c r="AH60" s="264" t="s">
        <v>689</v>
      </c>
      <c r="AI60" s="358"/>
    </row>
    <row r="61" spans="3:35" ht="14.45" customHeight="1">
      <c r="C61" s="664"/>
      <c r="D61" s="288" t="s">
        <v>692</v>
      </c>
      <c r="E61" s="264" t="s">
        <v>691</v>
      </c>
      <c r="F61" s="356"/>
      <c r="G61" s="356"/>
      <c r="H61" s="356"/>
      <c r="I61" s="356"/>
      <c r="J61" s="356"/>
      <c r="K61" s="356"/>
      <c r="L61" s="356"/>
      <c r="M61" s="357"/>
      <c r="O61" s="664"/>
      <c r="P61" s="288" t="s">
        <v>692</v>
      </c>
      <c r="Q61" s="264" t="s">
        <v>691</v>
      </c>
      <c r="R61" s="130"/>
      <c r="S61" s="130"/>
      <c r="T61" s="130"/>
      <c r="U61" s="130"/>
      <c r="V61" s="130"/>
      <c r="W61" s="130"/>
      <c r="X61" s="130"/>
      <c r="Y61" s="358"/>
      <c r="AA61" s="664"/>
      <c r="AB61" s="288" t="s">
        <v>692</v>
      </c>
      <c r="AC61" s="264" t="s">
        <v>691</v>
      </c>
      <c r="AD61" s="402"/>
      <c r="AF61" s="664"/>
      <c r="AG61" s="288" t="s">
        <v>692</v>
      </c>
      <c r="AH61" s="264" t="s">
        <v>691</v>
      </c>
      <c r="AI61" s="358"/>
    </row>
    <row r="62" spans="3:35">
      <c r="C62" s="664"/>
      <c r="D62" s="288" t="s">
        <v>694</v>
      </c>
      <c r="E62" s="264" t="s">
        <v>693</v>
      </c>
      <c r="F62" s="356"/>
      <c r="G62" s="356"/>
      <c r="H62" s="356"/>
      <c r="I62" s="356"/>
      <c r="J62" s="356"/>
      <c r="K62" s="356"/>
      <c r="L62" s="356"/>
      <c r="M62" s="357"/>
      <c r="O62" s="664"/>
      <c r="P62" s="288" t="s">
        <v>694</v>
      </c>
      <c r="Q62" s="264" t="s">
        <v>693</v>
      </c>
      <c r="R62" s="130"/>
      <c r="S62" s="130"/>
      <c r="T62" s="130"/>
      <c r="U62" s="130"/>
      <c r="V62" s="130"/>
      <c r="W62" s="130"/>
      <c r="X62" s="130"/>
      <c r="Y62" s="358"/>
      <c r="AA62" s="664"/>
      <c r="AB62" s="288" t="s">
        <v>694</v>
      </c>
      <c r="AC62" s="264" t="s">
        <v>693</v>
      </c>
      <c r="AD62" s="402"/>
      <c r="AF62" s="664"/>
      <c r="AG62" s="288" t="s">
        <v>694</v>
      </c>
      <c r="AH62" s="264" t="s">
        <v>693</v>
      </c>
      <c r="AI62" s="358"/>
    </row>
    <row r="63" spans="3:35">
      <c r="C63" s="664"/>
      <c r="D63" s="288" t="s">
        <v>696</v>
      </c>
      <c r="E63" s="264" t="s">
        <v>695</v>
      </c>
      <c r="F63" s="356"/>
      <c r="G63" s="356"/>
      <c r="H63" s="356"/>
      <c r="I63" s="356"/>
      <c r="J63" s="356"/>
      <c r="K63" s="356"/>
      <c r="L63" s="356"/>
      <c r="M63" s="357"/>
      <c r="O63" s="664"/>
      <c r="P63" s="288" t="s">
        <v>696</v>
      </c>
      <c r="Q63" s="264" t="s">
        <v>695</v>
      </c>
      <c r="R63" s="130"/>
      <c r="S63" s="130"/>
      <c r="T63" s="130"/>
      <c r="U63" s="130"/>
      <c r="V63" s="130"/>
      <c r="W63" s="130"/>
      <c r="X63" s="130"/>
      <c r="Y63" s="358"/>
      <c r="AA63" s="664"/>
      <c r="AB63" s="288" t="s">
        <v>696</v>
      </c>
      <c r="AC63" s="264" t="s">
        <v>695</v>
      </c>
      <c r="AD63" s="402"/>
      <c r="AF63" s="664"/>
      <c r="AG63" s="288" t="s">
        <v>696</v>
      </c>
      <c r="AH63" s="264" t="s">
        <v>695</v>
      </c>
      <c r="AI63" s="358"/>
    </row>
    <row r="64" spans="3:35" ht="25.5">
      <c r="C64" s="664"/>
      <c r="D64" s="288" t="s">
        <v>698</v>
      </c>
      <c r="E64" s="264" t="s">
        <v>697</v>
      </c>
      <c r="F64" s="356"/>
      <c r="G64" s="356"/>
      <c r="H64" s="356"/>
      <c r="I64" s="356"/>
      <c r="J64" s="356"/>
      <c r="K64" s="356"/>
      <c r="L64" s="356"/>
      <c r="M64" s="357"/>
      <c r="O64" s="664"/>
      <c r="P64" s="288" t="s">
        <v>698</v>
      </c>
      <c r="Q64" s="264" t="s">
        <v>697</v>
      </c>
      <c r="R64" s="130"/>
      <c r="S64" s="130"/>
      <c r="T64" s="130"/>
      <c r="U64" s="130"/>
      <c r="V64" s="130"/>
      <c r="W64" s="130"/>
      <c r="X64" s="130"/>
      <c r="Y64" s="358"/>
      <c r="AA64" s="664"/>
      <c r="AB64" s="288" t="s">
        <v>698</v>
      </c>
      <c r="AC64" s="264" t="s">
        <v>697</v>
      </c>
      <c r="AD64" s="402"/>
      <c r="AF64" s="664"/>
      <c r="AG64" s="288" t="s">
        <v>698</v>
      </c>
      <c r="AH64" s="264" t="s">
        <v>697</v>
      </c>
      <c r="AI64" s="358"/>
    </row>
    <row r="65" spans="3:35" ht="25.5">
      <c r="C65" s="664"/>
      <c r="D65" s="288" t="s">
        <v>700</v>
      </c>
      <c r="E65" s="264" t="s">
        <v>699</v>
      </c>
      <c r="F65" s="356"/>
      <c r="G65" s="356"/>
      <c r="H65" s="356"/>
      <c r="I65" s="356"/>
      <c r="J65" s="356"/>
      <c r="K65" s="356"/>
      <c r="L65" s="356"/>
      <c r="M65" s="357"/>
      <c r="O65" s="664"/>
      <c r="P65" s="288" t="s">
        <v>700</v>
      </c>
      <c r="Q65" s="264" t="s">
        <v>699</v>
      </c>
      <c r="R65" s="130"/>
      <c r="S65" s="130"/>
      <c r="T65" s="130"/>
      <c r="U65" s="130"/>
      <c r="V65" s="130"/>
      <c r="W65" s="130"/>
      <c r="X65" s="130"/>
      <c r="Y65" s="358"/>
      <c r="AA65" s="664"/>
      <c r="AB65" s="288" t="s">
        <v>700</v>
      </c>
      <c r="AC65" s="264" t="s">
        <v>699</v>
      </c>
      <c r="AD65" s="402"/>
      <c r="AF65" s="664"/>
      <c r="AG65" s="288" t="s">
        <v>700</v>
      </c>
      <c r="AH65" s="264" t="s">
        <v>699</v>
      </c>
      <c r="AI65" s="358"/>
    </row>
    <row r="66" spans="3:35">
      <c r="C66" s="664"/>
      <c r="D66" s="288" t="s">
        <v>701</v>
      </c>
      <c r="E66" s="264" t="s">
        <v>567</v>
      </c>
      <c r="F66" s="356"/>
      <c r="G66" s="356"/>
      <c r="H66" s="356"/>
      <c r="I66" s="356"/>
      <c r="J66" s="356"/>
      <c r="K66" s="356"/>
      <c r="L66" s="356"/>
      <c r="M66" s="357"/>
      <c r="O66" s="664"/>
      <c r="P66" s="288" t="s">
        <v>701</v>
      </c>
      <c r="Q66" s="264" t="s">
        <v>567</v>
      </c>
      <c r="R66" s="130"/>
      <c r="S66" s="130"/>
      <c r="T66" s="130"/>
      <c r="U66" s="130"/>
      <c r="V66" s="130"/>
      <c r="W66" s="130"/>
      <c r="X66" s="130"/>
      <c r="Y66" s="358"/>
      <c r="AA66" s="664"/>
      <c r="AB66" s="288" t="s">
        <v>701</v>
      </c>
      <c r="AC66" s="264" t="s">
        <v>567</v>
      </c>
      <c r="AD66" s="402"/>
      <c r="AF66" s="664"/>
      <c r="AG66" s="288" t="s">
        <v>701</v>
      </c>
      <c r="AH66" s="264" t="s">
        <v>567</v>
      </c>
      <c r="AI66" s="358"/>
    </row>
    <row r="67" spans="3:35" ht="39.75" thickBot="1">
      <c r="C67" s="664"/>
      <c r="D67" s="288" t="s">
        <v>801</v>
      </c>
      <c r="E67" s="395" t="s">
        <v>732</v>
      </c>
      <c r="F67" s="356"/>
      <c r="G67" s="356"/>
      <c r="H67" s="356"/>
      <c r="I67" s="356"/>
      <c r="J67" s="356"/>
      <c r="K67" s="356"/>
      <c r="L67" s="356"/>
      <c r="M67" s="357"/>
      <c r="O67" s="714"/>
      <c r="P67" s="291" t="s">
        <v>801</v>
      </c>
      <c r="Q67" s="401" t="s">
        <v>732</v>
      </c>
      <c r="R67" s="243"/>
      <c r="S67" s="243"/>
      <c r="T67" s="243"/>
      <c r="U67" s="243"/>
      <c r="V67" s="243"/>
      <c r="W67" s="243"/>
      <c r="X67" s="243"/>
      <c r="Y67" s="359"/>
      <c r="AA67" s="716"/>
      <c r="AB67" s="289" t="s">
        <v>801</v>
      </c>
      <c r="AC67" s="405" t="s">
        <v>732</v>
      </c>
      <c r="AD67" s="402"/>
      <c r="AF67" s="714"/>
      <c r="AG67" s="291" t="s">
        <v>801</v>
      </c>
      <c r="AH67" s="401" t="s">
        <v>732</v>
      </c>
      <c r="AI67" s="359"/>
    </row>
    <row r="68" spans="3:35">
      <c r="C68" s="659" t="s">
        <v>798</v>
      </c>
      <c r="D68" s="225" t="s">
        <v>806</v>
      </c>
      <c r="E68" s="218" t="s">
        <v>810</v>
      </c>
      <c r="F68" s="130"/>
      <c r="G68" s="130"/>
      <c r="H68" s="130"/>
      <c r="I68" s="130"/>
      <c r="J68" s="130"/>
      <c r="K68" s="130"/>
      <c r="L68" s="130"/>
      <c r="M68" s="358"/>
      <c r="O68" s="715" t="s">
        <v>798</v>
      </c>
      <c r="P68" s="261" t="s">
        <v>806</v>
      </c>
      <c r="Q68" s="399" t="s">
        <v>810</v>
      </c>
      <c r="R68" s="290"/>
      <c r="S68" s="290"/>
      <c r="T68" s="290"/>
      <c r="U68" s="290"/>
      <c r="V68" s="290"/>
      <c r="W68" s="290"/>
      <c r="X68" s="290"/>
      <c r="Y68" s="362"/>
      <c r="AA68" s="717" t="s">
        <v>798</v>
      </c>
      <c r="AB68" s="278" t="s">
        <v>806</v>
      </c>
      <c r="AC68" s="403" t="s">
        <v>810</v>
      </c>
      <c r="AD68" s="404"/>
      <c r="AF68" s="717" t="s">
        <v>798</v>
      </c>
      <c r="AG68" s="278" t="s">
        <v>806</v>
      </c>
      <c r="AH68" s="403" t="s">
        <v>810</v>
      </c>
      <c r="AI68" s="404"/>
    </row>
    <row r="69" spans="3:35" ht="26.1" customHeight="1">
      <c r="C69" s="659"/>
      <c r="D69" s="225" t="s">
        <v>807</v>
      </c>
      <c r="E69" s="218" t="s">
        <v>702</v>
      </c>
      <c r="F69" s="130"/>
      <c r="G69" s="130"/>
      <c r="H69" s="130"/>
      <c r="I69" s="130"/>
      <c r="J69" s="130"/>
      <c r="K69" s="130"/>
      <c r="L69" s="130"/>
      <c r="M69" s="358"/>
      <c r="O69" s="659"/>
      <c r="P69" s="225" t="s">
        <v>807</v>
      </c>
      <c r="Q69" s="218" t="s">
        <v>702</v>
      </c>
      <c r="R69" s="130"/>
      <c r="S69" s="130"/>
      <c r="T69" s="130"/>
      <c r="U69" s="130"/>
      <c r="V69" s="130"/>
      <c r="W69" s="130"/>
      <c r="X69" s="130"/>
      <c r="Y69" s="358"/>
      <c r="AA69" s="659"/>
      <c r="AB69" s="225" t="s">
        <v>807</v>
      </c>
      <c r="AC69" s="218" t="s">
        <v>702</v>
      </c>
      <c r="AD69" s="358"/>
      <c r="AF69" s="659"/>
      <c r="AG69" s="225" t="s">
        <v>807</v>
      </c>
      <c r="AH69" s="218" t="s">
        <v>702</v>
      </c>
      <c r="AI69" s="358"/>
    </row>
    <row r="70" spans="3:35">
      <c r="C70" s="659"/>
      <c r="D70" s="225" t="s">
        <v>808</v>
      </c>
      <c r="E70" s="218" t="s">
        <v>811</v>
      </c>
      <c r="F70" s="130"/>
      <c r="G70" s="130"/>
      <c r="H70" s="130"/>
      <c r="I70" s="130"/>
      <c r="J70" s="130"/>
      <c r="K70" s="130"/>
      <c r="L70" s="130"/>
      <c r="M70" s="358"/>
      <c r="O70" s="659"/>
      <c r="P70" s="225" t="s">
        <v>808</v>
      </c>
      <c r="Q70" s="218" t="s">
        <v>811</v>
      </c>
      <c r="R70" s="130"/>
      <c r="S70" s="130"/>
      <c r="T70" s="130"/>
      <c r="U70" s="130"/>
      <c r="V70" s="130"/>
      <c r="W70" s="130"/>
      <c r="X70" s="130"/>
      <c r="Y70" s="358"/>
      <c r="AA70" s="659"/>
      <c r="AB70" s="225" t="s">
        <v>808</v>
      </c>
      <c r="AC70" s="218" t="s">
        <v>811</v>
      </c>
      <c r="AD70" s="358"/>
      <c r="AF70" s="659"/>
      <c r="AG70" s="225" t="s">
        <v>808</v>
      </c>
      <c r="AH70" s="218" t="s">
        <v>811</v>
      </c>
      <c r="AI70" s="358"/>
    </row>
    <row r="71" spans="3:35" ht="25.5">
      <c r="C71" s="659"/>
      <c r="D71" s="225" t="s">
        <v>809</v>
      </c>
      <c r="E71" s="218" t="s">
        <v>812</v>
      </c>
      <c r="F71" s="130"/>
      <c r="G71" s="130"/>
      <c r="H71" s="130"/>
      <c r="I71" s="130"/>
      <c r="J71" s="130"/>
      <c r="K71" s="130"/>
      <c r="L71" s="130"/>
      <c r="M71" s="358"/>
      <c r="O71" s="659"/>
      <c r="P71" s="225" t="s">
        <v>809</v>
      </c>
      <c r="Q71" s="218" t="s">
        <v>812</v>
      </c>
      <c r="R71" s="130"/>
      <c r="S71" s="130"/>
      <c r="T71" s="130"/>
      <c r="U71" s="130"/>
      <c r="V71" s="130"/>
      <c r="W71" s="130"/>
      <c r="X71" s="130"/>
      <c r="Y71" s="358"/>
      <c r="AA71" s="659"/>
      <c r="AB71" s="225" t="s">
        <v>809</v>
      </c>
      <c r="AC71" s="218" t="s">
        <v>812</v>
      </c>
      <c r="AD71" s="358"/>
      <c r="AF71" s="659"/>
      <c r="AG71" s="225" t="s">
        <v>809</v>
      </c>
      <c r="AH71" s="218" t="s">
        <v>812</v>
      </c>
      <c r="AI71" s="358"/>
    </row>
    <row r="72" spans="3:35" ht="44.45" customHeight="1">
      <c r="C72" s="659" t="s">
        <v>798</v>
      </c>
      <c r="D72" s="225" t="s">
        <v>814</v>
      </c>
      <c r="E72" s="218" t="s">
        <v>813</v>
      </c>
      <c r="F72" s="130"/>
      <c r="G72" s="130"/>
      <c r="H72" s="130"/>
      <c r="I72" s="130"/>
      <c r="J72" s="130"/>
      <c r="K72" s="130"/>
      <c r="L72" s="130"/>
      <c r="M72" s="358"/>
      <c r="O72" s="659" t="s">
        <v>798</v>
      </c>
      <c r="P72" s="225" t="s">
        <v>814</v>
      </c>
      <c r="Q72" s="218" t="s">
        <v>813</v>
      </c>
      <c r="R72" s="130"/>
      <c r="S72" s="130"/>
      <c r="T72" s="130"/>
      <c r="U72" s="130"/>
      <c r="V72" s="130"/>
      <c r="W72" s="130"/>
      <c r="X72" s="130"/>
      <c r="Y72" s="358"/>
      <c r="AA72" s="659" t="s">
        <v>798</v>
      </c>
      <c r="AB72" s="225" t="s">
        <v>814</v>
      </c>
      <c r="AC72" s="218" t="s">
        <v>813</v>
      </c>
      <c r="AD72" s="358"/>
      <c r="AF72" s="659" t="s">
        <v>798</v>
      </c>
      <c r="AG72" s="225" t="s">
        <v>814</v>
      </c>
      <c r="AH72" s="218" t="s">
        <v>813</v>
      </c>
      <c r="AI72" s="358"/>
    </row>
    <row r="73" spans="3:35" ht="44.45" customHeight="1" thickBot="1">
      <c r="C73" s="660"/>
      <c r="D73" s="226" t="s">
        <v>814</v>
      </c>
      <c r="E73" s="299" t="s">
        <v>815</v>
      </c>
      <c r="F73" s="243"/>
      <c r="G73" s="243"/>
      <c r="H73" s="243"/>
      <c r="I73" s="243"/>
      <c r="J73" s="243"/>
      <c r="K73" s="243"/>
      <c r="L73" s="243"/>
      <c r="M73" s="359"/>
      <c r="O73" s="660"/>
      <c r="P73" s="226" t="s">
        <v>814</v>
      </c>
      <c r="Q73" s="299" t="s">
        <v>815</v>
      </c>
      <c r="R73" s="243"/>
      <c r="S73" s="243"/>
      <c r="T73" s="243"/>
      <c r="U73" s="243"/>
      <c r="V73" s="243"/>
      <c r="W73" s="243"/>
      <c r="X73" s="243"/>
      <c r="Y73" s="359"/>
      <c r="AA73" s="660"/>
      <c r="AB73" s="226" t="s">
        <v>814</v>
      </c>
      <c r="AC73" s="299" t="s">
        <v>815</v>
      </c>
      <c r="AD73" s="359"/>
      <c r="AF73" s="660"/>
      <c r="AG73" s="226" t="s">
        <v>814</v>
      </c>
      <c r="AH73" s="299" t="s">
        <v>815</v>
      </c>
      <c r="AI73" s="359"/>
    </row>
    <row r="74" spans="3:35">
      <c r="F74">
        <f>SUM(F60:F73)</f>
        <v>0</v>
      </c>
      <c r="G74">
        <f t="shared" ref="G74:M74" si="5">SUM(G60:G73)</f>
        <v>0</v>
      </c>
      <c r="H74">
        <f t="shared" si="5"/>
        <v>0</v>
      </c>
      <c r="I74">
        <f t="shared" si="5"/>
        <v>0</v>
      </c>
      <c r="J74">
        <f t="shared" si="5"/>
        <v>0</v>
      </c>
      <c r="K74">
        <f t="shared" si="5"/>
        <v>0</v>
      </c>
      <c r="L74">
        <f t="shared" si="5"/>
        <v>0</v>
      </c>
      <c r="M74">
        <f t="shared" si="5"/>
        <v>0</v>
      </c>
      <c r="R74">
        <f>SUM(R60:R73)</f>
        <v>0</v>
      </c>
      <c r="S74">
        <f t="shared" ref="S74:Y74" si="6">SUM(S60:S73)</f>
        <v>0</v>
      </c>
      <c r="T74">
        <f t="shared" si="6"/>
        <v>0</v>
      </c>
      <c r="U74">
        <f t="shared" si="6"/>
        <v>0</v>
      </c>
      <c r="V74">
        <f t="shared" si="6"/>
        <v>0</v>
      </c>
      <c r="W74">
        <f t="shared" si="6"/>
        <v>0</v>
      </c>
      <c r="X74">
        <f t="shared" si="6"/>
        <v>0</v>
      </c>
      <c r="Y74">
        <f t="shared" si="6"/>
        <v>0</v>
      </c>
      <c r="AD74">
        <f>SUM(AD60:AD73)</f>
        <v>0</v>
      </c>
      <c r="AI74">
        <f>SUM(AI60:AI73)</f>
        <v>0</v>
      </c>
    </row>
  </sheetData>
  <mergeCells count="82">
    <mergeCell ref="AI58:AI59"/>
    <mergeCell ref="AF72:AF73"/>
    <mergeCell ref="O58:Q59"/>
    <mergeCell ref="R58:Y58"/>
    <mergeCell ref="AA58:AC59"/>
    <mergeCell ref="AD58:AD59"/>
    <mergeCell ref="AF58:AH59"/>
    <mergeCell ref="O60:O67"/>
    <mergeCell ref="O68:O71"/>
    <mergeCell ref="O72:O73"/>
    <mergeCell ref="AA60:AA67"/>
    <mergeCell ref="AA68:AA71"/>
    <mergeCell ref="AA72:AA73"/>
    <mergeCell ref="AF60:AF67"/>
    <mergeCell ref="AF68:AF71"/>
    <mergeCell ref="R46:Y46"/>
    <mergeCell ref="AA46:AC47"/>
    <mergeCell ref="AF46:AH47"/>
    <mergeCell ref="C58:M58"/>
    <mergeCell ref="C59:E59"/>
    <mergeCell ref="AI27:AI28"/>
    <mergeCell ref="C46:M46"/>
    <mergeCell ref="C47:E47"/>
    <mergeCell ref="O48:O54"/>
    <mergeCell ref="AA48:AA54"/>
    <mergeCell ref="AD46:AD47"/>
    <mergeCell ref="AI46:AI47"/>
    <mergeCell ref="AF48:AF54"/>
    <mergeCell ref="O46:Q47"/>
    <mergeCell ref="AA27:AC28"/>
    <mergeCell ref="AA29:AA37"/>
    <mergeCell ref="AA38:AA43"/>
    <mergeCell ref="AD27:AD28"/>
    <mergeCell ref="AF27:AH28"/>
    <mergeCell ref="AF29:AF37"/>
    <mergeCell ref="AF38:AF43"/>
    <mergeCell ref="I13:J13"/>
    <mergeCell ref="O38:O43"/>
    <mergeCell ref="O27:Q28"/>
    <mergeCell ref="C68:C71"/>
    <mergeCell ref="C72:C73"/>
    <mergeCell ref="D14:E14"/>
    <mergeCell ref="C48:C54"/>
    <mergeCell ref="C60:C67"/>
    <mergeCell ref="C29:C37"/>
    <mergeCell ref="C38:C43"/>
    <mergeCell ref="H14:I14"/>
    <mergeCell ref="Q14:R14"/>
    <mergeCell ref="C28:E28"/>
    <mergeCell ref="C27:M27"/>
    <mergeCell ref="R27:Y27"/>
    <mergeCell ref="O29:O37"/>
    <mergeCell ref="K13:L13"/>
    <mergeCell ref="U6:V6"/>
    <mergeCell ref="W6:X6"/>
    <mergeCell ref="Y6:Z6"/>
    <mergeCell ref="AA6:AB6"/>
    <mergeCell ref="B7:AB7"/>
    <mergeCell ref="L6:M6"/>
    <mergeCell ref="C6:D6"/>
    <mergeCell ref="F6:G6"/>
    <mergeCell ref="O6:P6"/>
    <mergeCell ref="Q6:R6"/>
    <mergeCell ref="S6:T6"/>
    <mergeCell ref="I8:J8"/>
    <mergeCell ref="I9:J9"/>
    <mergeCell ref="I10:J10"/>
    <mergeCell ref="I11:J11"/>
    <mergeCell ref="B4:AB4"/>
    <mergeCell ref="H5:J5"/>
    <mergeCell ref="O5:P5"/>
    <mergeCell ref="Q5:R5"/>
    <mergeCell ref="T5:U5"/>
    <mergeCell ref="W5:X5"/>
    <mergeCell ref="Y5:Z5"/>
    <mergeCell ref="AA5:AB5"/>
    <mergeCell ref="C1:V3"/>
    <mergeCell ref="W1:Y1"/>
    <mergeCell ref="Z1:AB1"/>
    <mergeCell ref="W2:Y2"/>
    <mergeCell ref="Z2:AB2"/>
    <mergeCell ref="W3:AB3"/>
  </mergeCells>
  <phoneticPr fontId="43" type="noConversion"/>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prompt="Selecciona Regional" xr:uid="{00000000-0002-0000-0200-000000000000}">
          <x14:formula1>
            <xm:f>Hoja2!$C$2:$C$35</xm:f>
          </x14:formula1>
          <xm:sqref>C6:D6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8"/>
  <sheetViews>
    <sheetView topLeftCell="A4" workbookViewId="0">
      <selection activeCell="F10" sqref="F10"/>
    </sheetView>
  </sheetViews>
  <sheetFormatPr baseColWidth="10" defaultRowHeight="15"/>
  <sheetData>
    <row r="1" spans="1:4" ht="90">
      <c r="A1" s="221" t="s">
        <v>654</v>
      </c>
      <c r="B1" s="222" t="s">
        <v>737</v>
      </c>
      <c r="C1" s="222" t="s">
        <v>663</v>
      </c>
      <c r="D1" s="222" t="s">
        <v>738</v>
      </c>
    </row>
    <row r="2" spans="1:4">
      <c r="A2" s="257" t="s">
        <v>665</v>
      </c>
      <c r="B2" s="258" t="s">
        <v>742</v>
      </c>
      <c r="C2" s="259"/>
      <c r="D2" s="260"/>
    </row>
    <row r="3" spans="1:4">
      <c r="A3" s="257" t="s">
        <v>666</v>
      </c>
      <c r="B3" s="258" t="s">
        <v>744</v>
      </c>
      <c r="C3" s="259"/>
      <c r="D3" s="260"/>
    </row>
    <row r="4" spans="1:4">
      <c r="A4" s="257" t="s">
        <v>667</v>
      </c>
      <c r="B4" s="258" t="s">
        <v>745</v>
      </c>
      <c r="C4" s="259"/>
      <c r="D4" s="260"/>
    </row>
    <row r="5" spans="1:4">
      <c r="A5" s="257" t="s">
        <v>668</v>
      </c>
      <c r="B5" s="258" t="s">
        <v>746</v>
      </c>
      <c r="C5" s="259"/>
      <c r="D5" s="260"/>
    </row>
    <row r="6" spans="1:4">
      <c r="A6" s="257" t="s">
        <v>669</v>
      </c>
      <c r="B6" s="258" t="s">
        <v>747</v>
      </c>
      <c r="C6" s="259"/>
      <c r="D6" s="260"/>
    </row>
    <row r="7" spans="1:4">
      <c r="A7" s="257" t="s">
        <v>670</v>
      </c>
      <c r="B7" s="258" t="s">
        <v>748</v>
      </c>
      <c r="C7" s="259"/>
      <c r="D7" s="260"/>
    </row>
    <row r="8" spans="1:4">
      <c r="A8" s="257" t="s">
        <v>671</v>
      </c>
      <c r="B8" s="258" t="s">
        <v>749</v>
      </c>
      <c r="C8" s="259"/>
      <c r="D8" s="260"/>
    </row>
    <row r="9" spans="1:4">
      <c r="A9" s="257" t="s">
        <v>672</v>
      </c>
      <c r="B9" s="258" t="s">
        <v>750</v>
      </c>
      <c r="C9" s="259"/>
      <c r="D9" s="260"/>
    </row>
    <row r="10" spans="1:4" ht="90.75" thickBot="1">
      <c r="A10" s="272" t="s">
        <v>769</v>
      </c>
      <c r="B10" s="273" t="s">
        <v>768</v>
      </c>
      <c r="C10" s="274"/>
      <c r="D10" s="275"/>
    </row>
    <row r="11" spans="1:4" ht="45">
      <c r="A11" s="276" t="s">
        <v>677</v>
      </c>
      <c r="B11" s="277" t="s">
        <v>673</v>
      </c>
      <c r="C11" s="278"/>
      <c r="D11" s="279"/>
    </row>
    <row r="12" spans="1:4">
      <c r="A12" s="223" t="s">
        <v>770</v>
      </c>
      <c r="B12" s="231" t="s">
        <v>26</v>
      </c>
      <c r="C12" s="225"/>
      <c r="D12" s="224"/>
    </row>
    <row r="13" spans="1:4" ht="30">
      <c r="A13" s="223" t="s">
        <v>771</v>
      </c>
      <c r="B13" s="231" t="s">
        <v>674</v>
      </c>
      <c r="C13" s="225"/>
      <c r="D13" s="224"/>
    </row>
    <row r="14" spans="1:4" ht="30">
      <c r="A14" s="223" t="s">
        <v>772</v>
      </c>
      <c r="B14" s="231" t="s">
        <v>675</v>
      </c>
      <c r="C14" s="225"/>
      <c r="D14" s="224"/>
    </row>
    <row r="15" spans="1:4" ht="30">
      <c r="A15" s="223" t="s">
        <v>773</v>
      </c>
      <c r="B15" s="231" t="s">
        <v>676</v>
      </c>
      <c r="C15" s="225"/>
      <c r="D15" s="224"/>
    </row>
    <row r="16" spans="1:4" ht="75">
      <c r="A16" s="223" t="s">
        <v>774</v>
      </c>
      <c r="B16" s="231" t="s">
        <v>767</v>
      </c>
      <c r="C16" s="225"/>
      <c r="D16" s="224"/>
    </row>
    <row r="17" spans="1:4" ht="15.75" thickBot="1">
      <c r="A17" s="718" t="s">
        <v>17</v>
      </c>
      <c r="B17" s="719"/>
      <c r="C17" s="280">
        <f>SUM(C2:C15)</f>
        <v>0</v>
      </c>
      <c r="D17" s="280">
        <f t="shared" ref="D17" si="0">SUM(D2:D15)</f>
        <v>0</v>
      </c>
    </row>
    <row r="18" spans="1:4" ht="15.75" thickBot="1">
      <c r="A18" s="232"/>
      <c r="B18" s="227"/>
      <c r="C18" s="228"/>
      <c r="D18" s="229"/>
    </row>
    <row r="19" spans="1:4" ht="60">
      <c r="A19" s="221" t="s">
        <v>654</v>
      </c>
      <c r="B19" s="268" t="s">
        <v>678</v>
      </c>
      <c r="C19" s="241" t="s">
        <v>760</v>
      </c>
      <c r="D19" s="216" t="s">
        <v>761</v>
      </c>
    </row>
    <row r="20" spans="1:4" ht="51">
      <c r="A20" s="257" t="s">
        <v>681</v>
      </c>
      <c r="B20" s="264" t="s">
        <v>679</v>
      </c>
      <c r="C20" s="264" t="s">
        <v>680</v>
      </c>
      <c r="D20" s="265"/>
    </row>
    <row r="21" spans="1:4" ht="63.75">
      <c r="A21" s="257" t="s">
        <v>763</v>
      </c>
      <c r="B21" s="264" t="s">
        <v>682</v>
      </c>
      <c r="C21" s="264" t="s">
        <v>683</v>
      </c>
      <c r="D21" s="265"/>
    </row>
    <row r="22" spans="1:4" ht="63.75">
      <c r="A22" s="257" t="s">
        <v>763</v>
      </c>
      <c r="B22" s="264" t="s">
        <v>682</v>
      </c>
      <c r="C22" s="264" t="s">
        <v>684</v>
      </c>
      <c r="D22" s="265"/>
    </row>
    <row r="23" spans="1:4" ht="63.75">
      <c r="A23" s="257" t="s">
        <v>763</v>
      </c>
      <c r="B23" s="264" t="s">
        <v>682</v>
      </c>
      <c r="C23" s="264" t="s">
        <v>685</v>
      </c>
      <c r="D23" s="265"/>
    </row>
    <row r="24" spans="1:4" ht="63.75">
      <c r="A24" s="257" t="s">
        <v>763</v>
      </c>
      <c r="B24" s="264" t="s">
        <v>682</v>
      </c>
      <c r="C24" s="264" t="s">
        <v>686</v>
      </c>
      <c r="D24" s="265"/>
    </row>
    <row r="25" spans="1:4" ht="63.75">
      <c r="A25" s="257" t="s">
        <v>763</v>
      </c>
      <c r="B25" s="264" t="s">
        <v>682</v>
      </c>
      <c r="C25" s="264" t="s">
        <v>687</v>
      </c>
      <c r="D25" s="265"/>
    </row>
    <row r="26" spans="1:4" ht="64.5" thickBot="1">
      <c r="A26" s="262" t="s">
        <v>763</v>
      </c>
      <c r="B26" s="269" t="s">
        <v>682</v>
      </c>
      <c r="C26" s="269" t="s">
        <v>688</v>
      </c>
      <c r="D26" s="270"/>
    </row>
    <row r="27" spans="1:4" ht="25.5">
      <c r="A27" s="281" t="s">
        <v>764</v>
      </c>
      <c r="B27" s="230" t="s">
        <v>765</v>
      </c>
      <c r="C27" s="266"/>
      <c r="D27" s="267"/>
    </row>
    <row r="28" spans="1:4" ht="15.75" thickBot="1">
      <c r="A28" s="720" t="s">
        <v>17</v>
      </c>
      <c r="B28" s="721"/>
      <c r="C28" s="721"/>
      <c r="D28" s="722"/>
    </row>
    <row r="29" spans="1:4" ht="15.75" thickBot="1">
      <c r="A29" s="232"/>
      <c r="B29" s="227"/>
      <c r="C29" s="228"/>
      <c r="D29" s="229"/>
    </row>
    <row r="30" spans="1:4" ht="60">
      <c r="A30" s="221" t="s">
        <v>654</v>
      </c>
      <c r="B30" s="240" t="s">
        <v>776</v>
      </c>
      <c r="C30" s="241" t="s">
        <v>760</v>
      </c>
      <c r="D30" s="216" t="s">
        <v>680</v>
      </c>
    </row>
    <row r="31" spans="1:4">
      <c r="A31" s="286" t="s">
        <v>690</v>
      </c>
      <c r="B31" s="217" t="s">
        <v>689</v>
      </c>
      <c r="C31" s="225"/>
      <c r="D31" s="224"/>
    </row>
    <row r="32" spans="1:4" ht="25.5">
      <c r="A32" s="286" t="s">
        <v>692</v>
      </c>
      <c r="B32" s="217" t="s">
        <v>691</v>
      </c>
      <c r="C32" s="225"/>
      <c r="D32" s="224"/>
    </row>
    <row r="33" spans="1:4">
      <c r="A33" s="286" t="s">
        <v>694</v>
      </c>
      <c r="B33" s="217" t="s">
        <v>693</v>
      </c>
      <c r="C33" s="225"/>
      <c r="D33" s="224"/>
    </row>
    <row r="34" spans="1:4" ht="25.5">
      <c r="A34" s="286" t="s">
        <v>696</v>
      </c>
      <c r="B34" s="217" t="s">
        <v>695</v>
      </c>
      <c r="C34" s="225"/>
      <c r="D34" s="224"/>
    </row>
    <row r="35" spans="1:4" ht="63.75">
      <c r="A35" s="286" t="s">
        <v>698</v>
      </c>
      <c r="B35" s="217" t="s">
        <v>697</v>
      </c>
      <c r="C35" s="225"/>
      <c r="D35" s="224"/>
    </row>
    <row r="36" spans="1:4" ht="51">
      <c r="A36" s="286" t="s">
        <v>700</v>
      </c>
      <c r="B36" s="217" t="s">
        <v>699</v>
      </c>
      <c r="C36" s="225"/>
      <c r="D36" s="224"/>
    </row>
    <row r="37" spans="1:4" ht="25.5">
      <c r="A37" s="286" t="s">
        <v>701</v>
      </c>
      <c r="B37" s="217" t="s">
        <v>567</v>
      </c>
      <c r="C37" s="225"/>
      <c r="D37" s="224"/>
    </row>
    <row r="38" spans="1:4" ht="39">
      <c r="A38" s="286" t="s">
        <v>703</v>
      </c>
      <c r="B38" s="219" t="s">
        <v>702</v>
      </c>
      <c r="C38" s="225"/>
      <c r="D38" s="224"/>
    </row>
    <row r="39" spans="1:4" ht="51.75">
      <c r="A39" s="286" t="s">
        <v>705</v>
      </c>
      <c r="B39" s="219" t="s">
        <v>704</v>
      </c>
      <c r="C39" s="225"/>
      <c r="D39" s="224"/>
    </row>
    <row r="40" spans="1:4">
      <c r="A40" s="286" t="s">
        <v>707</v>
      </c>
      <c r="B40" s="219" t="s">
        <v>706</v>
      </c>
      <c r="C40" s="225"/>
      <c r="D40" s="224"/>
    </row>
    <row r="41" spans="1:4" ht="26.25">
      <c r="A41" s="286" t="s">
        <v>709</v>
      </c>
      <c r="B41" s="219" t="s">
        <v>708</v>
      </c>
      <c r="C41" s="225"/>
      <c r="D41" s="224"/>
    </row>
    <row r="42" spans="1:4">
      <c r="A42" s="286" t="s">
        <v>711</v>
      </c>
      <c r="B42" s="219" t="s">
        <v>710</v>
      </c>
      <c r="C42" s="225"/>
      <c r="D42" s="224"/>
    </row>
    <row r="43" spans="1:4">
      <c r="A43" s="286" t="s">
        <v>713</v>
      </c>
      <c r="B43" s="219" t="s">
        <v>712</v>
      </c>
      <c r="C43" s="225"/>
      <c r="D43" s="224"/>
    </row>
    <row r="44" spans="1:4" ht="39">
      <c r="A44" s="286" t="s">
        <v>715</v>
      </c>
      <c r="B44" s="219" t="s">
        <v>714</v>
      </c>
      <c r="C44" s="225"/>
      <c r="D44" s="224"/>
    </row>
    <row r="45" spans="1:4" ht="39">
      <c r="A45" s="286" t="s">
        <v>717</v>
      </c>
      <c r="B45" s="219" t="s">
        <v>716</v>
      </c>
      <c r="C45" s="225"/>
      <c r="D45" s="224"/>
    </row>
    <row r="46" spans="1:4" ht="26.25">
      <c r="A46" s="286" t="s">
        <v>719</v>
      </c>
      <c r="B46" s="219" t="s">
        <v>718</v>
      </c>
      <c r="C46" s="225"/>
      <c r="D46" s="224"/>
    </row>
    <row r="47" spans="1:4" ht="26.25">
      <c r="A47" s="286" t="s">
        <v>721</v>
      </c>
      <c r="B47" s="219" t="s">
        <v>720</v>
      </c>
      <c r="C47" s="225"/>
      <c r="D47" s="224"/>
    </row>
    <row r="48" spans="1:4" ht="26.25">
      <c r="A48" s="286" t="s">
        <v>723</v>
      </c>
      <c r="B48" s="219" t="s">
        <v>722</v>
      </c>
      <c r="C48" s="225"/>
      <c r="D48" s="224"/>
    </row>
    <row r="49" spans="1:4" ht="39">
      <c r="A49" s="286" t="s">
        <v>725</v>
      </c>
      <c r="B49" s="219" t="s">
        <v>724</v>
      </c>
      <c r="C49" s="225"/>
      <c r="D49" s="224"/>
    </row>
    <row r="50" spans="1:4">
      <c r="A50" s="286" t="s">
        <v>766</v>
      </c>
      <c r="B50" s="219" t="s">
        <v>712</v>
      </c>
      <c r="C50" s="225"/>
      <c r="D50" s="224"/>
    </row>
    <row r="51" spans="1:4" ht="64.5">
      <c r="A51" s="286" t="s">
        <v>727</v>
      </c>
      <c r="B51" s="220" t="s">
        <v>726</v>
      </c>
      <c r="C51" s="225"/>
      <c r="D51" s="224"/>
    </row>
    <row r="52" spans="1:4" ht="39">
      <c r="A52" s="286" t="s">
        <v>729</v>
      </c>
      <c r="B52" s="220" t="s">
        <v>728</v>
      </c>
      <c r="C52" s="225"/>
      <c r="D52" s="224"/>
    </row>
    <row r="53" spans="1:4" ht="51.75">
      <c r="A53" s="286" t="s">
        <v>731</v>
      </c>
      <c r="B53" s="220" t="s">
        <v>730</v>
      </c>
      <c r="C53" s="225"/>
      <c r="D53" s="224"/>
    </row>
    <row r="54" spans="1:4" ht="102.75">
      <c r="A54" s="287" t="s">
        <v>801</v>
      </c>
      <c r="B54" s="282" t="s">
        <v>732</v>
      </c>
      <c r="C54" s="283"/>
      <c r="D54" s="284"/>
    </row>
    <row r="55" spans="1:4" ht="115.5">
      <c r="A55" s="287" t="s">
        <v>806</v>
      </c>
      <c r="B55" s="282" t="s">
        <v>802</v>
      </c>
      <c r="C55" s="283"/>
      <c r="D55" s="284"/>
    </row>
    <row r="56" spans="1:4" ht="90">
      <c r="A56" s="287" t="s">
        <v>807</v>
      </c>
      <c r="B56" s="282" t="s">
        <v>803</v>
      </c>
      <c r="C56" s="283"/>
      <c r="D56" s="284"/>
    </row>
    <row r="57" spans="1:4" ht="115.5">
      <c r="A57" s="287" t="s">
        <v>808</v>
      </c>
      <c r="B57" s="282" t="s">
        <v>804</v>
      </c>
      <c r="C57" s="283"/>
      <c r="D57" s="284"/>
    </row>
    <row r="58" spans="1:4" ht="141">
      <c r="A58" s="287" t="s">
        <v>809</v>
      </c>
      <c r="B58" s="282" t="s">
        <v>805</v>
      </c>
      <c r="C58" s="283"/>
      <c r="D58" s="284"/>
    </row>
  </sheetData>
  <mergeCells count="2">
    <mergeCell ref="A17:B17"/>
    <mergeCell ref="A28:D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N49"/>
  <sheetViews>
    <sheetView showGridLines="0" view="pageBreakPreview" topLeftCell="A8" zoomScale="60" zoomScaleNormal="85" workbookViewId="0">
      <selection activeCell="G16" sqref="G16"/>
    </sheetView>
  </sheetViews>
  <sheetFormatPr baseColWidth="10" defaultColWidth="56.140625" defaultRowHeight="12.75" zeroHeight="1"/>
  <cols>
    <col min="1" max="1" width="1.42578125" style="1" customWidth="1"/>
    <col min="2" max="2" width="15.42578125" style="1" customWidth="1"/>
    <col min="3" max="3" width="26.5703125" style="1" customWidth="1"/>
    <col min="4" max="4" width="14.85546875" style="1" customWidth="1"/>
    <col min="5" max="5" width="29.7109375" style="1" customWidth="1"/>
    <col min="6" max="6" width="36.7109375" style="1" customWidth="1"/>
    <col min="7" max="7" width="21.42578125" style="1" customWidth="1"/>
    <col min="8" max="8" width="21.85546875" style="1" customWidth="1"/>
    <col min="9" max="9" width="23.140625" style="1" customWidth="1"/>
    <col min="10" max="10" width="31.5703125" style="1" customWidth="1"/>
    <col min="11" max="11" width="26" style="1" customWidth="1"/>
    <col min="12" max="12" width="18.28515625" style="1" customWidth="1"/>
    <col min="13" max="13" width="23.5703125" style="3" customWidth="1"/>
    <col min="14" max="14" width="25.7109375" style="4" customWidth="1"/>
    <col min="15" max="15" width="19.7109375" style="2" customWidth="1"/>
    <col min="16" max="16" width="31.42578125" style="1" customWidth="1"/>
    <col min="17" max="17" width="16" style="2" customWidth="1"/>
    <col min="18" max="115" width="4.42578125" style="1" customWidth="1"/>
    <col min="116" max="116" width="4.5703125" style="1" customWidth="1"/>
    <col min="117" max="234" width="4.42578125" style="1" customWidth="1"/>
    <col min="235" max="235" width="56.140625" style="1"/>
    <col min="236" max="236" width="1.42578125" style="1" customWidth="1"/>
    <col min="237" max="237" width="2.42578125" style="1" customWidth="1"/>
    <col min="238" max="238" width="13.140625" style="1" customWidth="1"/>
    <col min="239" max="239" width="3" style="1" customWidth="1"/>
    <col min="240" max="240" width="6.42578125" style="1" customWidth="1"/>
    <col min="241" max="241" width="6.5703125" style="1" customWidth="1"/>
    <col min="242" max="243" width="7.42578125" style="1" customWidth="1"/>
    <col min="244" max="244" width="6.5703125" style="1" customWidth="1"/>
    <col min="245" max="245" width="19.28515625" style="1" customWidth="1"/>
    <col min="246" max="246" width="21" style="1" customWidth="1"/>
    <col min="247" max="247" width="6.7109375" style="1" customWidth="1"/>
    <col min="248" max="248" width="6.5703125" style="1" customWidth="1"/>
    <col min="249" max="249" width="6.140625" style="1" customWidth="1"/>
    <col min="250" max="250" width="3.42578125" style="1" customWidth="1"/>
    <col min="251" max="251" width="7.140625" style="1" customWidth="1"/>
    <col min="252" max="252" width="8.140625" style="1" customWidth="1"/>
    <col min="253" max="253" width="2.7109375" style="1" customWidth="1"/>
    <col min="254" max="254" width="5.42578125" style="1" customWidth="1"/>
    <col min="255" max="255" width="1.7109375" style="1" customWidth="1"/>
    <col min="256" max="256" width="4.42578125" style="1" customWidth="1"/>
    <col min="257" max="489" width="56.140625" style="1"/>
    <col min="490" max="490" width="1.42578125" style="1" customWidth="1"/>
    <col min="491" max="491" width="4.5703125" style="1" customWidth="1"/>
    <col min="492" max="492" width="12" style="1" customWidth="1"/>
    <col min="493" max="493" width="6.28515625" style="1" customWidth="1"/>
    <col min="494" max="494" width="3" style="1" customWidth="1"/>
    <col min="495" max="495" width="6.7109375" style="1" customWidth="1"/>
    <col min="496" max="496" width="6.42578125" style="1" customWidth="1"/>
    <col min="497" max="497" width="6.5703125" style="1" customWidth="1"/>
    <col min="498" max="499" width="7.42578125" style="1" customWidth="1"/>
    <col min="500" max="500" width="6.5703125" style="1" customWidth="1"/>
    <col min="501" max="501" width="19.28515625" style="1" customWidth="1"/>
    <col min="502" max="502" width="21" style="1" customWidth="1"/>
    <col min="503" max="503" width="6.7109375" style="1" customWidth="1"/>
    <col min="504" max="504" width="6.5703125" style="1" customWidth="1"/>
    <col min="505" max="505" width="6.140625" style="1" customWidth="1"/>
    <col min="506" max="506" width="3.42578125" style="1" customWidth="1"/>
    <col min="507" max="507" width="7.140625" style="1" customWidth="1"/>
    <col min="508" max="508" width="8.140625" style="1" customWidth="1"/>
    <col min="509" max="509" width="2.7109375" style="1" customWidth="1"/>
    <col min="510" max="510" width="5.42578125" style="1" customWidth="1"/>
    <col min="511" max="511" width="1.7109375" style="1" customWidth="1"/>
    <col min="512" max="512" width="4.42578125" style="1" customWidth="1"/>
    <col min="513" max="745" width="56.140625" style="1"/>
    <col min="746" max="746" width="1.42578125" style="1" customWidth="1"/>
    <col min="747" max="747" width="4.5703125" style="1" customWidth="1"/>
    <col min="748" max="748" width="12" style="1" customWidth="1"/>
    <col min="749" max="749" width="6.28515625" style="1" customWidth="1"/>
    <col min="750" max="750" width="3" style="1" customWidth="1"/>
    <col min="751" max="751" width="6.7109375" style="1" customWidth="1"/>
    <col min="752" max="752" width="6.42578125" style="1" customWidth="1"/>
    <col min="753" max="753" width="6.5703125" style="1" customWidth="1"/>
    <col min="754" max="755" width="7.42578125" style="1" customWidth="1"/>
    <col min="756" max="756" width="6.5703125" style="1" customWidth="1"/>
    <col min="757" max="757" width="19.28515625" style="1" customWidth="1"/>
    <col min="758" max="758" width="21" style="1" customWidth="1"/>
    <col min="759" max="759" width="6.7109375" style="1" customWidth="1"/>
    <col min="760" max="760" width="6.5703125" style="1" customWidth="1"/>
    <col min="761" max="761" width="6.140625" style="1" customWidth="1"/>
    <col min="762" max="762" width="3.42578125" style="1" customWidth="1"/>
    <col min="763" max="763" width="7.140625" style="1" customWidth="1"/>
    <col min="764" max="764" width="8.140625" style="1" customWidth="1"/>
    <col min="765" max="765" width="2.7109375" style="1" customWidth="1"/>
    <col min="766" max="766" width="5.42578125" style="1" customWidth="1"/>
    <col min="767" max="767" width="1.7109375" style="1" customWidth="1"/>
    <col min="768" max="768" width="4.42578125" style="1" customWidth="1"/>
    <col min="769" max="1001" width="56.140625" style="1"/>
    <col min="1002" max="1002" width="1.42578125" style="1" customWidth="1"/>
    <col min="1003" max="1003" width="4.5703125" style="1" customWidth="1"/>
    <col min="1004" max="1004" width="12" style="1" customWidth="1"/>
    <col min="1005" max="1005" width="6.28515625" style="1" customWidth="1"/>
    <col min="1006" max="1006" width="3" style="1" customWidth="1"/>
    <col min="1007" max="1007" width="6.7109375" style="1" customWidth="1"/>
    <col min="1008" max="1008" width="6.42578125" style="1" customWidth="1"/>
    <col min="1009" max="1009" width="6.5703125" style="1" customWidth="1"/>
    <col min="1010" max="1011" width="7.42578125" style="1" customWidth="1"/>
    <col min="1012" max="1012" width="6.5703125" style="1" customWidth="1"/>
    <col min="1013" max="1013" width="19.28515625" style="1" customWidth="1"/>
    <col min="1014" max="1014" width="21" style="1" customWidth="1"/>
    <col min="1015" max="1015" width="6.7109375" style="1" customWidth="1"/>
    <col min="1016" max="1016" width="6.5703125" style="1" customWidth="1"/>
    <col min="1017" max="1017" width="6.140625" style="1" customWidth="1"/>
    <col min="1018" max="1018" width="3.42578125" style="1" customWidth="1"/>
    <col min="1019" max="1019" width="7.140625" style="1" customWidth="1"/>
    <col min="1020" max="1020" width="8.140625" style="1" customWidth="1"/>
    <col min="1021" max="1021" width="2.7109375" style="1" customWidth="1"/>
    <col min="1022" max="1022" width="5.42578125" style="1" customWidth="1"/>
    <col min="1023" max="1023" width="1.7109375" style="1" customWidth="1"/>
    <col min="1024" max="1024" width="4.42578125" style="1" customWidth="1"/>
    <col min="1025" max="1257" width="56.140625" style="1"/>
    <col min="1258" max="1258" width="1.42578125" style="1" customWidth="1"/>
    <col min="1259" max="1259" width="4.5703125" style="1" customWidth="1"/>
    <col min="1260" max="1260" width="12" style="1" customWidth="1"/>
    <col min="1261" max="1261" width="6.28515625" style="1" customWidth="1"/>
    <col min="1262" max="1262" width="3" style="1" customWidth="1"/>
    <col min="1263" max="1263" width="6.7109375" style="1" customWidth="1"/>
    <col min="1264" max="1264" width="6.42578125" style="1" customWidth="1"/>
    <col min="1265" max="1265" width="6.5703125" style="1" customWidth="1"/>
    <col min="1266" max="1267" width="7.42578125" style="1" customWidth="1"/>
    <col min="1268" max="1268" width="6.5703125" style="1" customWidth="1"/>
    <col min="1269" max="1269" width="19.28515625" style="1" customWidth="1"/>
    <col min="1270" max="1270" width="21" style="1" customWidth="1"/>
    <col min="1271" max="1271" width="6.7109375" style="1" customWidth="1"/>
    <col min="1272" max="1272" width="6.5703125" style="1" customWidth="1"/>
    <col min="1273" max="1273" width="6.140625" style="1" customWidth="1"/>
    <col min="1274" max="1274" width="3.42578125" style="1" customWidth="1"/>
    <col min="1275" max="1275" width="7.140625" style="1" customWidth="1"/>
    <col min="1276" max="1276" width="8.140625" style="1" customWidth="1"/>
    <col min="1277" max="1277" width="2.7109375" style="1" customWidth="1"/>
    <col min="1278" max="1278" width="5.42578125" style="1" customWidth="1"/>
    <col min="1279" max="1279" width="1.7109375" style="1" customWidth="1"/>
    <col min="1280" max="1280" width="4.42578125" style="1" customWidth="1"/>
    <col min="1281" max="1513" width="56.140625" style="1"/>
    <col min="1514" max="1514" width="1.42578125" style="1" customWidth="1"/>
    <col min="1515" max="1515" width="4.5703125" style="1" customWidth="1"/>
    <col min="1516" max="1516" width="12" style="1" customWidth="1"/>
    <col min="1517" max="1517" width="6.28515625" style="1" customWidth="1"/>
    <col min="1518" max="1518" width="3" style="1" customWidth="1"/>
    <col min="1519" max="1519" width="6.7109375" style="1" customWidth="1"/>
    <col min="1520" max="1520" width="6.42578125" style="1" customWidth="1"/>
    <col min="1521" max="1521" width="6.5703125" style="1" customWidth="1"/>
    <col min="1522" max="1523" width="7.42578125" style="1" customWidth="1"/>
    <col min="1524" max="1524" width="6.5703125" style="1" customWidth="1"/>
    <col min="1525" max="1525" width="19.28515625" style="1" customWidth="1"/>
    <col min="1526" max="1526" width="21" style="1" customWidth="1"/>
    <col min="1527" max="1527" width="6.7109375" style="1" customWidth="1"/>
    <col min="1528" max="1528" width="6.5703125" style="1" customWidth="1"/>
    <col min="1529" max="1529" width="6.140625" style="1" customWidth="1"/>
    <col min="1530" max="1530" width="3.42578125" style="1" customWidth="1"/>
    <col min="1531" max="1531" width="7.140625" style="1" customWidth="1"/>
    <col min="1532" max="1532" width="8.140625" style="1" customWidth="1"/>
    <col min="1533" max="1533" width="2.7109375" style="1" customWidth="1"/>
    <col min="1534" max="1534" width="5.42578125" style="1" customWidth="1"/>
    <col min="1535" max="1535" width="1.7109375" style="1" customWidth="1"/>
    <col min="1536" max="1536" width="4.42578125" style="1" customWidth="1"/>
    <col min="1537" max="1769" width="56.140625" style="1"/>
    <col min="1770" max="1770" width="1.42578125" style="1" customWidth="1"/>
    <col min="1771" max="1771" width="4.5703125" style="1" customWidth="1"/>
    <col min="1772" max="1772" width="12" style="1" customWidth="1"/>
    <col min="1773" max="1773" width="6.28515625" style="1" customWidth="1"/>
    <col min="1774" max="1774" width="3" style="1" customWidth="1"/>
    <col min="1775" max="1775" width="6.7109375" style="1" customWidth="1"/>
    <col min="1776" max="1776" width="6.42578125" style="1" customWidth="1"/>
    <col min="1777" max="1777" width="6.5703125" style="1" customWidth="1"/>
    <col min="1778" max="1779" width="7.42578125" style="1" customWidth="1"/>
    <col min="1780" max="1780" width="6.5703125" style="1" customWidth="1"/>
    <col min="1781" max="1781" width="19.28515625" style="1" customWidth="1"/>
    <col min="1782" max="1782" width="21" style="1" customWidth="1"/>
    <col min="1783" max="1783" width="6.7109375" style="1" customWidth="1"/>
    <col min="1784" max="1784" width="6.5703125" style="1" customWidth="1"/>
    <col min="1785" max="1785" width="6.140625" style="1" customWidth="1"/>
    <col min="1786" max="1786" width="3.42578125" style="1" customWidth="1"/>
    <col min="1787" max="1787" width="7.140625" style="1" customWidth="1"/>
    <col min="1788" max="1788" width="8.140625" style="1" customWidth="1"/>
    <col min="1789" max="1789" width="2.7109375" style="1" customWidth="1"/>
    <col min="1790" max="1790" width="5.42578125" style="1" customWidth="1"/>
    <col min="1791" max="1791" width="1.7109375" style="1" customWidth="1"/>
    <col min="1792" max="1792" width="4.42578125" style="1" customWidth="1"/>
    <col min="1793" max="2025" width="56.140625" style="1"/>
    <col min="2026" max="2026" width="1.42578125" style="1" customWidth="1"/>
    <col min="2027" max="2027" width="4.5703125" style="1" customWidth="1"/>
    <col min="2028" max="2028" width="12" style="1" customWidth="1"/>
    <col min="2029" max="2029" width="6.28515625" style="1" customWidth="1"/>
    <col min="2030" max="2030" width="3" style="1" customWidth="1"/>
    <col min="2031" max="2031" width="6.7109375" style="1" customWidth="1"/>
    <col min="2032" max="2032" width="6.42578125" style="1" customWidth="1"/>
    <col min="2033" max="2033" width="6.5703125" style="1" customWidth="1"/>
    <col min="2034" max="2035" width="7.42578125" style="1" customWidth="1"/>
    <col min="2036" max="2036" width="6.5703125" style="1" customWidth="1"/>
    <col min="2037" max="2037" width="19.28515625" style="1" customWidth="1"/>
    <col min="2038" max="2038" width="21" style="1" customWidth="1"/>
    <col min="2039" max="2039" width="6.7109375" style="1" customWidth="1"/>
    <col min="2040" max="2040" width="6.5703125" style="1" customWidth="1"/>
    <col min="2041" max="2041" width="6.140625" style="1" customWidth="1"/>
    <col min="2042" max="2042" width="3.42578125" style="1" customWidth="1"/>
    <col min="2043" max="2043" width="7.140625" style="1" customWidth="1"/>
    <col min="2044" max="2044" width="8.140625" style="1" customWidth="1"/>
    <col min="2045" max="2045" width="2.7109375" style="1" customWidth="1"/>
    <col min="2046" max="2046" width="5.42578125" style="1" customWidth="1"/>
    <col min="2047" max="2047" width="1.7109375" style="1" customWidth="1"/>
    <col min="2048" max="2048" width="4.42578125" style="1" customWidth="1"/>
    <col min="2049" max="2281" width="56.140625" style="1"/>
    <col min="2282" max="2282" width="1.42578125" style="1" customWidth="1"/>
    <col min="2283" max="2283" width="4.5703125" style="1" customWidth="1"/>
    <col min="2284" max="2284" width="12" style="1" customWidth="1"/>
    <col min="2285" max="2285" width="6.28515625" style="1" customWidth="1"/>
    <col min="2286" max="2286" width="3" style="1" customWidth="1"/>
    <col min="2287" max="2287" width="6.7109375" style="1" customWidth="1"/>
    <col min="2288" max="2288" width="6.42578125" style="1" customWidth="1"/>
    <col min="2289" max="2289" width="6.5703125" style="1" customWidth="1"/>
    <col min="2290" max="2291" width="7.42578125" style="1" customWidth="1"/>
    <col min="2292" max="2292" width="6.5703125" style="1" customWidth="1"/>
    <col min="2293" max="2293" width="19.28515625" style="1" customWidth="1"/>
    <col min="2294" max="2294" width="21" style="1" customWidth="1"/>
    <col min="2295" max="2295" width="6.7109375" style="1" customWidth="1"/>
    <col min="2296" max="2296" width="6.5703125" style="1" customWidth="1"/>
    <col min="2297" max="2297" width="6.140625" style="1" customWidth="1"/>
    <col min="2298" max="2298" width="3.42578125" style="1" customWidth="1"/>
    <col min="2299" max="2299" width="7.140625" style="1" customWidth="1"/>
    <col min="2300" max="2300" width="8.140625" style="1" customWidth="1"/>
    <col min="2301" max="2301" width="2.7109375" style="1" customWidth="1"/>
    <col min="2302" max="2302" width="5.42578125" style="1" customWidth="1"/>
    <col min="2303" max="2303" width="1.7109375" style="1" customWidth="1"/>
    <col min="2304" max="2304" width="4.42578125" style="1" customWidth="1"/>
    <col min="2305" max="2537" width="56.140625" style="1"/>
    <col min="2538" max="2538" width="1.42578125" style="1" customWidth="1"/>
    <col min="2539" max="2539" width="4.5703125" style="1" customWidth="1"/>
    <col min="2540" max="2540" width="12" style="1" customWidth="1"/>
    <col min="2541" max="2541" width="6.28515625" style="1" customWidth="1"/>
    <col min="2542" max="2542" width="3" style="1" customWidth="1"/>
    <col min="2543" max="2543" width="6.7109375" style="1" customWidth="1"/>
    <col min="2544" max="2544" width="6.42578125" style="1" customWidth="1"/>
    <col min="2545" max="2545" width="6.5703125" style="1" customWidth="1"/>
    <col min="2546" max="2547" width="7.42578125" style="1" customWidth="1"/>
    <col min="2548" max="2548" width="6.5703125" style="1" customWidth="1"/>
    <col min="2549" max="2549" width="19.28515625" style="1" customWidth="1"/>
    <col min="2550" max="2550" width="21" style="1" customWidth="1"/>
    <col min="2551" max="2551" width="6.7109375" style="1" customWidth="1"/>
    <col min="2552" max="2552" width="6.5703125" style="1" customWidth="1"/>
    <col min="2553" max="2553" width="6.140625" style="1" customWidth="1"/>
    <col min="2554" max="2554" width="3.42578125" style="1" customWidth="1"/>
    <col min="2555" max="2555" width="7.140625" style="1" customWidth="1"/>
    <col min="2556" max="2556" width="8.140625" style="1" customWidth="1"/>
    <col min="2557" max="2557" width="2.7109375" style="1" customWidth="1"/>
    <col min="2558" max="2558" width="5.42578125" style="1" customWidth="1"/>
    <col min="2559" max="2559" width="1.7109375" style="1" customWidth="1"/>
    <col min="2560" max="2560" width="4.42578125" style="1" customWidth="1"/>
    <col min="2561" max="2793" width="56.140625" style="1"/>
    <col min="2794" max="2794" width="1.42578125" style="1" customWidth="1"/>
    <col min="2795" max="2795" width="4.5703125" style="1" customWidth="1"/>
    <col min="2796" max="2796" width="12" style="1" customWidth="1"/>
    <col min="2797" max="2797" width="6.28515625" style="1" customWidth="1"/>
    <col min="2798" max="2798" width="3" style="1" customWidth="1"/>
    <col min="2799" max="2799" width="6.7109375" style="1" customWidth="1"/>
    <col min="2800" max="2800" width="6.42578125" style="1" customWidth="1"/>
    <col min="2801" max="2801" width="6.5703125" style="1" customWidth="1"/>
    <col min="2802" max="2803" width="7.42578125" style="1" customWidth="1"/>
    <col min="2804" max="2804" width="6.5703125" style="1" customWidth="1"/>
    <col min="2805" max="2805" width="19.28515625" style="1" customWidth="1"/>
    <col min="2806" max="2806" width="21" style="1" customWidth="1"/>
    <col min="2807" max="2807" width="6.7109375" style="1" customWidth="1"/>
    <col min="2808" max="2808" width="6.5703125" style="1" customWidth="1"/>
    <col min="2809" max="2809" width="6.140625" style="1" customWidth="1"/>
    <col min="2810" max="2810" width="3.42578125" style="1" customWidth="1"/>
    <col min="2811" max="2811" width="7.140625" style="1" customWidth="1"/>
    <col min="2812" max="2812" width="8.140625" style="1" customWidth="1"/>
    <col min="2813" max="2813" width="2.7109375" style="1" customWidth="1"/>
    <col min="2814" max="2814" width="5.42578125" style="1" customWidth="1"/>
    <col min="2815" max="2815" width="1.7109375" style="1" customWidth="1"/>
    <col min="2816" max="2816" width="4.42578125" style="1" customWidth="1"/>
    <col min="2817" max="3049" width="56.140625" style="1"/>
    <col min="3050" max="3050" width="1.42578125" style="1" customWidth="1"/>
    <col min="3051" max="3051" width="4.5703125" style="1" customWidth="1"/>
    <col min="3052" max="3052" width="12" style="1" customWidth="1"/>
    <col min="3053" max="3053" width="6.28515625" style="1" customWidth="1"/>
    <col min="3054" max="3054" width="3" style="1" customWidth="1"/>
    <col min="3055" max="3055" width="6.7109375" style="1" customWidth="1"/>
    <col min="3056" max="3056" width="6.42578125" style="1" customWidth="1"/>
    <col min="3057" max="3057" width="6.5703125" style="1" customWidth="1"/>
    <col min="3058" max="3059" width="7.42578125" style="1" customWidth="1"/>
    <col min="3060" max="3060" width="6.5703125" style="1" customWidth="1"/>
    <col min="3061" max="3061" width="19.28515625" style="1" customWidth="1"/>
    <col min="3062" max="3062" width="21" style="1" customWidth="1"/>
    <col min="3063" max="3063" width="6.7109375" style="1" customWidth="1"/>
    <col min="3064" max="3064" width="6.5703125" style="1" customWidth="1"/>
    <col min="3065" max="3065" width="6.140625" style="1" customWidth="1"/>
    <col min="3066" max="3066" width="3.42578125" style="1" customWidth="1"/>
    <col min="3067" max="3067" width="7.140625" style="1" customWidth="1"/>
    <col min="3068" max="3068" width="8.140625" style="1" customWidth="1"/>
    <col min="3069" max="3069" width="2.7109375" style="1" customWidth="1"/>
    <col min="3070" max="3070" width="5.42578125" style="1" customWidth="1"/>
    <col min="3071" max="3071" width="1.7109375" style="1" customWidth="1"/>
    <col min="3072" max="3072" width="4.42578125" style="1" customWidth="1"/>
    <col min="3073" max="3305" width="56.140625" style="1"/>
    <col min="3306" max="3306" width="1.42578125" style="1" customWidth="1"/>
    <col min="3307" max="3307" width="4.5703125" style="1" customWidth="1"/>
    <col min="3308" max="3308" width="12" style="1" customWidth="1"/>
    <col min="3309" max="3309" width="6.28515625" style="1" customWidth="1"/>
    <col min="3310" max="3310" width="3" style="1" customWidth="1"/>
    <col min="3311" max="3311" width="6.7109375" style="1" customWidth="1"/>
    <col min="3312" max="3312" width="6.42578125" style="1" customWidth="1"/>
    <col min="3313" max="3313" width="6.5703125" style="1" customWidth="1"/>
    <col min="3314" max="3315" width="7.42578125" style="1" customWidth="1"/>
    <col min="3316" max="3316" width="6.5703125" style="1" customWidth="1"/>
    <col min="3317" max="3317" width="19.28515625" style="1" customWidth="1"/>
    <col min="3318" max="3318" width="21" style="1" customWidth="1"/>
    <col min="3319" max="3319" width="6.7109375" style="1" customWidth="1"/>
    <col min="3320" max="3320" width="6.5703125" style="1" customWidth="1"/>
    <col min="3321" max="3321" width="6.140625" style="1" customWidth="1"/>
    <col min="3322" max="3322" width="3.42578125" style="1" customWidth="1"/>
    <col min="3323" max="3323" width="7.140625" style="1" customWidth="1"/>
    <col min="3324" max="3324" width="8.140625" style="1" customWidth="1"/>
    <col min="3325" max="3325" width="2.7109375" style="1" customWidth="1"/>
    <col min="3326" max="3326" width="5.42578125" style="1" customWidth="1"/>
    <col min="3327" max="3327" width="1.7109375" style="1" customWidth="1"/>
    <col min="3328" max="3328" width="4.42578125" style="1" customWidth="1"/>
    <col min="3329" max="3561" width="56.140625" style="1"/>
    <col min="3562" max="3562" width="1.42578125" style="1" customWidth="1"/>
    <col min="3563" max="3563" width="4.5703125" style="1" customWidth="1"/>
    <col min="3564" max="3564" width="12" style="1" customWidth="1"/>
    <col min="3565" max="3565" width="6.28515625" style="1" customWidth="1"/>
    <col min="3566" max="3566" width="3" style="1" customWidth="1"/>
    <col min="3567" max="3567" width="6.7109375" style="1" customWidth="1"/>
    <col min="3568" max="3568" width="6.42578125" style="1" customWidth="1"/>
    <col min="3569" max="3569" width="6.5703125" style="1" customWidth="1"/>
    <col min="3570" max="3571" width="7.42578125" style="1" customWidth="1"/>
    <col min="3572" max="3572" width="6.5703125" style="1" customWidth="1"/>
    <col min="3573" max="3573" width="19.28515625" style="1" customWidth="1"/>
    <col min="3574" max="3574" width="21" style="1" customWidth="1"/>
    <col min="3575" max="3575" width="6.7109375" style="1" customWidth="1"/>
    <col min="3576" max="3576" width="6.5703125" style="1" customWidth="1"/>
    <col min="3577" max="3577" width="6.140625" style="1" customWidth="1"/>
    <col min="3578" max="3578" width="3.42578125" style="1" customWidth="1"/>
    <col min="3579" max="3579" width="7.140625" style="1" customWidth="1"/>
    <col min="3580" max="3580" width="8.140625" style="1" customWidth="1"/>
    <col min="3581" max="3581" width="2.7109375" style="1" customWidth="1"/>
    <col min="3582" max="3582" width="5.42578125" style="1" customWidth="1"/>
    <col min="3583" max="3583" width="1.7109375" style="1" customWidth="1"/>
    <col min="3584" max="3584" width="4.42578125" style="1" customWidth="1"/>
    <col min="3585" max="3817" width="56.140625" style="1"/>
    <col min="3818" max="3818" width="1.42578125" style="1" customWidth="1"/>
    <col min="3819" max="3819" width="4.5703125" style="1" customWidth="1"/>
    <col min="3820" max="3820" width="12" style="1" customWidth="1"/>
    <col min="3821" max="3821" width="6.28515625" style="1" customWidth="1"/>
    <col min="3822" max="3822" width="3" style="1" customWidth="1"/>
    <col min="3823" max="3823" width="6.7109375" style="1" customWidth="1"/>
    <col min="3824" max="3824" width="6.42578125" style="1" customWidth="1"/>
    <col min="3825" max="3825" width="6.5703125" style="1" customWidth="1"/>
    <col min="3826" max="3827" width="7.42578125" style="1" customWidth="1"/>
    <col min="3828" max="3828" width="6.5703125" style="1" customWidth="1"/>
    <col min="3829" max="3829" width="19.28515625" style="1" customWidth="1"/>
    <col min="3830" max="3830" width="21" style="1" customWidth="1"/>
    <col min="3831" max="3831" width="6.7109375" style="1" customWidth="1"/>
    <col min="3832" max="3832" width="6.5703125" style="1" customWidth="1"/>
    <col min="3833" max="3833" width="6.140625" style="1" customWidth="1"/>
    <col min="3834" max="3834" width="3.42578125" style="1" customWidth="1"/>
    <col min="3835" max="3835" width="7.140625" style="1" customWidth="1"/>
    <col min="3836" max="3836" width="8.140625" style="1" customWidth="1"/>
    <col min="3837" max="3837" width="2.7109375" style="1" customWidth="1"/>
    <col min="3838" max="3838" width="5.42578125" style="1" customWidth="1"/>
    <col min="3839" max="3839" width="1.7109375" style="1" customWidth="1"/>
    <col min="3840" max="3840" width="4.42578125" style="1" customWidth="1"/>
    <col min="3841" max="4073" width="56.140625" style="1"/>
    <col min="4074" max="4074" width="1.42578125" style="1" customWidth="1"/>
    <col min="4075" max="4075" width="4.5703125" style="1" customWidth="1"/>
    <col min="4076" max="4076" width="12" style="1" customWidth="1"/>
    <col min="4077" max="4077" width="6.28515625" style="1" customWidth="1"/>
    <col min="4078" max="4078" width="3" style="1" customWidth="1"/>
    <col min="4079" max="4079" width="6.7109375" style="1" customWidth="1"/>
    <col min="4080" max="4080" width="6.42578125" style="1" customWidth="1"/>
    <col min="4081" max="4081" width="6.5703125" style="1" customWidth="1"/>
    <col min="4082" max="4083" width="7.42578125" style="1" customWidth="1"/>
    <col min="4084" max="4084" width="6.5703125" style="1" customWidth="1"/>
    <col min="4085" max="4085" width="19.28515625" style="1" customWidth="1"/>
    <col min="4086" max="4086" width="21" style="1" customWidth="1"/>
    <col min="4087" max="4087" width="6.7109375" style="1" customWidth="1"/>
    <col min="4088" max="4088" width="6.5703125" style="1" customWidth="1"/>
    <col min="4089" max="4089" width="6.140625" style="1" customWidth="1"/>
    <col min="4090" max="4090" width="3.42578125" style="1" customWidth="1"/>
    <col min="4091" max="4091" width="7.140625" style="1" customWidth="1"/>
    <col min="4092" max="4092" width="8.140625" style="1" customWidth="1"/>
    <col min="4093" max="4093" width="2.7109375" style="1" customWidth="1"/>
    <col min="4094" max="4094" width="5.42578125" style="1" customWidth="1"/>
    <col min="4095" max="4095" width="1.7109375" style="1" customWidth="1"/>
    <col min="4096" max="4096" width="4.42578125" style="1" customWidth="1"/>
    <col min="4097" max="4329" width="56.140625" style="1"/>
    <col min="4330" max="4330" width="1.42578125" style="1" customWidth="1"/>
    <col min="4331" max="4331" width="4.5703125" style="1" customWidth="1"/>
    <col min="4332" max="4332" width="12" style="1" customWidth="1"/>
    <col min="4333" max="4333" width="6.28515625" style="1" customWidth="1"/>
    <col min="4334" max="4334" width="3" style="1" customWidth="1"/>
    <col min="4335" max="4335" width="6.7109375" style="1" customWidth="1"/>
    <col min="4336" max="4336" width="6.42578125" style="1" customWidth="1"/>
    <col min="4337" max="4337" width="6.5703125" style="1" customWidth="1"/>
    <col min="4338" max="4339" width="7.42578125" style="1" customWidth="1"/>
    <col min="4340" max="4340" width="6.5703125" style="1" customWidth="1"/>
    <col min="4341" max="4341" width="19.28515625" style="1" customWidth="1"/>
    <col min="4342" max="4342" width="21" style="1" customWidth="1"/>
    <col min="4343" max="4343" width="6.7109375" style="1" customWidth="1"/>
    <col min="4344" max="4344" width="6.5703125" style="1" customWidth="1"/>
    <col min="4345" max="4345" width="6.140625" style="1" customWidth="1"/>
    <col min="4346" max="4346" width="3.42578125" style="1" customWidth="1"/>
    <col min="4347" max="4347" width="7.140625" style="1" customWidth="1"/>
    <col min="4348" max="4348" width="8.140625" style="1" customWidth="1"/>
    <col min="4349" max="4349" width="2.7109375" style="1" customWidth="1"/>
    <col min="4350" max="4350" width="5.42578125" style="1" customWidth="1"/>
    <col min="4351" max="4351" width="1.7109375" style="1" customWidth="1"/>
    <col min="4352" max="4352" width="4.42578125" style="1" customWidth="1"/>
    <col min="4353" max="4585" width="56.140625" style="1"/>
    <col min="4586" max="4586" width="1.42578125" style="1" customWidth="1"/>
    <col min="4587" max="4587" width="4.5703125" style="1" customWidth="1"/>
    <col min="4588" max="4588" width="12" style="1" customWidth="1"/>
    <col min="4589" max="4589" width="6.28515625" style="1" customWidth="1"/>
    <col min="4590" max="4590" width="3" style="1" customWidth="1"/>
    <col min="4591" max="4591" width="6.7109375" style="1" customWidth="1"/>
    <col min="4592" max="4592" width="6.42578125" style="1" customWidth="1"/>
    <col min="4593" max="4593" width="6.5703125" style="1" customWidth="1"/>
    <col min="4594" max="4595" width="7.42578125" style="1" customWidth="1"/>
    <col min="4596" max="4596" width="6.5703125" style="1" customWidth="1"/>
    <col min="4597" max="4597" width="19.28515625" style="1" customWidth="1"/>
    <col min="4598" max="4598" width="21" style="1" customWidth="1"/>
    <col min="4599" max="4599" width="6.7109375" style="1" customWidth="1"/>
    <col min="4600" max="4600" width="6.5703125" style="1" customWidth="1"/>
    <col min="4601" max="4601" width="6.140625" style="1" customWidth="1"/>
    <col min="4602" max="4602" width="3.42578125" style="1" customWidth="1"/>
    <col min="4603" max="4603" width="7.140625" style="1" customWidth="1"/>
    <col min="4604" max="4604" width="8.140625" style="1" customWidth="1"/>
    <col min="4605" max="4605" width="2.7109375" style="1" customWidth="1"/>
    <col min="4606" max="4606" width="5.42578125" style="1" customWidth="1"/>
    <col min="4607" max="4607" width="1.7109375" style="1" customWidth="1"/>
    <col min="4608" max="4608" width="4.42578125" style="1" customWidth="1"/>
    <col min="4609" max="4841" width="56.140625" style="1"/>
    <col min="4842" max="4842" width="1.42578125" style="1" customWidth="1"/>
    <col min="4843" max="4843" width="4.5703125" style="1" customWidth="1"/>
    <col min="4844" max="4844" width="12" style="1" customWidth="1"/>
    <col min="4845" max="4845" width="6.28515625" style="1" customWidth="1"/>
    <col min="4846" max="4846" width="3" style="1" customWidth="1"/>
    <col min="4847" max="4847" width="6.7109375" style="1" customWidth="1"/>
    <col min="4848" max="4848" width="6.42578125" style="1" customWidth="1"/>
    <col min="4849" max="4849" width="6.5703125" style="1" customWidth="1"/>
    <col min="4850" max="4851" width="7.42578125" style="1" customWidth="1"/>
    <col min="4852" max="4852" width="6.5703125" style="1" customWidth="1"/>
    <col min="4853" max="4853" width="19.28515625" style="1" customWidth="1"/>
    <col min="4854" max="4854" width="21" style="1" customWidth="1"/>
    <col min="4855" max="4855" width="6.7109375" style="1" customWidth="1"/>
    <col min="4856" max="4856" width="6.5703125" style="1" customWidth="1"/>
    <col min="4857" max="4857" width="6.140625" style="1" customWidth="1"/>
    <col min="4858" max="4858" width="3.42578125" style="1" customWidth="1"/>
    <col min="4859" max="4859" width="7.140625" style="1" customWidth="1"/>
    <col min="4860" max="4860" width="8.140625" style="1" customWidth="1"/>
    <col min="4861" max="4861" width="2.7109375" style="1" customWidth="1"/>
    <col min="4862" max="4862" width="5.42578125" style="1" customWidth="1"/>
    <col min="4863" max="4863" width="1.7109375" style="1" customWidth="1"/>
    <col min="4864" max="4864" width="4.42578125" style="1" customWidth="1"/>
    <col min="4865" max="5097" width="56.140625" style="1"/>
    <col min="5098" max="5098" width="1.42578125" style="1" customWidth="1"/>
    <col min="5099" max="5099" width="4.5703125" style="1" customWidth="1"/>
    <col min="5100" max="5100" width="12" style="1" customWidth="1"/>
    <col min="5101" max="5101" width="6.28515625" style="1" customWidth="1"/>
    <col min="5102" max="5102" width="3" style="1" customWidth="1"/>
    <col min="5103" max="5103" width="6.7109375" style="1" customWidth="1"/>
    <col min="5104" max="5104" width="6.42578125" style="1" customWidth="1"/>
    <col min="5105" max="5105" width="6.5703125" style="1" customWidth="1"/>
    <col min="5106" max="5107" width="7.42578125" style="1" customWidth="1"/>
    <col min="5108" max="5108" width="6.5703125" style="1" customWidth="1"/>
    <col min="5109" max="5109" width="19.28515625" style="1" customWidth="1"/>
    <col min="5110" max="5110" width="21" style="1" customWidth="1"/>
    <col min="5111" max="5111" width="6.7109375" style="1" customWidth="1"/>
    <col min="5112" max="5112" width="6.5703125" style="1" customWidth="1"/>
    <col min="5113" max="5113" width="6.140625" style="1" customWidth="1"/>
    <col min="5114" max="5114" width="3.42578125" style="1" customWidth="1"/>
    <col min="5115" max="5115" width="7.140625" style="1" customWidth="1"/>
    <col min="5116" max="5116" width="8.140625" style="1" customWidth="1"/>
    <col min="5117" max="5117" width="2.7109375" style="1" customWidth="1"/>
    <col min="5118" max="5118" width="5.42578125" style="1" customWidth="1"/>
    <col min="5119" max="5119" width="1.7109375" style="1" customWidth="1"/>
    <col min="5120" max="5120" width="4.42578125" style="1" customWidth="1"/>
    <col min="5121" max="5353" width="56.140625" style="1"/>
    <col min="5354" max="5354" width="1.42578125" style="1" customWidth="1"/>
    <col min="5355" max="5355" width="4.5703125" style="1" customWidth="1"/>
    <col min="5356" max="5356" width="12" style="1" customWidth="1"/>
    <col min="5357" max="5357" width="6.28515625" style="1" customWidth="1"/>
    <col min="5358" max="5358" width="3" style="1" customWidth="1"/>
    <col min="5359" max="5359" width="6.7109375" style="1" customWidth="1"/>
    <col min="5360" max="5360" width="6.42578125" style="1" customWidth="1"/>
    <col min="5361" max="5361" width="6.5703125" style="1" customWidth="1"/>
    <col min="5362" max="5363" width="7.42578125" style="1" customWidth="1"/>
    <col min="5364" max="5364" width="6.5703125" style="1" customWidth="1"/>
    <col min="5365" max="5365" width="19.28515625" style="1" customWidth="1"/>
    <col min="5366" max="5366" width="21" style="1" customWidth="1"/>
    <col min="5367" max="5367" width="6.7109375" style="1" customWidth="1"/>
    <col min="5368" max="5368" width="6.5703125" style="1" customWidth="1"/>
    <col min="5369" max="5369" width="6.140625" style="1" customWidth="1"/>
    <col min="5370" max="5370" width="3.42578125" style="1" customWidth="1"/>
    <col min="5371" max="5371" width="7.140625" style="1" customWidth="1"/>
    <col min="5372" max="5372" width="8.140625" style="1" customWidth="1"/>
    <col min="5373" max="5373" width="2.7109375" style="1" customWidth="1"/>
    <col min="5374" max="5374" width="5.42578125" style="1" customWidth="1"/>
    <col min="5375" max="5375" width="1.7109375" style="1" customWidth="1"/>
    <col min="5376" max="5376" width="4.42578125" style="1" customWidth="1"/>
    <col min="5377" max="5609" width="56.140625" style="1"/>
    <col min="5610" max="5610" width="1.42578125" style="1" customWidth="1"/>
    <col min="5611" max="5611" width="4.5703125" style="1" customWidth="1"/>
    <col min="5612" max="5612" width="12" style="1" customWidth="1"/>
    <col min="5613" max="5613" width="6.28515625" style="1" customWidth="1"/>
    <col min="5614" max="5614" width="3" style="1" customWidth="1"/>
    <col min="5615" max="5615" width="6.7109375" style="1" customWidth="1"/>
    <col min="5616" max="5616" width="6.42578125" style="1" customWidth="1"/>
    <col min="5617" max="5617" width="6.5703125" style="1" customWidth="1"/>
    <col min="5618" max="5619" width="7.42578125" style="1" customWidth="1"/>
    <col min="5620" max="5620" width="6.5703125" style="1" customWidth="1"/>
    <col min="5621" max="5621" width="19.28515625" style="1" customWidth="1"/>
    <col min="5622" max="5622" width="21" style="1" customWidth="1"/>
    <col min="5623" max="5623" width="6.7109375" style="1" customWidth="1"/>
    <col min="5624" max="5624" width="6.5703125" style="1" customWidth="1"/>
    <col min="5625" max="5625" width="6.140625" style="1" customWidth="1"/>
    <col min="5626" max="5626" width="3.42578125" style="1" customWidth="1"/>
    <col min="5627" max="5627" width="7.140625" style="1" customWidth="1"/>
    <col min="5628" max="5628" width="8.140625" style="1" customWidth="1"/>
    <col min="5629" max="5629" width="2.7109375" style="1" customWidth="1"/>
    <col min="5630" max="5630" width="5.42578125" style="1" customWidth="1"/>
    <col min="5631" max="5631" width="1.7109375" style="1" customWidth="1"/>
    <col min="5632" max="5632" width="4.42578125" style="1" customWidth="1"/>
    <col min="5633" max="5865" width="56.140625" style="1"/>
    <col min="5866" max="5866" width="1.42578125" style="1" customWidth="1"/>
    <col min="5867" max="5867" width="4.5703125" style="1" customWidth="1"/>
    <col min="5868" max="5868" width="12" style="1" customWidth="1"/>
    <col min="5869" max="5869" width="6.28515625" style="1" customWidth="1"/>
    <col min="5870" max="5870" width="3" style="1" customWidth="1"/>
    <col min="5871" max="5871" width="6.7109375" style="1" customWidth="1"/>
    <col min="5872" max="5872" width="6.42578125" style="1" customWidth="1"/>
    <col min="5873" max="5873" width="6.5703125" style="1" customWidth="1"/>
    <col min="5874" max="5875" width="7.42578125" style="1" customWidth="1"/>
    <col min="5876" max="5876" width="6.5703125" style="1" customWidth="1"/>
    <col min="5877" max="5877" width="19.28515625" style="1" customWidth="1"/>
    <col min="5878" max="5878" width="21" style="1" customWidth="1"/>
    <col min="5879" max="5879" width="6.7109375" style="1" customWidth="1"/>
    <col min="5880" max="5880" width="6.5703125" style="1" customWidth="1"/>
    <col min="5881" max="5881" width="6.140625" style="1" customWidth="1"/>
    <col min="5882" max="5882" width="3.42578125" style="1" customWidth="1"/>
    <col min="5883" max="5883" width="7.140625" style="1" customWidth="1"/>
    <col min="5884" max="5884" width="8.140625" style="1" customWidth="1"/>
    <col min="5885" max="5885" width="2.7109375" style="1" customWidth="1"/>
    <col min="5886" max="5886" width="5.42578125" style="1" customWidth="1"/>
    <col min="5887" max="5887" width="1.7109375" style="1" customWidth="1"/>
    <col min="5888" max="5888" width="4.42578125" style="1" customWidth="1"/>
    <col min="5889" max="6121" width="56.140625" style="1"/>
    <col min="6122" max="6122" width="1.42578125" style="1" customWidth="1"/>
    <col min="6123" max="6123" width="4.5703125" style="1" customWidth="1"/>
    <col min="6124" max="6124" width="12" style="1" customWidth="1"/>
    <col min="6125" max="6125" width="6.28515625" style="1" customWidth="1"/>
    <col min="6126" max="6126" width="3" style="1" customWidth="1"/>
    <col min="6127" max="6127" width="6.7109375" style="1" customWidth="1"/>
    <col min="6128" max="6128" width="6.42578125" style="1" customWidth="1"/>
    <col min="6129" max="6129" width="6.5703125" style="1" customWidth="1"/>
    <col min="6130" max="6131" width="7.42578125" style="1" customWidth="1"/>
    <col min="6132" max="6132" width="6.5703125" style="1" customWidth="1"/>
    <col min="6133" max="6133" width="19.28515625" style="1" customWidth="1"/>
    <col min="6134" max="6134" width="21" style="1" customWidth="1"/>
    <col min="6135" max="6135" width="6.7109375" style="1" customWidth="1"/>
    <col min="6136" max="6136" width="6.5703125" style="1" customWidth="1"/>
    <col min="6137" max="6137" width="6.140625" style="1" customWidth="1"/>
    <col min="6138" max="6138" width="3.42578125" style="1" customWidth="1"/>
    <col min="6139" max="6139" width="7.140625" style="1" customWidth="1"/>
    <col min="6140" max="6140" width="8.140625" style="1" customWidth="1"/>
    <col min="6141" max="6141" width="2.7109375" style="1" customWidth="1"/>
    <col min="6142" max="6142" width="5.42578125" style="1" customWidth="1"/>
    <col min="6143" max="6143" width="1.7109375" style="1" customWidth="1"/>
    <col min="6144" max="6144" width="4.42578125" style="1" customWidth="1"/>
    <col min="6145" max="6377" width="56.140625" style="1"/>
    <col min="6378" max="6378" width="1.42578125" style="1" customWidth="1"/>
    <col min="6379" max="6379" width="4.5703125" style="1" customWidth="1"/>
    <col min="6380" max="6380" width="12" style="1" customWidth="1"/>
    <col min="6381" max="6381" width="6.28515625" style="1" customWidth="1"/>
    <col min="6382" max="6382" width="3" style="1" customWidth="1"/>
    <col min="6383" max="6383" width="6.7109375" style="1" customWidth="1"/>
    <col min="6384" max="6384" width="6.42578125" style="1" customWidth="1"/>
    <col min="6385" max="6385" width="6.5703125" style="1" customWidth="1"/>
    <col min="6386" max="6387" width="7.42578125" style="1" customWidth="1"/>
    <col min="6388" max="6388" width="6.5703125" style="1" customWidth="1"/>
    <col min="6389" max="6389" width="19.28515625" style="1" customWidth="1"/>
    <col min="6390" max="6390" width="21" style="1" customWidth="1"/>
    <col min="6391" max="6391" width="6.7109375" style="1" customWidth="1"/>
    <col min="6392" max="6392" width="6.5703125" style="1" customWidth="1"/>
    <col min="6393" max="6393" width="6.140625" style="1" customWidth="1"/>
    <col min="6394" max="6394" width="3.42578125" style="1" customWidth="1"/>
    <col min="6395" max="6395" width="7.140625" style="1" customWidth="1"/>
    <col min="6396" max="6396" width="8.140625" style="1" customWidth="1"/>
    <col min="6397" max="6397" width="2.7109375" style="1" customWidth="1"/>
    <col min="6398" max="6398" width="5.42578125" style="1" customWidth="1"/>
    <col min="6399" max="6399" width="1.7109375" style="1" customWidth="1"/>
    <col min="6400" max="6400" width="4.42578125" style="1" customWidth="1"/>
    <col min="6401" max="6633" width="56.140625" style="1"/>
    <col min="6634" max="6634" width="1.42578125" style="1" customWidth="1"/>
    <col min="6635" max="6635" width="4.5703125" style="1" customWidth="1"/>
    <col min="6636" max="6636" width="12" style="1" customWidth="1"/>
    <col min="6637" max="6637" width="6.28515625" style="1" customWidth="1"/>
    <col min="6638" max="6638" width="3" style="1" customWidth="1"/>
    <col min="6639" max="6639" width="6.7109375" style="1" customWidth="1"/>
    <col min="6640" max="6640" width="6.42578125" style="1" customWidth="1"/>
    <col min="6641" max="6641" width="6.5703125" style="1" customWidth="1"/>
    <col min="6642" max="6643" width="7.42578125" style="1" customWidth="1"/>
    <col min="6644" max="6644" width="6.5703125" style="1" customWidth="1"/>
    <col min="6645" max="6645" width="19.28515625" style="1" customWidth="1"/>
    <col min="6646" max="6646" width="21" style="1" customWidth="1"/>
    <col min="6647" max="6647" width="6.7109375" style="1" customWidth="1"/>
    <col min="6648" max="6648" width="6.5703125" style="1" customWidth="1"/>
    <col min="6649" max="6649" width="6.140625" style="1" customWidth="1"/>
    <col min="6650" max="6650" width="3.42578125" style="1" customWidth="1"/>
    <col min="6651" max="6651" width="7.140625" style="1" customWidth="1"/>
    <col min="6652" max="6652" width="8.140625" style="1" customWidth="1"/>
    <col min="6653" max="6653" width="2.7109375" style="1" customWidth="1"/>
    <col min="6654" max="6654" width="5.42578125" style="1" customWidth="1"/>
    <col min="6655" max="6655" width="1.7109375" style="1" customWidth="1"/>
    <col min="6656" max="6656" width="4.42578125" style="1" customWidth="1"/>
    <col min="6657" max="6889" width="56.140625" style="1"/>
    <col min="6890" max="6890" width="1.42578125" style="1" customWidth="1"/>
    <col min="6891" max="6891" width="4.5703125" style="1" customWidth="1"/>
    <col min="6892" max="6892" width="12" style="1" customWidth="1"/>
    <col min="6893" max="6893" width="6.28515625" style="1" customWidth="1"/>
    <col min="6894" max="6894" width="3" style="1" customWidth="1"/>
    <col min="6895" max="6895" width="6.7109375" style="1" customWidth="1"/>
    <col min="6896" max="6896" width="6.42578125" style="1" customWidth="1"/>
    <col min="6897" max="6897" width="6.5703125" style="1" customWidth="1"/>
    <col min="6898" max="6899" width="7.42578125" style="1" customWidth="1"/>
    <col min="6900" max="6900" width="6.5703125" style="1" customWidth="1"/>
    <col min="6901" max="6901" width="19.28515625" style="1" customWidth="1"/>
    <col min="6902" max="6902" width="21" style="1" customWidth="1"/>
    <col min="6903" max="6903" width="6.7109375" style="1" customWidth="1"/>
    <col min="6904" max="6904" width="6.5703125" style="1" customWidth="1"/>
    <col min="6905" max="6905" width="6.140625" style="1" customWidth="1"/>
    <col min="6906" max="6906" width="3.42578125" style="1" customWidth="1"/>
    <col min="6907" max="6907" width="7.140625" style="1" customWidth="1"/>
    <col min="6908" max="6908" width="8.140625" style="1" customWidth="1"/>
    <col min="6909" max="6909" width="2.7109375" style="1" customWidth="1"/>
    <col min="6910" max="6910" width="5.42578125" style="1" customWidth="1"/>
    <col min="6911" max="6911" width="1.7109375" style="1" customWidth="1"/>
    <col min="6912" max="6912" width="4.42578125" style="1" customWidth="1"/>
    <col min="6913" max="7145" width="56.140625" style="1"/>
    <col min="7146" max="7146" width="1.42578125" style="1" customWidth="1"/>
    <col min="7147" max="7147" width="4.5703125" style="1" customWidth="1"/>
    <col min="7148" max="7148" width="12" style="1" customWidth="1"/>
    <col min="7149" max="7149" width="6.28515625" style="1" customWidth="1"/>
    <col min="7150" max="7150" width="3" style="1" customWidth="1"/>
    <col min="7151" max="7151" width="6.7109375" style="1" customWidth="1"/>
    <col min="7152" max="7152" width="6.42578125" style="1" customWidth="1"/>
    <col min="7153" max="7153" width="6.5703125" style="1" customWidth="1"/>
    <col min="7154" max="7155" width="7.42578125" style="1" customWidth="1"/>
    <col min="7156" max="7156" width="6.5703125" style="1" customWidth="1"/>
    <col min="7157" max="7157" width="19.28515625" style="1" customWidth="1"/>
    <col min="7158" max="7158" width="21" style="1" customWidth="1"/>
    <col min="7159" max="7159" width="6.7109375" style="1" customWidth="1"/>
    <col min="7160" max="7160" width="6.5703125" style="1" customWidth="1"/>
    <col min="7161" max="7161" width="6.140625" style="1" customWidth="1"/>
    <col min="7162" max="7162" width="3.42578125" style="1" customWidth="1"/>
    <col min="7163" max="7163" width="7.140625" style="1" customWidth="1"/>
    <col min="7164" max="7164" width="8.140625" style="1" customWidth="1"/>
    <col min="7165" max="7165" width="2.7109375" style="1" customWidth="1"/>
    <col min="7166" max="7166" width="5.42578125" style="1" customWidth="1"/>
    <col min="7167" max="7167" width="1.7109375" style="1" customWidth="1"/>
    <col min="7168" max="7168" width="4.42578125" style="1" customWidth="1"/>
    <col min="7169" max="7401" width="56.140625" style="1"/>
    <col min="7402" max="7402" width="1.42578125" style="1" customWidth="1"/>
    <col min="7403" max="7403" width="4.5703125" style="1" customWidth="1"/>
    <col min="7404" max="7404" width="12" style="1" customWidth="1"/>
    <col min="7405" max="7405" width="6.28515625" style="1" customWidth="1"/>
    <col min="7406" max="7406" width="3" style="1" customWidth="1"/>
    <col min="7407" max="7407" width="6.7109375" style="1" customWidth="1"/>
    <col min="7408" max="7408" width="6.42578125" style="1" customWidth="1"/>
    <col min="7409" max="7409" width="6.5703125" style="1" customWidth="1"/>
    <col min="7410" max="7411" width="7.42578125" style="1" customWidth="1"/>
    <col min="7412" max="7412" width="6.5703125" style="1" customWidth="1"/>
    <col min="7413" max="7413" width="19.28515625" style="1" customWidth="1"/>
    <col min="7414" max="7414" width="21" style="1" customWidth="1"/>
    <col min="7415" max="7415" width="6.7109375" style="1" customWidth="1"/>
    <col min="7416" max="7416" width="6.5703125" style="1" customWidth="1"/>
    <col min="7417" max="7417" width="6.140625" style="1" customWidth="1"/>
    <col min="7418" max="7418" width="3.42578125" style="1" customWidth="1"/>
    <col min="7419" max="7419" width="7.140625" style="1" customWidth="1"/>
    <col min="7420" max="7420" width="8.140625" style="1" customWidth="1"/>
    <col min="7421" max="7421" width="2.7109375" style="1" customWidth="1"/>
    <col min="7422" max="7422" width="5.42578125" style="1" customWidth="1"/>
    <col min="7423" max="7423" width="1.7109375" style="1" customWidth="1"/>
    <col min="7424" max="7424" width="4.42578125" style="1" customWidth="1"/>
    <col min="7425" max="7657" width="56.140625" style="1"/>
    <col min="7658" max="7658" width="1.42578125" style="1" customWidth="1"/>
    <col min="7659" max="7659" width="4.5703125" style="1" customWidth="1"/>
    <col min="7660" max="7660" width="12" style="1" customWidth="1"/>
    <col min="7661" max="7661" width="6.28515625" style="1" customWidth="1"/>
    <col min="7662" max="7662" width="3" style="1" customWidth="1"/>
    <col min="7663" max="7663" width="6.7109375" style="1" customWidth="1"/>
    <col min="7664" max="7664" width="6.42578125" style="1" customWidth="1"/>
    <col min="7665" max="7665" width="6.5703125" style="1" customWidth="1"/>
    <col min="7666" max="7667" width="7.42578125" style="1" customWidth="1"/>
    <col min="7668" max="7668" width="6.5703125" style="1" customWidth="1"/>
    <col min="7669" max="7669" width="19.28515625" style="1" customWidth="1"/>
    <col min="7670" max="7670" width="21" style="1" customWidth="1"/>
    <col min="7671" max="7671" width="6.7109375" style="1" customWidth="1"/>
    <col min="7672" max="7672" width="6.5703125" style="1" customWidth="1"/>
    <col min="7673" max="7673" width="6.140625" style="1" customWidth="1"/>
    <col min="7674" max="7674" width="3.42578125" style="1" customWidth="1"/>
    <col min="7675" max="7675" width="7.140625" style="1" customWidth="1"/>
    <col min="7676" max="7676" width="8.140625" style="1" customWidth="1"/>
    <col min="7677" max="7677" width="2.7109375" style="1" customWidth="1"/>
    <col min="7678" max="7678" width="5.42578125" style="1" customWidth="1"/>
    <col min="7679" max="7679" width="1.7109375" style="1" customWidth="1"/>
    <col min="7680" max="7680" width="4.42578125" style="1" customWidth="1"/>
    <col min="7681" max="7913" width="56.140625" style="1"/>
    <col min="7914" max="7914" width="1.42578125" style="1" customWidth="1"/>
    <col min="7915" max="7915" width="4.5703125" style="1" customWidth="1"/>
    <col min="7916" max="7916" width="12" style="1" customWidth="1"/>
    <col min="7917" max="7917" width="6.28515625" style="1" customWidth="1"/>
    <col min="7918" max="7918" width="3" style="1" customWidth="1"/>
    <col min="7919" max="7919" width="6.7109375" style="1" customWidth="1"/>
    <col min="7920" max="7920" width="6.42578125" style="1" customWidth="1"/>
    <col min="7921" max="7921" width="6.5703125" style="1" customWidth="1"/>
    <col min="7922" max="7923" width="7.42578125" style="1" customWidth="1"/>
    <col min="7924" max="7924" width="6.5703125" style="1" customWidth="1"/>
    <col min="7925" max="7925" width="19.28515625" style="1" customWidth="1"/>
    <col min="7926" max="7926" width="21" style="1" customWidth="1"/>
    <col min="7927" max="7927" width="6.7109375" style="1" customWidth="1"/>
    <col min="7928" max="7928" width="6.5703125" style="1" customWidth="1"/>
    <col min="7929" max="7929" width="6.140625" style="1" customWidth="1"/>
    <col min="7930" max="7930" width="3.42578125" style="1" customWidth="1"/>
    <col min="7931" max="7931" width="7.140625" style="1" customWidth="1"/>
    <col min="7932" max="7932" width="8.140625" style="1" customWidth="1"/>
    <col min="7933" max="7933" width="2.7109375" style="1" customWidth="1"/>
    <col min="7934" max="7934" width="5.42578125" style="1" customWidth="1"/>
    <col min="7935" max="7935" width="1.7109375" style="1" customWidth="1"/>
    <col min="7936" max="7936" width="4.42578125" style="1" customWidth="1"/>
    <col min="7937" max="8169" width="56.140625" style="1"/>
    <col min="8170" max="8170" width="1.42578125" style="1" customWidth="1"/>
    <col min="8171" max="8171" width="4.5703125" style="1" customWidth="1"/>
    <col min="8172" max="8172" width="12" style="1" customWidth="1"/>
    <col min="8173" max="8173" width="6.28515625" style="1" customWidth="1"/>
    <col min="8174" max="8174" width="3" style="1" customWidth="1"/>
    <col min="8175" max="8175" width="6.7109375" style="1" customWidth="1"/>
    <col min="8176" max="8176" width="6.42578125" style="1" customWidth="1"/>
    <col min="8177" max="8177" width="6.5703125" style="1" customWidth="1"/>
    <col min="8178" max="8179" width="7.42578125" style="1" customWidth="1"/>
    <col min="8180" max="8180" width="6.5703125" style="1" customWidth="1"/>
    <col min="8181" max="8181" width="19.28515625" style="1" customWidth="1"/>
    <col min="8182" max="8182" width="21" style="1" customWidth="1"/>
    <col min="8183" max="8183" width="6.7109375" style="1" customWidth="1"/>
    <col min="8184" max="8184" width="6.5703125" style="1" customWidth="1"/>
    <col min="8185" max="8185" width="6.140625" style="1" customWidth="1"/>
    <col min="8186" max="8186" width="3.42578125" style="1" customWidth="1"/>
    <col min="8187" max="8187" width="7.140625" style="1" customWidth="1"/>
    <col min="8188" max="8188" width="8.140625" style="1" customWidth="1"/>
    <col min="8189" max="8189" width="2.7109375" style="1" customWidth="1"/>
    <col min="8190" max="8190" width="5.42578125" style="1" customWidth="1"/>
    <col min="8191" max="8191" width="1.7109375" style="1" customWidth="1"/>
    <col min="8192" max="8192" width="4.42578125" style="1" customWidth="1"/>
    <col min="8193" max="8425" width="56.140625" style="1"/>
    <col min="8426" max="8426" width="1.42578125" style="1" customWidth="1"/>
    <col min="8427" max="8427" width="4.5703125" style="1" customWidth="1"/>
    <col min="8428" max="8428" width="12" style="1" customWidth="1"/>
    <col min="8429" max="8429" width="6.28515625" style="1" customWidth="1"/>
    <col min="8430" max="8430" width="3" style="1" customWidth="1"/>
    <col min="8431" max="8431" width="6.7109375" style="1" customWidth="1"/>
    <col min="8432" max="8432" width="6.42578125" style="1" customWidth="1"/>
    <col min="8433" max="8433" width="6.5703125" style="1" customWidth="1"/>
    <col min="8434" max="8435" width="7.42578125" style="1" customWidth="1"/>
    <col min="8436" max="8436" width="6.5703125" style="1" customWidth="1"/>
    <col min="8437" max="8437" width="19.28515625" style="1" customWidth="1"/>
    <col min="8438" max="8438" width="21" style="1" customWidth="1"/>
    <col min="8439" max="8439" width="6.7109375" style="1" customWidth="1"/>
    <col min="8440" max="8440" width="6.5703125" style="1" customWidth="1"/>
    <col min="8441" max="8441" width="6.140625" style="1" customWidth="1"/>
    <col min="8442" max="8442" width="3.42578125" style="1" customWidth="1"/>
    <col min="8443" max="8443" width="7.140625" style="1" customWidth="1"/>
    <col min="8444" max="8444" width="8.140625" style="1" customWidth="1"/>
    <col min="8445" max="8445" width="2.7109375" style="1" customWidth="1"/>
    <col min="8446" max="8446" width="5.42578125" style="1" customWidth="1"/>
    <col min="8447" max="8447" width="1.7109375" style="1" customWidth="1"/>
    <col min="8448" max="8448" width="4.42578125" style="1" customWidth="1"/>
    <col min="8449" max="8681" width="56.140625" style="1"/>
    <col min="8682" max="8682" width="1.42578125" style="1" customWidth="1"/>
    <col min="8683" max="8683" width="4.5703125" style="1" customWidth="1"/>
    <col min="8684" max="8684" width="12" style="1" customWidth="1"/>
    <col min="8685" max="8685" width="6.28515625" style="1" customWidth="1"/>
    <col min="8686" max="8686" width="3" style="1" customWidth="1"/>
    <col min="8687" max="8687" width="6.7109375" style="1" customWidth="1"/>
    <col min="8688" max="8688" width="6.42578125" style="1" customWidth="1"/>
    <col min="8689" max="8689" width="6.5703125" style="1" customWidth="1"/>
    <col min="8690" max="8691" width="7.42578125" style="1" customWidth="1"/>
    <col min="8692" max="8692" width="6.5703125" style="1" customWidth="1"/>
    <col min="8693" max="8693" width="19.28515625" style="1" customWidth="1"/>
    <col min="8694" max="8694" width="21" style="1" customWidth="1"/>
    <col min="8695" max="8695" width="6.7109375" style="1" customWidth="1"/>
    <col min="8696" max="8696" width="6.5703125" style="1" customWidth="1"/>
    <col min="8697" max="8697" width="6.140625" style="1" customWidth="1"/>
    <col min="8698" max="8698" width="3.42578125" style="1" customWidth="1"/>
    <col min="8699" max="8699" width="7.140625" style="1" customWidth="1"/>
    <col min="8700" max="8700" width="8.140625" style="1" customWidth="1"/>
    <col min="8701" max="8701" width="2.7109375" style="1" customWidth="1"/>
    <col min="8702" max="8702" width="5.42578125" style="1" customWidth="1"/>
    <col min="8703" max="8703" width="1.7109375" style="1" customWidth="1"/>
    <col min="8704" max="8704" width="4.42578125" style="1" customWidth="1"/>
    <col min="8705" max="8937" width="56.140625" style="1"/>
    <col min="8938" max="8938" width="1.42578125" style="1" customWidth="1"/>
    <col min="8939" max="8939" width="4.5703125" style="1" customWidth="1"/>
    <col min="8940" max="8940" width="12" style="1" customWidth="1"/>
    <col min="8941" max="8941" width="6.28515625" style="1" customWidth="1"/>
    <col min="8942" max="8942" width="3" style="1" customWidth="1"/>
    <col min="8943" max="8943" width="6.7109375" style="1" customWidth="1"/>
    <col min="8944" max="8944" width="6.42578125" style="1" customWidth="1"/>
    <col min="8945" max="8945" width="6.5703125" style="1" customWidth="1"/>
    <col min="8946" max="8947" width="7.42578125" style="1" customWidth="1"/>
    <col min="8948" max="8948" width="6.5703125" style="1" customWidth="1"/>
    <col min="8949" max="8949" width="19.28515625" style="1" customWidth="1"/>
    <col min="8950" max="8950" width="21" style="1" customWidth="1"/>
    <col min="8951" max="8951" width="6.7109375" style="1" customWidth="1"/>
    <col min="8952" max="8952" width="6.5703125" style="1" customWidth="1"/>
    <col min="8953" max="8953" width="6.140625" style="1" customWidth="1"/>
    <col min="8954" max="8954" width="3.42578125" style="1" customWidth="1"/>
    <col min="8955" max="8955" width="7.140625" style="1" customWidth="1"/>
    <col min="8956" max="8956" width="8.140625" style="1" customWidth="1"/>
    <col min="8957" max="8957" width="2.7109375" style="1" customWidth="1"/>
    <col min="8958" max="8958" width="5.42578125" style="1" customWidth="1"/>
    <col min="8959" max="8959" width="1.7109375" style="1" customWidth="1"/>
    <col min="8960" max="8960" width="4.42578125" style="1" customWidth="1"/>
    <col min="8961" max="9193" width="56.140625" style="1"/>
    <col min="9194" max="9194" width="1.42578125" style="1" customWidth="1"/>
    <col min="9195" max="9195" width="4.5703125" style="1" customWidth="1"/>
    <col min="9196" max="9196" width="12" style="1" customWidth="1"/>
    <col min="9197" max="9197" width="6.28515625" style="1" customWidth="1"/>
    <col min="9198" max="9198" width="3" style="1" customWidth="1"/>
    <col min="9199" max="9199" width="6.7109375" style="1" customWidth="1"/>
    <col min="9200" max="9200" width="6.42578125" style="1" customWidth="1"/>
    <col min="9201" max="9201" width="6.5703125" style="1" customWidth="1"/>
    <col min="9202" max="9203" width="7.42578125" style="1" customWidth="1"/>
    <col min="9204" max="9204" width="6.5703125" style="1" customWidth="1"/>
    <col min="9205" max="9205" width="19.28515625" style="1" customWidth="1"/>
    <col min="9206" max="9206" width="21" style="1" customWidth="1"/>
    <col min="9207" max="9207" width="6.7109375" style="1" customWidth="1"/>
    <col min="9208" max="9208" width="6.5703125" style="1" customWidth="1"/>
    <col min="9209" max="9209" width="6.140625" style="1" customWidth="1"/>
    <col min="9210" max="9210" width="3.42578125" style="1" customWidth="1"/>
    <col min="9211" max="9211" width="7.140625" style="1" customWidth="1"/>
    <col min="9212" max="9212" width="8.140625" style="1" customWidth="1"/>
    <col min="9213" max="9213" width="2.7109375" style="1" customWidth="1"/>
    <col min="9214" max="9214" width="5.42578125" style="1" customWidth="1"/>
    <col min="9215" max="9215" width="1.7109375" style="1" customWidth="1"/>
    <col min="9216" max="9216" width="4.42578125" style="1" customWidth="1"/>
    <col min="9217" max="9449" width="56.140625" style="1"/>
    <col min="9450" max="9450" width="1.42578125" style="1" customWidth="1"/>
    <col min="9451" max="9451" width="4.5703125" style="1" customWidth="1"/>
    <col min="9452" max="9452" width="12" style="1" customWidth="1"/>
    <col min="9453" max="9453" width="6.28515625" style="1" customWidth="1"/>
    <col min="9454" max="9454" width="3" style="1" customWidth="1"/>
    <col min="9455" max="9455" width="6.7109375" style="1" customWidth="1"/>
    <col min="9456" max="9456" width="6.42578125" style="1" customWidth="1"/>
    <col min="9457" max="9457" width="6.5703125" style="1" customWidth="1"/>
    <col min="9458" max="9459" width="7.42578125" style="1" customWidth="1"/>
    <col min="9460" max="9460" width="6.5703125" style="1" customWidth="1"/>
    <col min="9461" max="9461" width="19.28515625" style="1" customWidth="1"/>
    <col min="9462" max="9462" width="21" style="1" customWidth="1"/>
    <col min="9463" max="9463" width="6.7109375" style="1" customWidth="1"/>
    <col min="9464" max="9464" width="6.5703125" style="1" customWidth="1"/>
    <col min="9465" max="9465" width="6.140625" style="1" customWidth="1"/>
    <col min="9466" max="9466" width="3.42578125" style="1" customWidth="1"/>
    <col min="9467" max="9467" width="7.140625" style="1" customWidth="1"/>
    <col min="9468" max="9468" width="8.140625" style="1" customWidth="1"/>
    <col min="9469" max="9469" width="2.7109375" style="1" customWidth="1"/>
    <col min="9470" max="9470" width="5.42578125" style="1" customWidth="1"/>
    <col min="9471" max="9471" width="1.7109375" style="1" customWidth="1"/>
    <col min="9472" max="9472" width="4.42578125" style="1" customWidth="1"/>
    <col min="9473" max="9705" width="56.140625" style="1"/>
    <col min="9706" max="9706" width="1.42578125" style="1" customWidth="1"/>
    <col min="9707" max="9707" width="4.5703125" style="1" customWidth="1"/>
    <col min="9708" max="9708" width="12" style="1" customWidth="1"/>
    <col min="9709" max="9709" width="6.28515625" style="1" customWidth="1"/>
    <col min="9710" max="9710" width="3" style="1" customWidth="1"/>
    <col min="9711" max="9711" width="6.7109375" style="1" customWidth="1"/>
    <col min="9712" max="9712" width="6.42578125" style="1" customWidth="1"/>
    <col min="9713" max="9713" width="6.5703125" style="1" customWidth="1"/>
    <col min="9714" max="9715" width="7.42578125" style="1" customWidth="1"/>
    <col min="9716" max="9716" width="6.5703125" style="1" customWidth="1"/>
    <col min="9717" max="9717" width="19.28515625" style="1" customWidth="1"/>
    <col min="9718" max="9718" width="21" style="1" customWidth="1"/>
    <col min="9719" max="9719" width="6.7109375" style="1" customWidth="1"/>
    <col min="9720" max="9720" width="6.5703125" style="1" customWidth="1"/>
    <col min="9721" max="9721" width="6.140625" style="1" customWidth="1"/>
    <col min="9722" max="9722" width="3.42578125" style="1" customWidth="1"/>
    <col min="9723" max="9723" width="7.140625" style="1" customWidth="1"/>
    <col min="9724" max="9724" width="8.140625" style="1" customWidth="1"/>
    <col min="9725" max="9725" width="2.7109375" style="1" customWidth="1"/>
    <col min="9726" max="9726" width="5.42578125" style="1" customWidth="1"/>
    <col min="9727" max="9727" width="1.7109375" style="1" customWidth="1"/>
    <col min="9728" max="9728" width="4.42578125" style="1" customWidth="1"/>
    <col min="9729" max="9961" width="56.140625" style="1"/>
    <col min="9962" max="9962" width="1.42578125" style="1" customWidth="1"/>
    <col min="9963" max="9963" width="4.5703125" style="1" customWidth="1"/>
    <col min="9964" max="9964" width="12" style="1" customWidth="1"/>
    <col min="9965" max="9965" width="6.28515625" style="1" customWidth="1"/>
    <col min="9966" max="9966" width="3" style="1" customWidth="1"/>
    <col min="9967" max="9967" width="6.7109375" style="1" customWidth="1"/>
    <col min="9968" max="9968" width="6.42578125" style="1" customWidth="1"/>
    <col min="9969" max="9969" width="6.5703125" style="1" customWidth="1"/>
    <col min="9970" max="9971" width="7.42578125" style="1" customWidth="1"/>
    <col min="9972" max="9972" width="6.5703125" style="1" customWidth="1"/>
    <col min="9973" max="9973" width="19.28515625" style="1" customWidth="1"/>
    <col min="9974" max="9974" width="21" style="1" customWidth="1"/>
    <col min="9975" max="9975" width="6.7109375" style="1" customWidth="1"/>
    <col min="9976" max="9976" width="6.5703125" style="1" customWidth="1"/>
    <col min="9977" max="9977" width="6.140625" style="1" customWidth="1"/>
    <col min="9978" max="9978" width="3.42578125" style="1" customWidth="1"/>
    <col min="9979" max="9979" width="7.140625" style="1" customWidth="1"/>
    <col min="9980" max="9980" width="8.140625" style="1" customWidth="1"/>
    <col min="9981" max="9981" width="2.7109375" style="1" customWidth="1"/>
    <col min="9982" max="9982" width="5.42578125" style="1" customWidth="1"/>
    <col min="9983" max="9983" width="1.7109375" style="1" customWidth="1"/>
    <col min="9984" max="9984" width="4.42578125" style="1" customWidth="1"/>
    <col min="9985" max="10217" width="56.140625" style="1"/>
    <col min="10218" max="10218" width="1.42578125" style="1" customWidth="1"/>
    <col min="10219" max="10219" width="4.5703125" style="1" customWidth="1"/>
    <col min="10220" max="10220" width="12" style="1" customWidth="1"/>
    <col min="10221" max="10221" width="6.28515625" style="1" customWidth="1"/>
    <col min="10222" max="10222" width="3" style="1" customWidth="1"/>
    <col min="10223" max="10223" width="6.7109375" style="1" customWidth="1"/>
    <col min="10224" max="10224" width="6.42578125" style="1" customWidth="1"/>
    <col min="10225" max="10225" width="6.5703125" style="1" customWidth="1"/>
    <col min="10226" max="10227" width="7.42578125" style="1" customWidth="1"/>
    <col min="10228" max="10228" width="6.5703125" style="1" customWidth="1"/>
    <col min="10229" max="10229" width="19.28515625" style="1" customWidth="1"/>
    <col min="10230" max="10230" width="21" style="1" customWidth="1"/>
    <col min="10231" max="10231" width="6.7109375" style="1" customWidth="1"/>
    <col min="10232" max="10232" width="6.5703125" style="1" customWidth="1"/>
    <col min="10233" max="10233" width="6.140625" style="1" customWidth="1"/>
    <col min="10234" max="10234" width="3.42578125" style="1" customWidth="1"/>
    <col min="10235" max="10235" width="7.140625" style="1" customWidth="1"/>
    <col min="10236" max="10236" width="8.140625" style="1" customWidth="1"/>
    <col min="10237" max="10237" width="2.7109375" style="1" customWidth="1"/>
    <col min="10238" max="10238" width="5.42578125" style="1" customWidth="1"/>
    <col min="10239" max="10239" width="1.7109375" style="1" customWidth="1"/>
    <col min="10240" max="10240" width="4.42578125" style="1" customWidth="1"/>
    <col min="10241" max="10473" width="56.140625" style="1"/>
    <col min="10474" max="10474" width="1.42578125" style="1" customWidth="1"/>
    <col min="10475" max="10475" width="4.5703125" style="1" customWidth="1"/>
    <col min="10476" max="10476" width="12" style="1" customWidth="1"/>
    <col min="10477" max="10477" width="6.28515625" style="1" customWidth="1"/>
    <col min="10478" max="10478" width="3" style="1" customWidth="1"/>
    <col min="10479" max="10479" width="6.7109375" style="1" customWidth="1"/>
    <col min="10480" max="10480" width="6.42578125" style="1" customWidth="1"/>
    <col min="10481" max="10481" width="6.5703125" style="1" customWidth="1"/>
    <col min="10482" max="10483" width="7.42578125" style="1" customWidth="1"/>
    <col min="10484" max="10484" width="6.5703125" style="1" customWidth="1"/>
    <col min="10485" max="10485" width="19.28515625" style="1" customWidth="1"/>
    <col min="10486" max="10486" width="21" style="1" customWidth="1"/>
    <col min="10487" max="10487" width="6.7109375" style="1" customWidth="1"/>
    <col min="10488" max="10488" width="6.5703125" style="1" customWidth="1"/>
    <col min="10489" max="10489" width="6.140625" style="1" customWidth="1"/>
    <col min="10490" max="10490" width="3.42578125" style="1" customWidth="1"/>
    <col min="10491" max="10491" width="7.140625" style="1" customWidth="1"/>
    <col min="10492" max="10492" width="8.140625" style="1" customWidth="1"/>
    <col min="10493" max="10493" width="2.7109375" style="1" customWidth="1"/>
    <col min="10494" max="10494" width="5.42578125" style="1" customWidth="1"/>
    <col min="10495" max="10495" width="1.7109375" style="1" customWidth="1"/>
    <col min="10496" max="10496" width="4.42578125" style="1" customWidth="1"/>
    <col min="10497" max="10729" width="56.140625" style="1"/>
    <col min="10730" max="10730" width="1.42578125" style="1" customWidth="1"/>
    <col min="10731" max="10731" width="4.5703125" style="1" customWidth="1"/>
    <col min="10732" max="10732" width="12" style="1" customWidth="1"/>
    <col min="10733" max="10733" width="6.28515625" style="1" customWidth="1"/>
    <col min="10734" max="10734" width="3" style="1" customWidth="1"/>
    <col min="10735" max="10735" width="6.7109375" style="1" customWidth="1"/>
    <col min="10736" max="10736" width="6.42578125" style="1" customWidth="1"/>
    <col min="10737" max="10737" width="6.5703125" style="1" customWidth="1"/>
    <col min="10738" max="10739" width="7.42578125" style="1" customWidth="1"/>
    <col min="10740" max="10740" width="6.5703125" style="1" customWidth="1"/>
    <col min="10741" max="10741" width="19.28515625" style="1" customWidth="1"/>
    <col min="10742" max="10742" width="21" style="1" customWidth="1"/>
    <col min="10743" max="10743" width="6.7109375" style="1" customWidth="1"/>
    <col min="10744" max="10744" width="6.5703125" style="1" customWidth="1"/>
    <col min="10745" max="10745" width="6.140625" style="1" customWidth="1"/>
    <col min="10746" max="10746" width="3.42578125" style="1" customWidth="1"/>
    <col min="10747" max="10747" width="7.140625" style="1" customWidth="1"/>
    <col min="10748" max="10748" width="8.140625" style="1" customWidth="1"/>
    <col min="10749" max="10749" width="2.7109375" style="1" customWidth="1"/>
    <col min="10750" max="10750" width="5.42578125" style="1" customWidth="1"/>
    <col min="10751" max="10751" width="1.7109375" style="1" customWidth="1"/>
    <col min="10752" max="10752" width="4.42578125" style="1" customWidth="1"/>
    <col min="10753" max="10985" width="56.140625" style="1"/>
    <col min="10986" max="10986" width="1.42578125" style="1" customWidth="1"/>
    <col min="10987" max="10987" width="4.5703125" style="1" customWidth="1"/>
    <col min="10988" max="10988" width="12" style="1" customWidth="1"/>
    <col min="10989" max="10989" width="6.28515625" style="1" customWidth="1"/>
    <col min="10990" max="10990" width="3" style="1" customWidth="1"/>
    <col min="10991" max="10991" width="6.7109375" style="1" customWidth="1"/>
    <col min="10992" max="10992" width="6.42578125" style="1" customWidth="1"/>
    <col min="10993" max="10993" width="6.5703125" style="1" customWidth="1"/>
    <col min="10994" max="10995" width="7.42578125" style="1" customWidth="1"/>
    <col min="10996" max="10996" width="6.5703125" style="1" customWidth="1"/>
    <col min="10997" max="10997" width="19.28515625" style="1" customWidth="1"/>
    <col min="10998" max="10998" width="21" style="1" customWidth="1"/>
    <col min="10999" max="10999" width="6.7109375" style="1" customWidth="1"/>
    <col min="11000" max="11000" width="6.5703125" style="1" customWidth="1"/>
    <col min="11001" max="11001" width="6.140625" style="1" customWidth="1"/>
    <col min="11002" max="11002" width="3.42578125" style="1" customWidth="1"/>
    <col min="11003" max="11003" width="7.140625" style="1" customWidth="1"/>
    <col min="11004" max="11004" width="8.140625" style="1" customWidth="1"/>
    <col min="11005" max="11005" width="2.7109375" style="1" customWidth="1"/>
    <col min="11006" max="11006" width="5.42578125" style="1" customWidth="1"/>
    <col min="11007" max="11007" width="1.7109375" style="1" customWidth="1"/>
    <col min="11008" max="11008" width="4.42578125" style="1" customWidth="1"/>
    <col min="11009" max="11241" width="56.140625" style="1"/>
    <col min="11242" max="11242" width="1.42578125" style="1" customWidth="1"/>
    <col min="11243" max="11243" width="4.5703125" style="1" customWidth="1"/>
    <col min="11244" max="11244" width="12" style="1" customWidth="1"/>
    <col min="11245" max="11245" width="6.28515625" style="1" customWidth="1"/>
    <col min="11246" max="11246" width="3" style="1" customWidth="1"/>
    <col min="11247" max="11247" width="6.7109375" style="1" customWidth="1"/>
    <col min="11248" max="11248" width="6.42578125" style="1" customWidth="1"/>
    <col min="11249" max="11249" width="6.5703125" style="1" customWidth="1"/>
    <col min="11250" max="11251" width="7.42578125" style="1" customWidth="1"/>
    <col min="11252" max="11252" width="6.5703125" style="1" customWidth="1"/>
    <col min="11253" max="11253" width="19.28515625" style="1" customWidth="1"/>
    <col min="11254" max="11254" width="21" style="1" customWidth="1"/>
    <col min="11255" max="11255" width="6.7109375" style="1" customWidth="1"/>
    <col min="11256" max="11256" width="6.5703125" style="1" customWidth="1"/>
    <col min="11257" max="11257" width="6.140625" style="1" customWidth="1"/>
    <col min="11258" max="11258" width="3.42578125" style="1" customWidth="1"/>
    <col min="11259" max="11259" width="7.140625" style="1" customWidth="1"/>
    <col min="11260" max="11260" width="8.140625" style="1" customWidth="1"/>
    <col min="11261" max="11261" width="2.7109375" style="1" customWidth="1"/>
    <col min="11262" max="11262" width="5.42578125" style="1" customWidth="1"/>
    <col min="11263" max="11263" width="1.7109375" style="1" customWidth="1"/>
    <col min="11264" max="11264" width="4.42578125" style="1" customWidth="1"/>
    <col min="11265" max="11497" width="56.140625" style="1"/>
    <col min="11498" max="11498" width="1.42578125" style="1" customWidth="1"/>
    <col min="11499" max="11499" width="4.5703125" style="1" customWidth="1"/>
    <col min="11500" max="11500" width="12" style="1" customWidth="1"/>
    <col min="11501" max="11501" width="6.28515625" style="1" customWidth="1"/>
    <col min="11502" max="11502" width="3" style="1" customWidth="1"/>
    <col min="11503" max="11503" width="6.7109375" style="1" customWidth="1"/>
    <col min="11504" max="11504" width="6.42578125" style="1" customWidth="1"/>
    <col min="11505" max="11505" width="6.5703125" style="1" customWidth="1"/>
    <col min="11506" max="11507" width="7.42578125" style="1" customWidth="1"/>
    <col min="11508" max="11508" width="6.5703125" style="1" customWidth="1"/>
    <col min="11509" max="11509" width="19.28515625" style="1" customWidth="1"/>
    <col min="11510" max="11510" width="21" style="1" customWidth="1"/>
    <col min="11511" max="11511" width="6.7109375" style="1" customWidth="1"/>
    <col min="11512" max="11512" width="6.5703125" style="1" customWidth="1"/>
    <col min="11513" max="11513" width="6.140625" style="1" customWidth="1"/>
    <col min="11514" max="11514" width="3.42578125" style="1" customWidth="1"/>
    <col min="11515" max="11515" width="7.140625" style="1" customWidth="1"/>
    <col min="11516" max="11516" width="8.140625" style="1" customWidth="1"/>
    <col min="11517" max="11517" width="2.7109375" style="1" customWidth="1"/>
    <col min="11518" max="11518" width="5.42578125" style="1" customWidth="1"/>
    <col min="11519" max="11519" width="1.7109375" style="1" customWidth="1"/>
    <col min="11520" max="11520" width="4.42578125" style="1" customWidth="1"/>
    <col min="11521" max="11753" width="56.140625" style="1"/>
    <col min="11754" max="11754" width="1.42578125" style="1" customWidth="1"/>
    <col min="11755" max="11755" width="4.5703125" style="1" customWidth="1"/>
    <col min="11756" max="11756" width="12" style="1" customWidth="1"/>
    <col min="11757" max="11757" width="6.28515625" style="1" customWidth="1"/>
    <col min="11758" max="11758" width="3" style="1" customWidth="1"/>
    <col min="11759" max="11759" width="6.7109375" style="1" customWidth="1"/>
    <col min="11760" max="11760" width="6.42578125" style="1" customWidth="1"/>
    <col min="11761" max="11761" width="6.5703125" style="1" customWidth="1"/>
    <col min="11762" max="11763" width="7.42578125" style="1" customWidth="1"/>
    <col min="11764" max="11764" width="6.5703125" style="1" customWidth="1"/>
    <col min="11765" max="11765" width="19.28515625" style="1" customWidth="1"/>
    <col min="11766" max="11766" width="21" style="1" customWidth="1"/>
    <col min="11767" max="11767" width="6.7109375" style="1" customWidth="1"/>
    <col min="11768" max="11768" width="6.5703125" style="1" customWidth="1"/>
    <col min="11769" max="11769" width="6.140625" style="1" customWidth="1"/>
    <col min="11770" max="11770" width="3.42578125" style="1" customWidth="1"/>
    <col min="11771" max="11771" width="7.140625" style="1" customWidth="1"/>
    <col min="11772" max="11772" width="8.140625" style="1" customWidth="1"/>
    <col min="11773" max="11773" width="2.7109375" style="1" customWidth="1"/>
    <col min="11774" max="11774" width="5.42578125" style="1" customWidth="1"/>
    <col min="11775" max="11775" width="1.7109375" style="1" customWidth="1"/>
    <col min="11776" max="11776" width="4.42578125" style="1" customWidth="1"/>
    <col min="11777" max="12009" width="56.140625" style="1"/>
    <col min="12010" max="12010" width="1.42578125" style="1" customWidth="1"/>
    <col min="12011" max="12011" width="4.5703125" style="1" customWidth="1"/>
    <col min="12012" max="12012" width="12" style="1" customWidth="1"/>
    <col min="12013" max="12013" width="6.28515625" style="1" customWidth="1"/>
    <col min="12014" max="12014" width="3" style="1" customWidth="1"/>
    <col min="12015" max="12015" width="6.7109375" style="1" customWidth="1"/>
    <col min="12016" max="12016" width="6.42578125" style="1" customWidth="1"/>
    <col min="12017" max="12017" width="6.5703125" style="1" customWidth="1"/>
    <col min="12018" max="12019" width="7.42578125" style="1" customWidth="1"/>
    <col min="12020" max="12020" width="6.5703125" style="1" customWidth="1"/>
    <col min="12021" max="12021" width="19.28515625" style="1" customWidth="1"/>
    <col min="12022" max="12022" width="21" style="1" customWidth="1"/>
    <col min="12023" max="12023" width="6.7109375" style="1" customWidth="1"/>
    <col min="12024" max="12024" width="6.5703125" style="1" customWidth="1"/>
    <col min="12025" max="12025" width="6.140625" style="1" customWidth="1"/>
    <col min="12026" max="12026" width="3.42578125" style="1" customWidth="1"/>
    <col min="12027" max="12027" width="7.140625" style="1" customWidth="1"/>
    <col min="12028" max="12028" width="8.140625" style="1" customWidth="1"/>
    <col min="12029" max="12029" width="2.7109375" style="1" customWidth="1"/>
    <col min="12030" max="12030" width="5.42578125" style="1" customWidth="1"/>
    <col min="12031" max="12031" width="1.7109375" style="1" customWidth="1"/>
    <col min="12032" max="12032" width="4.42578125" style="1" customWidth="1"/>
    <col min="12033" max="12265" width="56.140625" style="1"/>
    <col min="12266" max="12266" width="1.42578125" style="1" customWidth="1"/>
    <col min="12267" max="12267" width="4.5703125" style="1" customWidth="1"/>
    <col min="12268" max="12268" width="12" style="1" customWidth="1"/>
    <col min="12269" max="12269" width="6.28515625" style="1" customWidth="1"/>
    <col min="12270" max="12270" width="3" style="1" customWidth="1"/>
    <col min="12271" max="12271" width="6.7109375" style="1" customWidth="1"/>
    <col min="12272" max="12272" width="6.42578125" style="1" customWidth="1"/>
    <col min="12273" max="12273" width="6.5703125" style="1" customWidth="1"/>
    <col min="12274" max="12275" width="7.42578125" style="1" customWidth="1"/>
    <col min="12276" max="12276" width="6.5703125" style="1" customWidth="1"/>
    <col min="12277" max="12277" width="19.28515625" style="1" customWidth="1"/>
    <col min="12278" max="12278" width="21" style="1" customWidth="1"/>
    <col min="12279" max="12279" width="6.7109375" style="1" customWidth="1"/>
    <col min="12280" max="12280" width="6.5703125" style="1" customWidth="1"/>
    <col min="12281" max="12281" width="6.140625" style="1" customWidth="1"/>
    <col min="12282" max="12282" width="3.42578125" style="1" customWidth="1"/>
    <col min="12283" max="12283" width="7.140625" style="1" customWidth="1"/>
    <col min="12284" max="12284" width="8.140625" style="1" customWidth="1"/>
    <col min="12285" max="12285" width="2.7109375" style="1" customWidth="1"/>
    <col min="12286" max="12286" width="5.42578125" style="1" customWidth="1"/>
    <col min="12287" max="12287" width="1.7109375" style="1" customWidth="1"/>
    <col min="12288" max="12288" width="4.42578125" style="1" customWidth="1"/>
    <col min="12289" max="12521" width="56.140625" style="1"/>
    <col min="12522" max="12522" width="1.42578125" style="1" customWidth="1"/>
    <col min="12523" max="12523" width="4.5703125" style="1" customWidth="1"/>
    <col min="12524" max="12524" width="12" style="1" customWidth="1"/>
    <col min="12525" max="12525" width="6.28515625" style="1" customWidth="1"/>
    <col min="12526" max="12526" width="3" style="1" customWidth="1"/>
    <col min="12527" max="12527" width="6.7109375" style="1" customWidth="1"/>
    <col min="12528" max="12528" width="6.42578125" style="1" customWidth="1"/>
    <col min="12529" max="12529" width="6.5703125" style="1" customWidth="1"/>
    <col min="12530" max="12531" width="7.42578125" style="1" customWidth="1"/>
    <col min="12532" max="12532" width="6.5703125" style="1" customWidth="1"/>
    <col min="12533" max="12533" width="19.28515625" style="1" customWidth="1"/>
    <col min="12534" max="12534" width="21" style="1" customWidth="1"/>
    <col min="12535" max="12535" width="6.7109375" style="1" customWidth="1"/>
    <col min="12536" max="12536" width="6.5703125" style="1" customWidth="1"/>
    <col min="12537" max="12537" width="6.140625" style="1" customWidth="1"/>
    <col min="12538" max="12538" width="3.42578125" style="1" customWidth="1"/>
    <col min="12539" max="12539" width="7.140625" style="1" customWidth="1"/>
    <col min="12540" max="12540" width="8.140625" style="1" customWidth="1"/>
    <col min="12541" max="12541" width="2.7109375" style="1" customWidth="1"/>
    <col min="12542" max="12542" width="5.42578125" style="1" customWidth="1"/>
    <col min="12543" max="12543" width="1.7109375" style="1" customWidth="1"/>
    <col min="12544" max="12544" width="4.42578125" style="1" customWidth="1"/>
    <col min="12545" max="12777" width="56.140625" style="1"/>
    <col min="12778" max="12778" width="1.42578125" style="1" customWidth="1"/>
    <col min="12779" max="12779" width="4.5703125" style="1" customWidth="1"/>
    <col min="12780" max="12780" width="12" style="1" customWidth="1"/>
    <col min="12781" max="12781" width="6.28515625" style="1" customWidth="1"/>
    <col min="12782" max="12782" width="3" style="1" customWidth="1"/>
    <col min="12783" max="12783" width="6.7109375" style="1" customWidth="1"/>
    <col min="12784" max="12784" width="6.42578125" style="1" customWidth="1"/>
    <col min="12785" max="12785" width="6.5703125" style="1" customWidth="1"/>
    <col min="12786" max="12787" width="7.42578125" style="1" customWidth="1"/>
    <col min="12788" max="12788" width="6.5703125" style="1" customWidth="1"/>
    <col min="12789" max="12789" width="19.28515625" style="1" customWidth="1"/>
    <col min="12790" max="12790" width="21" style="1" customWidth="1"/>
    <col min="12791" max="12791" width="6.7109375" style="1" customWidth="1"/>
    <col min="12792" max="12792" width="6.5703125" style="1" customWidth="1"/>
    <col min="12793" max="12793" width="6.140625" style="1" customWidth="1"/>
    <col min="12794" max="12794" width="3.42578125" style="1" customWidth="1"/>
    <col min="12795" max="12795" width="7.140625" style="1" customWidth="1"/>
    <col min="12796" max="12796" width="8.140625" style="1" customWidth="1"/>
    <col min="12797" max="12797" width="2.7109375" style="1" customWidth="1"/>
    <col min="12798" max="12798" width="5.42578125" style="1" customWidth="1"/>
    <col min="12799" max="12799" width="1.7109375" style="1" customWidth="1"/>
    <col min="12800" max="12800" width="4.42578125" style="1" customWidth="1"/>
    <col min="12801" max="13033" width="56.140625" style="1"/>
    <col min="13034" max="13034" width="1.42578125" style="1" customWidth="1"/>
    <col min="13035" max="13035" width="4.5703125" style="1" customWidth="1"/>
    <col min="13036" max="13036" width="12" style="1" customWidth="1"/>
    <col min="13037" max="13037" width="6.28515625" style="1" customWidth="1"/>
    <col min="13038" max="13038" width="3" style="1" customWidth="1"/>
    <col min="13039" max="13039" width="6.7109375" style="1" customWidth="1"/>
    <col min="13040" max="13040" width="6.42578125" style="1" customWidth="1"/>
    <col min="13041" max="13041" width="6.5703125" style="1" customWidth="1"/>
    <col min="13042" max="13043" width="7.42578125" style="1" customWidth="1"/>
    <col min="13044" max="13044" width="6.5703125" style="1" customWidth="1"/>
    <col min="13045" max="13045" width="19.28515625" style="1" customWidth="1"/>
    <col min="13046" max="13046" width="21" style="1" customWidth="1"/>
    <col min="13047" max="13047" width="6.7109375" style="1" customWidth="1"/>
    <col min="13048" max="13048" width="6.5703125" style="1" customWidth="1"/>
    <col min="13049" max="13049" width="6.140625" style="1" customWidth="1"/>
    <col min="13050" max="13050" width="3.42578125" style="1" customWidth="1"/>
    <col min="13051" max="13051" width="7.140625" style="1" customWidth="1"/>
    <col min="13052" max="13052" width="8.140625" style="1" customWidth="1"/>
    <col min="13053" max="13053" width="2.7109375" style="1" customWidth="1"/>
    <col min="13054" max="13054" width="5.42578125" style="1" customWidth="1"/>
    <col min="13055" max="13055" width="1.7109375" style="1" customWidth="1"/>
    <col min="13056" max="13056" width="4.42578125" style="1" customWidth="1"/>
    <col min="13057" max="13289" width="56.140625" style="1"/>
    <col min="13290" max="13290" width="1.42578125" style="1" customWidth="1"/>
    <col min="13291" max="13291" width="4.5703125" style="1" customWidth="1"/>
    <col min="13292" max="13292" width="12" style="1" customWidth="1"/>
    <col min="13293" max="13293" width="6.28515625" style="1" customWidth="1"/>
    <col min="13294" max="13294" width="3" style="1" customWidth="1"/>
    <col min="13295" max="13295" width="6.7109375" style="1" customWidth="1"/>
    <col min="13296" max="13296" width="6.42578125" style="1" customWidth="1"/>
    <col min="13297" max="13297" width="6.5703125" style="1" customWidth="1"/>
    <col min="13298" max="13299" width="7.42578125" style="1" customWidth="1"/>
    <col min="13300" max="13300" width="6.5703125" style="1" customWidth="1"/>
    <col min="13301" max="13301" width="19.28515625" style="1" customWidth="1"/>
    <col min="13302" max="13302" width="21" style="1" customWidth="1"/>
    <col min="13303" max="13303" width="6.7109375" style="1" customWidth="1"/>
    <col min="13304" max="13304" width="6.5703125" style="1" customWidth="1"/>
    <col min="13305" max="13305" width="6.140625" style="1" customWidth="1"/>
    <col min="13306" max="13306" width="3.42578125" style="1" customWidth="1"/>
    <col min="13307" max="13307" width="7.140625" style="1" customWidth="1"/>
    <col min="13308" max="13308" width="8.140625" style="1" customWidth="1"/>
    <col min="13309" max="13309" width="2.7109375" style="1" customWidth="1"/>
    <col min="13310" max="13310" width="5.42578125" style="1" customWidth="1"/>
    <col min="13311" max="13311" width="1.7109375" style="1" customWidth="1"/>
    <col min="13312" max="13312" width="4.42578125" style="1" customWidth="1"/>
    <col min="13313" max="13545" width="56.140625" style="1"/>
    <col min="13546" max="13546" width="1.42578125" style="1" customWidth="1"/>
    <col min="13547" max="13547" width="4.5703125" style="1" customWidth="1"/>
    <col min="13548" max="13548" width="12" style="1" customWidth="1"/>
    <col min="13549" max="13549" width="6.28515625" style="1" customWidth="1"/>
    <col min="13550" max="13550" width="3" style="1" customWidth="1"/>
    <col min="13551" max="13551" width="6.7109375" style="1" customWidth="1"/>
    <col min="13552" max="13552" width="6.42578125" style="1" customWidth="1"/>
    <col min="13553" max="13553" width="6.5703125" style="1" customWidth="1"/>
    <col min="13554" max="13555" width="7.42578125" style="1" customWidth="1"/>
    <col min="13556" max="13556" width="6.5703125" style="1" customWidth="1"/>
    <col min="13557" max="13557" width="19.28515625" style="1" customWidth="1"/>
    <col min="13558" max="13558" width="21" style="1" customWidth="1"/>
    <col min="13559" max="13559" width="6.7109375" style="1" customWidth="1"/>
    <col min="13560" max="13560" width="6.5703125" style="1" customWidth="1"/>
    <col min="13561" max="13561" width="6.140625" style="1" customWidth="1"/>
    <col min="13562" max="13562" width="3.42578125" style="1" customWidth="1"/>
    <col min="13563" max="13563" width="7.140625" style="1" customWidth="1"/>
    <col min="13564" max="13564" width="8.140625" style="1" customWidth="1"/>
    <col min="13565" max="13565" width="2.7109375" style="1" customWidth="1"/>
    <col min="13566" max="13566" width="5.42578125" style="1" customWidth="1"/>
    <col min="13567" max="13567" width="1.7109375" style="1" customWidth="1"/>
    <col min="13568" max="13568" width="4.42578125" style="1" customWidth="1"/>
    <col min="13569" max="13801" width="56.140625" style="1"/>
    <col min="13802" max="13802" width="1.42578125" style="1" customWidth="1"/>
    <col min="13803" max="13803" width="4.5703125" style="1" customWidth="1"/>
    <col min="13804" max="13804" width="12" style="1" customWidth="1"/>
    <col min="13805" max="13805" width="6.28515625" style="1" customWidth="1"/>
    <col min="13806" max="13806" width="3" style="1" customWidth="1"/>
    <col min="13807" max="13807" width="6.7109375" style="1" customWidth="1"/>
    <col min="13808" max="13808" width="6.42578125" style="1" customWidth="1"/>
    <col min="13809" max="13809" width="6.5703125" style="1" customWidth="1"/>
    <col min="13810" max="13811" width="7.42578125" style="1" customWidth="1"/>
    <col min="13812" max="13812" width="6.5703125" style="1" customWidth="1"/>
    <col min="13813" max="13813" width="19.28515625" style="1" customWidth="1"/>
    <col min="13814" max="13814" width="21" style="1" customWidth="1"/>
    <col min="13815" max="13815" width="6.7109375" style="1" customWidth="1"/>
    <col min="13816" max="13816" width="6.5703125" style="1" customWidth="1"/>
    <col min="13817" max="13817" width="6.140625" style="1" customWidth="1"/>
    <col min="13818" max="13818" width="3.42578125" style="1" customWidth="1"/>
    <col min="13819" max="13819" width="7.140625" style="1" customWidth="1"/>
    <col min="13820" max="13820" width="8.140625" style="1" customWidth="1"/>
    <col min="13821" max="13821" width="2.7109375" style="1" customWidth="1"/>
    <col min="13822" max="13822" width="5.42578125" style="1" customWidth="1"/>
    <col min="13823" max="13823" width="1.7109375" style="1" customWidth="1"/>
    <col min="13824" max="13824" width="4.42578125" style="1" customWidth="1"/>
    <col min="13825" max="14057" width="56.140625" style="1"/>
    <col min="14058" max="14058" width="1.42578125" style="1" customWidth="1"/>
    <col min="14059" max="14059" width="4.5703125" style="1" customWidth="1"/>
    <col min="14060" max="14060" width="12" style="1" customWidth="1"/>
    <col min="14061" max="14061" width="6.28515625" style="1" customWidth="1"/>
    <col min="14062" max="14062" width="3" style="1" customWidth="1"/>
    <col min="14063" max="14063" width="6.7109375" style="1" customWidth="1"/>
    <col min="14064" max="14064" width="6.42578125" style="1" customWidth="1"/>
    <col min="14065" max="14065" width="6.5703125" style="1" customWidth="1"/>
    <col min="14066" max="14067" width="7.42578125" style="1" customWidth="1"/>
    <col min="14068" max="14068" width="6.5703125" style="1" customWidth="1"/>
    <col min="14069" max="14069" width="19.28515625" style="1" customWidth="1"/>
    <col min="14070" max="14070" width="21" style="1" customWidth="1"/>
    <col min="14071" max="14071" width="6.7109375" style="1" customWidth="1"/>
    <col min="14072" max="14072" width="6.5703125" style="1" customWidth="1"/>
    <col min="14073" max="14073" width="6.140625" style="1" customWidth="1"/>
    <col min="14074" max="14074" width="3.42578125" style="1" customWidth="1"/>
    <col min="14075" max="14075" width="7.140625" style="1" customWidth="1"/>
    <col min="14076" max="14076" width="8.140625" style="1" customWidth="1"/>
    <col min="14077" max="14077" width="2.7109375" style="1" customWidth="1"/>
    <col min="14078" max="14078" width="5.42578125" style="1" customWidth="1"/>
    <col min="14079" max="14079" width="1.7109375" style="1" customWidth="1"/>
    <col min="14080" max="14080" width="4.42578125" style="1" customWidth="1"/>
    <col min="14081" max="14313" width="56.140625" style="1"/>
    <col min="14314" max="14314" width="1.42578125" style="1" customWidth="1"/>
    <col min="14315" max="14315" width="4.5703125" style="1" customWidth="1"/>
    <col min="14316" max="14316" width="12" style="1" customWidth="1"/>
    <col min="14317" max="14317" width="6.28515625" style="1" customWidth="1"/>
    <col min="14318" max="14318" width="3" style="1" customWidth="1"/>
    <col min="14319" max="14319" width="6.7109375" style="1" customWidth="1"/>
    <col min="14320" max="14320" width="6.42578125" style="1" customWidth="1"/>
    <col min="14321" max="14321" width="6.5703125" style="1" customWidth="1"/>
    <col min="14322" max="14323" width="7.42578125" style="1" customWidth="1"/>
    <col min="14324" max="14324" width="6.5703125" style="1" customWidth="1"/>
    <col min="14325" max="14325" width="19.28515625" style="1" customWidth="1"/>
    <col min="14326" max="14326" width="21" style="1" customWidth="1"/>
    <col min="14327" max="14327" width="6.7109375" style="1" customWidth="1"/>
    <col min="14328" max="14328" width="6.5703125" style="1" customWidth="1"/>
    <col min="14329" max="14329" width="6.140625" style="1" customWidth="1"/>
    <col min="14330" max="14330" width="3.42578125" style="1" customWidth="1"/>
    <col min="14331" max="14331" width="7.140625" style="1" customWidth="1"/>
    <col min="14332" max="14332" width="8.140625" style="1" customWidth="1"/>
    <col min="14333" max="14333" width="2.7109375" style="1" customWidth="1"/>
    <col min="14334" max="14334" width="5.42578125" style="1" customWidth="1"/>
    <col min="14335" max="14335" width="1.7109375" style="1" customWidth="1"/>
    <col min="14336" max="14336" width="4.42578125" style="1" customWidth="1"/>
    <col min="14337" max="14569" width="56.140625" style="1"/>
    <col min="14570" max="14570" width="1.42578125" style="1" customWidth="1"/>
    <col min="14571" max="14571" width="4.5703125" style="1" customWidth="1"/>
    <col min="14572" max="14572" width="12" style="1" customWidth="1"/>
    <col min="14573" max="14573" width="6.28515625" style="1" customWidth="1"/>
    <col min="14574" max="14574" width="3" style="1" customWidth="1"/>
    <col min="14575" max="14575" width="6.7109375" style="1" customWidth="1"/>
    <col min="14576" max="14576" width="6.42578125" style="1" customWidth="1"/>
    <col min="14577" max="14577" width="6.5703125" style="1" customWidth="1"/>
    <col min="14578" max="14579" width="7.42578125" style="1" customWidth="1"/>
    <col min="14580" max="14580" width="6.5703125" style="1" customWidth="1"/>
    <col min="14581" max="14581" width="19.28515625" style="1" customWidth="1"/>
    <col min="14582" max="14582" width="21" style="1" customWidth="1"/>
    <col min="14583" max="14583" width="6.7109375" style="1" customWidth="1"/>
    <col min="14584" max="14584" width="6.5703125" style="1" customWidth="1"/>
    <col min="14585" max="14585" width="6.140625" style="1" customWidth="1"/>
    <col min="14586" max="14586" width="3.42578125" style="1" customWidth="1"/>
    <col min="14587" max="14587" width="7.140625" style="1" customWidth="1"/>
    <col min="14588" max="14588" width="8.140625" style="1" customWidth="1"/>
    <col min="14589" max="14589" width="2.7109375" style="1" customWidth="1"/>
    <col min="14590" max="14590" width="5.42578125" style="1" customWidth="1"/>
    <col min="14591" max="14591" width="1.7109375" style="1" customWidth="1"/>
    <col min="14592" max="14592" width="4.42578125" style="1" customWidth="1"/>
    <col min="14593" max="14825" width="56.140625" style="1"/>
    <col min="14826" max="14826" width="1.42578125" style="1" customWidth="1"/>
    <col min="14827" max="14827" width="4.5703125" style="1" customWidth="1"/>
    <col min="14828" max="14828" width="12" style="1" customWidth="1"/>
    <col min="14829" max="14829" width="6.28515625" style="1" customWidth="1"/>
    <col min="14830" max="14830" width="3" style="1" customWidth="1"/>
    <col min="14831" max="14831" width="6.7109375" style="1" customWidth="1"/>
    <col min="14832" max="14832" width="6.42578125" style="1" customWidth="1"/>
    <col min="14833" max="14833" width="6.5703125" style="1" customWidth="1"/>
    <col min="14834" max="14835" width="7.42578125" style="1" customWidth="1"/>
    <col min="14836" max="14836" width="6.5703125" style="1" customWidth="1"/>
    <col min="14837" max="14837" width="19.28515625" style="1" customWidth="1"/>
    <col min="14838" max="14838" width="21" style="1" customWidth="1"/>
    <col min="14839" max="14839" width="6.7109375" style="1" customWidth="1"/>
    <col min="14840" max="14840" width="6.5703125" style="1" customWidth="1"/>
    <col min="14841" max="14841" width="6.140625" style="1" customWidth="1"/>
    <col min="14842" max="14842" width="3.42578125" style="1" customWidth="1"/>
    <col min="14843" max="14843" width="7.140625" style="1" customWidth="1"/>
    <col min="14844" max="14844" width="8.140625" style="1" customWidth="1"/>
    <col min="14845" max="14845" width="2.7109375" style="1" customWidth="1"/>
    <col min="14846" max="14846" width="5.42578125" style="1" customWidth="1"/>
    <col min="14847" max="14847" width="1.7109375" style="1" customWidth="1"/>
    <col min="14848" max="14848" width="4.42578125" style="1" customWidth="1"/>
    <col min="14849" max="15081" width="56.140625" style="1"/>
    <col min="15082" max="15082" width="1.42578125" style="1" customWidth="1"/>
    <col min="15083" max="15083" width="4.5703125" style="1" customWidth="1"/>
    <col min="15084" max="15084" width="12" style="1" customWidth="1"/>
    <col min="15085" max="15085" width="6.28515625" style="1" customWidth="1"/>
    <col min="15086" max="15086" width="3" style="1" customWidth="1"/>
    <col min="15087" max="15087" width="6.7109375" style="1" customWidth="1"/>
    <col min="15088" max="15088" width="6.42578125" style="1" customWidth="1"/>
    <col min="15089" max="15089" width="6.5703125" style="1" customWidth="1"/>
    <col min="15090" max="15091" width="7.42578125" style="1" customWidth="1"/>
    <col min="15092" max="15092" width="6.5703125" style="1" customWidth="1"/>
    <col min="15093" max="15093" width="19.28515625" style="1" customWidth="1"/>
    <col min="15094" max="15094" width="21" style="1" customWidth="1"/>
    <col min="15095" max="15095" width="6.7109375" style="1" customWidth="1"/>
    <col min="15096" max="15096" width="6.5703125" style="1" customWidth="1"/>
    <col min="15097" max="15097" width="6.140625" style="1" customWidth="1"/>
    <col min="15098" max="15098" width="3.42578125" style="1" customWidth="1"/>
    <col min="15099" max="15099" width="7.140625" style="1" customWidth="1"/>
    <col min="15100" max="15100" width="8.140625" style="1" customWidth="1"/>
    <col min="15101" max="15101" width="2.7109375" style="1" customWidth="1"/>
    <col min="15102" max="15102" width="5.42578125" style="1" customWidth="1"/>
    <col min="15103" max="15103" width="1.7109375" style="1" customWidth="1"/>
    <col min="15104" max="15104" width="4.42578125" style="1" customWidth="1"/>
    <col min="15105" max="15337" width="56.140625" style="1"/>
    <col min="15338" max="15338" width="1.42578125" style="1" customWidth="1"/>
    <col min="15339" max="15339" width="4.5703125" style="1" customWidth="1"/>
    <col min="15340" max="15340" width="12" style="1" customWidth="1"/>
    <col min="15341" max="15341" width="6.28515625" style="1" customWidth="1"/>
    <col min="15342" max="15342" width="3" style="1" customWidth="1"/>
    <col min="15343" max="15343" width="6.7109375" style="1" customWidth="1"/>
    <col min="15344" max="15344" width="6.42578125" style="1" customWidth="1"/>
    <col min="15345" max="15345" width="6.5703125" style="1" customWidth="1"/>
    <col min="15346" max="15347" width="7.42578125" style="1" customWidth="1"/>
    <col min="15348" max="15348" width="6.5703125" style="1" customWidth="1"/>
    <col min="15349" max="15349" width="19.28515625" style="1" customWidth="1"/>
    <col min="15350" max="15350" width="21" style="1" customWidth="1"/>
    <col min="15351" max="15351" width="6.7109375" style="1" customWidth="1"/>
    <col min="15352" max="15352" width="6.5703125" style="1" customWidth="1"/>
    <col min="15353" max="15353" width="6.140625" style="1" customWidth="1"/>
    <col min="15354" max="15354" width="3.42578125" style="1" customWidth="1"/>
    <col min="15355" max="15355" width="7.140625" style="1" customWidth="1"/>
    <col min="15356" max="15356" width="8.140625" style="1" customWidth="1"/>
    <col min="15357" max="15357" width="2.7109375" style="1" customWidth="1"/>
    <col min="15358" max="15358" width="5.42578125" style="1" customWidth="1"/>
    <col min="15359" max="15359" width="1.7109375" style="1" customWidth="1"/>
    <col min="15360" max="15360" width="4.42578125" style="1" customWidth="1"/>
    <col min="15361" max="15593" width="56.140625" style="1"/>
    <col min="15594" max="15594" width="1.42578125" style="1" customWidth="1"/>
    <col min="15595" max="15595" width="4.5703125" style="1" customWidth="1"/>
    <col min="15596" max="15596" width="12" style="1" customWidth="1"/>
    <col min="15597" max="15597" width="6.28515625" style="1" customWidth="1"/>
    <col min="15598" max="15598" width="3" style="1" customWidth="1"/>
    <col min="15599" max="15599" width="6.7109375" style="1" customWidth="1"/>
    <col min="15600" max="15600" width="6.42578125" style="1" customWidth="1"/>
    <col min="15601" max="15601" width="6.5703125" style="1" customWidth="1"/>
    <col min="15602" max="15603" width="7.42578125" style="1" customWidth="1"/>
    <col min="15604" max="15604" width="6.5703125" style="1" customWidth="1"/>
    <col min="15605" max="15605" width="19.28515625" style="1" customWidth="1"/>
    <col min="15606" max="15606" width="21" style="1" customWidth="1"/>
    <col min="15607" max="15607" width="6.7109375" style="1" customWidth="1"/>
    <col min="15608" max="15608" width="6.5703125" style="1" customWidth="1"/>
    <col min="15609" max="15609" width="6.140625" style="1" customWidth="1"/>
    <col min="15610" max="15610" width="3.42578125" style="1" customWidth="1"/>
    <col min="15611" max="15611" width="7.140625" style="1" customWidth="1"/>
    <col min="15612" max="15612" width="8.140625" style="1" customWidth="1"/>
    <col min="15613" max="15613" width="2.7109375" style="1" customWidth="1"/>
    <col min="15614" max="15614" width="5.42578125" style="1" customWidth="1"/>
    <col min="15615" max="15615" width="1.7109375" style="1" customWidth="1"/>
    <col min="15616" max="15616" width="4.42578125" style="1" customWidth="1"/>
    <col min="15617" max="15849" width="56.140625" style="1"/>
    <col min="15850" max="15850" width="1.42578125" style="1" customWidth="1"/>
    <col min="15851" max="15851" width="4.5703125" style="1" customWidth="1"/>
    <col min="15852" max="15852" width="12" style="1" customWidth="1"/>
    <col min="15853" max="15853" width="6.28515625" style="1" customWidth="1"/>
    <col min="15854" max="15854" width="3" style="1" customWidth="1"/>
    <col min="15855" max="15855" width="6.7109375" style="1" customWidth="1"/>
    <col min="15856" max="15856" width="6.42578125" style="1" customWidth="1"/>
    <col min="15857" max="15857" width="6.5703125" style="1" customWidth="1"/>
    <col min="15858" max="15859" width="7.42578125" style="1" customWidth="1"/>
    <col min="15860" max="15860" width="6.5703125" style="1" customWidth="1"/>
    <col min="15861" max="15861" width="19.28515625" style="1" customWidth="1"/>
    <col min="15862" max="15862" width="21" style="1" customWidth="1"/>
    <col min="15863" max="15863" width="6.7109375" style="1" customWidth="1"/>
    <col min="15864" max="15864" width="6.5703125" style="1" customWidth="1"/>
    <col min="15865" max="15865" width="6.140625" style="1" customWidth="1"/>
    <col min="15866" max="15866" width="3.42578125" style="1" customWidth="1"/>
    <col min="15867" max="15867" width="7.140625" style="1" customWidth="1"/>
    <col min="15868" max="15868" width="8.140625" style="1" customWidth="1"/>
    <col min="15869" max="15869" width="2.7109375" style="1" customWidth="1"/>
    <col min="15870" max="15870" width="5.42578125" style="1" customWidth="1"/>
    <col min="15871" max="15871" width="1.7109375" style="1" customWidth="1"/>
    <col min="15872" max="15872" width="4.42578125" style="1" customWidth="1"/>
    <col min="15873" max="16105" width="56.140625" style="1"/>
    <col min="16106" max="16106" width="1.42578125" style="1" customWidth="1"/>
    <col min="16107" max="16107" width="4.5703125" style="1" customWidth="1"/>
    <col min="16108" max="16108" width="12" style="1" customWidth="1"/>
    <col min="16109" max="16109" width="6.28515625" style="1" customWidth="1"/>
    <col min="16110" max="16110" width="3" style="1" customWidth="1"/>
    <col min="16111" max="16111" width="6.7109375" style="1" customWidth="1"/>
    <col min="16112" max="16112" width="6.42578125" style="1" customWidth="1"/>
    <col min="16113" max="16113" width="6.5703125" style="1" customWidth="1"/>
    <col min="16114" max="16115" width="7.42578125" style="1" customWidth="1"/>
    <col min="16116" max="16116" width="6.5703125" style="1" customWidth="1"/>
    <col min="16117" max="16117" width="19.28515625" style="1" customWidth="1"/>
    <col min="16118" max="16118" width="21" style="1" customWidth="1"/>
    <col min="16119" max="16119" width="6.7109375" style="1" customWidth="1"/>
    <col min="16120" max="16120" width="6.5703125" style="1" customWidth="1"/>
    <col min="16121" max="16121" width="6.140625" style="1" customWidth="1"/>
    <col min="16122" max="16122" width="3.42578125" style="1" customWidth="1"/>
    <col min="16123" max="16123" width="7.140625" style="1" customWidth="1"/>
    <col min="16124" max="16124" width="8.140625" style="1" customWidth="1"/>
    <col min="16125" max="16125" width="2.7109375" style="1" customWidth="1"/>
    <col min="16126" max="16126" width="5.42578125" style="1" customWidth="1"/>
    <col min="16127" max="16127" width="1.7109375" style="1" customWidth="1"/>
    <col min="16128" max="16128" width="4.42578125" style="1" customWidth="1"/>
    <col min="16129" max="16384" width="56.140625" style="1"/>
  </cols>
  <sheetData>
    <row r="1" spans="2:237" ht="17.25" customHeight="1"/>
    <row r="2" spans="2:237" ht="26.25" customHeight="1">
      <c r="B2" s="5"/>
      <c r="C2" s="255"/>
      <c r="D2" s="6"/>
      <c r="E2" s="6"/>
      <c r="F2" s="6"/>
      <c r="G2" s="627" t="s">
        <v>655</v>
      </c>
      <c r="H2" s="627"/>
      <c r="I2" s="622"/>
      <c r="J2" s="622"/>
      <c r="K2" s="622"/>
      <c r="L2" s="622"/>
      <c r="M2" s="622"/>
      <c r="N2" s="622"/>
      <c r="O2" s="622" t="s">
        <v>651</v>
      </c>
      <c r="P2" s="622"/>
      <c r="Q2" s="59">
        <v>44158</v>
      </c>
    </row>
    <row r="3" spans="2:237" ht="31.5" customHeight="1">
      <c r="B3" s="7"/>
      <c r="C3" s="16"/>
      <c r="D3" s="8"/>
      <c r="E3" s="8"/>
      <c r="F3" s="8"/>
      <c r="G3" s="627"/>
      <c r="H3" s="627"/>
      <c r="I3" s="622"/>
      <c r="J3" s="622"/>
      <c r="K3" s="622"/>
      <c r="L3" s="622"/>
      <c r="M3" s="622"/>
      <c r="N3" s="622"/>
      <c r="O3" s="624" t="s">
        <v>558</v>
      </c>
      <c r="P3" s="624"/>
      <c r="Q3" s="47" t="s">
        <v>559</v>
      </c>
    </row>
    <row r="4" spans="2:237" ht="32.25" customHeight="1">
      <c r="B4" s="50"/>
      <c r="C4" s="151"/>
      <c r="D4" s="9"/>
      <c r="E4" s="9"/>
      <c r="F4" s="9"/>
      <c r="G4" s="627"/>
      <c r="H4" s="627"/>
      <c r="I4" s="622"/>
      <c r="J4" s="622"/>
      <c r="K4" s="622"/>
      <c r="L4" s="622"/>
      <c r="M4" s="622"/>
      <c r="N4" s="622"/>
      <c r="O4" s="622" t="s">
        <v>0</v>
      </c>
      <c r="P4" s="622"/>
      <c r="Q4" s="622"/>
    </row>
    <row r="5" spans="2:237" s="18" customFormat="1" hidden="1">
      <c r="B5" s="13"/>
      <c r="C5" s="132"/>
      <c r="D5" s="13"/>
      <c r="E5" s="13"/>
      <c r="F5" s="132"/>
      <c r="G5" s="12"/>
      <c r="H5" s="12"/>
      <c r="I5" s="12"/>
      <c r="J5" s="29"/>
      <c r="K5" s="12"/>
      <c r="L5" s="12"/>
      <c r="M5" s="12"/>
      <c r="N5" s="30"/>
      <c r="O5" s="12"/>
      <c r="P5" s="12"/>
      <c r="Q5" s="12"/>
    </row>
    <row r="6" spans="2:237" ht="0.75" customHeight="1">
      <c r="B6" s="10"/>
      <c r="C6" s="10"/>
      <c r="D6" s="10"/>
      <c r="E6" s="10"/>
      <c r="F6" s="10"/>
      <c r="G6" s="10"/>
      <c r="H6" s="10"/>
      <c r="I6" s="10"/>
      <c r="K6" s="10"/>
      <c r="L6" s="10"/>
      <c r="M6" s="2"/>
      <c r="N6" s="11"/>
      <c r="P6" s="10"/>
    </row>
    <row r="7" spans="2:237" ht="24" customHeight="1">
      <c r="B7" s="622" t="s">
        <v>733</v>
      </c>
      <c r="C7" s="622"/>
      <c r="D7" s="622"/>
      <c r="E7" s="622"/>
      <c r="F7" s="622"/>
      <c r="G7" s="622"/>
      <c r="H7" s="622"/>
      <c r="I7" s="622"/>
      <c r="J7" s="622"/>
      <c r="K7" s="622"/>
      <c r="L7" s="622"/>
      <c r="M7" s="622"/>
      <c r="N7" s="622"/>
      <c r="O7" s="622"/>
      <c r="P7" s="622"/>
      <c r="Q7" s="622"/>
    </row>
    <row r="8" spans="2:237" s="16" customFormat="1" ht="30" customHeight="1">
      <c r="B8" s="734" t="s">
        <v>549</v>
      </c>
      <c r="C8" s="735"/>
      <c r="D8" s="735"/>
      <c r="E8" s="735"/>
      <c r="F8" s="735"/>
      <c r="G8" s="735"/>
      <c r="H8" s="735"/>
      <c r="I8" s="735"/>
      <c r="J8" s="735"/>
      <c r="K8" s="735"/>
      <c r="L8" s="735"/>
      <c r="M8" s="735"/>
      <c r="N8" s="735"/>
      <c r="O8" s="735"/>
      <c r="P8" s="735"/>
      <c r="Q8" s="735"/>
    </row>
    <row r="9" spans="2:237" s="16" customFormat="1" ht="54" customHeight="1" thickBot="1">
      <c r="B9" s="335" t="s">
        <v>796</v>
      </c>
      <c r="C9" s="335" t="s">
        <v>653</v>
      </c>
      <c r="D9" s="336" t="s">
        <v>31</v>
      </c>
      <c r="E9" s="335" t="s">
        <v>657</v>
      </c>
      <c r="F9" s="335" t="s">
        <v>652</v>
      </c>
      <c r="G9" s="337" t="s">
        <v>661</v>
      </c>
      <c r="H9" s="336" t="s">
        <v>795</v>
      </c>
      <c r="I9" s="336" t="s">
        <v>634</v>
      </c>
      <c r="J9" s="336" t="s">
        <v>658</v>
      </c>
      <c r="K9" s="336" t="s">
        <v>659</v>
      </c>
      <c r="L9" s="336" t="s">
        <v>662</v>
      </c>
      <c r="M9" s="336" t="s">
        <v>654</v>
      </c>
      <c r="N9" s="335" t="s">
        <v>828</v>
      </c>
      <c r="O9" s="338" t="s">
        <v>741</v>
      </c>
      <c r="P9" s="339" t="s">
        <v>660</v>
      </c>
    </row>
    <row r="10" spans="2:237" s="16" customFormat="1" ht="35.25" customHeight="1">
      <c r="B10" s="315"/>
      <c r="C10" s="315"/>
      <c r="D10" s="316"/>
      <c r="E10" s="317"/>
      <c r="F10" s="317"/>
      <c r="G10" s="316"/>
      <c r="H10" s="316"/>
      <c r="I10" s="318"/>
      <c r="J10" s="318"/>
      <c r="K10" s="318"/>
      <c r="L10" s="318"/>
      <c r="M10" s="319"/>
      <c r="N10" s="320">
        <v>0</v>
      </c>
      <c r="O10" s="320"/>
      <c r="P10" s="321"/>
      <c r="IC10" s="1"/>
    </row>
    <row r="11" spans="2:237" ht="25.5" customHeight="1">
      <c r="B11" s="322"/>
      <c r="C11" s="322"/>
      <c r="D11" s="323"/>
      <c r="E11" s="324"/>
      <c r="F11" s="324"/>
      <c r="G11" s="323"/>
      <c r="H11" s="323"/>
      <c r="I11" s="323"/>
      <c r="J11" s="325"/>
      <c r="K11" s="325"/>
      <c r="L11" s="325"/>
      <c r="M11" s="326"/>
      <c r="N11" s="327">
        <v>0</v>
      </c>
      <c r="O11" s="327"/>
      <c r="P11" s="328"/>
      <c r="Q11" s="1"/>
    </row>
    <row r="12" spans="2:237" ht="25.5" customHeight="1">
      <c r="B12" s="322"/>
      <c r="C12" s="322"/>
      <c r="D12" s="323"/>
      <c r="E12" s="324"/>
      <c r="F12" s="324"/>
      <c r="G12" s="323"/>
      <c r="H12" s="323"/>
      <c r="I12" s="323"/>
      <c r="J12" s="329"/>
      <c r="K12" s="329"/>
      <c r="L12" s="329"/>
      <c r="M12" s="326"/>
      <c r="N12" s="327">
        <v>0</v>
      </c>
      <c r="O12" s="327"/>
      <c r="P12" s="328"/>
      <c r="Q12" s="1"/>
    </row>
    <row r="13" spans="2:237" ht="25.5" customHeight="1">
      <c r="B13" s="322"/>
      <c r="C13" s="322"/>
      <c r="D13" s="323"/>
      <c r="E13" s="324"/>
      <c r="F13" s="324"/>
      <c r="G13" s="323"/>
      <c r="H13" s="323"/>
      <c r="I13" s="323"/>
      <c r="J13" s="325"/>
      <c r="K13" s="325"/>
      <c r="L13" s="325"/>
      <c r="M13" s="326"/>
      <c r="N13" s="327">
        <v>0</v>
      </c>
      <c r="O13" s="327"/>
      <c r="P13" s="328"/>
      <c r="Q13" s="1"/>
    </row>
    <row r="14" spans="2:237" ht="25.5" customHeight="1">
      <c r="B14" s="322"/>
      <c r="C14" s="322"/>
      <c r="D14" s="323"/>
      <c r="E14" s="324"/>
      <c r="F14" s="324"/>
      <c r="G14" s="323"/>
      <c r="H14" s="323"/>
      <c r="I14" s="323"/>
      <c r="J14" s="329"/>
      <c r="K14" s="329"/>
      <c r="L14" s="329"/>
      <c r="M14" s="326"/>
      <c r="N14" s="327">
        <v>0</v>
      </c>
      <c r="O14" s="327"/>
      <c r="P14" s="328"/>
      <c r="Q14" s="1"/>
    </row>
    <row r="15" spans="2:237" ht="25.5" customHeight="1">
      <c r="B15" s="322"/>
      <c r="C15" s="322"/>
      <c r="D15" s="323"/>
      <c r="E15" s="324"/>
      <c r="F15" s="324"/>
      <c r="G15" s="323"/>
      <c r="H15" s="323"/>
      <c r="I15" s="323"/>
      <c r="J15" s="325"/>
      <c r="K15" s="325"/>
      <c r="L15" s="325"/>
      <c r="M15" s="326"/>
      <c r="N15" s="327">
        <v>0</v>
      </c>
      <c r="O15" s="327"/>
      <c r="P15" s="328"/>
      <c r="Q15" s="1"/>
    </row>
    <row r="16" spans="2:237" ht="25.5" customHeight="1">
      <c r="B16" s="322"/>
      <c r="C16" s="322"/>
      <c r="D16" s="323"/>
      <c r="E16" s="324"/>
      <c r="F16" s="324"/>
      <c r="G16" s="323"/>
      <c r="H16" s="323"/>
      <c r="I16" s="323"/>
      <c r="J16" s="329"/>
      <c r="K16" s="329"/>
      <c r="L16" s="329"/>
      <c r="M16" s="326"/>
      <c r="N16" s="327">
        <v>0</v>
      </c>
      <c r="O16" s="327"/>
      <c r="P16" s="328"/>
      <c r="Q16" s="1"/>
    </row>
    <row r="17" spans="2:248" ht="25.5" customHeight="1">
      <c r="B17" s="322"/>
      <c r="C17" s="322"/>
      <c r="D17" s="323"/>
      <c r="E17" s="324"/>
      <c r="F17" s="324"/>
      <c r="G17" s="323"/>
      <c r="H17" s="323"/>
      <c r="I17" s="323"/>
      <c r="J17" s="325"/>
      <c r="K17" s="325"/>
      <c r="L17" s="325"/>
      <c r="M17" s="326"/>
      <c r="N17" s="327">
        <v>0</v>
      </c>
      <c r="O17" s="327"/>
      <c r="P17" s="328"/>
      <c r="Q17" s="1"/>
    </row>
    <row r="18" spans="2:248" ht="25.5" customHeight="1">
      <c r="B18" s="322"/>
      <c r="C18" s="322"/>
      <c r="D18" s="323"/>
      <c r="E18" s="324"/>
      <c r="F18" s="324"/>
      <c r="G18" s="323"/>
      <c r="H18" s="323"/>
      <c r="I18" s="323"/>
      <c r="J18" s="329"/>
      <c r="K18" s="329"/>
      <c r="L18" s="329"/>
      <c r="M18" s="326"/>
      <c r="N18" s="327">
        <v>0</v>
      </c>
      <c r="O18" s="327"/>
      <c r="P18" s="328"/>
      <c r="Q18" s="1"/>
    </row>
    <row r="19" spans="2:248" ht="25.5" customHeight="1">
      <c r="B19" s="322"/>
      <c r="C19" s="322"/>
      <c r="D19" s="323"/>
      <c r="E19" s="324"/>
      <c r="F19" s="324"/>
      <c r="G19" s="323"/>
      <c r="H19" s="323"/>
      <c r="I19" s="323"/>
      <c r="J19" s="325"/>
      <c r="K19" s="325"/>
      <c r="L19" s="325"/>
      <c r="M19" s="326"/>
      <c r="N19" s="327">
        <v>0</v>
      </c>
      <c r="O19" s="327"/>
      <c r="P19" s="328"/>
      <c r="Q19" s="1"/>
    </row>
    <row r="20" spans="2:248" ht="25.5" customHeight="1">
      <c r="B20" s="322"/>
      <c r="C20" s="322"/>
      <c r="D20" s="323"/>
      <c r="E20" s="324"/>
      <c r="F20" s="324"/>
      <c r="G20" s="323"/>
      <c r="H20" s="323"/>
      <c r="I20" s="323"/>
      <c r="J20" s="329"/>
      <c r="K20" s="329"/>
      <c r="L20" s="329"/>
      <c r="M20" s="326"/>
      <c r="N20" s="327">
        <v>0</v>
      </c>
      <c r="O20" s="327"/>
      <c r="P20" s="328"/>
      <c r="Q20" s="1"/>
    </row>
    <row r="21" spans="2:248" ht="25.5" customHeight="1">
      <c r="B21" s="322"/>
      <c r="C21" s="322"/>
      <c r="D21" s="323"/>
      <c r="E21" s="324"/>
      <c r="F21" s="324"/>
      <c r="G21" s="323"/>
      <c r="H21" s="323"/>
      <c r="I21" s="323"/>
      <c r="J21" s="325"/>
      <c r="K21" s="325"/>
      <c r="L21" s="325"/>
      <c r="M21" s="326"/>
      <c r="N21" s="327">
        <v>0</v>
      </c>
      <c r="O21" s="327"/>
      <c r="P21" s="328"/>
      <c r="Q21" s="1"/>
    </row>
    <row r="22" spans="2:248" ht="25.5" customHeight="1">
      <c r="B22" s="322"/>
      <c r="C22" s="322"/>
      <c r="D22" s="323"/>
      <c r="E22" s="324"/>
      <c r="F22" s="324"/>
      <c r="G22" s="323"/>
      <c r="H22" s="323"/>
      <c r="I22" s="323"/>
      <c r="J22" s="329"/>
      <c r="K22" s="329"/>
      <c r="L22" s="329"/>
      <c r="M22" s="326"/>
      <c r="N22" s="327">
        <v>0</v>
      </c>
      <c r="O22" s="327"/>
      <c r="P22" s="328"/>
      <c r="Q22" s="1"/>
    </row>
    <row r="23" spans="2:248" ht="25.5" customHeight="1">
      <c r="B23" s="322"/>
      <c r="C23" s="322"/>
      <c r="D23" s="323"/>
      <c r="E23" s="324"/>
      <c r="F23" s="324"/>
      <c r="G23" s="323"/>
      <c r="H23" s="323"/>
      <c r="I23" s="323"/>
      <c r="J23" s="325"/>
      <c r="K23" s="325"/>
      <c r="L23" s="325"/>
      <c r="M23" s="326"/>
      <c r="N23" s="327">
        <v>0</v>
      </c>
      <c r="O23" s="327"/>
      <c r="P23" s="328"/>
      <c r="Q23" s="1"/>
    </row>
    <row r="24" spans="2:248" ht="25.5" customHeight="1">
      <c r="B24" s="322"/>
      <c r="C24" s="322"/>
      <c r="D24" s="323"/>
      <c r="E24" s="324"/>
      <c r="F24" s="324"/>
      <c r="G24" s="323"/>
      <c r="H24" s="323"/>
      <c r="I24" s="323"/>
      <c r="J24" s="329"/>
      <c r="K24" s="329"/>
      <c r="L24" s="329"/>
      <c r="M24" s="326"/>
      <c r="N24" s="327">
        <v>0</v>
      </c>
      <c r="O24" s="327"/>
      <c r="P24" s="328"/>
      <c r="Q24" s="1"/>
    </row>
    <row r="25" spans="2:248" ht="25.5" customHeight="1">
      <c r="B25" s="322"/>
      <c r="C25" s="322"/>
      <c r="D25" s="323"/>
      <c r="E25" s="324"/>
      <c r="F25" s="324"/>
      <c r="G25" s="323"/>
      <c r="H25" s="323"/>
      <c r="I25" s="323"/>
      <c r="J25" s="325"/>
      <c r="K25" s="325"/>
      <c r="L25" s="325"/>
      <c r="M25" s="326"/>
      <c r="N25" s="327">
        <v>0</v>
      </c>
      <c r="O25" s="327"/>
      <c r="P25" s="328"/>
      <c r="Q25" s="1"/>
    </row>
    <row r="26" spans="2:248" ht="25.5" customHeight="1">
      <c r="B26" s="322"/>
      <c r="C26" s="322"/>
      <c r="D26" s="323"/>
      <c r="E26" s="324"/>
      <c r="F26" s="324"/>
      <c r="G26" s="323"/>
      <c r="H26" s="323"/>
      <c r="I26" s="323"/>
      <c r="J26" s="329"/>
      <c r="K26" s="329"/>
      <c r="L26" s="329"/>
      <c r="M26" s="326"/>
      <c r="N26" s="327">
        <v>0</v>
      </c>
      <c r="O26" s="327"/>
      <c r="P26" s="328"/>
      <c r="Q26" s="1"/>
    </row>
    <row r="27" spans="2:248" ht="25.5" customHeight="1">
      <c r="B27" s="322"/>
      <c r="C27" s="322"/>
      <c r="D27" s="323"/>
      <c r="E27" s="324"/>
      <c r="F27" s="324"/>
      <c r="G27" s="323"/>
      <c r="H27" s="323"/>
      <c r="I27" s="323"/>
      <c r="J27" s="325"/>
      <c r="K27" s="325"/>
      <c r="L27" s="325"/>
      <c r="M27" s="326"/>
      <c r="N27" s="327">
        <v>0</v>
      </c>
      <c r="O27" s="327"/>
      <c r="P27" s="328"/>
      <c r="Q27" s="1"/>
    </row>
    <row r="28" spans="2:248" ht="25.5" customHeight="1">
      <c r="B28" s="322"/>
      <c r="C28" s="322"/>
      <c r="D28" s="323"/>
      <c r="E28" s="324"/>
      <c r="F28" s="324"/>
      <c r="G28" s="323"/>
      <c r="H28" s="323"/>
      <c r="I28" s="323"/>
      <c r="J28" s="329"/>
      <c r="K28" s="329"/>
      <c r="L28" s="329"/>
      <c r="M28" s="326"/>
      <c r="N28" s="327">
        <v>0</v>
      </c>
      <c r="O28" s="327"/>
      <c r="P28" s="328"/>
      <c r="Q28" s="1"/>
    </row>
    <row r="29" spans="2:248" ht="25.5" customHeight="1">
      <c r="B29" s="322"/>
      <c r="C29" s="322"/>
      <c r="D29" s="323"/>
      <c r="E29" s="324"/>
      <c r="F29" s="324"/>
      <c r="G29" s="323"/>
      <c r="H29" s="323"/>
      <c r="I29" s="323"/>
      <c r="J29" s="325"/>
      <c r="K29" s="325"/>
      <c r="L29" s="325"/>
      <c r="M29" s="326"/>
      <c r="N29" s="327">
        <v>0</v>
      </c>
      <c r="O29" s="327"/>
      <c r="P29" s="328"/>
      <c r="Q29" s="1"/>
    </row>
    <row r="30" spans="2:248" ht="25.5" customHeight="1">
      <c r="B30" s="212"/>
      <c r="C30" s="212"/>
      <c r="D30" s="213"/>
      <c r="E30" s="46"/>
      <c r="F30" s="46"/>
      <c r="G30" s="211"/>
      <c r="H30" s="211"/>
      <c r="I30" s="211"/>
      <c r="J30" s="210"/>
      <c r="K30" s="210"/>
      <c r="L30" s="210"/>
      <c r="M30" s="214" t="s">
        <v>644</v>
      </c>
      <c r="N30" s="725">
        <f>SUM(N10:O29)</f>
        <v>0</v>
      </c>
      <c r="O30" s="725"/>
      <c r="P30" s="725"/>
      <c r="Q30" s="725"/>
    </row>
    <row r="31" spans="2:248" ht="25.5" customHeight="1">
      <c r="B31" s="726"/>
      <c r="C31" s="726"/>
      <c r="D31" s="726"/>
      <c r="E31" s="726"/>
      <c r="F31" s="726"/>
      <c r="G31" s="726"/>
      <c r="H31" s="726"/>
      <c r="I31" s="726"/>
      <c r="J31" s="726"/>
      <c r="K31" s="726"/>
      <c r="L31" s="726"/>
      <c r="M31" s="15"/>
      <c r="N31" s="15"/>
      <c r="O31" s="13"/>
      <c r="P31" s="13"/>
      <c r="Q31" s="13"/>
    </row>
    <row r="32" spans="2:248" ht="19.5" customHeight="1">
      <c r="B32" s="727" t="s">
        <v>24</v>
      </c>
      <c r="C32" s="727"/>
      <c r="D32" s="727"/>
      <c r="E32" s="727"/>
      <c r="F32" s="727"/>
      <c r="G32" s="727"/>
      <c r="H32" s="727"/>
      <c r="I32" s="727"/>
      <c r="J32" s="727"/>
      <c r="K32" s="727"/>
      <c r="L32" s="727"/>
      <c r="M32" s="205"/>
      <c r="N32" s="20"/>
      <c r="O32" s="20"/>
      <c r="P32" s="20"/>
      <c r="Q32" s="21"/>
      <c r="R32" s="2"/>
      <c r="T32" s="2"/>
      <c r="IN32" s="16"/>
    </row>
    <row r="33" spans="1:245" s="18" customFormat="1" ht="26.25" customHeight="1">
      <c r="B33" s="21"/>
      <c r="C33" s="21"/>
      <c r="D33" s="21"/>
      <c r="E33" s="21"/>
      <c r="F33" s="21"/>
      <c r="G33" s="21"/>
      <c r="H33" s="21"/>
      <c r="I33" s="21"/>
      <c r="J33" s="37"/>
      <c r="K33" s="21"/>
      <c r="L33" s="21"/>
      <c r="M33" s="39"/>
      <c r="N33" s="4"/>
      <c r="O33" s="2"/>
      <c r="P33" s="1"/>
      <c r="Q33" s="2"/>
      <c r="IK33" s="19"/>
    </row>
    <row r="34" spans="1:245" ht="23.25" customHeight="1">
      <c r="B34" s="4"/>
      <c r="C34" s="4"/>
      <c r="D34" s="4"/>
      <c r="E34" s="4"/>
      <c r="F34" s="4"/>
      <c r="G34" s="4"/>
      <c r="H34" s="4"/>
      <c r="I34" s="4"/>
      <c r="J34" s="4"/>
      <c r="K34" s="4"/>
      <c r="L34" s="4"/>
      <c r="M34" s="39"/>
      <c r="IK34" s="16"/>
    </row>
    <row r="35" spans="1:245" hidden="1">
      <c r="B35" s="4"/>
      <c r="C35" s="4"/>
      <c r="D35" s="4"/>
      <c r="E35" s="4"/>
      <c r="F35" s="4"/>
      <c r="G35" s="4"/>
      <c r="H35" s="4"/>
      <c r="I35" s="4"/>
      <c r="J35" s="4"/>
      <c r="K35" s="4"/>
      <c r="L35" s="4"/>
      <c r="M35" s="39"/>
      <c r="O35" s="150"/>
      <c r="P35" s="16"/>
      <c r="Q35" s="150"/>
      <c r="IK35" s="16"/>
    </row>
    <row r="36" spans="1:245" hidden="1">
      <c r="B36" s="4"/>
      <c r="C36" s="4"/>
      <c r="D36" s="24"/>
      <c r="E36" s="24"/>
      <c r="F36" s="24"/>
      <c r="G36" s="24"/>
      <c r="H36" s="24"/>
      <c r="I36" s="24"/>
      <c r="J36" s="24"/>
      <c r="K36" s="24"/>
      <c r="L36" s="24"/>
      <c r="M36" s="41"/>
      <c r="N36" s="24"/>
      <c r="O36" s="17"/>
      <c r="P36" s="22"/>
      <c r="Q36" s="23"/>
      <c r="R36" s="151"/>
      <c r="IK36" s="16"/>
    </row>
    <row r="37" spans="1:245" hidden="1">
      <c r="B37" s="146"/>
      <c r="C37" s="146"/>
      <c r="D37" s="147"/>
      <c r="E37" s="147"/>
      <c r="F37" s="147"/>
      <c r="G37" s="147"/>
      <c r="H37" s="147"/>
      <c r="I37" s="147"/>
      <c r="J37" s="147"/>
      <c r="K37" s="147"/>
      <c r="L37" s="147"/>
      <c r="M37" s="39"/>
      <c r="O37" s="728"/>
      <c r="P37" s="728"/>
      <c r="Q37" s="728"/>
      <c r="IK37" s="16"/>
    </row>
    <row r="38" spans="1:245" hidden="1">
      <c r="B38" s="145" t="s">
        <v>598</v>
      </c>
      <c r="C38" s="145"/>
      <c r="D38" s="145"/>
      <c r="E38" s="145"/>
      <c r="F38" s="145"/>
      <c r="G38" s="145"/>
      <c r="H38" s="145"/>
      <c r="I38" s="145"/>
      <c r="J38" s="145"/>
      <c r="K38" s="145"/>
      <c r="L38" s="145"/>
      <c r="M38" s="39"/>
      <c r="O38" s="14"/>
      <c r="P38" s="14"/>
      <c r="Q38" s="14"/>
      <c r="IK38" s="16"/>
    </row>
    <row r="39" spans="1:245" hidden="1">
      <c r="B39" s="25"/>
      <c r="C39" s="25"/>
      <c r="D39" s="25"/>
      <c r="E39" s="25"/>
      <c r="F39" s="25"/>
      <c r="G39" s="25"/>
      <c r="H39" s="25"/>
      <c r="I39" s="25"/>
      <c r="J39" s="25"/>
      <c r="K39" s="25"/>
      <c r="L39" s="25"/>
      <c r="N39" s="731"/>
      <c r="O39" s="732"/>
      <c r="P39" s="732"/>
      <c r="Q39" s="732"/>
      <c r="S39" s="26"/>
      <c r="IK39" s="16"/>
    </row>
    <row r="40" spans="1:245" hidden="1">
      <c r="B40" s="42" t="s">
        <v>28</v>
      </c>
      <c r="C40" s="202"/>
      <c r="D40" s="43"/>
      <c r="E40" s="43"/>
      <c r="F40" s="202"/>
      <c r="G40" s="43"/>
      <c r="H40" s="202"/>
      <c r="I40" s="731"/>
      <c r="J40" s="732"/>
      <c r="K40" s="732"/>
      <c r="L40" s="732"/>
      <c r="N40" s="60"/>
      <c r="O40" s="61"/>
      <c r="P40" s="4"/>
      <c r="S40" s="4"/>
      <c r="IK40" s="16"/>
    </row>
    <row r="41" spans="1:245" hidden="1">
      <c r="B41" s="42" t="s">
        <v>29</v>
      </c>
      <c r="C41" s="202"/>
      <c r="D41" s="166"/>
      <c r="E41" s="166"/>
      <c r="F41" s="202"/>
      <c r="G41" s="166"/>
      <c r="H41" s="202"/>
      <c r="I41" s="729"/>
      <c r="J41" s="730"/>
      <c r="K41" s="4"/>
      <c r="L41" s="4"/>
      <c r="N41" s="731"/>
      <c r="O41" s="732"/>
      <c r="P41" s="732"/>
      <c r="Q41" s="732"/>
      <c r="S41" s="4"/>
      <c r="IK41" s="16"/>
    </row>
    <row r="42" spans="1:245" ht="17.25" customHeight="1">
      <c r="B42" s="165" t="s">
        <v>645</v>
      </c>
      <c r="C42" s="202"/>
      <c r="D42" s="166"/>
      <c r="E42" s="166"/>
      <c r="F42" s="202"/>
      <c r="G42" s="166"/>
      <c r="H42" s="202"/>
      <c r="I42" s="723"/>
      <c r="J42" s="724"/>
      <c r="K42" s="4"/>
      <c r="L42" s="4"/>
      <c r="N42" s="731"/>
      <c r="O42" s="732"/>
      <c r="P42" s="732"/>
      <c r="Q42" s="732"/>
      <c r="S42" s="26"/>
      <c r="IK42" s="16"/>
    </row>
    <row r="43" spans="1:245" hidden="1">
      <c r="B43" s="723"/>
      <c r="C43" s="724"/>
      <c r="D43" s="724"/>
      <c r="E43" s="724"/>
      <c r="F43" s="724"/>
      <c r="G43" s="736"/>
      <c r="H43" s="202"/>
      <c r="I43" s="731"/>
      <c r="J43" s="732"/>
      <c r="K43" s="732"/>
      <c r="L43" s="732"/>
      <c r="M43" s="39"/>
      <c r="IK43" s="16"/>
    </row>
    <row r="44" spans="1:245" hidden="1">
      <c r="B44" s="44"/>
      <c r="C44" s="44"/>
      <c r="D44" s="4"/>
      <c r="E44" s="4"/>
      <c r="F44" s="4"/>
      <c r="G44" s="4"/>
      <c r="H44" s="4"/>
      <c r="I44" s="4"/>
      <c r="J44" s="4"/>
      <c r="K44" s="4"/>
      <c r="L44" s="4"/>
      <c r="M44" s="28"/>
      <c r="N44" s="28"/>
      <c r="O44" s="18"/>
      <c r="P44" s="18"/>
      <c r="Q44" s="18"/>
      <c r="IK44" s="16"/>
    </row>
    <row r="45" spans="1:245" hidden="1">
      <c r="B45" s="28"/>
      <c r="C45" s="28"/>
      <c r="D45" s="28"/>
      <c r="E45" s="28"/>
      <c r="F45" s="28"/>
      <c r="G45" s="28"/>
      <c r="H45" s="28"/>
      <c r="I45" s="28"/>
      <c r="J45" s="28"/>
      <c r="K45" s="28"/>
      <c r="L45" s="28"/>
      <c r="M45" s="28"/>
      <c r="N45" s="28"/>
      <c r="O45" s="18"/>
      <c r="P45" s="18"/>
      <c r="Q45" s="18"/>
      <c r="IK45" s="16"/>
    </row>
    <row r="46" spans="1:245" s="57" customFormat="1" ht="15" customHeight="1">
      <c r="A46" s="733" t="s">
        <v>560</v>
      </c>
      <c r="B46" s="733"/>
      <c r="C46" s="733"/>
      <c r="D46" s="733"/>
      <c r="E46" s="733"/>
      <c r="F46" s="733"/>
      <c r="G46" s="733"/>
      <c r="H46" s="733"/>
      <c r="I46" s="733"/>
      <c r="J46" s="733"/>
      <c r="K46" s="733"/>
      <c r="L46" s="733"/>
      <c r="M46" s="733"/>
      <c r="N46" s="733"/>
      <c r="O46" s="733"/>
      <c r="P46" s="733"/>
      <c r="Q46" s="733"/>
      <c r="R46" s="733"/>
      <c r="S46" s="733"/>
      <c r="T46" s="58"/>
      <c r="U46" s="58"/>
      <c r="V46" s="58"/>
      <c r="W46" s="58"/>
      <c r="X46" s="58"/>
      <c r="Y46" s="58"/>
      <c r="Z46" s="58"/>
      <c r="AA46" s="58"/>
    </row>
    <row r="47" spans="1:245" s="57" customFormat="1" ht="15" customHeight="1">
      <c r="A47" s="733"/>
      <c r="B47" s="733"/>
      <c r="C47" s="733"/>
      <c r="D47" s="733"/>
      <c r="E47" s="733"/>
      <c r="F47" s="733"/>
      <c r="G47" s="733"/>
      <c r="H47" s="733"/>
      <c r="I47" s="733"/>
      <c r="J47" s="733"/>
      <c r="K47" s="733"/>
      <c r="L47" s="733"/>
      <c r="M47" s="733"/>
      <c r="N47" s="733"/>
      <c r="O47" s="733"/>
      <c r="P47" s="733"/>
      <c r="Q47" s="733"/>
      <c r="R47" s="733"/>
      <c r="S47" s="733"/>
      <c r="T47" s="58"/>
      <c r="U47" s="58"/>
      <c r="V47" s="58"/>
      <c r="W47" s="58"/>
      <c r="X47" s="58"/>
      <c r="Y47" s="58"/>
      <c r="Z47" s="58"/>
      <c r="AA47" s="58"/>
    </row>
    <row r="48" spans="1:245" s="57" customFormat="1" ht="15" customHeight="1">
      <c r="A48" s="733"/>
      <c r="B48" s="733"/>
      <c r="C48" s="733"/>
      <c r="D48" s="733"/>
      <c r="E48" s="733"/>
      <c r="F48" s="733"/>
      <c r="G48" s="733"/>
      <c r="H48" s="733"/>
      <c r="I48" s="733"/>
      <c r="J48" s="733"/>
      <c r="K48" s="733"/>
      <c r="L48" s="733"/>
      <c r="M48" s="733"/>
      <c r="N48" s="733"/>
      <c r="O48" s="733"/>
      <c r="P48" s="733"/>
      <c r="Q48" s="733"/>
      <c r="R48" s="733"/>
      <c r="S48" s="733"/>
      <c r="T48" s="58"/>
      <c r="U48" s="58"/>
      <c r="V48" s="58"/>
      <c r="W48" s="58"/>
      <c r="X48" s="58"/>
      <c r="Y48" s="58"/>
      <c r="Z48" s="58"/>
      <c r="AA48" s="58"/>
    </row>
    <row r="49" spans="2:245" ht="15" customHeight="1">
      <c r="B49" s="4"/>
      <c r="C49" s="4"/>
      <c r="D49" s="4"/>
      <c r="E49" s="4"/>
      <c r="F49" s="4"/>
      <c r="G49" s="4"/>
      <c r="H49" s="4"/>
      <c r="I49" s="4"/>
      <c r="J49" s="4"/>
      <c r="K49" s="4"/>
      <c r="L49" s="4"/>
      <c r="M49" s="39"/>
      <c r="IK49" s="16"/>
    </row>
  </sheetData>
  <dataConsolidate/>
  <mergeCells count="19">
    <mergeCell ref="I43:L43"/>
    <mergeCell ref="A46:S48"/>
    <mergeCell ref="B7:Q7"/>
    <mergeCell ref="B8:Q8"/>
    <mergeCell ref="B43:G43"/>
    <mergeCell ref="O2:P2"/>
    <mergeCell ref="O3:P3"/>
    <mergeCell ref="O4:Q4"/>
    <mergeCell ref="G2:N4"/>
    <mergeCell ref="I42:J42"/>
    <mergeCell ref="N30:Q30"/>
    <mergeCell ref="B31:L31"/>
    <mergeCell ref="B32:L32"/>
    <mergeCell ref="O37:Q37"/>
    <mergeCell ref="I41:J41"/>
    <mergeCell ref="N42:Q42"/>
    <mergeCell ref="N41:Q41"/>
    <mergeCell ref="N39:Q39"/>
    <mergeCell ref="I40:L40"/>
  </mergeCells>
  <conditionalFormatting sqref="B40:C40 B42:C43">
    <cfRule type="containsBlanks" dxfId="44" priority="10">
      <formula>LEN(TRIM(B40))=0</formula>
    </cfRule>
  </conditionalFormatting>
  <conditionalFormatting sqref="B41:C41">
    <cfRule type="containsBlanks" dxfId="43" priority="9">
      <formula>LEN(TRIM(B41))=0</formula>
    </cfRule>
  </conditionalFormatting>
  <conditionalFormatting sqref="I41">
    <cfRule type="containsBlanks" dxfId="42" priority="5">
      <formula>LEN(TRIM(I41))=0</formula>
    </cfRule>
  </conditionalFormatting>
  <conditionalFormatting sqref="I43">
    <cfRule type="containsBlanks" dxfId="41" priority="4">
      <formula>LEN(TRIM(I43))=0</formula>
    </cfRule>
  </conditionalFormatting>
  <conditionalFormatting sqref="I40 I42">
    <cfRule type="containsBlanks" dxfId="40" priority="6">
      <formula>LEN(TRIM(I40))=0</formula>
    </cfRule>
  </conditionalFormatting>
  <conditionalFormatting sqref="N39 N41">
    <cfRule type="containsBlanks" dxfId="39" priority="3">
      <formula>LEN(TRIM(N39))=0</formula>
    </cfRule>
  </conditionalFormatting>
  <conditionalFormatting sqref="N40">
    <cfRule type="containsBlanks" dxfId="38" priority="2">
      <formula>LEN(TRIM(N40))=0</formula>
    </cfRule>
  </conditionalFormatting>
  <conditionalFormatting sqref="N42">
    <cfRule type="containsBlanks" dxfId="37" priority="1">
      <formula>LEN(TRIM(N42))=0</formula>
    </cfRule>
  </conditionalFormatting>
  <dataValidations count="8">
    <dataValidation type="list" allowBlank="1" showDropDown="1" showInputMessage="1" showErrorMessage="1" sqref="K65182 IG65184 SC65184 ABY65184 ALU65184 AVQ65184 BFM65184 BPI65184 BZE65184 CJA65184 CSW65184 DCS65184 DMO65184 DWK65184 EGG65184 EQC65184 EZY65184 FJU65184 FTQ65184 GDM65184 GNI65184 GXE65184 HHA65184 HQW65184 IAS65184 IKO65184 IUK65184 JEG65184 JOC65184 JXY65184 KHU65184 KRQ65184 LBM65184 LLI65184 LVE65184 MFA65184 MOW65184 MYS65184 NIO65184 NSK65184 OCG65184 OMC65184 OVY65184 PFU65184 PPQ65184 PZM65184 QJI65184 QTE65184 RDA65184 RMW65184 RWS65184 SGO65184 SQK65184 TAG65184 TKC65184 TTY65184 UDU65184 UNQ65184 UXM65184 VHI65184 VRE65184 WBA65184 WKW65184 WUS65184 K130718 IG130720 SC130720 ABY130720 ALU130720 AVQ130720 BFM130720 BPI130720 BZE130720 CJA130720 CSW130720 DCS130720 DMO130720 DWK130720 EGG130720 EQC130720 EZY130720 FJU130720 FTQ130720 GDM130720 GNI130720 GXE130720 HHA130720 HQW130720 IAS130720 IKO130720 IUK130720 JEG130720 JOC130720 JXY130720 KHU130720 KRQ130720 LBM130720 LLI130720 LVE130720 MFA130720 MOW130720 MYS130720 NIO130720 NSK130720 OCG130720 OMC130720 OVY130720 PFU130720 PPQ130720 PZM130720 QJI130720 QTE130720 RDA130720 RMW130720 RWS130720 SGO130720 SQK130720 TAG130720 TKC130720 TTY130720 UDU130720 UNQ130720 UXM130720 VHI130720 VRE130720 WBA130720 WKW130720 WUS130720 K196254 IG196256 SC196256 ABY196256 ALU196256 AVQ196256 BFM196256 BPI196256 BZE196256 CJA196256 CSW196256 DCS196256 DMO196256 DWK196256 EGG196256 EQC196256 EZY196256 FJU196256 FTQ196256 GDM196256 GNI196256 GXE196256 HHA196256 HQW196256 IAS196256 IKO196256 IUK196256 JEG196256 JOC196256 JXY196256 KHU196256 KRQ196256 LBM196256 LLI196256 LVE196256 MFA196256 MOW196256 MYS196256 NIO196256 NSK196256 OCG196256 OMC196256 OVY196256 PFU196256 PPQ196256 PZM196256 QJI196256 QTE196256 RDA196256 RMW196256 RWS196256 SGO196256 SQK196256 TAG196256 TKC196256 TTY196256 UDU196256 UNQ196256 UXM196256 VHI196256 VRE196256 WBA196256 WKW196256 WUS196256 K261790 IG261792 SC261792 ABY261792 ALU261792 AVQ261792 BFM261792 BPI261792 BZE261792 CJA261792 CSW261792 DCS261792 DMO261792 DWK261792 EGG261792 EQC261792 EZY261792 FJU261792 FTQ261792 GDM261792 GNI261792 GXE261792 HHA261792 HQW261792 IAS261792 IKO261792 IUK261792 JEG261792 JOC261792 JXY261792 KHU261792 KRQ261792 LBM261792 LLI261792 LVE261792 MFA261792 MOW261792 MYS261792 NIO261792 NSK261792 OCG261792 OMC261792 OVY261792 PFU261792 PPQ261792 PZM261792 QJI261792 QTE261792 RDA261792 RMW261792 RWS261792 SGO261792 SQK261792 TAG261792 TKC261792 TTY261792 UDU261792 UNQ261792 UXM261792 VHI261792 VRE261792 WBA261792 WKW261792 WUS261792 K327326 IG327328 SC327328 ABY327328 ALU327328 AVQ327328 BFM327328 BPI327328 BZE327328 CJA327328 CSW327328 DCS327328 DMO327328 DWK327328 EGG327328 EQC327328 EZY327328 FJU327328 FTQ327328 GDM327328 GNI327328 GXE327328 HHA327328 HQW327328 IAS327328 IKO327328 IUK327328 JEG327328 JOC327328 JXY327328 KHU327328 KRQ327328 LBM327328 LLI327328 LVE327328 MFA327328 MOW327328 MYS327328 NIO327328 NSK327328 OCG327328 OMC327328 OVY327328 PFU327328 PPQ327328 PZM327328 QJI327328 QTE327328 RDA327328 RMW327328 RWS327328 SGO327328 SQK327328 TAG327328 TKC327328 TTY327328 UDU327328 UNQ327328 UXM327328 VHI327328 VRE327328 WBA327328 WKW327328 WUS327328 K392862 IG392864 SC392864 ABY392864 ALU392864 AVQ392864 BFM392864 BPI392864 BZE392864 CJA392864 CSW392864 DCS392864 DMO392864 DWK392864 EGG392864 EQC392864 EZY392864 FJU392864 FTQ392864 GDM392864 GNI392864 GXE392864 HHA392864 HQW392864 IAS392864 IKO392864 IUK392864 JEG392864 JOC392864 JXY392864 KHU392864 KRQ392864 LBM392864 LLI392864 LVE392864 MFA392864 MOW392864 MYS392864 NIO392864 NSK392864 OCG392864 OMC392864 OVY392864 PFU392864 PPQ392864 PZM392864 QJI392864 QTE392864 RDA392864 RMW392864 RWS392864 SGO392864 SQK392864 TAG392864 TKC392864 TTY392864 UDU392864 UNQ392864 UXM392864 VHI392864 VRE392864 WBA392864 WKW392864 WUS392864 K458398 IG458400 SC458400 ABY458400 ALU458400 AVQ458400 BFM458400 BPI458400 BZE458400 CJA458400 CSW458400 DCS458400 DMO458400 DWK458400 EGG458400 EQC458400 EZY458400 FJU458400 FTQ458400 GDM458400 GNI458400 GXE458400 HHA458400 HQW458400 IAS458400 IKO458400 IUK458400 JEG458400 JOC458400 JXY458400 KHU458400 KRQ458400 LBM458400 LLI458400 LVE458400 MFA458400 MOW458400 MYS458400 NIO458400 NSK458400 OCG458400 OMC458400 OVY458400 PFU458400 PPQ458400 PZM458400 QJI458400 QTE458400 RDA458400 RMW458400 RWS458400 SGO458400 SQK458400 TAG458400 TKC458400 TTY458400 UDU458400 UNQ458400 UXM458400 VHI458400 VRE458400 WBA458400 WKW458400 WUS458400 K523934 IG523936 SC523936 ABY523936 ALU523936 AVQ523936 BFM523936 BPI523936 BZE523936 CJA523936 CSW523936 DCS523936 DMO523936 DWK523936 EGG523936 EQC523936 EZY523936 FJU523936 FTQ523936 GDM523936 GNI523936 GXE523936 HHA523936 HQW523936 IAS523936 IKO523936 IUK523936 JEG523936 JOC523936 JXY523936 KHU523936 KRQ523936 LBM523936 LLI523936 LVE523936 MFA523936 MOW523936 MYS523936 NIO523936 NSK523936 OCG523936 OMC523936 OVY523936 PFU523936 PPQ523936 PZM523936 QJI523936 QTE523936 RDA523936 RMW523936 RWS523936 SGO523936 SQK523936 TAG523936 TKC523936 TTY523936 UDU523936 UNQ523936 UXM523936 VHI523936 VRE523936 WBA523936 WKW523936 WUS523936 K589470 IG589472 SC589472 ABY589472 ALU589472 AVQ589472 BFM589472 BPI589472 BZE589472 CJA589472 CSW589472 DCS589472 DMO589472 DWK589472 EGG589472 EQC589472 EZY589472 FJU589472 FTQ589472 GDM589472 GNI589472 GXE589472 HHA589472 HQW589472 IAS589472 IKO589472 IUK589472 JEG589472 JOC589472 JXY589472 KHU589472 KRQ589472 LBM589472 LLI589472 LVE589472 MFA589472 MOW589472 MYS589472 NIO589472 NSK589472 OCG589472 OMC589472 OVY589472 PFU589472 PPQ589472 PZM589472 QJI589472 QTE589472 RDA589472 RMW589472 RWS589472 SGO589472 SQK589472 TAG589472 TKC589472 TTY589472 UDU589472 UNQ589472 UXM589472 VHI589472 VRE589472 WBA589472 WKW589472 WUS589472 K655006 IG655008 SC655008 ABY655008 ALU655008 AVQ655008 BFM655008 BPI655008 BZE655008 CJA655008 CSW655008 DCS655008 DMO655008 DWK655008 EGG655008 EQC655008 EZY655008 FJU655008 FTQ655008 GDM655008 GNI655008 GXE655008 HHA655008 HQW655008 IAS655008 IKO655008 IUK655008 JEG655008 JOC655008 JXY655008 KHU655008 KRQ655008 LBM655008 LLI655008 LVE655008 MFA655008 MOW655008 MYS655008 NIO655008 NSK655008 OCG655008 OMC655008 OVY655008 PFU655008 PPQ655008 PZM655008 QJI655008 QTE655008 RDA655008 RMW655008 RWS655008 SGO655008 SQK655008 TAG655008 TKC655008 TTY655008 UDU655008 UNQ655008 UXM655008 VHI655008 VRE655008 WBA655008 WKW655008 WUS655008 K720542 IG720544 SC720544 ABY720544 ALU720544 AVQ720544 BFM720544 BPI720544 BZE720544 CJA720544 CSW720544 DCS720544 DMO720544 DWK720544 EGG720544 EQC720544 EZY720544 FJU720544 FTQ720544 GDM720544 GNI720544 GXE720544 HHA720544 HQW720544 IAS720544 IKO720544 IUK720544 JEG720544 JOC720544 JXY720544 KHU720544 KRQ720544 LBM720544 LLI720544 LVE720544 MFA720544 MOW720544 MYS720544 NIO720544 NSK720544 OCG720544 OMC720544 OVY720544 PFU720544 PPQ720544 PZM720544 QJI720544 QTE720544 RDA720544 RMW720544 RWS720544 SGO720544 SQK720544 TAG720544 TKC720544 TTY720544 UDU720544 UNQ720544 UXM720544 VHI720544 VRE720544 WBA720544 WKW720544 WUS720544 K786078 IG786080 SC786080 ABY786080 ALU786080 AVQ786080 BFM786080 BPI786080 BZE786080 CJA786080 CSW786080 DCS786080 DMO786080 DWK786080 EGG786080 EQC786080 EZY786080 FJU786080 FTQ786080 GDM786080 GNI786080 GXE786080 HHA786080 HQW786080 IAS786080 IKO786080 IUK786080 JEG786080 JOC786080 JXY786080 KHU786080 KRQ786080 LBM786080 LLI786080 LVE786080 MFA786080 MOW786080 MYS786080 NIO786080 NSK786080 OCG786080 OMC786080 OVY786080 PFU786080 PPQ786080 PZM786080 QJI786080 QTE786080 RDA786080 RMW786080 RWS786080 SGO786080 SQK786080 TAG786080 TKC786080 TTY786080 UDU786080 UNQ786080 UXM786080 VHI786080 VRE786080 WBA786080 WKW786080 WUS786080 K851614 IG851616 SC851616 ABY851616 ALU851616 AVQ851616 BFM851616 BPI851616 BZE851616 CJA851616 CSW851616 DCS851616 DMO851616 DWK851616 EGG851616 EQC851616 EZY851616 FJU851616 FTQ851616 GDM851616 GNI851616 GXE851616 HHA851616 HQW851616 IAS851616 IKO851616 IUK851616 JEG851616 JOC851616 JXY851616 KHU851616 KRQ851616 LBM851616 LLI851616 LVE851616 MFA851616 MOW851616 MYS851616 NIO851616 NSK851616 OCG851616 OMC851616 OVY851616 PFU851616 PPQ851616 PZM851616 QJI851616 QTE851616 RDA851616 RMW851616 RWS851616 SGO851616 SQK851616 TAG851616 TKC851616 TTY851616 UDU851616 UNQ851616 UXM851616 VHI851616 VRE851616 WBA851616 WKW851616 WUS851616 K917150 IG917152 SC917152 ABY917152 ALU917152 AVQ917152 BFM917152 BPI917152 BZE917152 CJA917152 CSW917152 DCS917152 DMO917152 DWK917152 EGG917152 EQC917152 EZY917152 FJU917152 FTQ917152 GDM917152 GNI917152 GXE917152 HHA917152 HQW917152 IAS917152 IKO917152 IUK917152 JEG917152 JOC917152 JXY917152 KHU917152 KRQ917152 LBM917152 LLI917152 LVE917152 MFA917152 MOW917152 MYS917152 NIO917152 NSK917152 OCG917152 OMC917152 OVY917152 PFU917152 PPQ917152 PZM917152 QJI917152 QTE917152 RDA917152 RMW917152 RWS917152 SGO917152 SQK917152 TAG917152 TKC917152 TTY917152 UDU917152 UNQ917152 UXM917152 VHI917152 VRE917152 WBA917152 WKW917152 WUS917152 K982686 IG982688 SC982688 ABY982688 ALU982688 AVQ982688 BFM982688 BPI982688 BZE982688 CJA982688 CSW982688 DCS982688 DMO982688 DWK982688 EGG982688 EQC982688 EZY982688 FJU982688 FTQ982688 GDM982688 GNI982688 GXE982688 HHA982688 HQW982688 IAS982688 IKO982688 IUK982688 JEG982688 JOC982688 JXY982688 KHU982688 KRQ982688 LBM982688 LLI982688 LVE982688 MFA982688 MOW982688 MYS982688 NIO982688 NSK982688 OCG982688 OMC982688 OVY982688 PFU982688 PPQ982688 PZM982688 QJI982688 QTE982688 RDA982688 RMW982688 RWS982688 SGO982688 SQK982688 TAG982688 TKC982688 TTY982688 UDU982688 UNQ982688 UXM982688 VHI982688 VRE982688 WBA982688 WKW982688 WUS982688" xr:uid="{00000000-0002-0000-0400-000000000000}">
      <formula1>"x,X"</formula1>
    </dataValidation>
    <dataValidation type="list" allowBlank="1" showInputMessage="1" showErrorMessage="1" sqref="WVB982692:WVF982694 IP65188:IT65190 SL65188:SP65190 ACH65188:ACL65190 AMD65188:AMH65190 AVZ65188:AWD65190 BFV65188:BFZ65190 BPR65188:BPV65190 BZN65188:BZR65190 CJJ65188:CJN65190 CTF65188:CTJ65190 DDB65188:DDF65190 DMX65188:DNB65190 DWT65188:DWX65190 EGP65188:EGT65190 EQL65188:EQP65190 FAH65188:FAL65190 FKD65188:FKH65190 FTZ65188:FUD65190 GDV65188:GDZ65190 GNR65188:GNV65190 GXN65188:GXR65190 HHJ65188:HHN65190 HRF65188:HRJ65190 IBB65188:IBF65190 IKX65188:ILB65190 IUT65188:IUX65190 JEP65188:JET65190 JOL65188:JOP65190 JYH65188:JYL65190 KID65188:KIH65190 KRZ65188:KSD65190 LBV65188:LBZ65190 LLR65188:LLV65190 LVN65188:LVR65190 MFJ65188:MFN65190 MPF65188:MPJ65190 MZB65188:MZF65190 NIX65188:NJB65190 NST65188:NSX65190 OCP65188:OCT65190 OML65188:OMP65190 OWH65188:OWL65190 PGD65188:PGH65190 PPZ65188:PQD65190 PZV65188:PZZ65190 QJR65188:QJV65190 QTN65188:QTR65190 RDJ65188:RDN65190 RNF65188:RNJ65190 RXB65188:RXF65190 SGX65188:SHB65190 SQT65188:SQX65190 TAP65188:TAT65190 TKL65188:TKP65190 TUH65188:TUL65190 UED65188:UEH65190 UNZ65188:UOD65190 UXV65188:UXZ65190 VHR65188:VHV65190 VRN65188:VRR65190 WBJ65188:WBN65190 WLF65188:WLJ65190 WVB65188:WVF65190 IP130724:IT130726 SL130724:SP130726 ACH130724:ACL130726 AMD130724:AMH130726 AVZ130724:AWD130726 BFV130724:BFZ130726 BPR130724:BPV130726 BZN130724:BZR130726 CJJ130724:CJN130726 CTF130724:CTJ130726 DDB130724:DDF130726 DMX130724:DNB130726 DWT130724:DWX130726 EGP130724:EGT130726 EQL130724:EQP130726 FAH130724:FAL130726 FKD130724:FKH130726 FTZ130724:FUD130726 GDV130724:GDZ130726 GNR130724:GNV130726 GXN130724:GXR130726 HHJ130724:HHN130726 HRF130724:HRJ130726 IBB130724:IBF130726 IKX130724:ILB130726 IUT130724:IUX130726 JEP130724:JET130726 JOL130724:JOP130726 JYH130724:JYL130726 KID130724:KIH130726 KRZ130724:KSD130726 LBV130724:LBZ130726 LLR130724:LLV130726 LVN130724:LVR130726 MFJ130724:MFN130726 MPF130724:MPJ130726 MZB130724:MZF130726 NIX130724:NJB130726 NST130724:NSX130726 OCP130724:OCT130726 OML130724:OMP130726 OWH130724:OWL130726 PGD130724:PGH130726 PPZ130724:PQD130726 PZV130724:PZZ130726 QJR130724:QJV130726 QTN130724:QTR130726 RDJ130724:RDN130726 RNF130724:RNJ130726 RXB130724:RXF130726 SGX130724:SHB130726 SQT130724:SQX130726 TAP130724:TAT130726 TKL130724:TKP130726 TUH130724:TUL130726 UED130724:UEH130726 UNZ130724:UOD130726 UXV130724:UXZ130726 VHR130724:VHV130726 VRN130724:VRR130726 WBJ130724:WBN130726 WLF130724:WLJ130726 WVB130724:WVF130726 IP196260:IT196262 SL196260:SP196262 ACH196260:ACL196262 AMD196260:AMH196262 AVZ196260:AWD196262 BFV196260:BFZ196262 BPR196260:BPV196262 BZN196260:BZR196262 CJJ196260:CJN196262 CTF196260:CTJ196262 DDB196260:DDF196262 DMX196260:DNB196262 DWT196260:DWX196262 EGP196260:EGT196262 EQL196260:EQP196262 FAH196260:FAL196262 FKD196260:FKH196262 FTZ196260:FUD196262 GDV196260:GDZ196262 GNR196260:GNV196262 GXN196260:GXR196262 HHJ196260:HHN196262 HRF196260:HRJ196262 IBB196260:IBF196262 IKX196260:ILB196262 IUT196260:IUX196262 JEP196260:JET196262 JOL196260:JOP196262 JYH196260:JYL196262 KID196260:KIH196262 KRZ196260:KSD196262 LBV196260:LBZ196262 LLR196260:LLV196262 LVN196260:LVR196262 MFJ196260:MFN196262 MPF196260:MPJ196262 MZB196260:MZF196262 NIX196260:NJB196262 NST196260:NSX196262 OCP196260:OCT196262 OML196260:OMP196262 OWH196260:OWL196262 PGD196260:PGH196262 PPZ196260:PQD196262 PZV196260:PZZ196262 QJR196260:QJV196262 QTN196260:QTR196262 RDJ196260:RDN196262 RNF196260:RNJ196262 RXB196260:RXF196262 SGX196260:SHB196262 SQT196260:SQX196262 TAP196260:TAT196262 TKL196260:TKP196262 TUH196260:TUL196262 UED196260:UEH196262 UNZ196260:UOD196262 UXV196260:UXZ196262 VHR196260:VHV196262 VRN196260:VRR196262 WBJ196260:WBN196262 WLF196260:WLJ196262 WVB196260:WVF196262 IP261796:IT261798 SL261796:SP261798 ACH261796:ACL261798 AMD261796:AMH261798 AVZ261796:AWD261798 BFV261796:BFZ261798 BPR261796:BPV261798 BZN261796:BZR261798 CJJ261796:CJN261798 CTF261796:CTJ261798 DDB261796:DDF261798 DMX261796:DNB261798 DWT261796:DWX261798 EGP261796:EGT261798 EQL261796:EQP261798 FAH261796:FAL261798 FKD261796:FKH261798 FTZ261796:FUD261798 GDV261796:GDZ261798 GNR261796:GNV261798 GXN261796:GXR261798 HHJ261796:HHN261798 HRF261796:HRJ261798 IBB261796:IBF261798 IKX261796:ILB261798 IUT261796:IUX261798 JEP261796:JET261798 JOL261796:JOP261798 JYH261796:JYL261798 KID261796:KIH261798 KRZ261796:KSD261798 LBV261796:LBZ261798 LLR261796:LLV261798 LVN261796:LVR261798 MFJ261796:MFN261798 MPF261796:MPJ261798 MZB261796:MZF261798 NIX261796:NJB261798 NST261796:NSX261798 OCP261796:OCT261798 OML261796:OMP261798 OWH261796:OWL261798 PGD261796:PGH261798 PPZ261796:PQD261798 PZV261796:PZZ261798 QJR261796:QJV261798 QTN261796:QTR261798 RDJ261796:RDN261798 RNF261796:RNJ261798 RXB261796:RXF261798 SGX261796:SHB261798 SQT261796:SQX261798 TAP261796:TAT261798 TKL261796:TKP261798 TUH261796:TUL261798 UED261796:UEH261798 UNZ261796:UOD261798 UXV261796:UXZ261798 VHR261796:VHV261798 VRN261796:VRR261798 WBJ261796:WBN261798 WLF261796:WLJ261798 WVB261796:WVF261798 IP327332:IT327334 SL327332:SP327334 ACH327332:ACL327334 AMD327332:AMH327334 AVZ327332:AWD327334 BFV327332:BFZ327334 BPR327332:BPV327334 BZN327332:BZR327334 CJJ327332:CJN327334 CTF327332:CTJ327334 DDB327332:DDF327334 DMX327332:DNB327334 DWT327332:DWX327334 EGP327332:EGT327334 EQL327332:EQP327334 FAH327332:FAL327334 FKD327332:FKH327334 FTZ327332:FUD327334 GDV327332:GDZ327334 GNR327332:GNV327334 GXN327332:GXR327334 HHJ327332:HHN327334 HRF327332:HRJ327334 IBB327332:IBF327334 IKX327332:ILB327334 IUT327332:IUX327334 JEP327332:JET327334 JOL327332:JOP327334 JYH327332:JYL327334 KID327332:KIH327334 KRZ327332:KSD327334 LBV327332:LBZ327334 LLR327332:LLV327334 LVN327332:LVR327334 MFJ327332:MFN327334 MPF327332:MPJ327334 MZB327332:MZF327334 NIX327332:NJB327334 NST327332:NSX327334 OCP327332:OCT327334 OML327332:OMP327334 OWH327332:OWL327334 PGD327332:PGH327334 PPZ327332:PQD327334 PZV327332:PZZ327334 QJR327332:QJV327334 QTN327332:QTR327334 RDJ327332:RDN327334 RNF327332:RNJ327334 RXB327332:RXF327334 SGX327332:SHB327334 SQT327332:SQX327334 TAP327332:TAT327334 TKL327332:TKP327334 TUH327332:TUL327334 UED327332:UEH327334 UNZ327332:UOD327334 UXV327332:UXZ327334 VHR327332:VHV327334 VRN327332:VRR327334 WBJ327332:WBN327334 WLF327332:WLJ327334 WVB327332:WVF327334 IP392868:IT392870 SL392868:SP392870 ACH392868:ACL392870 AMD392868:AMH392870 AVZ392868:AWD392870 BFV392868:BFZ392870 BPR392868:BPV392870 BZN392868:BZR392870 CJJ392868:CJN392870 CTF392868:CTJ392870 DDB392868:DDF392870 DMX392868:DNB392870 DWT392868:DWX392870 EGP392868:EGT392870 EQL392868:EQP392870 FAH392868:FAL392870 FKD392868:FKH392870 FTZ392868:FUD392870 GDV392868:GDZ392870 GNR392868:GNV392870 GXN392868:GXR392870 HHJ392868:HHN392870 HRF392868:HRJ392870 IBB392868:IBF392870 IKX392868:ILB392870 IUT392868:IUX392870 JEP392868:JET392870 JOL392868:JOP392870 JYH392868:JYL392870 KID392868:KIH392870 KRZ392868:KSD392870 LBV392868:LBZ392870 LLR392868:LLV392870 LVN392868:LVR392870 MFJ392868:MFN392870 MPF392868:MPJ392870 MZB392868:MZF392870 NIX392868:NJB392870 NST392868:NSX392870 OCP392868:OCT392870 OML392868:OMP392870 OWH392868:OWL392870 PGD392868:PGH392870 PPZ392868:PQD392870 PZV392868:PZZ392870 QJR392868:QJV392870 QTN392868:QTR392870 RDJ392868:RDN392870 RNF392868:RNJ392870 RXB392868:RXF392870 SGX392868:SHB392870 SQT392868:SQX392870 TAP392868:TAT392870 TKL392868:TKP392870 TUH392868:TUL392870 UED392868:UEH392870 UNZ392868:UOD392870 UXV392868:UXZ392870 VHR392868:VHV392870 VRN392868:VRR392870 WBJ392868:WBN392870 WLF392868:WLJ392870 WVB392868:WVF392870 IP458404:IT458406 SL458404:SP458406 ACH458404:ACL458406 AMD458404:AMH458406 AVZ458404:AWD458406 BFV458404:BFZ458406 BPR458404:BPV458406 BZN458404:BZR458406 CJJ458404:CJN458406 CTF458404:CTJ458406 DDB458404:DDF458406 DMX458404:DNB458406 DWT458404:DWX458406 EGP458404:EGT458406 EQL458404:EQP458406 FAH458404:FAL458406 FKD458404:FKH458406 FTZ458404:FUD458406 GDV458404:GDZ458406 GNR458404:GNV458406 GXN458404:GXR458406 HHJ458404:HHN458406 HRF458404:HRJ458406 IBB458404:IBF458406 IKX458404:ILB458406 IUT458404:IUX458406 JEP458404:JET458406 JOL458404:JOP458406 JYH458404:JYL458406 KID458404:KIH458406 KRZ458404:KSD458406 LBV458404:LBZ458406 LLR458404:LLV458406 LVN458404:LVR458406 MFJ458404:MFN458406 MPF458404:MPJ458406 MZB458404:MZF458406 NIX458404:NJB458406 NST458404:NSX458406 OCP458404:OCT458406 OML458404:OMP458406 OWH458404:OWL458406 PGD458404:PGH458406 PPZ458404:PQD458406 PZV458404:PZZ458406 QJR458404:QJV458406 QTN458404:QTR458406 RDJ458404:RDN458406 RNF458404:RNJ458406 RXB458404:RXF458406 SGX458404:SHB458406 SQT458404:SQX458406 TAP458404:TAT458406 TKL458404:TKP458406 TUH458404:TUL458406 UED458404:UEH458406 UNZ458404:UOD458406 UXV458404:UXZ458406 VHR458404:VHV458406 VRN458404:VRR458406 WBJ458404:WBN458406 WLF458404:WLJ458406 WVB458404:WVF458406 IP523940:IT523942 SL523940:SP523942 ACH523940:ACL523942 AMD523940:AMH523942 AVZ523940:AWD523942 BFV523940:BFZ523942 BPR523940:BPV523942 BZN523940:BZR523942 CJJ523940:CJN523942 CTF523940:CTJ523942 DDB523940:DDF523942 DMX523940:DNB523942 DWT523940:DWX523942 EGP523940:EGT523942 EQL523940:EQP523942 FAH523940:FAL523942 FKD523940:FKH523942 FTZ523940:FUD523942 GDV523940:GDZ523942 GNR523940:GNV523942 GXN523940:GXR523942 HHJ523940:HHN523942 HRF523940:HRJ523942 IBB523940:IBF523942 IKX523940:ILB523942 IUT523940:IUX523942 JEP523940:JET523942 JOL523940:JOP523942 JYH523940:JYL523942 KID523940:KIH523942 KRZ523940:KSD523942 LBV523940:LBZ523942 LLR523940:LLV523942 LVN523940:LVR523942 MFJ523940:MFN523942 MPF523940:MPJ523942 MZB523940:MZF523942 NIX523940:NJB523942 NST523940:NSX523942 OCP523940:OCT523942 OML523940:OMP523942 OWH523940:OWL523942 PGD523940:PGH523942 PPZ523940:PQD523942 PZV523940:PZZ523942 QJR523940:QJV523942 QTN523940:QTR523942 RDJ523940:RDN523942 RNF523940:RNJ523942 RXB523940:RXF523942 SGX523940:SHB523942 SQT523940:SQX523942 TAP523940:TAT523942 TKL523940:TKP523942 TUH523940:TUL523942 UED523940:UEH523942 UNZ523940:UOD523942 UXV523940:UXZ523942 VHR523940:VHV523942 VRN523940:VRR523942 WBJ523940:WBN523942 WLF523940:WLJ523942 WVB523940:WVF523942 IP589476:IT589478 SL589476:SP589478 ACH589476:ACL589478 AMD589476:AMH589478 AVZ589476:AWD589478 BFV589476:BFZ589478 BPR589476:BPV589478 BZN589476:BZR589478 CJJ589476:CJN589478 CTF589476:CTJ589478 DDB589476:DDF589478 DMX589476:DNB589478 DWT589476:DWX589478 EGP589476:EGT589478 EQL589476:EQP589478 FAH589476:FAL589478 FKD589476:FKH589478 FTZ589476:FUD589478 GDV589476:GDZ589478 GNR589476:GNV589478 GXN589476:GXR589478 HHJ589476:HHN589478 HRF589476:HRJ589478 IBB589476:IBF589478 IKX589476:ILB589478 IUT589476:IUX589478 JEP589476:JET589478 JOL589476:JOP589478 JYH589476:JYL589478 KID589476:KIH589478 KRZ589476:KSD589478 LBV589476:LBZ589478 LLR589476:LLV589478 LVN589476:LVR589478 MFJ589476:MFN589478 MPF589476:MPJ589478 MZB589476:MZF589478 NIX589476:NJB589478 NST589476:NSX589478 OCP589476:OCT589478 OML589476:OMP589478 OWH589476:OWL589478 PGD589476:PGH589478 PPZ589476:PQD589478 PZV589476:PZZ589478 QJR589476:QJV589478 QTN589476:QTR589478 RDJ589476:RDN589478 RNF589476:RNJ589478 RXB589476:RXF589478 SGX589476:SHB589478 SQT589476:SQX589478 TAP589476:TAT589478 TKL589476:TKP589478 TUH589476:TUL589478 UED589476:UEH589478 UNZ589476:UOD589478 UXV589476:UXZ589478 VHR589476:VHV589478 VRN589476:VRR589478 WBJ589476:WBN589478 WLF589476:WLJ589478 WVB589476:WVF589478 IP655012:IT655014 SL655012:SP655014 ACH655012:ACL655014 AMD655012:AMH655014 AVZ655012:AWD655014 BFV655012:BFZ655014 BPR655012:BPV655014 BZN655012:BZR655014 CJJ655012:CJN655014 CTF655012:CTJ655014 DDB655012:DDF655014 DMX655012:DNB655014 DWT655012:DWX655014 EGP655012:EGT655014 EQL655012:EQP655014 FAH655012:FAL655014 FKD655012:FKH655014 FTZ655012:FUD655014 GDV655012:GDZ655014 GNR655012:GNV655014 GXN655012:GXR655014 HHJ655012:HHN655014 HRF655012:HRJ655014 IBB655012:IBF655014 IKX655012:ILB655014 IUT655012:IUX655014 JEP655012:JET655014 JOL655012:JOP655014 JYH655012:JYL655014 KID655012:KIH655014 KRZ655012:KSD655014 LBV655012:LBZ655014 LLR655012:LLV655014 LVN655012:LVR655014 MFJ655012:MFN655014 MPF655012:MPJ655014 MZB655012:MZF655014 NIX655012:NJB655014 NST655012:NSX655014 OCP655012:OCT655014 OML655012:OMP655014 OWH655012:OWL655014 PGD655012:PGH655014 PPZ655012:PQD655014 PZV655012:PZZ655014 QJR655012:QJV655014 QTN655012:QTR655014 RDJ655012:RDN655014 RNF655012:RNJ655014 RXB655012:RXF655014 SGX655012:SHB655014 SQT655012:SQX655014 TAP655012:TAT655014 TKL655012:TKP655014 TUH655012:TUL655014 UED655012:UEH655014 UNZ655012:UOD655014 UXV655012:UXZ655014 VHR655012:VHV655014 VRN655012:VRR655014 WBJ655012:WBN655014 WLF655012:WLJ655014 WVB655012:WVF655014 IP720548:IT720550 SL720548:SP720550 ACH720548:ACL720550 AMD720548:AMH720550 AVZ720548:AWD720550 BFV720548:BFZ720550 BPR720548:BPV720550 BZN720548:BZR720550 CJJ720548:CJN720550 CTF720548:CTJ720550 DDB720548:DDF720550 DMX720548:DNB720550 DWT720548:DWX720550 EGP720548:EGT720550 EQL720548:EQP720550 FAH720548:FAL720550 FKD720548:FKH720550 FTZ720548:FUD720550 GDV720548:GDZ720550 GNR720548:GNV720550 GXN720548:GXR720550 HHJ720548:HHN720550 HRF720548:HRJ720550 IBB720548:IBF720550 IKX720548:ILB720550 IUT720548:IUX720550 JEP720548:JET720550 JOL720548:JOP720550 JYH720548:JYL720550 KID720548:KIH720550 KRZ720548:KSD720550 LBV720548:LBZ720550 LLR720548:LLV720550 LVN720548:LVR720550 MFJ720548:MFN720550 MPF720548:MPJ720550 MZB720548:MZF720550 NIX720548:NJB720550 NST720548:NSX720550 OCP720548:OCT720550 OML720548:OMP720550 OWH720548:OWL720550 PGD720548:PGH720550 PPZ720548:PQD720550 PZV720548:PZZ720550 QJR720548:QJV720550 QTN720548:QTR720550 RDJ720548:RDN720550 RNF720548:RNJ720550 RXB720548:RXF720550 SGX720548:SHB720550 SQT720548:SQX720550 TAP720548:TAT720550 TKL720548:TKP720550 TUH720548:TUL720550 UED720548:UEH720550 UNZ720548:UOD720550 UXV720548:UXZ720550 VHR720548:VHV720550 VRN720548:VRR720550 WBJ720548:WBN720550 WLF720548:WLJ720550 WVB720548:WVF720550 IP786084:IT786086 SL786084:SP786086 ACH786084:ACL786086 AMD786084:AMH786086 AVZ786084:AWD786086 BFV786084:BFZ786086 BPR786084:BPV786086 BZN786084:BZR786086 CJJ786084:CJN786086 CTF786084:CTJ786086 DDB786084:DDF786086 DMX786084:DNB786086 DWT786084:DWX786086 EGP786084:EGT786086 EQL786084:EQP786086 FAH786084:FAL786086 FKD786084:FKH786086 FTZ786084:FUD786086 GDV786084:GDZ786086 GNR786084:GNV786086 GXN786084:GXR786086 HHJ786084:HHN786086 HRF786084:HRJ786086 IBB786084:IBF786086 IKX786084:ILB786086 IUT786084:IUX786086 JEP786084:JET786086 JOL786084:JOP786086 JYH786084:JYL786086 KID786084:KIH786086 KRZ786084:KSD786086 LBV786084:LBZ786086 LLR786084:LLV786086 LVN786084:LVR786086 MFJ786084:MFN786086 MPF786084:MPJ786086 MZB786084:MZF786086 NIX786084:NJB786086 NST786084:NSX786086 OCP786084:OCT786086 OML786084:OMP786086 OWH786084:OWL786086 PGD786084:PGH786086 PPZ786084:PQD786086 PZV786084:PZZ786086 QJR786084:QJV786086 QTN786084:QTR786086 RDJ786084:RDN786086 RNF786084:RNJ786086 RXB786084:RXF786086 SGX786084:SHB786086 SQT786084:SQX786086 TAP786084:TAT786086 TKL786084:TKP786086 TUH786084:TUL786086 UED786084:UEH786086 UNZ786084:UOD786086 UXV786084:UXZ786086 VHR786084:VHV786086 VRN786084:VRR786086 WBJ786084:WBN786086 WLF786084:WLJ786086 WVB786084:WVF786086 IP851620:IT851622 SL851620:SP851622 ACH851620:ACL851622 AMD851620:AMH851622 AVZ851620:AWD851622 BFV851620:BFZ851622 BPR851620:BPV851622 BZN851620:BZR851622 CJJ851620:CJN851622 CTF851620:CTJ851622 DDB851620:DDF851622 DMX851620:DNB851622 DWT851620:DWX851622 EGP851620:EGT851622 EQL851620:EQP851622 FAH851620:FAL851622 FKD851620:FKH851622 FTZ851620:FUD851622 GDV851620:GDZ851622 GNR851620:GNV851622 GXN851620:GXR851622 HHJ851620:HHN851622 HRF851620:HRJ851622 IBB851620:IBF851622 IKX851620:ILB851622 IUT851620:IUX851622 JEP851620:JET851622 JOL851620:JOP851622 JYH851620:JYL851622 KID851620:KIH851622 KRZ851620:KSD851622 LBV851620:LBZ851622 LLR851620:LLV851622 LVN851620:LVR851622 MFJ851620:MFN851622 MPF851620:MPJ851622 MZB851620:MZF851622 NIX851620:NJB851622 NST851620:NSX851622 OCP851620:OCT851622 OML851620:OMP851622 OWH851620:OWL851622 PGD851620:PGH851622 PPZ851620:PQD851622 PZV851620:PZZ851622 QJR851620:QJV851622 QTN851620:QTR851622 RDJ851620:RDN851622 RNF851620:RNJ851622 RXB851620:RXF851622 SGX851620:SHB851622 SQT851620:SQX851622 TAP851620:TAT851622 TKL851620:TKP851622 TUH851620:TUL851622 UED851620:UEH851622 UNZ851620:UOD851622 UXV851620:UXZ851622 VHR851620:VHV851622 VRN851620:VRR851622 WBJ851620:WBN851622 WLF851620:WLJ851622 WVB851620:WVF851622 IP917156:IT917158 SL917156:SP917158 ACH917156:ACL917158 AMD917156:AMH917158 AVZ917156:AWD917158 BFV917156:BFZ917158 BPR917156:BPV917158 BZN917156:BZR917158 CJJ917156:CJN917158 CTF917156:CTJ917158 DDB917156:DDF917158 DMX917156:DNB917158 DWT917156:DWX917158 EGP917156:EGT917158 EQL917156:EQP917158 FAH917156:FAL917158 FKD917156:FKH917158 FTZ917156:FUD917158 GDV917156:GDZ917158 GNR917156:GNV917158 GXN917156:GXR917158 HHJ917156:HHN917158 HRF917156:HRJ917158 IBB917156:IBF917158 IKX917156:ILB917158 IUT917156:IUX917158 JEP917156:JET917158 JOL917156:JOP917158 JYH917156:JYL917158 KID917156:KIH917158 KRZ917156:KSD917158 LBV917156:LBZ917158 LLR917156:LLV917158 LVN917156:LVR917158 MFJ917156:MFN917158 MPF917156:MPJ917158 MZB917156:MZF917158 NIX917156:NJB917158 NST917156:NSX917158 OCP917156:OCT917158 OML917156:OMP917158 OWH917156:OWL917158 PGD917156:PGH917158 PPZ917156:PQD917158 PZV917156:PZZ917158 QJR917156:QJV917158 QTN917156:QTR917158 RDJ917156:RDN917158 RNF917156:RNJ917158 RXB917156:RXF917158 SGX917156:SHB917158 SQT917156:SQX917158 TAP917156:TAT917158 TKL917156:TKP917158 TUH917156:TUL917158 UED917156:UEH917158 UNZ917156:UOD917158 UXV917156:UXZ917158 VHR917156:VHV917158 VRN917156:VRR917158 WBJ917156:WBN917158 WLF917156:WLJ917158 WVB917156:WVF917158 IP982692:IT982694 SL982692:SP982694 ACH982692:ACL982694 AMD982692:AMH982694 AVZ982692:AWD982694 BFV982692:BFZ982694 BPR982692:BPV982694 BZN982692:BZR982694 CJJ982692:CJN982694 CTF982692:CTJ982694 DDB982692:DDF982694 DMX982692:DNB982694 DWT982692:DWX982694 EGP982692:EGT982694 EQL982692:EQP982694 FAH982692:FAL982694 FKD982692:FKH982694 FTZ982692:FUD982694 GDV982692:GDZ982694 GNR982692:GNV982694 GXN982692:GXR982694 HHJ982692:HHN982694 HRF982692:HRJ982694 IBB982692:IBF982694 IKX982692:ILB982694 IUT982692:IUX982694 JEP982692:JET982694 JOL982692:JOP982694 JYH982692:JYL982694 KID982692:KIH982694 KRZ982692:KSD982694 LBV982692:LBZ982694 LLR982692:LLV982694 LVN982692:LVR982694 MFJ982692:MFN982694 MPF982692:MPJ982694 MZB982692:MZF982694 NIX982692:NJB982694 NST982692:NSX982694 OCP982692:OCT982694 OML982692:OMP982694 OWH982692:OWL982694 PGD982692:PGH982694 PPZ982692:PQD982694 PZV982692:PZZ982694 QJR982692:QJV982694 QTN982692:QTR982694 RDJ982692:RDN982694 RNF982692:RNJ982694 RXB982692:RXF982694 SGX982692:SHB982694 SQT982692:SQX982694 TAP982692:TAT982694 TKL982692:TKP982694 TUH982692:TUL982694 UED982692:UEH982694 UNZ982692:UOD982694 UXV982692:UXZ982694 VHR982692:VHV982694 VRN982692:VRR982694 WBJ982692:WBN982694 WLF982692:WLJ982694" xr:uid="{00000000-0002-0000-0400-000001000000}">
      <formula1>"SI, NO"</formula1>
    </dataValidation>
    <dataValidation type="whole" operator="greaterThanOrEqual" allowBlank="1" showInputMessage="1" showErrorMessage="1" sqref="I65141:J65143 SA65143:SB65145 ABW65143:ABX65145 ALS65143:ALT65145 AVO65143:AVP65145 BFK65143:BFL65145 BPG65143:BPH65145 BZC65143:BZD65145 CIY65143:CIZ65145 CSU65143:CSV65145 DCQ65143:DCR65145 DMM65143:DMN65145 DWI65143:DWJ65145 EGE65143:EGF65145 EQA65143:EQB65145 EZW65143:EZX65145 FJS65143:FJT65145 FTO65143:FTP65145 GDK65143:GDL65145 GNG65143:GNH65145 GXC65143:GXD65145 HGY65143:HGZ65145 HQU65143:HQV65145 IAQ65143:IAR65145 IKM65143:IKN65145 IUI65143:IUJ65145 JEE65143:JEF65145 JOA65143:JOB65145 JXW65143:JXX65145 KHS65143:KHT65145 KRO65143:KRP65145 LBK65143:LBL65145 LLG65143:LLH65145 LVC65143:LVD65145 MEY65143:MEZ65145 MOU65143:MOV65145 MYQ65143:MYR65145 NIM65143:NIN65145 NSI65143:NSJ65145 OCE65143:OCF65145 OMA65143:OMB65145 OVW65143:OVX65145 PFS65143:PFT65145 PPO65143:PPP65145 PZK65143:PZL65145 QJG65143:QJH65145 QTC65143:QTD65145 RCY65143:RCZ65145 RMU65143:RMV65145 RWQ65143:RWR65145 SGM65143:SGN65145 SQI65143:SQJ65145 TAE65143:TAF65145 TKA65143:TKB65145 TTW65143:TTX65145 UDS65143:UDT65145 UNO65143:UNP65145 UXK65143:UXL65145 VHG65143:VHH65145 VRC65143:VRD65145 WAY65143:WAZ65145 WKU65143:WKV65145 WUQ65143:WUR65145 I130677:J130679 SA130679:SB130681 ABW130679:ABX130681 ALS130679:ALT130681 AVO130679:AVP130681 BFK130679:BFL130681 BPG130679:BPH130681 BZC130679:BZD130681 CIY130679:CIZ130681 CSU130679:CSV130681 DCQ130679:DCR130681 DMM130679:DMN130681 DWI130679:DWJ130681 EGE130679:EGF130681 EQA130679:EQB130681 EZW130679:EZX130681 FJS130679:FJT130681 FTO130679:FTP130681 GDK130679:GDL130681 GNG130679:GNH130681 GXC130679:GXD130681 HGY130679:HGZ130681 HQU130679:HQV130681 IAQ130679:IAR130681 IKM130679:IKN130681 IUI130679:IUJ130681 JEE130679:JEF130681 JOA130679:JOB130681 JXW130679:JXX130681 KHS130679:KHT130681 KRO130679:KRP130681 LBK130679:LBL130681 LLG130679:LLH130681 LVC130679:LVD130681 MEY130679:MEZ130681 MOU130679:MOV130681 MYQ130679:MYR130681 NIM130679:NIN130681 NSI130679:NSJ130681 OCE130679:OCF130681 OMA130679:OMB130681 OVW130679:OVX130681 PFS130679:PFT130681 PPO130679:PPP130681 PZK130679:PZL130681 QJG130679:QJH130681 QTC130679:QTD130681 RCY130679:RCZ130681 RMU130679:RMV130681 RWQ130679:RWR130681 SGM130679:SGN130681 SQI130679:SQJ130681 TAE130679:TAF130681 TKA130679:TKB130681 TTW130679:TTX130681 UDS130679:UDT130681 UNO130679:UNP130681 UXK130679:UXL130681 VHG130679:VHH130681 VRC130679:VRD130681 WAY130679:WAZ130681 WKU130679:WKV130681 WUQ130679:WUR130681 I196213:J196215 SA196215:SB196217 ABW196215:ABX196217 ALS196215:ALT196217 AVO196215:AVP196217 BFK196215:BFL196217 BPG196215:BPH196217 BZC196215:BZD196217 CIY196215:CIZ196217 CSU196215:CSV196217 DCQ196215:DCR196217 DMM196215:DMN196217 DWI196215:DWJ196217 EGE196215:EGF196217 EQA196215:EQB196217 EZW196215:EZX196217 FJS196215:FJT196217 FTO196215:FTP196217 GDK196215:GDL196217 GNG196215:GNH196217 GXC196215:GXD196217 HGY196215:HGZ196217 HQU196215:HQV196217 IAQ196215:IAR196217 IKM196215:IKN196217 IUI196215:IUJ196217 JEE196215:JEF196217 JOA196215:JOB196217 JXW196215:JXX196217 KHS196215:KHT196217 KRO196215:KRP196217 LBK196215:LBL196217 LLG196215:LLH196217 LVC196215:LVD196217 MEY196215:MEZ196217 MOU196215:MOV196217 MYQ196215:MYR196217 NIM196215:NIN196217 NSI196215:NSJ196217 OCE196215:OCF196217 OMA196215:OMB196217 OVW196215:OVX196217 PFS196215:PFT196217 PPO196215:PPP196217 PZK196215:PZL196217 QJG196215:QJH196217 QTC196215:QTD196217 RCY196215:RCZ196217 RMU196215:RMV196217 RWQ196215:RWR196217 SGM196215:SGN196217 SQI196215:SQJ196217 TAE196215:TAF196217 TKA196215:TKB196217 TTW196215:TTX196217 UDS196215:UDT196217 UNO196215:UNP196217 UXK196215:UXL196217 VHG196215:VHH196217 VRC196215:VRD196217 WAY196215:WAZ196217 WKU196215:WKV196217 WUQ196215:WUR196217 I261749:J261751 SA261751:SB261753 ABW261751:ABX261753 ALS261751:ALT261753 AVO261751:AVP261753 BFK261751:BFL261753 BPG261751:BPH261753 BZC261751:BZD261753 CIY261751:CIZ261753 CSU261751:CSV261753 DCQ261751:DCR261753 DMM261751:DMN261753 DWI261751:DWJ261753 EGE261751:EGF261753 EQA261751:EQB261753 EZW261751:EZX261753 FJS261751:FJT261753 FTO261751:FTP261753 GDK261751:GDL261753 GNG261751:GNH261753 GXC261751:GXD261753 HGY261751:HGZ261753 HQU261751:HQV261753 IAQ261751:IAR261753 IKM261751:IKN261753 IUI261751:IUJ261753 JEE261751:JEF261753 JOA261751:JOB261753 JXW261751:JXX261753 KHS261751:KHT261753 KRO261751:KRP261753 LBK261751:LBL261753 LLG261751:LLH261753 LVC261751:LVD261753 MEY261751:MEZ261753 MOU261751:MOV261753 MYQ261751:MYR261753 NIM261751:NIN261753 NSI261751:NSJ261753 OCE261751:OCF261753 OMA261751:OMB261753 OVW261751:OVX261753 PFS261751:PFT261753 PPO261751:PPP261753 PZK261751:PZL261753 QJG261751:QJH261753 QTC261751:QTD261753 RCY261751:RCZ261753 RMU261751:RMV261753 RWQ261751:RWR261753 SGM261751:SGN261753 SQI261751:SQJ261753 TAE261751:TAF261753 TKA261751:TKB261753 TTW261751:TTX261753 UDS261751:UDT261753 UNO261751:UNP261753 UXK261751:UXL261753 VHG261751:VHH261753 VRC261751:VRD261753 WAY261751:WAZ261753 WKU261751:WKV261753 WUQ261751:WUR261753 I327285:J327287 SA327287:SB327289 ABW327287:ABX327289 ALS327287:ALT327289 AVO327287:AVP327289 BFK327287:BFL327289 BPG327287:BPH327289 BZC327287:BZD327289 CIY327287:CIZ327289 CSU327287:CSV327289 DCQ327287:DCR327289 DMM327287:DMN327289 DWI327287:DWJ327289 EGE327287:EGF327289 EQA327287:EQB327289 EZW327287:EZX327289 FJS327287:FJT327289 FTO327287:FTP327289 GDK327287:GDL327289 GNG327287:GNH327289 GXC327287:GXD327289 HGY327287:HGZ327289 HQU327287:HQV327289 IAQ327287:IAR327289 IKM327287:IKN327289 IUI327287:IUJ327289 JEE327287:JEF327289 JOA327287:JOB327289 JXW327287:JXX327289 KHS327287:KHT327289 KRO327287:KRP327289 LBK327287:LBL327289 LLG327287:LLH327289 LVC327287:LVD327289 MEY327287:MEZ327289 MOU327287:MOV327289 MYQ327287:MYR327289 NIM327287:NIN327289 NSI327287:NSJ327289 OCE327287:OCF327289 OMA327287:OMB327289 OVW327287:OVX327289 PFS327287:PFT327289 PPO327287:PPP327289 PZK327287:PZL327289 QJG327287:QJH327289 QTC327287:QTD327289 RCY327287:RCZ327289 RMU327287:RMV327289 RWQ327287:RWR327289 SGM327287:SGN327289 SQI327287:SQJ327289 TAE327287:TAF327289 TKA327287:TKB327289 TTW327287:TTX327289 UDS327287:UDT327289 UNO327287:UNP327289 UXK327287:UXL327289 VHG327287:VHH327289 VRC327287:VRD327289 WAY327287:WAZ327289 WKU327287:WKV327289 WUQ327287:WUR327289 I392821:J392823 SA392823:SB392825 ABW392823:ABX392825 ALS392823:ALT392825 AVO392823:AVP392825 BFK392823:BFL392825 BPG392823:BPH392825 BZC392823:BZD392825 CIY392823:CIZ392825 CSU392823:CSV392825 DCQ392823:DCR392825 DMM392823:DMN392825 DWI392823:DWJ392825 EGE392823:EGF392825 EQA392823:EQB392825 EZW392823:EZX392825 FJS392823:FJT392825 FTO392823:FTP392825 GDK392823:GDL392825 GNG392823:GNH392825 GXC392823:GXD392825 HGY392823:HGZ392825 HQU392823:HQV392825 IAQ392823:IAR392825 IKM392823:IKN392825 IUI392823:IUJ392825 JEE392823:JEF392825 JOA392823:JOB392825 JXW392823:JXX392825 KHS392823:KHT392825 KRO392823:KRP392825 LBK392823:LBL392825 LLG392823:LLH392825 LVC392823:LVD392825 MEY392823:MEZ392825 MOU392823:MOV392825 MYQ392823:MYR392825 NIM392823:NIN392825 NSI392823:NSJ392825 OCE392823:OCF392825 OMA392823:OMB392825 OVW392823:OVX392825 PFS392823:PFT392825 PPO392823:PPP392825 PZK392823:PZL392825 QJG392823:QJH392825 QTC392823:QTD392825 RCY392823:RCZ392825 RMU392823:RMV392825 RWQ392823:RWR392825 SGM392823:SGN392825 SQI392823:SQJ392825 TAE392823:TAF392825 TKA392823:TKB392825 TTW392823:TTX392825 UDS392823:UDT392825 UNO392823:UNP392825 UXK392823:UXL392825 VHG392823:VHH392825 VRC392823:VRD392825 WAY392823:WAZ392825 WKU392823:WKV392825 WUQ392823:WUR392825 I458357:J458359 SA458359:SB458361 ABW458359:ABX458361 ALS458359:ALT458361 AVO458359:AVP458361 BFK458359:BFL458361 BPG458359:BPH458361 BZC458359:BZD458361 CIY458359:CIZ458361 CSU458359:CSV458361 DCQ458359:DCR458361 DMM458359:DMN458361 DWI458359:DWJ458361 EGE458359:EGF458361 EQA458359:EQB458361 EZW458359:EZX458361 FJS458359:FJT458361 FTO458359:FTP458361 GDK458359:GDL458361 GNG458359:GNH458361 GXC458359:GXD458361 HGY458359:HGZ458361 HQU458359:HQV458361 IAQ458359:IAR458361 IKM458359:IKN458361 IUI458359:IUJ458361 JEE458359:JEF458361 JOA458359:JOB458361 JXW458359:JXX458361 KHS458359:KHT458361 KRO458359:KRP458361 LBK458359:LBL458361 LLG458359:LLH458361 LVC458359:LVD458361 MEY458359:MEZ458361 MOU458359:MOV458361 MYQ458359:MYR458361 NIM458359:NIN458361 NSI458359:NSJ458361 OCE458359:OCF458361 OMA458359:OMB458361 OVW458359:OVX458361 PFS458359:PFT458361 PPO458359:PPP458361 PZK458359:PZL458361 QJG458359:QJH458361 QTC458359:QTD458361 RCY458359:RCZ458361 RMU458359:RMV458361 RWQ458359:RWR458361 SGM458359:SGN458361 SQI458359:SQJ458361 TAE458359:TAF458361 TKA458359:TKB458361 TTW458359:TTX458361 UDS458359:UDT458361 UNO458359:UNP458361 UXK458359:UXL458361 VHG458359:VHH458361 VRC458359:VRD458361 WAY458359:WAZ458361 WKU458359:WKV458361 WUQ458359:WUR458361 I523893:J523895 SA523895:SB523897 ABW523895:ABX523897 ALS523895:ALT523897 AVO523895:AVP523897 BFK523895:BFL523897 BPG523895:BPH523897 BZC523895:BZD523897 CIY523895:CIZ523897 CSU523895:CSV523897 DCQ523895:DCR523897 DMM523895:DMN523897 DWI523895:DWJ523897 EGE523895:EGF523897 EQA523895:EQB523897 EZW523895:EZX523897 FJS523895:FJT523897 FTO523895:FTP523897 GDK523895:GDL523897 GNG523895:GNH523897 GXC523895:GXD523897 HGY523895:HGZ523897 HQU523895:HQV523897 IAQ523895:IAR523897 IKM523895:IKN523897 IUI523895:IUJ523897 JEE523895:JEF523897 JOA523895:JOB523897 JXW523895:JXX523897 KHS523895:KHT523897 KRO523895:KRP523897 LBK523895:LBL523897 LLG523895:LLH523897 LVC523895:LVD523897 MEY523895:MEZ523897 MOU523895:MOV523897 MYQ523895:MYR523897 NIM523895:NIN523897 NSI523895:NSJ523897 OCE523895:OCF523897 OMA523895:OMB523897 OVW523895:OVX523897 PFS523895:PFT523897 PPO523895:PPP523897 PZK523895:PZL523897 QJG523895:QJH523897 QTC523895:QTD523897 RCY523895:RCZ523897 RMU523895:RMV523897 RWQ523895:RWR523897 SGM523895:SGN523897 SQI523895:SQJ523897 TAE523895:TAF523897 TKA523895:TKB523897 TTW523895:TTX523897 UDS523895:UDT523897 UNO523895:UNP523897 UXK523895:UXL523897 VHG523895:VHH523897 VRC523895:VRD523897 WAY523895:WAZ523897 WKU523895:WKV523897 WUQ523895:WUR523897 I589429:J589431 SA589431:SB589433 ABW589431:ABX589433 ALS589431:ALT589433 AVO589431:AVP589433 BFK589431:BFL589433 BPG589431:BPH589433 BZC589431:BZD589433 CIY589431:CIZ589433 CSU589431:CSV589433 DCQ589431:DCR589433 DMM589431:DMN589433 DWI589431:DWJ589433 EGE589431:EGF589433 EQA589431:EQB589433 EZW589431:EZX589433 FJS589431:FJT589433 FTO589431:FTP589433 GDK589431:GDL589433 GNG589431:GNH589433 GXC589431:GXD589433 HGY589431:HGZ589433 HQU589431:HQV589433 IAQ589431:IAR589433 IKM589431:IKN589433 IUI589431:IUJ589433 JEE589431:JEF589433 JOA589431:JOB589433 JXW589431:JXX589433 KHS589431:KHT589433 KRO589431:KRP589433 LBK589431:LBL589433 LLG589431:LLH589433 LVC589431:LVD589433 MEY589431:MEZ589433 MOU589431:MOV589433 MYQ589431:MYR589433 NIM589431:NIN589433 NSI589431:NSJ589433 OCE589431:OCF589433 OMA589431:OMB589433 OVW589431:OVX589433 PFS589431:PFT589433 PPO589431:PPP589433 PZK589431:PZL589433 QJG589431:QJH589433 QTC589431:QTD589433 RCY589431:RCZ589433 RMU589431:RMV589433 RWQ589431:RWR589433 SGM589431:SGN589433 SQI589431:SQJ589433 TAE589431:TAF589433 TKA589431:TKB589433 TTW589431:TTX589433 UDS589431:UDT589433 UNO589431:UNP589433 UXK589431:UXL589433 VHG589431:VHH589433 VRC589431:VRD589433 WAY589431:WAZ589433 WKU589431:WKV589433 WUQ589431:WUR589433 I654965:J654967 SA654967:SB654969 ABW654967:ABX654969 ALS654967:ALT654969 AVO654967:AVP654969 BFK654967:BFL654969 BPG654967:BPH654969 BZC654967:BZD654969 CIY654967:CIZ654969 CSU654967:CSV654969 DCQ654967:DCR654969 DMM654967:DMN654969 DWI654967:DWJ654969 EGE654967:EGF654969 EQA654967:EQB654969 EZW654967:EZX654969 FJS654967:FJT654969 FTO654967:FTP654969 GDK654967:GDL654969 GNG654967:GNH654969 GXC654967:GXD654969 HGY654967:HGZ654969 HQU654967:HQV654969 IAQ654967:IAR654969 IKM654967:IKN654969 IUI654967:IUJ654969 JEE654967:JEF654969 JOA654967:JOB654969 JXW654967:JXX654969 KHS654967:KHT654969 KRO654967:KRP654969 LBK654967:LBL654969 LLG654967:LLH654969 LVC654967:LVD654969 MEY654967:MEZ654969 MOU654967:MOV654969 MYQ654967:MYR654969 NIM654967:NIN654969 NSI654967:NSJ654969 OCE654967:OCF654969 OMA654967:OMB654969 OVW654967:OVX654969 PFS654967:PFT654969 PPO654967:PPP654969 PZK654967:PZL654969 QJG654967:QJH654969 QTC654967:QTD654969 RCY654967:RCZ654969 RMU654967:RMV654969 RWQ654967:RWR654969 SGM654967:SGN654969 SQI654967:SQJ654969 TAE654967:TAF654969 TKA654967:TKB654969 TTW654967:TTX654969 UDS654967:UDT654969 UNO654967:UNP654969 UXK654967:UXL654969 VHG654967:VHH654969 VRC654967:VRD654969 WAY654967:WAZ654969 WKU654967:WKV654969 WUQ654967:WUR654969 I720501:J720503 SA720503:SB720505 ABW720503:ABX720505 ALS720503:ALT720505 AVO720503:AVP720505 BFK720503:BFL720505 BPG720503:BPH720505 BZC720503:BZD720505 CIY720503:CIZ720505 CSU720503:CSV720505 DCQ720503:DCR720505 DMM720503:DMN720505 DWI720503:DWJ720505 EGE720503:EGF720505 EQA720503:EQB720505 EZW720503:EZX720505 FJS720503:FJT720505 FTO720503:FTP720505 GDK720503:GDL720505 GNG720503:GNH720505 GXC720503:GXD720505 HGY720503:HGZ720505 HQU720503:HQV720505 IAQ720503:IAR720505 IKM720503:IKN720505 IUI720503:IUJ720505 JEE720503:JEF720505 JOA720503:JOB720505 JXW720503:JXX720505 KHS720503:KHT720505 KRO720503:KRP720505 LBK720503:LBL720505 LLG720503:LLH720505 LVC720503:LVD720505 MEY720503:MEZ720505 MOU720503:MOV720505 MYQ720503:MYR720505 NIM720503:NIN720505 NSI720503:NSJ720505 OCE720503:OCF720505 OMA720503:OMB720505 OVW720503:OVX720505 PFS720503:PFT720505 PPO720503:PPP720505 PZK720503:PZL720505 QJG720503:QJH720505 QTC720503:QTD720505 RCY720503:RCZ720505 RMU720503:RMV720505 RWQ720503:RWR720505 SGM720503:SGN720505 SQI720503:SQJ720505 TAE720503:TAF720505 TKA720503:TKB720505 TTW720503:TTX720505 UDS720503:UDT720505 UNO720503:UNP720505 UXK720503:UXL720505 VHG720503:VHH720505 VRC720503:VRD720505 WAY720503:WAZ720505 WKU720503:WKV720505 WUQ720503:WUR720505 I786037:J786039 SA786039:SB786041 ABW786039:ABX786041 ALS786039:ALT786041 AVO786039:AVP786041 BFK786039:BFL786041 BPG786039:BPH786041 BZC786039:BZD786041 CIY786039:CIZ786041 CSU786039:CSV786041 DCQ786039:DCR786041 DMM786039:DMN786041 DWI786039:DWJ786041 EGE786039:EGF786041 EQA786039:EQB786041 EZW786039:EZX786041 FJS786039:FJT786041 FTO786039:FTP786041 GDK786039:GDL786041 GNG786039:GNH786041 GXC786039:GXD786041 HGY786039:HGZ786041 HQU786039:HQV786041 IAQ786039:IAR786041 IKM786039:IKN786041 IUI786039:IUJ786041 JEE786039:JEF786041 JOA786039:JOB786041 JXW786039:JXX786041 KHS786039:KHT786041 KRO786039:KRP786041 LBK786039:LBL786041 LLG786039:LLH786041 LVC786039:LVD786041 MEY786039:MEZ786041 MOU786039:MOV786041 MYQ786039:MYR786041 NIM786039:NIN786041 NSI786039:NSJ786041 OCE786039:OCF786041 OMA786039:OMB786041 OVW786039:OVX786041 PFS786039:PFT786041 PPO786039:PPP786041 PZK786039:PZL786041 QJG786039:QJH786041 QTC786039:QTD786041 RCY786039:RCZ786041 RMU786039:RMV786041 RWQ786039:RWR786041 SGM786039:SGN786041 SQI786039:SQJ786041 TAE786039:TAF786041 TKA786039:TKB786041 TTW786039:TTX786041 UDS786039:UDT786041 UNO786039:UNP786041 UXK786039:UXL786041 VHG786039:VHH786041 VRC786039:VRD786041 WAY786039:WAZ786041 WKU786039:WKV786041 WUQ786039:WUR786041 I851573:J851575 SA851575:SB851577 ABW851575:ABX851577 ALS851575:ALT851577 AVO851575:AVP851577 BFK851575:BFL851577 BPG851575:BPH851577 BZC851575:BZD851577 CIY851575:CIZ851577 CSU851575:CSV851577 DCQ851575:DCR851577 DMM851575:DMN851577 DWI851575:DWJ851577 EGE851575:EGF851577 EQA851575:EQB851577 EZW851575:EZX851577 FJS851575:FJT851577 FTO851575:FTP851577 GDK851575:GDL851577 GNG851575:GNH851577 GXC851575:GXD851577 HGY851575:HGZ851577 HQU851575:HQV851577 IAQ851575:IAR851577 IKM851575:IKN851577 IUI851575:IUJ851577 JEE851575:JEF851577 JOA851575:JOB851577 JXW851575:JXX851577 KHS851575:KHT851577 KRO851575:KRP851577 LBK851575:LBL851577 LLG851575:LLH851577 LVC851575:LVD851577 MEY851575:MEZ851577 MOU851575:MOV851577 MYQ851575:MYR851577 NIM851575:NIN851577 NSI851575:NSJ851577 OCE851575:OCF851577 OMA851575:OMB851577 OVW851575:OVX851577 PFS851575:PFT851577 PPO851575:PPP851577 PZK851575:PZL851577 QJG851575:QJH851577 QTC851575:QTD851577 RCY851575:RCZ851577 RMU851575:RMV851577 RWQ851575:RWR851577 SGM851575:SGN851577 SQI851575:SQJ851577 TAE851575:TAF851577 TKA851575:TKB851577 TTW851575:TTX851577 UDS851575:UDT851577 UNO851575:UNP851577 UXK851575:UXL851577 VHG851575:VHH851577 VRC851575:VRD851577 WAY851575:WAZ851577 WKU851575:WKV851577 WUQ851575:WUR851577 I917109:J917111 SA917111:SB917113 ABW917111:ABX917113 ALS917111:ALT917113 AVO917111:AVP917113 BFK917111:BFL917113 BPG917111:BPH917113 BZC917111:BZD917113 CIY917111:CIZ917113 CSU917111:CSV917113 DCQ917111:DCR917113 DMM917111:DMN917113 DWI917111:DWJ917113 EGE917111:EGF917113 EQA917111:EQB917113 EZW917111:EZX917113 FJS917111:FJT917113 FTO917111:FTP917113 GDK917111:GDL917113 GNG917111:GNH917113 GXC917111:GXD917113 HGY917111:HGZ917113 HQU917111:HQV917113 IAQ917111:IAR917113 IKM917111:IKN917113 IUI917111:IUJ917113 JEE917111:JEF917113 JOA917111:JOB917113 JXW917111:JXX917113 KHS917111:KHT917113 KRO917111:KRP917113 LBK917111:LBL917113 LLG917111:LLH917113 LVC917111:LVD917113 MEY917111:MEZ917113 MOU917111:MOV917113 MYQ917111:MYR917113 NIM917111:NIN917113 NSI917111:NSJ917113 OCE917111:OCF917113 OMA917111:OMB917113 OVW917111:OVX917113 PFS917111:PFT917113 PPO917111:PPP917113 PZK917111:PZL917113 QJG917111:QJH917113 QTC917111:QTD917113 RCY917111:RCZ917113 RMU917111:RMV917113 RWQ917111:RWR917113 SGM917111:SGN917113 SQI917111:SQJ917113 TAE917111:TAF917113 TKA917111:TKB917113 TTW917111:TTX917113 UDS917111:UDT917113 UNO917111:UNP917113 UXK917111:UXL917113 VHG917111:VHH917113 VRC917111:VRD917113 WAY917111:WAZ917113 WKU917111:WKV917113 WUQ917111:WUR917113 I982645:J982647 SA982647:SB982649 ABW982647:ABX982649 ALS982647:ALT982649 AVO982647:AVP982649 BFK982647:BFL982649 BPG982647:BPH982649 BZC982647:BZD982649 CIY982647:CIZ982649 CSU982647:CSV982649 DCQ982647:DCR982649 DMM982647:DMN982649 DWI982647:DWJ982649 EGE982647:EGF982649 EQA982647:EQB982649 EZW982647:EZX982649 FJS982647:FJT982649 FTO982647:FTP982649 GDK982647:GDL982649 GNG982647:GNH982649 GXC982647:GXD982649 HGY982647:HGZ982649 HQU982647:HQV982649 IAQ982647:IAR982649 IKM982647:IKN982649 IUI982647:IUJ982649 JEE982647:JEF982649 JOA982647:JOB982649 JXW982647:JXX982649 KHS982647:KHT982649 KRO982647:KRP982649 LBK982647:LBL982649 LLG982647:LLH982649 LVC982647:LVD982649 MEY982647:MEZ982649 MOU982647:MOV982649 MYQ982647:MYR982649 NIM982647:NIN982649 NSI982647:NSJ982649 OCE982647:OCF982649 OMA982647:OMB982649 OVW982647:OVX982649 PFS982647:PFT982649 PPO982647:PPP982649 PZK982647:PZL982649 QJG982647:QJH982649 QTC982647:QTD982649 RCY982647:RCZ982649 RMU982647:RMV982649 RWQ982647:RWR982649 SGM982647:SGN982649 SQI982647:SQJ982649 TAE982647:TAF982649 TKA982647:TKB982649 TTW982647:TTX982649 UDS982647:UDT982649 UNO982647:UNP982649 UXK982647:UXL982649 VHG982647:VHH982649 VRC982647:VRD982649 WAY982647:WAZ982649 WKU982647:WKV982649 WUQ982647:WUR982649 IF982647:IF982649 IF917111:IF917113 IF851575:IF851577 IF786039:IF786041 IF720503:IF720505 IF654967:IF654969 IF589431:IF589433 IF523895:IF523897 IF458359:IF458361 IF392823:IF392825 IF327287:IF327289 IF261751:IF261753 IF196215:IF196217 IF130679:IF130681 IF65143:IF65145" xr:uid="{00000000-0002-0000-0400-000002000000}">
      <formula1>0</formula1>
    </dataValidation>
    <dataValidation type="list" allowBlank="1" showInputMessage="1" showErrorMessage="1" sqref="WUY982671:WVB982680 WLC982671:WLF982680 WBG982671:WBJ982680 VRK982671:VRN982680 VHO982671:VHR982680 UXS982671:UXV982680 UNW982671:UNZ982680 UEA982671:UED982680 TUE982671:TUH982680 TKI982671:TKL982680 TAM982671:TAP982680 SQQ982671:SQT982680 SGU982671:SGX982680 RWY982671:RXB982680 RNC982671:RNF982680 RDG982671:RDJ982680 QTK982671:QTN982680 QJO982671:QJR982680 PZS982671:PZV982680 PPW982671:PPZ982680 PGA982671:PGD982680 OWE982671:OWH982680 OMI982671:OML982680 OCM982671:OCP982680 NSQ982671:NST982680 NIU982671:NIX982680 MYY982671:MZB982680 MPC982671:MPF982680 MFG982671:MFJ982680 LVK982671:LVN982680 LLO982671:LLR982680 LBS982671:LBV982680 KRW982671:KRZ982680 KIA982671:KID982680 JYE982671:JYH982680 JOI982671:JOL982680 JEM982671:JEP982680 IUQ982671:IUT982680 IKU982671:IKX982680 IAY982671:IBB982680 HRC982671:HRF982680 HHG982671:HHJ982680 GXK982671:GXN982680 GNO982671:GNR982680 GDS982671:GDV982680 FTW982671:FTZ982680 FKA982671:FKD982680 FAE982671:FAH982680 EQI982671:EQL982680 EGM982671:EGP982680 DWQ982671:DWT982680 DMU982671:DMX982680 DCY982671:DDB982680 CTC982671:CTF982680 CJG982671:CJJ982680 BZK982671:BZN982680 BPO982671:BPR982680 BFS982671:BFV982680 AVW982671:AVZ982680 AMA982671:AMD982680 ACE982671:ACH982680 SI982671:SL982680 IM982671:IP982680 Q982668:Q982677 WUY917135:WVB917144 WLC917135:WLF917144 WBG917135:WBJ917144 VRK917135:VRN917144 VHO917135:VHR917144 UXS917135:UXV917144 UNW917135:UNZ917144 UEA917135:UED917144 TUE917135:TUH917144 TKI917135:TKL917144 TAM917135:TAP917144 SQQ917135:SQT917144 SGU917135:SGX917144 RWY917135:RXB917144 RNC917135:RNF917144 RDG917135:RDJ917144 QTK917135:QTN917144 QJO917135:QJR917144 PZS917135:PZV917144 PPW917135:PPZ917144 PGA917135:PGD917144 OWE917135:OWH917144 OMI917135:OML917144 OCM917135:OCP917144 NSQ917135:NST917144 NIU917135:NIX917144 MYY917135:MZB917144 MPC917135:MPF917144 MFG917135:MFJ917144 LVK917135:LVN917144 LLO917135:LLR917144 LBS917135:LBV917144 KRW917135:KRZ917144 KIA917135:KID917144 JYE917135:JYH917144 JOI917135:JOL917144 JEM917135:JEP917144 IUQ917135:IUT917144 IKU917135:IKX917144 IAY917135:IBB917144 HRC917135:HRF917144 HHG917135:HHJ917144 GXK917135:GXN917144 GNO917135:GNR917144 GDS917135:GDV917144 FTW917135:FTZ917144 FKA917135:FKD917144 FAE917135:FAH917144 EQI917135:EQL917144 EGM917135:EGP917144 DWQ917135:DWT917144 DMU917135:DMX917144 DCY917135:DDB917144 CTC917135:CTF917144 CJG917135:CJJ917144 BZK917135:BZN917144 BPO917135:BPR917144 BFS917135:BFV917144 AVW917135:AVZ917144 AMA917135:AMD917144 ACE917135:ACH917144 SI917135:SL917144 IM917135:IP917144 Q917132:Q917141 WUY851599:WVB851608 WLC851599:WLF851608 WBG851599:WBJ851608 VRK851599:VRN851608 VHO851599:VHR851608 UXS851599:UXV851608 UNW851599:UNZ851608 UEA851599:UED851608 TUE851599:TUH851608 TKI851599:TKL851608 TAM851599:TAP851608 SQQ851599:SQT851608 SGU851599:SGX851608 RWY851599:RXB851608 RNC851599:RNF851608 RDG851599:RDJ851608 QTK851599:QTN851608 QJO851599:QJR851608 PZS851599:PZV851608 PPW851599:PPZ851608 PGA851599:PGD851608 OWE851599:OWH851608 OMI851599:OML851608 OCM851599:OCP851608 NSQ851599:NST851608 NIU851599:NIX851608 MYY851599:MZB851608 MPC851599:MPF851608 MFG851599:MFJ851608 LVK851599:LVN851608 LLO851599:LLR851608 LBS851599:LBV851608 KRW851599:KRZ851608 KIA851599:KID851608 JYE851599:JYH851608 JOI851599:JOL851608 JEM851599:JEP851608 IUQ851599:IUT851608 IKU851599:IKX851608 IAY851599:IBB851608 HRC851599:HRF851608 HHG851599:HHJ851608 GXK851599:GXN851608 GNO851599:GNR851608 GDS851599:GDV851608 FTW851599:FTZ851608 FKA851599:FKD851608 FAE851599:FAH851608 EQI851599:EQL851608 EGM851599:EGP851608 DWQ851599:DWT851608 DMU851599:DMX851608 DCY851599:DDB851608 CTC851599:CTF851608 CJG851599:CJJ851608 BZK851599:BZN851608 BPO851599:BPR851608 BFS851599:BFV851608 AVW851599:AVZ851608 AMA851599:AMD851608 ACE851599:ACH851608 SI851599:SL851608 IM851599:IP851608 Q851596:Q851605 WUY786063:WVB786072 WLC786063:WLF786072 WBG786063:WBJ786072 VRK786063:VRN786072 VHO786063:VHR786072 UXS786063:UXV786072 UNW786063:UNZ786072 UEA786063:UED786072 TUE786063:TUH786072 TKI786063:TKL786072 TAM786063:TAP786072 SQQ786063:SQT786072 SGU786063:SGX786072 RWY786063:RXB786072 RNC786063:RNF786072 RDG786063:RDJ786072 QTK786063:QTN786072 QJO786063:QJR786072 PZS786063:PZV786072 PPW786063:PPZ786072 PGA786063:PGD786072 OWE786063:OWH786072 OMI786063:OML786072 OCM786063:OCP786072 NSQ786063:NST786072 NIU786063:NIX786072 MYY786063:MZB786072 MPC786063:MPF786072 MFG786063:MFJ786072 LVK786063:LVN786072 LLO786063:LLR786072 LBS786063:LBV786072 KRW786063:KRZ786072 KIA786063:KID786072 JYE786063:JYH786072 JOI786063:JOL786072 JEM786063:JEP786072 IUQ786063:IUT786072 IKU786063:IKX786072 IAY786063:IBB786072 HRC786063:HRF786072 HHG786063:HHJ786072 GXK786063:GXN786072 GNO786063:GNR786072 GDS786063:GDV786072 FTW786063:FTZ786072 FKA786063:FKD786072 FAE786063:FAH786072 EQI786063:EQL786072 EGM786063:EGP786072 DWQ786063:DWT786072 DMU786063:DMX786072 DCY786063:DDB786072 CTC786063:CTF786072 CJG786063:CJJ786072 BZK786063:BZN786072 BPO786063:BPR786072 BFS786063:BFV786072 AVW786063:AVZ786072 AMA786063:AMD786072 ACE786063:ACH786072 SI786063:SL786072 IM786063:IP786072 Q786060:Q786069 WUY720527:WVB720536 WLC720527:WLF720536 WBG720527:WBJ720536 VRK720527:VRN720536 VHO720527:VHR720536 UXS720527:UXV720536 UNW720527:UNZ720536 UEA720527:UED720536 TUE720527:TUH720536 TKI720527:TKL720536 TAM720527:TAP720536 SQQ720527:SQT720536 SGU720527:SGX720536 RWY720527:RXB720536 RNC720527:RNF720536 RDG720527:RDJ720536 QTK720527:QTN720536 QJO720527:QJR720536 PZS720527:PZV720536 PPW720527:PPZ720536 PGA720527:PGD720536 OWE720527:OWH720536 OMI720527:OML720536 OCM720527:OCP720536 NSQ720527:NST720536 NIU720527:NIX720536 MYY720527:MZB720536 MPC720527:MPF720536 MFG720527:MFJ720536 LVK720527:LVN720536 LLO720527:LLR720536 LBS720527:LBV720536 KRW720527:KRZ720536 KIA720527:KID720536 JYE720527:JYH720536 JOI720527:JOL720536 JEM720527:JEP720536 IUQ720527:IUT720536 IKU720527:IKX720536 IAY720527:IBB720536 HRC720527:HRF720536 HHG720527:HHJ720536 GXK720527:GXN720536 GNO720527:GNR720536 GDS720527:GDV720536 FTW720527:FTZ720536 FKA720527:FKD720536 FAE720527:FAH720536 EQI720527:EQL720536 EGM720527:EGP720536 DWQ720527:DWT720536 DMU720527:DMX720536 DCY720527:DDB720536 CTC720527:CTF720536 CJG720527:CJJ720536 BZK720527:BZN720536 BPO720527:BPR720536 BFS720527:BFV720536 AVW720527:AVZ720536 AMA720527:AMD720536 ACE720527:ACH720536 SI720527:SL720536 IM720527:IP720536 Q720524:Q720533 WUY654991:WVB655000 WLC654991:WLF655000 WBG654991:WBJ655000 VRK654991:VRN655000 VHO654991:VHR655000 UXS654991:UXV655000 UNW654991:UNZ655000 UEA654991:UED655000 TUE654991:TUH655000 TKI654991:TKL655000 TAM654991:TAP655000 SQQ654991:SQT655000 SGU654991:SGX655000 RWY654991:RXB655000 RNC654991:RNF655000 RDG654991:RDJ655000 QTK654991:QTN655000 QJO654991:QJR655000 PZS654991:PZV655000 PPW654991:PPZ655000 PGA654991:PGD655000 OWE654991:OWH655000 OMI654991:OML655000 OCM654991:OCP655000 NSQ654991:NST655000 NIU654991:NIX655000 MYY654991:MZB655000 MPC654991:MPF655000 MFG654991:MFJ655000 LVK654991:LVN655000 LLO654991:LLR655000 LBS654991:LBV655000 KRW654991:KRZ655000 KIA654991:KID655000 JYE654991:JYH655000 JOI654991:JOL655000 JEM654991:JEP655000 IUQ654991:IUT655000 IKU654991:IKX655000 IAY654991:IBB655000 HRC654991:HRF655000 HHG654991:HHJ655000 GXK654991:GXN655000 GNO654991:GNR655000 GDS654991:GDV655000 FTW654991:FTZ655000 FKA654991:FKD655000 FAE654991:FAH655000 EQI654991:EQL655000 EGM654991:EGP655000 DWQ654991:DWT655000 DMU654991:DMX655000 DCY654991:DDB655000 CTC654991:CTF655000 CJG654991:CJJ655000 BZK654991:BZN655000 BPO654991:BPR655000 BFS654991:BFV655000 AVW654991:AVZ655000 AMA654991:AMD655000 ACE654991:ACH655000 SI654991:SL655000 IM654991:IP655000 Q654988:Q654997 WUY589455:WVB589464 WLC589455:WLF589464 WBG589455:WBJ589464 VRK589455:VRN589464 VHO589455:VHR589464 UXS589455:UXV589464 UNW589455:UNZ589464 UEA589455:UED589464 TUE589455:TUH589464 TKI589455:TKL589464 TAM589455:TAP589464 SQQ589455:SQT589464 SGU589455:SGX589464 RWY589455:RXB589464 RNC589455:RNF589464 RDG589455:RDJ589464 QTK589455:QTN589464 QJO589455:QJR589464 PZS589455:PZV589464 PPW589455:PPZ589464 PGA589455:PGD589464 OWE589455:OWH589464 OMI589455:OML589464 OCM589455:OCP589464 NSQ589455:NST589464 NIU589455:NIX589464 MYY589455:MZB589464 MPC589455:MPF589464 MFG589455:MFJ589464 LVK589455:LVN589464 LLO589455:LLR589464 LBS589455:LBV589464 KRW589455:KRZ589464 KIA589455:KID589464 JYE589455:JYH589464 JOI589455:JOL589464 JEM589455:JEP589464 IUQ589455:IUT589464 IKU589455:IKX589464 IAY589455:IBB589464 HRC589455:HRF589464 HHG589455:HHJ589464 GXK589455:GXN589464 GNO589455:GNR589464 GDS589455:GDV589464 FTW589455:FTZ589464 FKA589455:FKD589464 FAE589455:FAH589464 EQI589455:EQL589464 EGM589455:EGP589464 DWQ589455:DWT589464 DMU589455:DMX589464 DCY589455:DDB589464 CTC589455:CTF589464 CJG589455:CJJ589464 BZK589455:BZN589464 BPO589455:BPR589464 BFS589455:BFV589464 AVW589455:AVZ589464 AMA589455:AMD589464 ACE589455:ACH589464 SI589455:SL589464 IM589455:IP589464 Q589452:Q589461 WUY523919:WVB523928 WLC523919:WLF523928 WBG523919:WBJ523928 VRK523919:VRN523928 VHO523919:VHR523928 UXS523919:UXV523928 UNW523919:UNZ523928 UEA523919:UED523928 TUE523919:TUH523928 TKI523919:TKL523928 TAM523919:TAP523928 SQQ523919:SQT523928 SGU523919:SGX523928 RWY523919:RXB523928 RNC523919:RNF523928 RDG523919:RDJ523928 QTK523919:QTN523928 QJO523919:QJR523928 PZS523919:PZV523928 PPW523919:PPZ523928 PGA523919:PGD523928 OWE523919:OWH523928 OMI523919:OML523928 OCM523919:OCP523928 NSQ523919:NST523928 NIU523919:NIX523928 MYY523919:MZB523928 MPC523919:MPF523928 MFG523919:MFJ523928 LVK523919:LVN523928 LLO523919:LLR523928 LBS523919:LBV523928 KRW523919:KRZ523928 KIA523919:KID523928 JYE523919:JYH523928 JOI523919:JOL523928 JEM523919:JEP523928 IUQ523919:IUT523928 IKU523919:IKX523928 IAY523919:IBB523928 HRC523919:HRF523928 HHG523919:HHJ523928 GXK523919:GXN523928 GNO523919:GNR523928 GDS523919:GDV523928 FTW523919:FTZ523928 FKA523919:FKD523928 FAE523919:FAH523928 EQI523919:EQL523928 EGM523919:EGP523928 DWQ523919:DWT523928 DMU523919:DMX523928 DCY523919:DDB523928 CTC523919:CTF523928 CJG523919:CJJ523928 BZK523919:BZN523928 BPO523919:BPR523928 BFS523919:BFV523928 AVW523919:AVZ523928 AMA523919:AMD523928 ACE523919:ACH523928 SI523919:SL523928 IM523919:IP523928 Q523916:Q523925 WUY458383:WVB458392 WLC458383:WLF458392 WBG458383:WBJ458392 VRK458383:VRN458392 VHO458383:VHR458392 UXS458383:UXV458392 UNW458383:UNZ458392 UEA458383:UED458392 TUE458383:TUH458392 TKI458383:TKL458392 TAM458383:TAP458392 SQQ458383:SQT458392 SGU458383:SGX458392 RWY458383:RXB458392 RNC458383:RNF458392 RDG458383:RDJ458392 QTK458383:QTN458392 QJO458383:QJR458392 PZS458383:PZV458392 PPW458383:PPZ458392 PGA458383:PGD458392 OWE458383:OWH458392 OMI458383:OML458392 OCM458383:OCP458392 NSQ458383:NST458392 NIU458383:NIX458392 MYY458383:MZB458392 MPC458383:MPF458392 MFG458383:MFJ458392 LVK458383:LVN458392 LLO458383:LLR458392 LBS458383:LBV458392 KRW458383:KRZ458392 KIA458383:KID458392 JYE458383:JYH458392 JOI458383:JOL458392 JEM458383:JEP458392 IUQ458383:IUT458392 IKU458383:IKX458392 IAY458383:IBB458392 HRC458383:HRF458392 HHG458383:HHJ458392 GXK458383:GXN458392 GNO458383:GNR458392 GDS458383:GDV458392 FTW458383:FTZ458392 FKA458383:FKD458392 FAE458383:FAH458392 EQI458383:EQL458392 EGM458383:EGP458392 DWQ458383:DWT458392 DMU458383:DMX458392 DCY458383:DDB458392 CTC458383:CTF458392 CJG458383:CJJ458392 BZK458383:BZN458392 BPO458383:BPR458392 BFS458383:BFV458392 AVW458383:AVZ458392 AMA458383:AMD458392 ACE458383:ACH458392 SI458383:SL458392 IM458383:IP458392 Q458380:Q458389 WUY392847:WVB392856 WLC392847:WLF392856 WBG392847:WBJ392856 VRK392847:VRN392856 VHO392847:VHR392856 UXS392847:UXV392856 UNW392847:UNZ392856 UEA392847:UED392856 TUE392847:TUH392856 TKI392847:TKL392856 TAM392847:TAP392856 SQQ392847:SQT392856 SGU392847:SGX392856 RWY392847:RXB392856 RNC392847:RNF392856 RDG392847:RDJ392856 QTK392847:QTN392856 QJO392847:QJR392856 PZS392847:PZV392856 PPW392847:PPZ392856 PGA392847:PGD392856 OWE392847:OWH392856 OMI392847:OML392856 OCM392847:OCP392856 NSQ392847:NST392856 NIU392847:NIX392856 MYY392847:MZB392856 MPC392847:MPF392856 MFG392847:MFJ392856 LVK392847:LVN392856 LLO392847:LLR392856 LBS392847:LBV392856 KRW392847:KRZ392856 KIA392847:KID392856 JYE392847:JYH392856 JOI392847:JOL392856 JEM392847:JEP392856 IUQ392847:IUT392856 IKU392847:IKX392856 IAY392847:IBB392856 HRC392847:HRF392856 HHG392847:HHJ392856 GXK392847:GXN392856 GNO392847:GNR392856 GDS392847:GDV392856 FTW392847:FTZ392856 FKA392847:FKD392856 FAE392847:FAH392856 EQI392847:EQL392856 EGM392847:EGP392856 DWQ392847:DWT392856 DMU392847:DMX392856 DCY392847:DDB392856 CTC392847:CTF392856 CJG392847:CJJ392856 BZK392847:BZN392856 BPO392847:BPR392856 BFS392847:BFV392856 AVW392847:AVZ392856 AMA392847:AMD392856 ACE392847:ACH392856 SI392847:SL392856 IM392847:IP392856 Q392844:Q392853 WUY327311:WVB327320 WLC327311:WLF327320 WBG327311:WBJ327320 VRK327311:VRN327320 VHO327311:VHR327320 UXS327311:UXV327320 UNW327311:UNZ327320 UEA327311:UED327320 TUE327311:TUH327320 TKI327311:TKL327320 TAM327311:TAP327320 SQQ327311:SQT327320 SGU327311:SGX327320 RWY327311:RXB327320 RNC327311:RNF327320 RDG327311:RDJ327320 QTK327311:QTN327320 QJO327311:QJR327320 PZS327311:PZV327320 PPW327311:PPZ327320 PGA327311:PGD327320 OWE327311:OWH327320 OMI327311:OML327320 OCM327311:OCP327320 NSQ327311:NST327320 NIU327311:NIX327320 MYY327311:MZB327320 MPC327311:MPF327320 MFG327311:MFJ327320 LVK327311:LVN327320 LLO327311:LLR327320 LBS327311:LBV327320 KRW327311:KRZ327320 KIA327311:KID327320 JYE327311:JYH327320 JOI327311:JOL327320 JEM327311:JEP327320 IUQ327311:IUT327320 IKU327311:IKX327320 IAY327311:IBB327320 HRC327311:HRF327320 HHG327311:HHJ327320 GXK327311:GXN327320 GNO327311:GNR327320 GDS327311:GDV327320 FTW327311:FTZ327320 FKA327311:FKD327320 FAE327311:FAH327320 EQI327311:EQL327320 EGM327311:EGP327320 DWQ327311:DWT327320 DMU327311:DMX327320 DCY327311:DDB327320 CTC327311:CTF327320 CJG327311:CJJ327320 BZK327311:BZN327320 BPO327311:BPR327320 BFS327311:BFV327320 AVW327311:AVZ327320 AMA327311:AMD327320 ACE327311:ACH327320 SI327311:SL327320 IM327311:IP327320 Q327308:Q327317 WUY261775:WVB261784 WLC261775:WLF261784 WBG261775:WBJ261784 VRK261775:VRN261784 VHO261775:VHR261784 UXS261775:UXV261784 UNW261775:UNZ261784 UEA261775:UED261784 TUE261775:TUH261784 TKI261775:TKL261784 TAM261775:TAP261784 SQQ261775:SQT261784 SGU261775:SGX261784 RWY261775:RXB261784 RNC261775:RNF261784 RDG261775:RDJ261784 QTK261775:QTN261784 QJO261775:QJR261784 PZS261775:PZV261784 PPW261775:PPZ261784 PGA261775:PGD261784 OWE261775:OWH261784 OMI261775:OML261784 OCM261775:OCP261784 NSQ261775:NST261784 NIU261775:NIX261784 MYY261775:MZB261784 MPC261775:MPF261784 MFG261775:MFJ261784 LVK261775:LVN261784 LLO261775:LLR261784 LBS261775:LBV261784 KRW261775:KRZ261784 KIA261775:KID261784 JYE261775:JYH261784 JOI261775:JOL261784 JEM261775:JEP261784 IUQ261775:IUT261784 IKU261775:IKX261784 IAY261775:IBB261784 HRC261775:HRF261784 HHG261775:HHJ261784 GXK261775:GXN261784 GNO261775:GNR261784 GDS261775:GDV261784 FTW261775:FTZ261784 FKA261775:FKD261784 FAE261775:FAH261784 EQI261775:EQL261784 EGM261775:EGP261784 DWQ261775:DWT261784 DMU261775:DMX261784 DCY261775:DDB261784 CTC261775:CTF261784 CJG261775:CJJ261784 BZK261775:BZN261784 BPO261775:BPR261784 BFS261775:BFV261784 AVW261775:AVZ261784 AMA261775:AMD261784 ACE261775:ACH261784 SI261775:SL261784 IM261775:IP261784 Q261772:Q261781 WUY196239:WVB196248 WLC196239:WLF196248 WBG196239:WBJ196248 VRK196239:VRN196248 VHO196239:VHR196248 UXS196239:UXV196248 UNW196239:UNZ196248 UEA196239:UED196248 TUE196239:TUH196248 TKI196239:TKL196248 TAM196239:TAP196248 SQQ196239:SQT196248 SGU196239:SGX196248 RWY196239:RXB196248 RNC196239:RNF196248 RDG196239:RDJ196248 QTK196239:QTN196248 QJO196239:QJR196248 PZS196239:PZV196248 PPW196239:PPZ196248 PGA196239:PGD196248 OWE196239:OWH196248 OMI196239:OML196248 OCM196239:OCP196248 NSQ196239:NST196248 NIU196239:NIX196248 MYY196239:MZB196248 MPC196239:MPF196248 MFG196239:MFJ196248 LVK196239:LVN196248 LLO196239:LLR196248 LBS196239:LBV196248 KRW196239:KRZ196248 KIA196239:KID196248 JYE196239:JYH196248 JOI196239:JOL196248 JEM196239:JEP196248 IUQ196239:IUT196248 IKU196239:IKX196248 IAY196239:IBB196248 HRC196239:HRF196248 HHG196239:HHJ196248 GXK196239:GXN196248 GNO196239:GNR196248 GDS196239:GDV196248 FTW196239:FTZ196248 FKA196239:FKD196248 FAE196239:FAH196248 EQI196239:EQL196248 EGM196239:EGP196248 DWQ196239:DWT196248 DMU196239:DMX196248 DCY196239:DDB196248 CTC196239:CTF196248 CJG196239:CJJ196248 BZK196239:BZN196248 BPO196239:BPR196248 BFS196239:BFV196248 AVW196239:AVZ196248 AMA196239:AMD196248 ACE196239:ACH196248 SI196239:SL196248 IM196239:IP196248 Q196236:Q196245 WUY130703:WVB130712 WLC130703:WLF130712 WBG130703:WBJ130712 VRK130703:VRN130712 VHO130703:VHR130712 UXS130703:UXV130712 UNW130703:UNZ130712 UEA130703:UED130712 TUE130703:TUH130712 TKI130703:TKL130712 TAM130703:TAP130712 SQQ130703:SQT130712 SGU130703:SGX130712 RWY130703:RXB130712 RNC130703:RNF130712 RDG130703:RDJ130712 QTK130703:QTN130712 QJO130703:QJR130712 PZS130703:PZV130712 PPW130703:PPZ130712 PGA130703:PGD130712 OWE130703:OWH130712 OMI130703:OML130712 OCM130703:OCP130712 NSQ130703:NST130712 NIU130703:NIX130712 MYY130703:MZB130712 MPC130703:MPF130712 MFG130703:MFJ130712 LVK130703:LVN130712 LLO130703:LLR130712 LBS130703:LBV130712 KRW130703:KRZ130712 KIA130703:KID130712 JYE130703:JYH130712 JOI130703:JOL130712 JEM130703:JEP130712 IUQ130703:IUT130712 IKU130703:IKX130712 IAY130703:IBB130712 HRC130703:HRF130712 HHG130703:HHJ130712 GXK130703:GXN130712 GNO130703:GNR130712 GDS130703:GDV130712 FTW130703:FTZ130712 FKA130703:FKD130712 FAE130703:FAH130712 EQI130703:EQL130712 EGM130703:EGP130712 DWQ130703:DWT130712 DMU130703:DMX130712 DCY130703:DDB130712 CTC130703:CTF130712 CJG130703:CJJ130712 BZK130703:BZN130712 BPO130703:BPR130712 BFS130703:BFV130712 AVW130703:AVZ130712 AMA130703:AMD130712 ACE130703:ACH130712 SI130703:SL130712 IM130703:IP130712 Q130700:Q130709 WUY65167:WVB65176 WLC65167:WLF65176 WBG65167:WBJ65176 VRK65167:VRN65176 VHO65167:VHR65176 UXS65167:UXV65176 UNW65167:UNZ65176 UEA65167:UED65176 TUE65167:TUH65176 TKI65167:TKL65176 TAM65167:TAP65176 SQQ65167:SQT65176 SGU65167:SGX65176 RWY65167:RXB65176 RNC65167:RNF65176 RDG65167:RDJ65176 QTK65167:QTN65176 QJO65167:QJR65176 PZS65167:PZV65176 PPW65167:PPZ65176 PGA65167:PGD65176 OWE65167:OWH65176 OMI65167:OML65176 OCM65167:OCP65176 NSQ65167:NST65176 NIU65167:NIX65176 MYY65167:MZB65176 MPC65167:MPF65176 MFG65167:MFJ65176 LVK65167:LVN65176 LLO65167:LLR65176 LBS65167:LBV65176 KRW65167:KRZ65176 KIA65167:KID65176 JYE65167:JYH65176 JOI65167:JOL65176 JEM65167:JEP65176 IUQ65167:IUT65176 IKU65167:IKX65176 IAY65167:IBB65176 HRC65167:HRF65176 HHG65167:HHJ65176 GXK65167:GXN65176 GNO65167:GNR65176 GDS65167:GDV65176 FTW65167:FTZ65176 FKA65167:FKD65176 FAE65167:FAH65176 EQI65167:EQL65176 EGM65167:EGP65176 DWQ65167:DWT65176 DMU65167:DMX65176 DCY65167:DDB65176 CTC65167:CTF65176 CJG65167:CJJ65176 BZK65167:BZN65176 BPO65167:BPR65176 BFS65167:BFV65176 AVW65167:AVZ65176 AMA65167:AMD65176 ACE65167:ACH65176 SI65167:SL65176 IM65167:IP65176 Q65164:Q65173" xr:uid="{00000000-0002-0000-0400-000003000000}">
      <formula1>#REF!</formula1>
    </dataValidation>
    <dataValidation type="date" allowBlank="1" showInputMessage="1" showErrorMessage="1" sqref="B10:F30" xr:uid="{00000000-0002-0000-0400-000004000000}">
      <formula1>43466</formula1>
      <formula2>43496</formula2>
    </dataValidation>
    <dataValidation type="list" allowBlank="1" showInputMessage="1" showErrorMessage="1" sqref="E10:F30" xr:uid="{00000000-0002-0000-0400-000005000000}">
      <formula1>"CC,NIT,"</formula1>
    </dataValidation>
    <dataValidation operator="lessThan" allowBlank="1" showInputMessage="1" showErrorMessage="1" sqref="F10:F30" xr:uid="{00000000-0002-0000-0400-000006000000}"/>
    <dataValidation allowBlank="1" sqref="M9" xr:uid="{00000000-0002-0000-0400-000007000000}"/>
  </dataValidations>
  <pageMargins left="0.7" right="0.7" top="0.75" bottom="0.75" header="0.3" footer="0.3"/>
  <pageSetup scale="37" orientation="landscape"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8000000}">
          <x14:formula1>
            <xm:f>lista!$N$3:$N$4</xm:f>
          </x14:formula1>
          <xm:sqref>D10:D30</xm:sqref>
        </x14:dataValidation>
        <x14:dataValidation type="list" allowBlank="1" showInputMessage="1" showErrorMessage="1" xr:uid="{00000000-0002-0000-0400-000009000000}">
          <x14:formula1>
            <xm:f>lista!$P$3:$P$10</xm:f>
          </x14:formula1>
          <xm:sqref>M10:M29</xm:sqref>
        </x14:dataValidation>
        <x14:dataValidation type="list" allowBlank="1" xr:uid="{00000000-0002-0000-0400-00000A000000}">
          <x14:formula1>
            <xm:f>Hoja1!$H$4:$H$5</xm:f>
          </x14:formula1>
          <xm:sqref>P9:P29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49"/>
  <sheetViews>
    <sheetView workbookViewId="0">
      <selection activeCell="E11" sqref="E11"/>
    </sheetView>
  </sheetViews>
  <sheetFormatPr baseColWidth="10" defaultRowHeight="15"/>
  <cols>
    <col min="3" max="3" width="14.140625" customWidth="1"/>
    <col min="4" max="4" width="13.42578125" customWidth="1"/>
    <col min="5" max="5" width="12.7109375" customWidth="1"/>
    <col min="6" max="6" width="27.140625" customWidth="1"/>
  </cols>
  <sheetData>
    <row r="1" spans="1:19">
      <c r="A1" s="1"/>
      <c r="B1" s="1"/>
      <c r="C1" s="1"/>
      <c r="D1" s="1"/>
      <c r="E1" s="1"/>
      <c r="F1" s="1"/>
      <c r="G1" s="1"/>
      <c r="H1" s="1"/>
      <c r="I1" s="1"/>
      <c r="J1" s="1"/>
      <c r="K1" s="1"/>
      <c r="L1" s="1"/>
      <c r="M1" s="3"/>
      <c r="N1" s="4"/>
      <c r="O1" s="2"/>
      <c r="P1" s="1"/>
      <c r="Q1" s="2"/>
      <c r="R1" s="1"/>
      <c r="S1" s="1"/>
    </row>
    <row r="2" spans="1:19">
      <c r="A2" s="1"/>
      <c r="B2" s="5"/>
      <c r="C2" s="255"/>
      <c r="D2" s="6"/>
      <c r="E2" s="6"/>
      <c r="F2" s="6"/>
      <c r="G2" s="627" t="s">
        <v>655</v>
      </c>
      <c r="H2" s="627"/>
      <c r="I2" s="622"/>
      <c r="J2" s="622"/>
      <c r="K2" s="622"/>
      <c r="L2" s="622"/>
      <c r="M2" s="622"/>
      <c r="N2" s="622"/>
      <c r="O2" s="622" t="s">
        <v>651</v>
      </c>
      <c r="P2" s="622"/>
      <c r="Q2" s="184">
        <v>44158</v>
      </c>
      <c r="R2" s="1"/>
      <c r="S2" s="1"/>
    </row>
    <row r="3" spans="1:19">
      <c r="A3" s="1"/>
      <c r="B3" s="7"/>
      <c r="C3" s="16"/>
      <c r="D3" s="8"/>
      <c r="E3" s="8"/>
      <c r="F3" s="8"/>
      <c r="G3" s="627"/>
      <c r="H3" s="627"/>
      <c r="I3" s="622"/>
      <c r="J3" s="622"/>
      <c r="K3" s="622"/>
      <c r="L3" s="622"/>
      <c r="M3" s="622"/>
      <c r="N3" s="622"/>
      <c r="O3" s="624" t="s">
        <v>558</v>
      </c>
      <c r="P3" s="624"/>
      <c r="Q3" s="185" t="s">
        <v>559</v>
      </c>
      <c r="R3" s="1"/>
      <c r="S3" s="1"/>
    </row>
    <row r="4" spans="1:19">
      <c r="A4" s="1"/>
      <c r="B4" s="50"/>
      <c r="C4" s="151"/>
      <c r="D4" s="9"/>
      <c r="E4" s="9"/>
      <c r="F4" s="9"/>
      <c r="G4" s="627"/>
      <c r="H4" s="627"/>
      <c r="I4" s="622"/>
      <c r="J4" s="622"/>
      <c r="K4" s="622"/>
      <c r="L4" s="622"/>
      <c r="M4" s="622"/>
      <c r="N4" s="622"/>
      <c r="O4" s="622" t="s">
        <v>0</v>
      </c>
      <c r="P4" s="622"/>
      <c r="Q4" s="622"/>
      <c r="R4" s="1"/>
      <c r="S4" s="1"/>
    </row>
    <row r="5" spans="1:19">
      <c r="A5" s="18"/>
      <c r="B5" s="132"/>
      <c r="C5" s="132"/>
      <c r="D5" s="132"/>
      <c r="E5" s="132"/>
      <c r="F5" s="132"/>
      <c r="G5" s="12"/>
      <c r="H5" s="12"/>
      <c r="I5" s="12"/>
      <c r="J5" s="29"/>
      <c r="K5" s="12"/>
      <c r="L5" s="12"/>
      <c r="M5" s="12"/>
      <c r="N5" s="30"/>
      <c r="O5" s="12"/>
      <c r="P5" s="12"/>
      <c r="Q5" s="12"/>
      <c r="R5" s="18"/>
      <c r="S5" s="18"/>
    </row>
    <row r="6" spans="1:19">
      <c r="A6" s="1"/>
      <c r="B6" s="10"/>
      <c r="C6" s="10"/>
      <c r="D6" s="10"/>
      <c r="E6" s="10"/>
      <c r="F6" s="10"/>
      <c r="G6" s="10"/>
      <c r="H6" s="10"/>
      <c r="I6" s="10"/>
      <c r="J6" s="1"/>
      <c r="K6" s="10"/>
      <c r="L6" s="10"/>
      <c r="M6" s="2"/>
      <c r="N6" s="11"/>
      <c r="O6" s="2"/>
      <c r="P6" s="10"/>
      <c r="Q6" s="2"/>
      <c r="R6" s="1"/>
      <c r="S6" s="1"/>
    </row>
    <row r="7" spans="1:19">
      <c r="A7" s="1"/>
      <c r="B7" s="622"/>
      <c r="C7" s="622"/>
      <c r="D7" s="622"/>
      <c r="E7" s="622"/>
      <c r="F7" s="622"/>
      <c r="G7" s="622"/>
      <c r="H7" s="622"/>
      <c r="I7" s="622"/>
      <c r="J7" s="622"/>
      <c r="K7" s="622"/>
      <c r="L7" s="622"/>
      <c r="M7" s="622"/>
      <c r="N7" s="622"/>
      <c r="O7" s="622"/>
      <c r="P7" s="622"/>
      <c r="Q7" s="622"/>
      <c r="R7" s="1"/>
      <c r="S7" s="1"/>
    </row>
    <row r="8" spans="1:19" ht="15.75" thickBot="1">
      <c r="A8" s="16"/>
      <c r="B8" s="734" t="s">
        <v>549</v>
      </c>
      <c r="C8" s="735"/>
      <c r="D8" s="735"/>
      <c r="E8" s="735"/>
      <c r="F8" s="735"/>
      <c r="G8" s="735"/>
      <c r="H8" s="735"/>
      <c r="I8" s="735"/>
      <c r="J8" s="735"/>
      <c r="K8" s="735"/>
      <c r="L8" s="735"/>
      <c r="M8" s="735"/>
      <c r="N8" s="735"/>
      <c r="O8" s="735"/>
      <c r="P8" s="735"/>
      <c r="Q8" s="735"/>
      <c r="R8" s="16"/>
      <c r="S8" s="16"/>
    </row>
    <row r="9" spans="1:19" ht="51.75" thickBot="1">
      <c r="A9" s="16"/>
      <c r="B9" s="376" t="s">
        <v>796</v>
      </c>
      <c r="C9" s="376" t="s">
        <v>654</v>
      </c>
      <c r="D9" s="376" t="s">
        <v>657</v>
      </c>
      <c r="E9" s="376" t="s">
        <v>652</v>
      </c>
      <c r="F9" s="376" t="s">
        <v>835</v>
      </c>
      <c r="G9" s="312"/>
      <c r="H9" s="311"/>
      <c r="I9" s="311"/>
      <c r="J9" s="311"/>
      <c r="K9" s="311"/>
      <c r="L9" s="311"/>
      <c r="N9" s="310"/>
      <c r="O9" s="313"/>
      <c r="P9" s="314"/>
      <c r="Q9" s="16"/>
      <c r="R9" s="16"/>
      <c r="S9" s="16"/>
    </row>
    <row r="10" spans="1:19">
      <c r="A10" s="16"/>
      <c r="B10" s="373"/>
      <c r="C10" s="373"/>
      <c r="D10" s="374"/>
      <c r="E10" s="375"/>
      <c r="F10" s="375"/>
      <c r="G10" s="316"/>
      <c r="H10" s="316"/>
      <c r="I10" s="318"/>
      <c r="J10" s="318"/>
      <c r="K10" s="318"/>
      <c r="L10" s="318"/>
      <c r="M10" s="319"/>
      <c r="N10" s="320">
        <v>0</v>
      </c>
      <c r="O10" s="320"/>
      <c r="P10" s="321"/>
      <c r="Q10" s="16"/>
      <c r="R10" s="16"/>
      <c r="S10" s="16"/>
    </row>
    <row r="11" spans="1:19">
      <c r="A11" s="1"/>
      <c r="B11" s="322"/>
      <c r="C11" s="322"/>
      <c r="D11" s="323"/>
      <c r="E11" s="324"/>
      <c r="F11" s="324"/>
      <c r="G11" s="323"/>
      <c r="H11" s="323"/>
      <c r="I11" s="323"/>
      <c r="J11" s="325"/>
      <c r="K11" s="325"/>
      <c r="L11" s="325"/>
      <c r="M11" s="326"/>
      <c r="N11" s="327">
        <v>0</v>
      </c>
      <c r="O11" s="327"/>
      <c r="P11" s="328"/>
      <c r="Q11" s="1"/>
      <c r="R11" s="1"/>
      <c r="S11" s="1"/>
    </row>
    <row r="12" spans="1:19">
      <c r="A12" s="1"/>
      <c r="B12" s="322"/>
      <c r="C12" s="322"/>
      <c r="D12" s="323"/>
      <c r="E12" s="324"/>
      <c r="F12" s="324"/>
      <c r="G12" s="323"/>
      <c r="H12" s="323"/>
      <c r="I12" s="323"/>
      <c r="J12" s="329"/>
      <c r="K12" s="329"/>
      <c r="L12" s="329"/>
      <c r="M12" s="326"/>
      <c r="N12" s="327">
        <v>0</v>
      </c>
      <c r="O12" s="327"/>
      <c r="P12" s="328"/>
      <c r="Q12" s="1"/>
      <c r="R12" s="1"/>
      <c r="S12" s="1"/>
    </row>
    <row r="13" spans="1:19">
      <c r="A13" s="1"/>
      <c r="B13" s="322"/>
      <c r="C13" s="322"/>
      <c r="D13" s="323"/>
      <c r="E13" s="324"/>
      <c r="F13" s="324"/>
      <c r="G13" s="323"/>
      <c r="H13" s="323"/>
      <c r="I13" s="323"/>
      <c r="J13" s="325"/>
      <c r="K13" s="325"/>
      <c r="L13" s="325"/>
      <c r="M13" s="326"/>
      <c r="N13" s="327">
        <v>0</v>
      </c>
      <c r="O13" s="327"/>
      <c r="P13" s="328"/>
      <c r="Q13" s="1"/>
      <c r="R13" s="1"/>
      <c r="S13" s="1"/>
    </row>
    <row r="14" spans="1:19">
      <c r="A14" s="1"/>
      <c r="B14" s="322"/>
      <c r="C14" s="322"/>
      <c r="D14" s="323"/>
      <c r="E14" s="324"/>
      <c r="F14" s="324"/>
      <c r="G14" s="323"/>
      <c r="H14" s="323"/>
      <c r="I14" s="323"/>
      <c r="J14" s="329"/>
      <c r="K14" s="329"/>
      <c r="L14" s="329"/>
      <c r="M14" s="326"/>
      <c r="N14" s="327">
        <v>0</v>
      </c>
      <c r="O14" s="327"/>
      <c r="P14" s="328"/>
      <c r="Q14" s="1"/>
      <c r="R14" s="1"/>
      <c r="S14" s="1"/>
    </row>
    <row r="15" spans="1:19">
      <c r="A15" s="1"/>
      <c r="B15" s="322"/>
      <c r="C15" s="322"/>
      <c r="D15" s="323"/>
      <c r="E15" s="324"/>
      <c r="F15" s="324"/>
      <c r="G15" s="323"/>
      <c r="H15" s="323"/>
      <c r="I15" s="323"/>
      <c r="J15" s="325"/>
      <c r="K15" s="325"/>
      <c r="L15" s="325"/>
      <c r="M15" s="326"/>
      <c r="N15" s="327">
        <v>0</v>
      </c>
      <c r="O15" s="327"/>
      <c r="P15" s="328"/>
      <c r="Q15" s="1"/>
      <c r="R15" s="1"/>
      <c r="S15" s="1"/>
    </row>
    <row r="16" spans="1:19">
      <c r="A16" s="1"/>
      <c r="B16" s="322"/>
      <c r="C16" s="322"/>
      <c r="D16" s="323"/>
      <c r="E16" s="324"/>
      <c r="F16" s="324"/>
      <c r="G16" s="323"/>
      <c r="H16" s="323"/>
      <c r="I16" s="323"/>
      <c r="J16" s="329"/>
      <c r="K16" s="329"/>
      <c r="L16" s="329"/>
      <c r="M16" s="326"/>
      <c r="N16" s="327">
        <v>0</v>
      </c>
      <c r="O16" s="327"/>
      <c r="P16" s="328"/>
      <c r="Q16" s="1"/>
      <c r="R16" s="1"/>
      <c r="S16" s="1"/>
    </row>
    <row r="17" spans="1:19">
      <c r="A17" s="1"/>
      <c r="B17" s="322"/>
      <c r="C17" s="322"/>
      <c r="D17" s="323"/>
      <c r="E17" s="324"/>
      <c r="F17" s="324"/>
      <c r="G17" s="323"/>
      <c r="H17" s="323"/>
      <c r="I17" s="323"/>
      <c r="J17" s="325"/>
      <c r="K17" s="325"/>
      <c r="L17" s="325"/>
      <c r="M17" s="326"/>
      <c r="N17" s="327">
        <v>0</v>
      </c>
      <c r="O17" s="327"/>
      <c r="P17" s="328"/>
      <c r="Q17" s="1"/>
      <c r="R17" s="1"/>
      <c r="S17" s="1"/>
    </row>
    <row r="18" spans="1:19">
      <c r="A18" s="1"/>
      <c r="B18" s="322"/>
      <c r="C18" s="322"/>
      <c r="D18" s="323"/>
      <c r="E18" s="324"/>
      <c r="F18" s="324"/>
      <c r="G18" s="323"/>
      <c r="H18" s="323"/>
      <c r="I18" s="323"/>
      <c r="J18" s="329"/>
      <c r="K18" s="329"/>
      <c r="L18" s="329"/>
      <c r="M18" s="326"/>
      <c r="N18" s="327">
        <v>0</v>
      </c>
      <c r="O18" s="327"/>
      <c r="P18" s="328"/>
      <c r="Q18" s="1"/>
      <c r="R18" s="1"/>
      <c r="S18" s="1"/>
    </row>
    <row r="19" spans="1:19">
      <c r="A19" s="1"/>
      <c r="B19" s="322"/>
      <c r="C19" s="322"/>
      <c r="D19" s="323"/>
      <c r="E19" s="324"/>
      <c r="F19" s="324"/>
      <c r="G19" s="323"/>
      <c r="H19" s="323"/>
      <c r="I19" s="323"/>
      <c r="J19" s="325"/>
      <c r="K19" s="325"/>
      <c r="L19" s="325"/>
      <c r="M19" s="326"/>
      <c r="N19" s="327">
        <v>0</v>
      </c>
      <c r="O19" s="327"/>
      <c r="P19" s="328"/>
      <c r="Q19" s="1"/>
      <c r="R19" s="1"/>
      <c r="S19" s="1"/>
    </row>
    <row r="20" spans="1:19">
      <c r="A20" s="1"/>
      <c r="B20" s="322"/>
      <c r="C20" s="322"/>
      <c r="D20" s="323"/>
      <c r="E20" s="324"/>
      <c r="F20" s="324"/>
      <c r="G20" s="323"/>
      <c r="H20" s="323"/>
      <c r="I20" s="323"/>
      <c r="J20" s="329"/>
      <c r="K20" s="329"/>
      <c r="L20" s="329"/>
      <c r="M20" s="326"/>
      <c r="N20" s="327">
        <v>0</v>
      </c>
      <c r="O20" s="327"/>
      <c r="P20" s="328"/>
      <c r="Q20" s="1"/>
      <c r="R20" s="1"/>
      <c r="S20" s="1"/>
    </row>
    <row r="21" spans="1:19">
      <c r="A21" s="1"/>
      <c r="B21" s="322"/>
      <c r="C21" s="322"/>
      <c r="D21" s="323"/>
      <c r="E21" s="324"/>
      <c r="F21" s="324"/>
      <c r="G21" s="323"/>
      <c r="H21" s="323"/>
      <c r="I21" s="323"/>
      <c r="J21" s="325"/>
      <c r="K21" s="325"/>
      <c r="L21" s="325"/>
      <c r="M21" s="326"/>
      <c r="N21" s="327">
        <v>0</v>
      </c>
      <c r="O21" s="327"/>
      <c r="P21" s="328"/>
      <c r="Q21" s="1"/>
      <c r="R21" s="1"/>
      <c r="S21" s="1"/>
    </row>
    <row r="22" spans="1:19">
      <c r="A22" s="1"/>
      <c r="B22" s="322"/>
      <c r="C22" s="322"/>
      <c r="D22" s="323"/>
      <c r="E22" s="324"/>
      <c r="F22" s="324"/>
      <c r="G22" s="323"/>
      <c r="H22" s="323"/>
      <c r="I22" s="323"/>
      <c r="J22" s="329"/>
      <c r="K22" s="329"/>
      <c r="L22" s="329"/>
      <c r="M22" s="326"/>
      <c r="N22" s="327">
        <v>0</v>
      </c>
      <c r="O22" s="327"/>
      <c r="P22" s="328"/>
      <c r="Q22" s="1"/>
      <c r="R22" s="1"/>
      <c r="S22" s="1"/>
    </row>
    <row r="23" spans="1:19">
      <c r="A23" s="1"/>
      <c r="B23" s="322"/>
      <c r="C23" s="322"/>
      <c r="D23" s="323"/>
      <c r="E23" s="324"/>
      <c r="F23" s="324"/>
      <c r="G23" s="323"/>
      <c r="H23" s="323"/>
      <c r="I23" s="323"/>
      <c r="J23" s="325"/>
      <c r="K23" s="325"/>
      <c r="L23" s="325"/>
      <c r="M23" s="326"/>
      <c r="N23" s="327">
        <v>0</v>
      </c>
      <c r="O23" s="327"/>
      <c r="P23" s="328"/>
      <c r="Q23" s="1"/>
      <c r="R23" s="1"/>
      <c r="S23" s="1"/>
    </row>
    <row r="24" spans="1:19">
      <c r="A24" s="1"/>
      <c r="B24" s="322"/>
      <c r="C24" s="322"/>
      <c r="D24" s="323"/>
      <c r="E24" s="324"/>
      <c r="F24" s="324"/>
      <c r="G24" s="323"/>
      <c r="H24" s="323"/>
      <c r="I24" s="323"/>
      <c r="J24" s="329"/>
      <c r="K24" s="329"/>
      <c r="L24" s="329"/>
      <c r="M24" s="326"/>
      <c r="N24" s="327">
        <v>0</v>
      </c>
      <c r="O24" s="327"/>
      <c r="P24" s="328"/>
      <c r="Q24" s="1"/>
      <c r="R24" s="1"/>
      <c r="S24" s="1"/>
    </row>
    <row r="25" spans="1:19">
      <c r="A25" s="1"/>
      <c r="B25" s="322"/>
      <c r="C25" s="322"/>
      <c r="D25" s="323"/>
      <c r="E25" s="324"/>
      <c r="F25" s="324"/>
      <c r="G25" s="323"/>
      <c r="H25" s="323"/>
      <c r="I25" s="323"/>
      <c r="J25" s="325"/>
      <c r="K25" s="325"/>
      <c r="L25" s="325"/>
      <c r="M25" s="326"/>
      <c r="N25" s="327">
        <v>0</v>
      </c>
      <c r="O25" s="327"/>
      <c r="P25" s="328"/>
      <c r="Q25" s="1"/>
      <c r="R25" s="1"/>
      <c r="S25" s="1"/>
    </row>
    <row r="26" spans="1:19">
      <c r="A26" s="1"/>
      <c r="B26" s="322"/>
      <c r="C26" s="322"/>
      <c r="D26" s="323"/>
      <c r="E26" s="324"/>
      <c r="F26" s="324"/>
      <c r="G26" s="323"/>
      <c r="H26" s="323"/>
      <c r="I26" s="323"/>
      <c r="J26" s="329"/>
      <c r="K26" s="329"/>
      <c r="L26" s="329"/>
      <c r="M26" s="326"/>
      <c r="N26" s="327">
        <v>0</v>
      </c>
      <c r="O26" s="327"/>
      <c r="P26" s="328"/>
      <c r="Q26" s="1"/>
      <c r="R26" s="1"/>
      <c r="S26" s="1"/>
    </row>
    <row r="27" spans="1:19">
      <c r="A27" s="1"/>
      <c r="B27" s="322"/>
      <c r="C27" s="322"/>
      <c r="D27" s="323"/>
      <c r="E27" s="324"/>
      <c r="F27" s="324"/>
      <c r="G27" s="323"/>
      <c r="H27" s="323"/>
      <c r="I27" s="323"/>
      <c r="J27" s="325"/>
      <c r="K27" s="325"/>
      <c r="L27" s="325"/>
      <c r="M27" s="326"/>
      <c r="N27" s="327">
        <v>0</v>
      </c>
      <c r="O27" s="327"/>
      <c r="P27" s="328"/>
      <c r="Q27" s="1"/>
      <c r="R27" s="1"/>
      <c r="S27" s="1"/>
    </row>
    <row r="28" spans="1:19">
      <c r="A28" s="1"/>
      <c r="B28" s="322"/>
      <c r="C28" s="322"/>
      <c r="D28" s="323"/>
      <c r="E28" s="324"/>
      <c r="F28" s="324"/>
      <c r="G28" s="323"/>
      <c r="H28" s="323"/>
      <c r="I28" s="323"/>
      <c r="J28" s="329"/>
      <c r="K28" s="329"/>
      <c r="L28" s="329"/>
      <c r="M28" s="326"/>
      <c r="N28" s="327">
        <v>0</v>
      </c>
      <c r="O28" s="327"/>
      <c r="P28" s="328"/>
      <c r="Q28" s="1"/>
      <c r="R28" s="1"/>
      <c r="S28" s="1"/>
    </row>
    <row r="29" spans="1:19">
      <c r="A29" s="1"/>
      <c r="B29" s="330"/>
      <c r="C29" s="330"/>
      <c r="D29" s="193"/>
      <c r="E29" s="209"/>
      <c r="F29" s="209"/>
      <c r="G29" s="193"/>
      <c r="H29" s="193"/>
      <c r="I29" s="193"/>
      <c r="J29" s="331"/>
      <c r="K29" s="331"/>
      <c r="L29" s="331"/>
      <c r="M29" s="332"/>
      <c r="N29" s="333">
        <v>0</v>
      </c>
      <c r="O29" s="333"/>
      <c r="P29" s="334"/>
      <c r="Q29" s="1"/>
      <c r="R29" s="1"/>
      <c r="S29" s="1"/>
    </row>
    <row r="30" spans="1:19" ht="38.25">
      <c r="A30" s="1"/>
      <c r="B30" s="212"/>
      <c r="C30" s="212"/>
      <c r="D30" s="213"/>
      <c r="E30" s="46"/>
      <c r="F30" s="46"/>
      <c r="G30" s="211"/>
      <c r="H30" s="211"/>
      <c r="I30" s="211"/>
      <c r="J30" s="210"/>
      <c r="K30" s="210"/>
      <c r="L30" s="210"/>
      <c r="M30" s="214" t="s">
        <v>644</v>
      </c>
      <c r="N30" s="725">
        <f>SUM(N10:O29)</f>
        <v>0</v>
      </c>
      <c r="O30" s="725"/>
      <c r="P30" s="725"/>
      <c r="Q30" s="725"/>
      <c r="R30" s="1"/>
      <c r="S30" s="1"/>
    </row>
    <row r="31" spans="1:19">
      <c r="A31" s="1"/>
      <c r="B31" s="726"/>
      <c r="C31" s="726"/>
      <c r="D31" s="726"/>
      <c r="E31" s="726"/>
      <c r="F31" s="726"/>
      <c r="G31" s="726"/>
      <c r="H31" s="726"/>
      <c r="I31" s="726"/>
      <c r="J31" s="726"/>
      <c r="K31" s="726"/>
      <c r="L31" s="726"/>
      <c r="M31" s="15"/>
      <c r="N31" s="15"/>
      <c r="O31" s="132"/>
      <c r="P31" s="132"/>
      <c r="Q31" s="132"/>
      <c r="R31" s="1"/>
      <c r="S31" s="1"/>
    </row>
    <row r="32" spans="1:19">
      <c r="A32" s="1"/>
      <c r="B32" s="727" t="s">
        <v>24</v>
      </c>
      <c r="C32" s="727"/>
      <c r="D32" s="727"/>
      <c r="E32" s="727"/>
      <c r="F32" s="727"/>
      <c r="G32" s="727"/>
      <c r="H32" s="727"/>
      <c r="I32" s="727"/>
      <c r="J32" s="727"/>
      <c r="K32" s="727"/>
      <c r="L32" s="727"/>
      <c r="M32" s="205"/>
      <c r="N32" s="20"/>
      <c r="O32" s="20"/>
      <c r="P32" s="20"/>
      <c r="Q32" s="21"/>
      <c r="R32" s="2"/>
      <c r="S32" s="1"/>
    </row>
    <row r="33" spans="1:19">
      <c r="A33" s="18"/>
      <c r="B33" s="21"/>
      <c r="C33" s="21"/>
      <c r="D33" s="21"/>
      <c r="E33" s="21"/>
      <c r="F33" s="21"/>
      <c r="G33" s="21"/>
      <c r="H33" s="21"/>
      <c r="I33" s="21"/>
      <c r="J33" s="37"/>
      <c r="K33" s="21"/>
      <c r="L33" s="21"/>
      <c r="M33" s="39"/>
      <c r="N33" s="4"/>
      <c r="O33" s="2"/>
      <c r="P33" s="1"/>
      <c r="Q33" s="2"/>
      <c r="R33" s="18"/>
      <c r="S33" s="18"/>
    </row>
    <row r="34" spans="1:19">
      <c r="A34" s="1"/>
      <c r="B34" s="4"/>
      <c r="C34" s="4"/>
      <c r="D34" s="4"/>
      <c r="E34" s="4"/>
      <c r="F34" s="4"/>
      <c r="G34" s="4"/>
      <c r="H34" s="4"/>
      <c r="I34" s="4"/>
      <c r="J34" s="4"/>
      <c r="K34" s="4"/>
      <c r="L34" s="4"/>
      <c r="M34" s="39"/>
      <c r="N34" s="4"/>
      <c r="O34" s="2"/>
      <c r="P34" s="1"/>
      <c r="Q34" s="2"/>
      <c r="R34" s="1"/>
      <c r="S34" s="1"/>
    </row>
    <row r="35" spans="1:19">
      <c r="A35" s="1"/>
      <c r="B35" s="4"/>
      <c r="C35" s="4"/>
      <c r="D35" s="4"/>
      <c r="E35" s="4"/>
      <c r="F35" s="4"/>
      <c r="G35" s="4"/>
      <c r="H35" s="4"/>
      <c r="I35" s="4"/>
      <c r="J35" s="4"/>
      <c r="K35" s="4"/>
      <c r="L35" s="4"/>
      <c r="M35" s="39"/>
      <c r="N35" s="4"/>
      <c r="O35" s="150"/>
      <c r="P35" s="16"/>
      <c r="Q35" s="150"/>
      <c r="R35" s="1"/>
      <c r="S35" s="1"/>
    </row>
    <row r="36" spans="1:19">
      <c r="A36" s="1"/>
      <c r="B36" s="4"/>
      <c r="C36" s="4"/>
      <c r="D36" s="24"/>
      <c r="E36" s="24"/>
      <c r="F36" s="24"/>
      <c r="G36" s="24"/>
      <c r="H36" s="24"/>
      <c r="I36" s="24"/>
      <c r="J36" s="24"/>
      <c r="K36" s="24"/>
      <c r="L36" s="24"/>
      <c r="M36" s="41"/>
      <c r="N36" s="24"/>
      <c r="O36" s="17"/>
      <c r="P36" s="22"/>
      <c r="Q36" s="23"/>
      <c r="R36" s="151"/>
      <c r="S36" s="1"/>
    </row>
    <row r="37" spans="1:19">
      <c r="A37" s="1"/>
      <c r="B37" s="146"/>
      <c r="C37" s="146"/>
      <c r="D37" s="147"/>
      <c r="E37" s="147"/>
      <c r="F37" s="147"/>
      <c r="G37" s="147"/>
      <c r="H37" s="147"/>
      <c r="I37" s="147"/>
      <c r="J37" s="147"/>
      <c r="K37" s="147"/>
      <c r="L37" s="147"/>
      <c r="M37" s="39"/>
      <c r="N37" s="4"/>
      <c r="O37" s="728"/>
      <c r="P37" s="728"/>
      <c r="Q37" s="728"/>
      <c r="R37" s="1"/>
      <c r="S37" s="1"/>
    </row>
    <row r="38" spans="1:19">
      <c r="A38" s="1"/>
      <c r="B38" s="145" t="s">
        <v>598</v>
      </c>
      <c r="C38" s="145"/>
      <c r="D38" s="145"/>
      <c r="E38" s="145"/>
      <c r="F38" s="145"/>
      <c r="G38" s="145"/>
      <c r="H38" s="145"/>
      <c r="I38" s="145"/>
      <c r="J38" s="145"/>
      <c r="K38" s="145"/>
      <c r="L38" s="145"/>
      <c r="M38" s="39"/>
      <c r="N38" s="4"/>
      <c r="O38" s="206"/>
      <c r="P38" s="206"/>
      <c r="Q38" s="206"/>
      <c r="R38" s="1"/>
      <c r="S38" s="1"/>
    </row>
    <row r="39" spans="1:19">
      <c r="A39" s="1"/>
      <c r="B39" s="25"/>
      <c r="C39" s="25"/>
      <c r="D39" s="25"/>
      <c r="E39" s="25"/>
      <c r="F39" s="25"/>
      <c r="G39" s="25"/>
      <c r="H39" s="25"/>
      <c r="I39" s="25"/>
      <c r="J39" s="25"/>
      <c r="K39" s="25"/>
      <c r="L39" s="25"/>
      <c r="M39" s="3"/>
      <c r="N39" s="731"/>
      <c r="O39" s="732"/>
      <c r="P39" s="732"/>
      <c r="Q39" s="732"/>
      <c r="R39" s="1"/>
      <c r="S39" s="26"/>
    </row>
    <row r="40" spans="1:19">
      <c r="A40" s="1"/>
      <c r="B40" s="201" t="s">
        <v>28</v>
      </c>
      <c r="C40" s="202"/>
      <c r="D40" s="202"/>
      <c r="E40" s="202"/>
      <c r="F40" s="202"/>
      <c r="G40" s="202"/>
      <c r="H40" s="202"/>
      <c r="I40" s="731"/>
      <c r="J40" s="732"/>
      <c r="K40" s="732"/>
      <c r="L40" s="732"/>
      <c r="M40" s="3"/>
      <c r="N40" s="207"/>
      <c r="O40" s="208"/>
      <c r="P40" s="4"/>
      <c r="Q40" s="2"/>
      <c r="R40" s="1"/>
      <c r="S40" s="4"/>
    </row>
    <row r="41" spans="1:19">
      <c r="A41" s="1"/>
      <c r="B41" s="201" t="s">
        <v>29</v>
      </c>
      <c r="C41" s="202"/>
      <c r="D41" s="202"/>
      <c r="E41" s="202"/>
      <c r="F41" s="202"/>
      <c r="G41" s="202"/>
      <c r="H41" s="202"/>
      <c r="I41" s="729"/>
      <c r="J41" s="730"/>
      <c r="K41" s="4"/>
      <c r="L41" s="4"/>
      <c r="M41" s="3"/>
      <c r="N41" s="731"/>
      <c r="O41" s="732"/>
      <c r="P41" s="732"/>
      <c r="Q41" s="732"/>
      <c r="R41" s="1"/>
      <c r="S41" s="4"/>
    </row>
    <row r="42" spans="1:19">
      <c r="A42" s="1"/>
      <c r="B42" s="201" t="s">
        <v>645</v>
      </c>
      <c r="C42" s="202"/>
      <c r="D42" s="202"/>
      <c r="E42" s="202"/>
      <c r="F42" s="202"/>
      <c r="G42" s="202"/>
      <c r="H42" s="202"/>
      <c r="I42" s="723"/>
      <c r="J42" s="724"/>
      <c r="K42" s="4"/>
      <c r="L42" s="4"/>
      <c r="M42" s="3"/>
      <c r="N42" s="731"/>
      <c r="O42" s="732"/>
      <c r="P42" s="732"/>
      <c r="Q42" s="732"/>
      <c r="R42" s="1"/>
      <c r="S42" s="26"/>
    </row>
    <row r="43" spans="1:19">
      <c r="A43" s="1"/>
      <c r="B43" s="723"/>
      <c r="C43" s="724"/>
      <c r="D43" s="724"/>
      <c r="E43" s="724"/>
      <c r="F43" s="724"/>
      <c r="G43" s="736"/>
      <c r="H43" s="202"/>
      <c r="I43" s="731"/>
      <c r="J43" s="732"/>
      <c r="K43" s="732"/>
      <c r="L43" s="732"/>
      <c r="M43" s="39"/>
      <c r="N43" s="4"/>
      <c r="O43" s="2"/>
      <c r="P43" s="1"/>
      <c r="Q43" s="2"/>
      <c r="R43" s="1"/>
      <c r="S43" s="1"/>
    </row>
    <row r="44" spans="1:19">
      <c r="A44" s="1"/>
      <c r="B44" s="44"/>
      <c r="C44" s="44"/>
      <c r="D44" s="4"/>
      <c r="E44" s="4"/>
      <c r="F44" s="4"/>
      <c r="G44" s="4"/>
      <c r="H44" s="4"/>
      <c r="I44" s="4"/>
      <c r="J44" s="4"/>
      <c r="K44" s="4"/>
      <c r="L44" s="4"/>
      <c r="M44" s="28"/>
      <c r="N44" s="28"/>
      <c r="O44" s="18"/>
      <c r="P44" s="18"/>
      <c r="Q44" s="18"/>
      <c r="R44" s="1"/>
      <c r="S44" s="1"/>
    </row>
    <row r="45" spans="1:19">
      <c r="A45" s="1"/>
      <c r="B45" s="28"/>
      <c r="C45" s="28"/>
      <c r="D45" s="28"/>
      <c r="E45" s="28"/>
      <c r="F45" s="28"/>
      <c r="G45" s="28"/>
      <c r="H45" s="28"/>
      <c r="I45" s="28"/>
      <c r="J45" s="28"/>
      <c r="K45" s="28"/>
      <c r="L45" s="28"/>
      <c r="M45" s="28"/>
      <c r="N45" s="28"/>
      <c r="O45" s="18"/>
      <c r="P45" s="18"/>
      <c r="Q45" s="18"/>
      <c r="R45" s="1"/>
      <c r="S45" s="1"/>
    </row>
    <row r="46" spans="1:19">
      <c r="A46" s="733" t="s">
        <v>560</v>
      </c>
      <c r="B46" s="733"/>
      <c r="C46" s="733"/>
      <c r="D46" s="733"/>
      <c r="E46" s="733"/>
      <c r="F46" s="733"/>
      <c r="G46" s="733"/>
      <c r="H46" s="733"/>
      <c r="I46" s="733"/>
      <c r="J46" s="733"/>
      <c r="K46" s="733"/>
      <c r="L46" s="733"/>
      <c r="M46" s="733"/>
      <c r="N46" s="733"/>
      <c r="O46" s="733"/>
      <c r="P46" s="733"/>
      <c r="Q46" s="733"/>
      <c r="R46" s="733"/>
      <c r="S46" s="733"/>
    </row>
    <row r="47" spans="1:19">
      <c r="A47" s="733"/>
      <c r="B47" s="733"/>
      <c r="C47" s="733"/>
      <c r="D47" s="733"/>
      <c r="E47" s="733"/>
      <c r="F47" s="733"/>
      <c r="G47" s="733"/>
      <c r="H47" s="733"/>
      <c r="I47" s="733"/>
      <c r="J47" s="733"/>
      <c r="K47" s="733"/>
      <c r="L47" s="733"/>
      <c r="M47" s="733"/>
      <c r="N47" s="733"/>
      <c r="O47" s="733"/>
      <c r="P47" s="733"/>
      <c r="Q47" s="733"/>
      <c r="R47" s="733"/>
      <c r="S47" s="733"/>
    </row>
    <row r="48" spans="1:19">
      <c r="A48" s="733"/>
      <c r="B48" s="733"/>
      <c r="C48" s="733"/>
      <c r="D48" s="733"/>
      <c r="E48" s="733"/>
      <c r="F48" s="733"/>
      <c r="G48" s="733"/>
      <c r="H48" s="733"/>
      <c r="I48" s="733"/>
      <c r="J48" s="733"/>
      <c r="K48" s="733"/>
      <c r="L48" s="733"/>
      <c r="M48" s="733"/>
      <c r="N48" s="733"/>
      <c r="O48" s="733"/>
      <c r="P48" s="733"/>
      <c r="Q48" s="733"/>
      <c r="R48" s="733"/>
      <c r="S48" s="733"/>
    </row>
    <row r="49" spans="1:19">
      <c r="A49" s="1"/>
      <c r="B49" s="4"/>
      <c r="C49" s="4"/>
      <c r="D49" s="4"/>
      <c r="E49" s="4"/>
      <c r="F49" s="4"/>
      <c r="G49" s="4"/>
      <c r="H49" s="4"/>
      <c r="I49" s="4"/>
      <c r="J49" s="4"/>
      <c r="K49" s="4"/>
      <c r="L49" s="4"/>
      <c r="M49" s="39"/>
      <c r="N49" s="4"/>
      <c r="O49" s="2"/>
      <c r="P49" s="1"/>
      <c r="Q49" s="2"/>
      <c r="R49" s="1"/>
      <c r="S49" s="1"/>
    </row>
  </sheetData>
  <mergeCells count="19">
    <mergeCell ref="A46:S48"/>
    <mergeCell ref="I41:J41"/>
    <mergeCell ref="N41:Q41"/>
    <mergeCell ref="I42:J42"/>
    <mergeCell ref="N42:Q42"/>
    <mergeCell ref="B43:G43"/>
    <mergeCell ref="I43:L43"/>
    <mergeCell ref="I40:L40"/>
    <mergeCell ref="G2:N4"/>
    <mergeCell ref="O2:P2"/>
    <mergeCell ref="O3:P3"/>
    <mergeCell ref="O4:Q4"/>
    <mergeCell ref="B7:Q7"/>
    <mergeCell ref="B8:Q8"/>
    <mergeCell ref="N30:Q30"/>
    <mergeCell ref="B31:L31"/>
    <mergeCell ref="B32:L32"/>
    <mergeCell ref="O37:Q37"/>
    <mergeCell ref="N39:Q39"/>
  </mergeCells>
  <conditionalFormatting sqref="B40:C40 B42:C43">
    <cfRule type="containsBlanks" dxfId="19" priority="8">
      <formula>LEN(TRIM(B40))=0</formula>
    </cfRule>
  </conditionalFormatting>
  <conditionalFormatting sqref="B41:C41">
    <cfRule type="containsBlanks" dxfId="18" priority="7">
      <formula>LEN(TRIM(B41))=0</formula>
    </cfRule>
  </conditionalFormatting>
  <conditionalFormatting sqref="I41">
    <cfRule type="containsBlanks" dxfId="17" priority="5">
      <formula>LEN(TRIM(I41))=0</formula>
    </cfRule>
  </conditionalFormatting>
  <conditionalFormatting sqref="I43">
    <cfRule type="containsBlanks" dxfId="16" priority="4">
      <formula>LEN(TRIM(I43))=0</formula>
    </cfRule>
  </conditionalFormatting>
  <conditionalFormatting sqref="I40 I42">
    <cfRule type="containsBlanks" dxfId="15" priority="6">
      <formula>LEN(TRIM(I40))=0</formula>
    </cfRule>
  </conditionalFormatting>
  <conditionalFormatting sqref="N39 N41">
    <cfRule type="containsBlanks" dxfId="14" priority="3">
      <formula>LEN(TRIM(N39))=0</formula>
    </cfRule>
  </conditionalFormatting>
  <conditionalFormatting sqref="N40">
    <cfRule type="containsBlanks" dxfId="13" priority="2">
      <formula>LEN(TRIM(N40))=0</formula>
    </cfRule>
  </conditionalFormatting>
  <conditionalFormatting sqref="N42">
    <cfRule type="containsBlanks" dxfId="12" priority="1">
      <formula>LEN(TRIM(N42))=0</formula>
    </cfRule>
  </conditionalFormatting>
  <dataValidations count="4">
    <dataValidation allowBlank="1" sqref="C9" xr:uid="{00000000-0002-0000-0500-000000000000}"/>
    <dataValidation operator="lessThan" allowBlank="1" showInputMessage="1" showErrorMessage="1" sqref="F10:F30" xr:uid="{00000000-0002-0000-0500-000001000000}"/>
    <dataValidation type="list" allowBlank="1" showInputMessage="1" showErrorMessage="1" sqref="E10:F30" xr:uid="{00000000-0002-0000-0500-000002000000}">
      <formula1>"CC,NIT,"</formula1>
    </dataValidation>
    <dataValidation type="date" allowBlank="1" showInputMessage="1" showErrorMessage="1" sqref="B10:F30" xr:uid="{00000000-0002-0000-0500-000003000000}">
      <formula1>43466</formula1>
      <formula2>43496</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xr:uid="{00000000-0002-0000-0500-000004000000}">
          <x14:formula1>
            <xm:f>Hoja1!$H$4:$H$5</xm:f>
          </x14:formula1>
          <xm:sqref>P9:P29</xm:sqref>
        </x14:dataValidation>
        <x14:dataValidation type="list" allowBlank="1" showInputMessage="1" showErrorMessage="1" xr:uid="{00000000-0002-0000-0500-000005000000}">
          <x14:formula1>
            <xm:f>lista!$P$3:$P$10</xm:f>
          </x14:formula1>
          <xm:sqref>M10:M29</xm:sqref>
        </x14:dataValidation>
        <x14:dataValidation type="list" allowBlank="1" showInputMessage="1" showErrorMessage="1" xr:uid="{00000000-0002-0000-0500-000006000000}">
          <x14:formula1>
            <xm:f>lista!$N$3:$N$4</xm:f>
          </x14:formula1>
          <xm:sqref>D10:D30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9"/>
  <sheetViews>
    <sheetView view="pageBreakPreview" zoomScaleNormal="80" zoomScaleSheetLayoutView="100" workbookViewId="0">
      <selection activeCell="K1" sqref="K1"/>
    </sheetView>
  </sheetViews>
  <sheetFormatPr baseColWidth="10" defaultRowHeight="15"/>
  <cols>
    <col min="1" max="1" width="22.5703125" customWidth="1"/>
    <col min="10" max="10" width="16.42578125" customWidth="1"/>
    <col min="11" max="11" width="19" customWidth="1"/>
  </cols>
  <sheetData>
    <row r="1" spans="1:11" ht="18.75" customHeight="1">
      <c r="A1" s="737"/>
      <c r="B1" s="740" t="s">
        <v>623</v>
      </c>
      <c r="C1" s="741"/>
      <c r="D1" s="741"/>
      <c r="E1" s="741"/>
      <c r="F1" s="741"/>
      <c r="G1" s="741"/>
      <c r="H1" s="741"/>
      <c r="I1" s="742"/>
      <c r="J1" s="175" t="s">
        <v>651</v>
      </c>
      <c r="K1" s="174">
        <v>44158</v>
      </c>
    </row>
    <row r="2" spans="1:11" ht="29.25" customHeight="1">
      <c r="A2" s="738"/>
      <c r="B2" s="743"/>
      <c r="C2" s="744"/>
      <c r="D2" s="744"/>
      <c r="E2" s="744"/>
      <c r="F2" s="744"/>
      <c r="G2" s="744"/>
      <c r="H2" s="744"/>
      <c r="I2" s="745"/>
      <c r="J2" s="163" t="s">
        <v>558</v>
      </c>
      <c r="K2" s="163" t="s">
        <v>559</v>
      </c>
    </row>
    <row r="3" spans="1:11" ht="42.75" customHeight="1">
      <c r="A3" s="739"/>
      <c r="B3" s="746"/>
      <c r="C3" s="747"/>
      <c r="D3" s="747"/>
      <c r="E3" s="747"/>
      <c r="F3" s="747"/>
      <c r="G3" s="747"/>
      <c r="H3" s="747"/>
      <c r="I3" s="748"/>
      <c r="J3" s="749" t="s">
        <v>0</v>
      </c>
      <c r="K3" s="750"/>
    </row>
    <row r="4" spans="1:11">
      <c r="A4" s="751"/>
      <c r="B4" s="752"/>
      <c r="C4" s="752"/>
      <c r="D4" s="752"/>
      <c r="E4" s="752"/>
      <c r="F4" s="752"/>
      <c r="G4" s="752"/>
      <c r="H4" s="752"/>
      <c r="I4" s="752"/>
      <c r="J4" s="752"/>
      <c r="K4" s="753"/>
    </row>
    <row r="5" spans="1:11" ht="15" customHeight="1">
      <c r="A5" s="754" t="s">
        <v>633</v>
      </c>
      <c r="B5" s="755"/>
      <c r="C5" s="755"/>
      <c r="D5" s="755"/>
      <c r="E5" s="755"/>
      <c r="F5" s="755"/>
      <c r="G5" s="755"/>
      <c r="H5" s="755"/>
      <c r="I5" s="755"/>
      <c r="J5" s="755"/>
      <c r="K5" s="756"/>
    </row>
    <row r="6" spans="1:11" ht="15" customHeight="1">
      <c r="A6" s="757"/>
      <c r="B6" s="758"/>
      <c r="C6" s="758"/>
      <c r="D6" s="758"/>
      <c r="E6" s="758"/>
      <c r="F6" s="758"/>
      <c r="G6" s="758"/>
      <c r="H6" s="758"/>
      <c r="I6" s="758"/>
      <c r="J6" s="758"/>
      <c r="K6" s="759"/>
    </row>
    <row r="7" spans="1:11">
      <c r="A7" s="760" t="s">
        <v>628</v>
      </c>
      <c r="B7" s="761"/>
      <c r="C7" s="761"/>
      <c r="D7" s="761"/>
      <c r="E7" s="761"/>
      <c r="F7" s="761"/>
      <c r="G7" s="761"/>
      <c r="H7" s="761"/>
      <c r="I7" s="761"/>
      <c r="J7" s="761"/>
      <c r="K7" s="762"/>
    </row>
    <row r="8" spans="1:11">
      <c r="A8" s="760" t="s">
        <v>629</v>
      </c>
      <c r="B8" s="761"/>
      <c r="C8" s="761"/>
      <c r="D8" s="761"/>
      <c r="E8" s="761"/>
      <c r="F8" s="761"/>
      <c r="G8" s="761"/>
      <c r="H8" s="761"/>
      <c r="I8" s="761"/>
      <c r="J8" s="761"/>
      <c r="K8" s="762"/>
    </row>
    <row r="9" spans="1:11">
      <c r="A9" s="760" t="s">
        <v>630</v>
      </c>
      <c r="B9" s="761"/>
      <c r="C9" s="761"/>
      <c r="D9" s="761"/>
      <c r="E9" s="761"/>
      <c r="F9" s="761"/>
      <c r="G9" s="761"/>
      <c r="H9" s="761"/>
      <c r="I9" s="761"/>
      <c r="J9" s="761"/>
      <c r="K9" s="762"/>
    </row>
    <row r="10" spans="1:11">
      <c r="A10" s="760" t="s">
        <v>631</v>
      </c>
      <c r="B10" s="761"/>
      <c r="C10" s="761"/>
      <c r="D10" s="761"/>
      <c r="E10" s="761"/>
      <c r="F10" s="761"/>
      <c r="G10" s="761"/>
      <c r="H10" s="761"/>
      <c r="I10" s="761"/>
      <c r="J10" s="761"/>
      <c r="K10" s="762"/>
    </row>
    <row r="11" spans="1:11">
      <c r="A11" s="760" t="s">
        <v>632</v>
      </c>
      <c r="B11" s="761"/>
      <c r="C11" s="761"/>
      <c r="D11" s="761"/>
      <c r="E11" s="761"/>
      <c r="F11" s="761"/>
      <c r="G11" s="761"/>
      <c r="H11" s="761"/>
      <c r="I11" s="761"/>
      <c r="J11" s="761"/>
      <c r="K11" s="762"/>
    </row>
    <row r="12" spans="1:11">
      <c r="A12" s="766" t="s">
        <v>531</v>
      </c>
      <c r="B12" s="767"/>
      <c r="C12" s="767"/>
      <c r="D12" s="767"/>
      <c r="E12" s="767"/>
      <c r="F12" s="767"/>
      <c r="G12" s="767"/>
      <c r="H12" s="767"/>
      <c r="I12" s="767"/>
      <c r="J12" s="767"/>
      <c r="K12" s="768"/>
    </row>
    <row r="13" spans="1:11">
      <c r="A13" s="766" t="s">
        <v>617</v>
      </c>
      <c r="B13" s="767"/>
      <c r="C13" s="767"/>
      <c r="D13" s="767"/>
      <c r="E13" s="767"/>
      <c r="F13" s="767"/>
      <c r="G13" s="767"/>
      <c r="H13" s="767"/>
      <c r="I13" s="767"/>
      <c r="J13" s="767"/>
      <c r="K13" s="768"/>
    </row>
    <row r="14" spans="1:11">
      <c r="A14" s="766" t="s">
        <v>618</v>
      </c>
      <c r="B14" s="767"/>
      <c r="C14" s="767"/>
      <c r="D14" s="767"/>
      <c r="E14" s="767"/>
      <c r="F14" s="767"/>
      <c r="G14" s="767"/>
      <c r="H14" s="767"/>
      <c r="I14" s="767"/>
      <c r="J14" s="767"/>
      <c r="K14" s="768"/>
    </row>
    <row r="15" spans="1:11">
      <c r="A15" s="763" t="s">
        <v>627</v>
      </c>
      <c r="B15" s="764"/>
      <c r="C15" s="764"/>
      <c r="D15" s="764"/>
      <c r="E15" s="764"/>
      <c r="F15" s="764"/>
      <c r="G15" s="764"/>
      <c r="H15" s="764"/>
      <c r="I15" s="764"/>
      <c r="J15" s="764"/>
      <c r="K15" s="765"/>
    </row>
    <row r="16" spans="1:11">
      <c r="A16" s="766" t="s">
        <v>619</v>
      </c>
      <c r="B16" s="767"/>
      <c r="C16" s="767"/>
      <c r="D16" s="767"/>
      <c r="E16" s="767"/>
      <c r="F16" s="767"/>
      <c r="G16" s="767"/>
      <c r="H16" s="767"/>
      <c r="I16" s="767"/>
      <c r="J16" s="767"/>
      <c r="K16" s="768"/>
    </row>
    <row r="17" spans="1:11" ht="48.75" customHeight="1">
      <c r="A17" s="769" t="s">
        <v>620</v>
      </c>
      <c r="B17" s="770"/>
      <c r="C17" s="770"/>
      <c r="D17" s="770"/>
      <c r="E17" s="770"/>
      <c r="F17" s="770"/>
      <c r="G17" s="770"/>
      <c r="H17" s="770"/>
      <c r="I17" s="770"/>
      <c r="J17" s="770"/>
      <c r="K17" s="771"/>
    </row>
    <row r="18" spans="1:11" ht="15" customHeight="1">
      <c r="A18" s="772" t="s">
        <v>561</v>
      </c>
      <c r="B18" s="773"/>
      <c r="C18" s="773"/>
      <c r="D18" s="773"/>
      <c r="E18" s="773"/>
      <c r="F18" s="773"/>
      <c r="G18" s="773"/>
      <c r="H18" s="773"/>
      <c r="I18" s="773"/>
      <c r="J18" s="773"/>
      <c r="K18" s="774"/>
    </row>
    <row r="19" spans="1:11" ht="23.25" customHeight="1">
      <c r="A19" s="775"/>
      <c r="B19" s="776"/>
      <c r="C19" s="776"/>
      <c r="D19" s="776"/>
      <c r="E19" s="776"/>
      <c r="F19" s="776"/>
      <c r="G19" s="776"/>
      <c r="H19" s="776"/>
      <c r="I19" s="776"/>
      <c r="J19" s="776"/>
      <c r="K19" s="777"/>
    </row>
  </sheetData>
  <mergeCells count="18">
    <mergeCell ref="A17:K17"/>
    <mergeCell ref="A18:K19"/>
    <mergeCell ref="A9:K9"/>
    <mergeCell ref="A10:K10"/>
    <mergeCell ref="A11:K11"/>
    <mergeCell ref="A12:K12"/>
    <mergeCell ref="A13:K13"/>
    <mergeCell ref="A14:K14"/>
    <mergeCell ref="A6:K6"/>
    <mergeCell ref="A7:K7"/>
    <mergeCell ref="A8:K8"/>
    <mergeCell ref="A15:K15"/>
    <mergeCell ref="A16:K16"/>
    <mergeCell ref="A1:A3"/>
    <mergeCell ref="B1:I3"/>
    <mergeCell ref="J3:K3"/>
    <mergeCell ref="A4:K4"/>
    <mergeCell ref="A5:K5"/>
  </mergeCells>
  <pageMargins left="0.7" right="0.7" top="0.75" bottom="0.75" header="0.3" footer="0.3"/>
  <pageSetup scale="60"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O432"/>
  <sheetViews>
    <sheetView showGridLines="0" view="pageBreakPreview" topLeftCell="A3" zoomScale="70" zoomScaleNormal="85" zoomScaleSheetLayoutView="70" workbookViewId="0">
      <selection activeCell="G12" sqref="G12"/>
    </sheetView>
  </sheetViews>
  <sheetFormatPr baseColWidth="10" defaultColWidth="56.140625" defaultRowHeight="12.75" customHeight="1" zeroHeight="1"/>
  <cols>
    <col min="1" max="1" width="1.42578125" style="1" customWidth="1"/>
    <col min="2" max="2" width="13.5703125" style="1" customWidth="1"/>
    <col min="3" max="3" width="13" style="1" customWidth="1"/>
    <col min="4" max="4" width="13.28515625" style="1" customWidth="1"/>
    <col min="5" max="5" width="13.140625" style="1" customWidth="1"/>
    <col min="6" max="7" width="21.42578125" style="1" customWidth="1"/>
    <col min="8" max="8" width="16.42578125" style="1" customWidth="1"/>
    <col min="9" max="9" width="27.5703125" style="1" customWidth="1"/>
    <col min="10" max="10" width="17.7109375" style="1" bestFit="1" customWidth="1"/>
    <col min="11" max="11" width="16.5703125" style="2" customWidth="1"/>
    <col min="12" max="12" width="8.7109375" style="3" customWidth="1"/>
    <col min="13" max="13" width="14.42578125" style="3" customWidth="1"/>
    <col min="14" max="14" width="41.42578125" style="3" customWidth="1"/>
    <col min="15" max="15" width="13.5703125" style="4" customWidth="1"/>
    <col min="16" max="16" width="14.28515625" style="2" customWidth="1"/>
    <col min="17" max="17" width="6.140625" style="1" customWidth="1"/>
    <col min="18" max="18" width="16" style="2" customWidth="1"/>
    <col min="19" max="116" width="4.42578125" style="1" customWidth="1"/>
    <col min="117" max="117" width="4.5703125" style="1" customWidth="1"/>
    <col min="118" max="235" width="4.42578125" style="1" customWidth="1"/>
    <col min="236" max="236" width="56.140625" style="1"/>
    <col min="237" max="237" width="1.42578125" style="1" customWidth="1"/>
    <col min="238" max="238" width="2.42578125" style="1" customWidth="1"/>
    <col min="239" max="239" width="13.140625" style="1" customWidth="1"/>
    <col min="240" max="240" width="3" style="1" customWidth="1"/>
    <col min="241" max="241" width="6.42578125" style="1" customWidth="1"/>
    <col min="242" max="242" width="6.5703125" style="1" customWidth="1"/>
    <col min="243" max="244" width="7.42578125" style="1" customWidth="1"/>
    <col min="245" max="245" width="6.5703125" style="1" customWidth="1"/>
    <col min="246" max="246" width="19.28515625" style="1" customWidth="1"/>
    <col min="247" max="247" width="21" style="1" customWidth="1"/>
    <col min="248" max="248" width="6.7109375" style="1" customWidth="1"/>
    <col min="249" max="249" width="6.5703125" style="1" customWidth="1"/>
    <col min="250" max="250" width="6.140625" style="1" customWidth="1"/>
    <col min="251" max="251" width="3.42578125" style="1" customWidth="1"/>
    <col min="252" max="252" width="7.140625" style="1" customWidth="1"/>
    <col min="253" max="253" width="8.140625" style="1" customWidth="1"/>
    <col min="254" max="254" width="2.7109375" style="1" customWidth="1"/>
    <col min="255" max="255" width="5.42578125" style="1" customWidth="1"/>
    <col min="256" max="256" width="1.7109375" style="1" customWidth="1"/>
    <col min="257" max="257" width="4.42578125" style="1" customWidth="1"/>
    <col min="258" max="490" width="56.140625" style="1"/>
    <col min="491" max="491" width="1.42578125" style="1" customWidth="1"/>
    <col min="492" max="492" width="4.5703125" style="1" customWidth="1"/>
    <col min="493" max="493" width="12" style="1" customWidth="1"/>
    <col min="494" max="494" width="6.28515625" style="1" customWidth="1"/>
    <col min="495" max="495" width="3" style="1" customWidth="1"/>
    <col min="496" max="496" width="6.7109375" style="1" customWidth="1"/>
    <col min="497" max="497" width="6.42578125" style="1" customWidth="1"/>
    <col min="498" max="498" width="6.5703125" style="1" customWidth="1"/>
    <col min="499" max="500" width="7.42578125" style="1" customWidth="1"/>
    <col min="501" max="501" width="6.5703125" style="1" customWidth="1"/>
    <col min="502" max="502" width="19.28515625" style="1" customWidth="1"/>
    <col min="503" max="503" width="21" style="1" customWidth="1"/>
    <col min="504" max="504" width="6.7109375" style="1" customWidth="1"/>
    <col min="505" max="505" width="6.5703125" style="1" customWidth="1"/>
    <col min="506" max="506" width="6.140625" style="1" customWidth="1"/>
    <col min="507" max="507" width="3.42578125" style="1" customWidth="1"/>
    <col min="508" max="508" width="7.140625" style="1" customWidth="1"/>
    <col min="509" max="509" width="8.140625" style="1" customWidth="1"/>
    <col min="510" max="510" width="2.7109375" style="1" customWidth="1"/>
    <col min="511" max="511" width="5.42578125" style="1" customWidth="1"/>
    <col min="512" max="512" width="1.7109375" style="1" customWidth="1"/>
    <col min="513" max="513" width="4.42578125" style="1" customWidth="1"/>
    <col min="514" max="746" width="56.140625" style="1"/>
    <col min="747" max="747" width="1.42578125" style="1" customWidth="1"/>
    <col min="748" max="748" width="4.5703125" style="1" customWidth="1"/>
    <col min="749" max="749" width="12" style="1" customWidth="1"/>
    <col min="750" max="750" width="6.28515625" style="1" customWidth="1"/>
    <col min="751" max="751" width="3" style="1" customWidth="1"/>
    <col min="752" max="752" width="6.7109375" style="1" customWidth="1"/>
    <col min="753" max="753" width="6.42578125" style="1" customWidth="1"/>
    <col min="754" max="754" width="6.5703125" style="1" customWidth="1"/>
    <col min="755" max="756" width="7.42578125" style="1" customWidth="1"/>
    <col min="757" max="757" width="6.5703125" style="1" customWidth="1"/>
    <col min="758" max="758" width="19.28515625" style="1" customWidth="1"/>
    <col min="759" max="759" width="21" style="1" customWidth="1"/>
    <col min="760" max="760" width="6.7109375" style="1" customWidth="1"/>
    <col min="761" max="761" width="6.5703125" style="1" customWidth="1"/>
    <col min="762" max="762" width="6.140625" style="1" customWidth="1"/>
    <col min="763" max="763" width="3.42578125" style="1" customWidth="1"/>
    <col min="764" max="764" width="7.140625" style="1" customWidth="1"/>
    <col min="765" max="765" width="8.140625" style="1" customWidth="1"/>
    <col min="766" max="766" width="2.7109375" style="1" customWidth="1"/>
    <col min="767" max="767" width="5.42578125" style="1" customWidth="1"/>
    <col min="768" max="768" width="1.7109375" style="1" customWidth="1"/>
    <col min="769" max="769" width="4.42578125" style="1" customWidth="1"/>
    <col min="770" max="1002" width="56.140625" style="1"/>
    <col min="1003" max="1003" width="1.42578125" style="1" customWidth="1"/>
    <col min="1004" max="1004" width="4.5703125" style="1" customWidth="1"/>
    <col min="1005" max="1005" width="12" style="1" customWidth="1"/>
    <col min="1006" max="1006" width="6.28515625" style="1" customWidth="1"/>
    <col min="1007" max="1007" width="3" style="1" customWidth="1"/>
    <col min="1008" max="1008" width="6.7109375" style="1" customWidth="1"/>
    <col min="1009" max="1009" width="6.42578125" style="1" customWidth="1"/>
    <col min="1010" max="1010" width="6.5703125" style="1" customWidth="1"/>
    <col min="1011" max="1012" width="7.42578125" style="1" customWidth="1"/>
    <col min="1013" max="1013" width="6.5703125" style="1" customWidth="1"/>
    <col min="1014" max="1014" width="19.28515625" style="1" customWidth="1"/>
    <col min="1015" max="1015" width="21" style="1" customWidth="1"/>
    <col min="1016" max="1016" width="6.7109375" style="1" customWidth="1"/>
    <col min="1017" max="1017" width="6.5703125" style="1" customWidth="1"/>
    <col min="1018" max="1018" width="6.140625" style="1" customWidth="1"/>
    <col min="1019" max="1019" width="3.42578125" style="1" customWidth="1"/>
    <col min="1020" max="1020" width="7.140625" style="1" customWidth="1"/>
    <col min="1021" max="1021" width="8.140625" style="1" customWidth="1"/>
    <col min="1022" max="1022" width="2.7109375" style="1" customWidth="1"/>
    <col min="1023" max="1023" width="5.42578125" style="1" customWidth="1"/>
    <col min="1024" max="1024" width="1.7109375" style="1" customWidth="1"/>
    <col min="1025" max="1025" width="4.42578125" style="1" customWidth="1"/>
    <col min="1026" max="1258" width="56.140625" style="1"/>
    <col min="1259" max="1259" width="1.42578125" style="1" customWidth="1"/>
    <col min="1260" max="1260" width="4.5703125" style="1" customWidth="1"/>
    <col min="1261" max="1261" width="12" style="1" customWidth="1"/>
    <col min="1262" max="1262" width="6.28515625" style="1" customWidth="1"/>
    <col min="1263" max="1263" width="3" style="1" customWidth="1"/>
    <col min="1264" max="1264" width="6.7109375" style="1" customWidth="1"/>
    <col min="1265" max="1265" width="6.42578125" style="1" customWidth="1"/>
    <col min="1266" max="1266" width="6.5703125" style="1" customWidth="1"/>
    <col min="1267" max="1268" width="7.42578125" style="1" customWidth="1"/>
    <col min="1269" max="1269" width="6.5703125" style="1" customWidth="1"/>
    <col min="1270" max="1270" width="19.28515625" style="1" customWidth="1"/>
    <col min="1271" max="1271" width="21" style="1" customWidth="1"/>
    <col min="1272" max="1272" width="6.7109375" style="1" customWidth="1"/>
    <col min="1273" max="1273" width="6.5703125" style="1" customWidth="1"/>
    <col min="1274" max="1274" width="6.140625" style="1" customWidth="1"/>
    <col min="1275" max="1275" width="3.42578125" style="1" customWidth="1"/>
    <col min="1276" max="1276" width="7.140625" style="1" customWidth="1"/>
    <col min="1277" max="1277" width="8.140625" style="1" customWidth="1"/>
    <col min="1278" max="1278" width="2.7109375" style="1" customWidth="1"/>
    <col min="1279" max="1279" width="5.42578125" style="1" customWidth="1"/>
    <col min="1280" max="1280" width="1.7109375" style="1" customWidth="1"/>
    <col min="1281" max="1281" width="4.42578125" style="1" customWidth="1"/>
    <col min="1282" max="1514" width="56.140625" style="1"/>
    <col min="1515" max="1515" width="1.42578125" style="1" customWidth="1"/>
    <col min="1516" max="1516" width="4.5703125" style="1" customWidth="1"/>
    <col min="1517" max="1517" width="12" style="1" customWidth="1"/>
    <col min="1518" max="1518" width="6.28515625" style="1" customWidth="1"/>
    <col min="1519" max="1519" width="3" style="1" customWidth="1"/>
    <col min="1520" max="1520" width="6.7109375" style="1" customWidth="1"/>
    <col min="1521" max="1521" width="6.42578125" style="1" customWidth="1"/>
    <col min="1522" max="1522" width="6.5703125" style="1" customWidth="1"/>
    <col min="1523" max="1524" width="7.42578125" style="1" customWidth="1"/>
    <col min="1525" max="1525" width="6.5703125" style="1" customWidth="1"/>
    <col min="1526" max="1526" width="19.28515625" style="1" customWidth="1"/>
    <col min="1527" max="1527" width="21" style="1" customWidth="1"/>
    <col min="1528" max="1528" width="6.7109375" style="1" customWidth="1"/>
    <col min="1529" max="1529" width="6.5703125" style="1" customWidth="1"/>
    <col min="1530" max="1530" width="6.140625" style="1" customWidth="1"/>
    <col min="1531" max="1531" width="3.42578125" style="1" customWidth="1"/>
    <col min="1532" max="1532" width="7.140625" style="1" customWidth="1"/>
    <col min="1533" max="1533" width="8.140625" style="1" customWidth="1"/>
    <col min="1534" max="1534" width="2.7109375" style="1" customWidth="1"/>
    <col min="1535" max="1535" width="5.42578125" style="1" customWidth="1"/>
    <col min="1536" max="1536" width="1.7109375" style="1" customWidth="1"/>
    <col min="1537" max="1537" width="4.42578125" style="1" customWidth="1"/>
    <col min="1538" max="1770" width="56.140625" style="1"/>
    <col min="1771" max="1771" width="1.42578125" style="1" customWidth="1"/>
    <col min="1772" max="1772" width="4.5703125" style="1" customWidth="1"/>
    <col min="1773" max="1773" width="12" style="1" customWidth="1"/>
    <col min="1774" max="1774" width="6.28515625" style="1" customWidth="1"/>
    <col min="1775" max="1775" width="3" style="1" customWidth="1"/>
    <col min="1776" max="1776" width="6.7109375" style="1" customWidth="1"/>
    <col min="1777" max="1777" width="6.42578125" style="1" customWidth="1"/>
    <col min="1778" max="1778" width="6.5703125" style="1" customWidth="1"/>
    <col min="1779" max="1780" width="7.42578125" style="1" customWidth="1"/>
    <col min="1781" max="1781" width="6.5703125" style="1" customWidth="1"/>
    <col min="1782" max="1782" width="19.28515625" style="1" customWidth="1"/>
    <col min="1783" max="1783" width="21" style="1" customWidth="1"/>
    <col min="1784" max="1784" width="6.7109375" style="1" customWidth="1"/>
    <col min="1785" max="1785" width="6.5703125" style="1" customWidth="1"/>
    <col min="1786" max="1786" width="6.140625" style="1" customWidth="1"/>
    <col min="1787" max="1787" width="3.42578125" style="1" customWidth="1"/>
    <col min="1788" max="1788" width="7.140625" style="1" customWidth="1"/>
    <col min="1789" max="1789" width="8.140625" style="1" customWidth="1"/>
    <col min="1790" max="1790" width="2.7109375" style="1" customWidth="1"/>
    <col min="1791" max="1791" width="5.42578125" style="1" customWidth="1"/>
    <col min="1792" max="1792" width="1.7109375" style="1" customWidth="1"/>
    <col min="1793" max="1793" width="4.42578125" style="1" customWidth="1"/>
    <col min="1794" max="2026" width="56.140625" style="1"/>
    <col min="2027" max="2027" width="1.42578125" style="1" customWidth="1"/>
    <col min="2028" max="2028" width="4.5703125" style="1" customWidth="1"/>
    <col min="2029" max="2029" width="12" style="1" customWidth="1"/>
    <col min="2030" max="2030" width="6.28515625" style="1" customWidth="1"/>
    <col min="2031" max="2031" width="3" style="1" customWidth="1"/>
    <col min="2032" max="2032" width="6.7109375" style="1" customWidth="1"/>
    <col min="2033" max="2033" width="6.42578125" style="1" customWidth="1"/>
    <col min="2034" max="2034" width="6.5703125" style="1" customWidth="1"/>
    <col min="2035" max="2036" width="7.42578125" style="1" customWidth="1"/>
    <col min="2037" max="2037" width="6.5703125" style="1" customWidth="1"/>
    <col min="2038" max="2038" width="19.28515625" style="1" customWidth="1"/>
    <col min="2039" max="2039" width="21" style="1" customWidth="1"/>
    <col min="2040" max="2040" width="6.7109375" style="1" customWidth="1"/>
    <col min="2041" max="2041" width="6.5703125" style="1" customWidth="1"/>
    <col min="2042" max="2042" width="6.140625" style="1" customWidth="1"/>
    <col min="2043" max="2043" width="3.42578125" style="1" customWidth="1"/>
    <col min="2044" max="2044" width="7.140625" style="1" customWidth="1"/>
    <col min="2045" max="2045" width="8.140625" style="1" customWidth="1"/>
    <col min="2046" max="2046" width="2.7109375" style="1" customWidth="1"/>
    <col min="2047" max="2047" width="5.42578125" style="1" customWidth="1"/>
    <col min="2048" max="2048" width="1.7109375" style="1" customWidth="1"/>
    <col min="2049" max="2049" width="4.42578125" style="1" customWidth="1"/>
    <col min="2050" max="2282" width="56.140625" style="1"/>
    <col min="2283" max="2283" width="1.42578125" style="1" customWidth="1"/>
    <col min="2284" max="2284" width="4.5703125" style="1" customWidth="1"/>
    <col min="2285" max="2285" width="12" style="1" customWidth="1"/>
    <col min="2286" max="2286" width="6.28515625" style="1" customWidth="1"/>
    <col min="2287" max="2287" width="3" style="1" customWidth="1"/>
    <col min="2288" max="2288" width="6.7109375" style="1" customWidth="1"/>
    <col min="2289" max="2289" width="6.42578125" style="1" customWidth="1"/>
    <col min="2290" max="2290" width="6.5703125" style="1" customWidth="1"/>
    <col min="2291" max="2292" width="7.42578125" style="1" customWidth="1"/>
    <col min="2293" max="2293" width="6.5703125" style="1" customWidth="1"/>
    <col min="2294" max="2294" width="19.28515625" style="1" customWidth="1"/>
    <col min="2295" max="2295" width="21" style="1" customWidth="1"/>
    <col min="2296" max="2296" width="6.7109375" style="1" customWidth="1"/>
    <col min="2297" max="2297" width="6.5703125" style="1" customWidth="1"/>
    <col min="2298" max="2298" width="6.140625" style="1" customWidth="1"/>
    <col min="2299" max="2299" width="3.42578125" style="1" customWidth="1"/>
    <col min="2300" max="2300" width="7.140625" style="1" customWidth="1"/>
    <col min="2301" max="2301" width="8.140625" style="1" customWidth="1"/>
    <col min="2302" max="2302" width="2.7109375" style="1" customWidth="1"/>
    <col min="2303" max="2303" width="5.42578125" style="1" customWidth="1"/>
    <col min="2304" max="2304" width="1.7109375" style="1" customWidth="1"/>
    <col min="2305" max="2305" width="4.42578125" style="1" customWidth="1"/>
    <col min="2306" max="2538" width="56.140625" style="1"/>
    <col min="2539" max="2539" width="1.42578125" style="1" customWidth="1"/>
    <col min="2540" max="2540" width="4.5703125" style="1" customWidth="1"/>
    <col min="2541" max="2541" width="12" style="1" customWidth="1"/>
    <col min="2542" max="2542" width="6.28515625" style="1" customWidth="1"/>
    <col min="2543" max="2543" width="3" style="1" customWidth="1"/>
    <col min="2544" max="2544" width="6.7109375" style="1" customWidth="1"/>
    <col min="2545" max="2545" width="6.42578125" style="1" customWidth="1"/>
    <col min="2546" max="2546" width="6.5703125" style="1" customWidth="1"/>
    <col min="2547" max="2548" width="7.42578125" style="1" customWidth="1"/>
    <col min="2549" max="2549" width="6.5703125" style="1" customWidth="1"/>
    <col min="2550" max="2550" width="19.28515625" style="1" customWidth="1"/>
    <col min="2551" max="2551" width="21" style="1" customWidth="1"/>
    <col min="2552" max="2552" width="6.7109375" style="1" customWidth="1"/>
    <col min="2553" max="2553" width="6.5703125" style="1" customWidth="1"/>
    <col min="2554" max="2554" width="6.140625" style="1" customWidth="1"/>
    <col min="2555" max="2555" width="3.42578125" style="1" customWidth="1"/>
    <col min="2556" max="2556" width="7.140625" style="1" customWidth="1"/>
    <col min="2557" max="2557" width="8.140625" style="1" customWidth="1"/>
    <col min="2558" max="2558" width="2.7109375" style="1" customWidth="1"/>
    <col min="2559" max="2559" width="5.42578125" style="1" customWidth="1"/>
    <col min="2560" max="2560" width="1.7109375" style="1" customWidth="1"/>
    <col min="2561" max="2561" width="4.42578125" style="1" customWidth="1"/>
    <col min="2562" max="2794" width="56.140625" style="1"/>
    <col min="2795" max="2795" width="1.42578125" style="1" customWidth="1"/>
    <col min="2796" max="2796" width="4.5703125" style="1" customWidth="1"/>
    <col min="2797" max="2797" width="12" style="1" customWidth="1"/>
    <col min="2798" max="2798" width="6.28515625" style="1" customWidth="1"/>
    <col min="2799" max="2799" width="3" style="1" customWidth="1"/>
    <col min="2800" max="2800" width="6.7109375" style="1" customWidth="1"/>
    <col min="2801" max="2801" width="6.42578125" style="1" customWidth="1"/>
    <col min="2802" max="2802" width="6.5703125" style="1" customWidth="1"/>
    <col min="2803" max="2804" width="7.42578125" style="1" customWidth="1"/>
    <col min="2805" max="2805" width="6.5703125" style="1" customWidth="1"/>
    <col min="2806" max="2806" width="19.28515625" style="1" customWidth="1"/>
    <col min="2807" max="2807" width="21" style="1" customWidth="1"/>
    <col min="2808" max="2808" width="6.7109375" style="1" customWidth="1"/>
    <col min="2809" max="2809" width="6.5703125" style="1" customWidth="1"/>
    <col min="2810" max="2810" width="6.140625" style="1" customWidth="1"/>
    <col min="2811" max="2811" width="3.42578125" style="1" customWidth="1"/>
    <col min="2812" max="2812" width="7.140625" style="1" customWidth="1"/>
    <col min="2813" max="2813" width="8.140625" style="1" customWidth="1"/>
    <col min="2814" max="2814" width="2.7109375" style="1" customWidth="1"/>
    <col min="2815" max="2815" width="5.42578125" style="1" customWidth="1"/>
    <col min="2816" max="2816" width="1.7109375" style="1" customWidth="1"/>
    <col min="2817" max="2817" width="4.42578125" style="1" customWidth="1"/>
    <col min="2818" max="3050" width="56.140625" style="1"/>
    <col min="3051" max="3051" width="1.42578125" style="1" customWidth="1"/>
    <col min="3052" max="3052" width="4.5703125" style="1" customWidth="1"/>
    <col min="3053" max="3053" width="12" style="1" customWidth="1"/>
    <col min="3054" max="3054" width="6.28515625" style="1" customWidth="1"/>
    <col min="3055" max="3055" width="3" style="1" customWidth="1"/>
    <col min="3056" max="3056" width="6.7109375" style="1" customWidth="1"/>
    <col min="3057" max="3057" width="6.42578125" style="1" customWidth="1"/>
    <col min="3058" max="3058" width="6.5703125" style="1" customWidth="1"/>
    <col min="3059" max="3060" width="7.42578125" style="1" customWidth="1"/>
    <col min="3061" max="3061" width="6.5703125" style="1" customWidth="1"/>
    <col min="3062" max="3062" width="19.28515625" style="1" customWidth="1"/>
    <col min="3063" max="3063" width="21" style="1" customWidth="1"/>
    <col min="3064" max="3064" width="6.7109375" style="1" customWidth="1"/>
    <col min="3065" max="3065" width="6.5703125" style="1" customWidth="1"/>
    <col min="3066" max="3066" width="6.140625" style="1" customWidth="1"/>
    <col min="3067" max="3067" width="3.42578125" style="1" customWidth="1"/>
    <col min="3068" max="3068" width="7.140625" style="1" customWidth="1"/>
    <col min="3069" max="3069" width="8.140625" style="1" customWidth="1"/>
    <col min="3070" max="3070" width="2.7109375" style="1" customWidth="1"/>
    <col min="3071" max="3071" width="5.42578125" style="1" customWidth="1"/>
    <col min="3072" max="3072" width="1.7109375" style="1" customWidth="1"/>
    <col min="3073" max="3073" width="4.42578125" style="1" customWidth="1"/>
    <col min="3074" max="3306" width="56.140625" style="1"/>
    <col min="3307" max="3307" width="1.42578125" style="1" customWidth="1"/>
    <col min="3308" max="3308" width="4.5703125" style="1" customWidth="1"/>
    <col min="3309" max="3309" width="12" style="1" customWidth="1"/>
    <col min="3310" max="3310" width="6.28515625" style="1" customWidth="1"/>
    <col min="3311" max="3311" width="3" style="1" customWidth="1"/>
    <col min="3312" max="3312" width="6.7109375" style="1" customWidth="1"/>
    <col min="3313" max="3313" width="6.42578125" style="1" customWidth="1"/>
    <col min="3314" max="3314" width="6.5703125" style="1" customWidth="1"/>
    <col min="3315" max="3316" width="7.42578125" style="1" customWidth="1"/>
    <col min="3317" max="3317" width="6.5703125" style="1" customWidth="1"/>
    <col min="3318" max="3318" width="19.28515625" style="1" customWidth="1"/>
    <col min="3319" max="3319" width="21" style="1" customWidth="1"/>
    <col min="3320" max="3320" width="6.7109375" style="1" customWidth="1"/>
    <col min="3321" max="3321" width="6.5703125" style="1" customWidth="1"/>
    <col min="3322" max="3322" width="6.140625" style="1" customWidth="1"/>
    <col min="3323" max="3323" width="3.42578125" style="1" customWidth="1"/>
    <col min="3324" max="3324" width="7.140625" style="1" customWidth="1"/>
    <col min="3325" max="3325" width="8.140625" style="1" customWidth="1"/>
    <col min="3326" max="3326" width="2.7109375" style="1" customWidth="1"/>
    <col min="3327" max="3327" width="5.42578125" style="1" customWidth="1"/>
    <col min="3328" max="3328" width="1.7109375" style="1" customWidth="1"/>
    <col min="3329" max="3329" width="4.42578125" style="1" customWidth="1"/>
    <col min="3330" max="3562" width="56.140625" style="1"/>
    <col min="3563" max="3563" width="1.42578125" style="1" customWidth="1"/>
    <col min="3564" max="3564" width="4.5703125" style="1" customWidth="1"/>
    <col min="3565" max="3565" width="12" style="1" customWidth="1"/>
    <col min="3566" max="3566" width="6.28515625" style="1" customWidth="1"/>
    <col min="3567" max="3567" width="3" style="1" customWidth="1"/>
    <col min="3568" max="3568" width="6.7109375" style="1" customWidth="1"/>
    <col min="3569" max="3569" width="6.42578125" style="1" customWidth="1"/>
    <col min="3570" max="3570" width="6.5703125" style="1" customWidth="1"/>
    <col min="3571" max="3572" width="7.42578125" style="1" customWidth="1"/>
    <col min="3573" max="3573" width="6.5703125" style="1" customWidth="1"/>
    <col min="3574" max="3574" width="19.28515625" style="1" customWidth="1"/>
    <col min="3575" max="3575" width="21" style="1" customWidth="1"/>
    <col min="3576" max="3576" width="6.7109375" style="1" customWidth="1"/>
    <col min="3577" max="3577" width="6.5703125" style="1" customWidth="1"/>
    <col min="3578" max="3578" width="6.140625" style="1" customWidth="1"/>
    <col min="3579" max="3579" width="3.42578125" style="1" customWidth="1"/>
    <col min="3580" max="3580" width="7.140625" style="1" customWidth="1"/>
    <col min="3581" max="3581" width="8.140625" style="1" customWidth="1"/>
    <col min="3582" max="3582" width="2.7109375" style="1" customWidth="1"/>
    <col min="3583" max="3583" width="5.42578125" style="1" customWidth="1"/>
    <col min="3584" max="3584" width="1.7109375" style="1" customWidth="1"/>
    <col min="3585" max="3585" width="4.42578125" style="1" customWidth="1"/>
    <col min="3586" max="3818" width="56.140625" style="1"/>
    <col min="3819" max="3819" width="1.42578125" style="1" customWidth="1"/>
    <col min="3820" max="3820" width="4.5703125" style="1" customWidth="1"/>
    <col min="3821" max="3821" width="12" style="1" customWidth="1"/>
    <col min="3822" max="3822" width="6.28515625" style="1" customWidth="1"/>
    <col min="3823" max="3823" width="3" style="1" customWidth="1"/>
    <col min="3824" max="3824" width="6.7109375" style="1" customWidth="1"/>
    <col min="3825" max="3825" width="6.42578125" style="1" customWidth="1"/>
    <col min="3826" max="3826" width="6.5703125" style="1" customWidth="1"/>
    <col min="3827" max="3828" width="7.42578125" style="1" customWidth="1"/>
    <col min="3829" max="3829" width="6.5703125" style="1" customWidth="1"/>
    <col min="3830" max="3830" width="19.28515625" style="1" customWidth="1"/>
    <col min="3831" max="3831" width="21" style="1" customWidth="1"/>
    <col min="3832" max="3832" width="6.7109375" style="1" customWidth="1"/>
    <col min="3833" max="3833" width="6.5703125" style="1" customWidth="1"/>
    <col min="3834" max="3834" width="6.140625" style="1" customWidth="1"/>
    <col min="3835" max="3835" width="3.42578125" style="1" customWidth="1"/>
    <col min="3836" max="3836" width="7.140625" style="1" customWidth="1"/>
    <col min="3837" max="3837" width="8.140625" style="1" customWidth="1"/>
    <col min="3838" max="3838" width="2.7109375" style="1" customWidth="1"/>
    <col min="3839" max="3839" width="5.42578125" style="1" customWidth="1"/>
    <col min="3840" max="3840" width="1.7109375" style="1" customWidth="1"/>
    <col min="3841" max="3841" width="4.42578125" style="1" customWidth="1"/>
    <col min="3842" max="4074" width="56.140625" style="1"/>
    <col min="4075" max="4075" width="1.42578125" style="1" customWidth="1"/>
    <col min="4076" max="4076" width="4.5703125" style="1" customWidth="1"/>
    <col min="4077" max="4077" width="12" style="1" customWidth="1"/>
    <col min="4078" max="4078" width="6.28515625" style="1" customWidth="1"/>
    <col min="4079" max="4079" width="3" style="1" customWidth="1"/>
    <col min="4080" max="4080" width="6.7109375" style="1" customWidth="1"/>
    <col min="4081" max="4081" width="6.42578125" style="1" customWidth="1"/>
    <col min="4082" max="4082" width="6.5703125" style="1" customWidth="1"/>
    <col min="4083" max="4084" width="7.42578125" style="1" customWidth="1"/>
    <col min="4085" max="4085" width="6.5703125" style="1" customWidth="1"/>
    <col min="4086" max="4086" width="19.28515625" style="1" customWidth="1"/>
    <col min="4087" max="4087" width="21" style="1" customWidth="1"/>
    <col min="4088" max="4088" width="6.7109375" style="1" customWidth="1"/>
    <col min="4089" max="4089" width="6.5703125" style="1" customWidth="1"/>
    <col min="4090" max="4090" width="6.140625" style="1" customWidth="1"/>
    <col min="4091" max="4091" width="3.42578125" style="1" customWidth="1"/>
    <col min="4092" max="4092" width="7.140625" style="1" customWidth="1"/>
    <col min="4093" max="4093" width="8.140625" style="1" customWidth="1"/>
    <col min="4094" max="4094" width="2.7109375" style="1" customWidth="1"/>
    <col min="4095" max="4095" width="5.42578125" style="1" customWidth="1"/>
    <col min="4096" max="4096" width="1.7109375" style="1" customWidth="1"/>
    <col min="4097" max="4097" width="4.42578125" style="1" customWidth="1"/>
    <col min="4098" max="4330" width="56.140625" style="1"/>
    <col min="4331" max="4331" width="1.42578125" style="1" customWidth="1"/>
    <col min="4332" max="4332" width="4.5703125" style="1" customWidth="1"/>
    <col min="4333" max="4333" width="12" style="1" customWidth="1"/>
    <col min="4334" max="4334" width="6.28515625" style="1" customWidth="1"/>
    <col min="4335" max="4335" width="3" style="1" customWidth="1"/>
    <col min="4336" max="4336" width="6.7109375" style="1" customWidth="1"/>
    <col min="4337" max="4337" width="6.42578125" style="1" customWidth="1"/>
    <col min="4338" max="4338" width="6.5703125" style="1" customWidth="1"/>
    <col min="4339" max="4340" width="7.42578125" style="1" customWidth="1"/>
    <col min="4341" max="4341" width="6.5703125" style="1" customWidth="1"/>
    <col min="4342" max="4342" width="19.28515625" style="1" customWidth="1"/>
    <col min="4343" max="4343" width="21" style="1" customWidth="1"/>
    <col min="4344" max="4344" width="6.7109375" style="1" customWidth="1"/>
    <col min="4345" max="4345" width="6.5703125" style="1" customWidth="1"/>
    <col min="4346" max="4346" width="6.140625" style="1" customWidth="1"/>
    <col min="4347" max="4347" width="3.42578125" style="1" customWidth="1"/>
    <col min="4348" max="4348" width="7.140625" style="1" customWidth="1"/>
    <col min="4349" max="4349" width="8.140625" style="1" customWidth="1"/>
    <col min="4350" max="4350" width="2.7109375" style="1" customWidth="1"/>
    <col min="4351" max="4351" width="5.42578125" style="1" customWidth="1"/>
    <col min="4352" max="4352" width="1.7109375" style="1" customWidth="1"/>
    <col min="4353" max="4353" width="4.42578125" style="1" customWidth="1"/>
    <col min="4354" max="4586" width="56.140625" style="1"/>
    <col min="4587" max="4587" width="1.42578125" style="1" customWidth="1"/>
    <col min="4588" max="4588" width="4.5703125" style="1" customWidth="1"/>
    <col min="4589" max="4589" width="12" style="1" customWidth="1"/>
    <col min="4590" max="4590" width="6.28515625" style="1" customWidth="1"/>
    <col min="4591" max="4591" width="3" style="1" customWidth="1"/>
    <col min="4592" max="4592" width="6.7109375" style="1" customWidth="1"/>
    <col min="4593" max="4593" width="6.42578125" style="1" customWidth="1"/>
    <col min="4594" max="4594" width="6.5703125" style="1" customWidth="1"/>
    <col min="4595" max="4596" width="7.42578125" style="1" customWidth="1"/>
    <col min="4597" max="4597" width="6.5703125" style="1" customWidth="1"/>
    <col min="4598" max="4598" width="19.28515625" style="1" customWidth="1"/>
    <col min="4599" max="4599" width="21" style="1" customWidth="1"/>
    <col min="4600" max="4600" width="6.7109375" style="1" customWidth="1"/>
    <col min="4601" max="4601" width="6.5703125" style="1" customWidth="1"/>
    <col min="4602" max="4602" width="6.140625" style="1" customWidth="1"/>
    <col min="4603" max="4603" width="3.42578125" style="1" customWidth="1"/>
    <col min="4604" max="4604" width="7.140625" style="1" customWidth="1"/>
    <col min="4605" max="4605" width="8.140625" style="1" customWidth="1"/>
    <col min="4606" max="4606" width="2.7109375" style="1" customWidth="1"/>
    <col min="4607" max="4607" width="5.42578125" style="1" customWidth="1"/>
    <col min="4608" max="4608" width="1.7109375" style="1" customWidth="1"/>
    <col min="4609" max="4609" width="4.42578125" style="1" customWidth="1"/>
    <col min="4610" max="4842" width="56.140625" style="1"/>
    <col min="4843" max="4843" width="1.42578125" style="1" customWidth="1"/>
    <col min="4844" max="4844" width="4.5703125" style="1" customWidth="1"/>
    <col min="4845" max="4845" width="12" style="1" customWidth="1"/>
    <col min="4846" max="4846" width="6.28515625" style="1" customWidth="1"/>
    <col min="4847" max="4847" width="3" style="1" customWidth="1"/>
    <col min="4848" max="4848" width="6.7109375" style="1" customWidth="1"/>
    <col min="4849" max="4849" width="6.42578125" style="1" customWidth="1"/>
    <col min="4850" max="4850" width="6.5703125" style="1" customWidth="1"/>
    <col min="4851" max="4852" width="7.42578125" style="1" customWidth="1"/>
    <col min="4853" max="4853" width="6.5703125" style="1" customWidth="1"/>
    <col min="4854" max="4854" width="19.28515625" style="1" customWidth="1"/>
    <col min="4855" max="4855" width="21" style="1" customWidth="1"/>
    <col min="4856" max="4856" width="6.7109375" style="1" customWidth="1"/>
    <col min="4857" max="4857" width="6.5703125" style="1" customWidth="1"/>
    <col min="4858" max="4858" width="6.140625" style="1" customWidth="1"/>
    <col min="4859" max="4859" width="3.42578125" style="1" customWidth="1"/>
    <col min="4860" max="4860" width="7.140625" style="1" customWidth="1"/>
    <col min="4861" max="4861" width="8.140625" style="1" customWidth="1"/>
    <col min="4862" max="4862" width="2.7109375" style="1" customWidth="1"/>
    <col min="4863" max="4863" width="5.42578125" style="1" customWidth="1"/>
    <col min="4864" max="4864" width="1.7109375" style="1" customWidth="1"/>
    <col min="4865" max="4865" width="4.42578125" style="1" customWidth="1"/>
    <col min="4866" max="5098" width="56.140625" style="1"/>
    <col min="5099" max="5099" width="1.42578125" style="1" customWidth="1"/>
    <col min="5100" max="5100" width="4.5703125" style="1" customWidth="1"/>
    <col min="5101" max="5101" width="12" style="1" customWidth="1"/>
    <col min="5102" max="5102" width="6.28515625" style="1" customWidth="1"/>
    <col min="5103" max="5103" width="3" style="1" customWidth="1"/>
    <col min="5104" max="5104" width="6.7109375" style="1" customWidth="1"/>
    <col min="5105" max="5105" width="6.42578125" style="1" customWidth="1"/>
    <col min="5106" max="5106" width="6.5703125" style="1" customWidth="1"/>
    <col min="5107" max="5108" width="7.42578125" style="1" customWidth="1"/>
    <col min="5109" max="5109" width="6.5703125" style="1" customWidth="1"/>
    <col min="5110" max="5110" width="19.28515625" style="1" customWidth="1"/>
    <col min="5111" max="5111" width="21" style="1" customWidth="1"/>
    <col min="5112" max="5112" width="6.7109375" style="1" customWidth="1"/>
    <col min="5113" max="5113" width="6.5703125" style="1" customWidth="1"/>
    <col min="5114" max="5114" width="6.140625" style="1" customWidth="1"/>
    <col min="5115" max="5115" width="3.42578125" style="1" customWidth="1"/>
    <col min="5116" max="5116" width="7.140625" style="1" customWidth="1"/>
    <col min="5117" max="5117" width="8.140625" style="1" customWidth="1"/>
    <col min="5118" max="5118" width="2.7109375" style="1" customWidth="1"/>
    <col min="5119" max="5119" width="5.42578125" style="1" customWidth="1"/>
    <col min="5120" max="5120" width="1.7109375" style="1" customWidth="1"/>
    <col min="5121" max="5121" width="4.42578125" style="1" customWidth="1"/>
    <col min="5122" max="5354" width="56.140625" style="1"/>
    <col min="5355" max="5355" width="1.42578125" style="1" customWidth="1"/>
    <col min="5356" max="5356" width="4.5703125" style="1" customWidth="1"/>
    <col min="5357" max="5357" width="12" style="1" customWidth="1"/>
    <col min="5358" max="5358" width="6.28515625" style="1" customWidth="1"/>
    <col min="5359" max="5359" width="3" style="1" customWidth="1"/>
    <col min="5360" max="5360" width="6.7109375" style="1" customWidth="1"/>
    <col min="5361" max="5361" width="6.42578125" style="1" customWidth="1"/>
    <col min="5362" max="5362" width="6.5703125" style="1" customWidth="1"/>
    <col min="5363" max="5364" width="7.42578125" style="1" customWidth="1"/>
    <col min="5365" max="5365" width="6.5703125" style="1" customWidth="1"/>
    <col min="5366" max="5366" width="19.28515625" style="1" customWidth="1"/>
    <col min="5367" max="5367" width="21" style="1" customWidth="1"/>
    <col min="5368" max="5368" width="6.7109375" style="1" customWidth="1"/>
    <col min="5369" max="5369" width="6.5703125" style="1" customWidth="1"/>
    <col min="5370" max="5370" width="6.140625" style="1" customWidth="1"/>
    <col min="5371" max="5371" width="3.42578125" style="1" customWidth="1"/>
    <col min="5372" max="5372" width="7.140625" style="1" customWidth="1"/>
    <col min="5373" max="5373" width="8.140625" style="1" customWidth="1"/>
    <col min="5374" max="5374" width="2.7109375" style="1" customWidth="1"/>
    <col min="5375" max="5375" width="5.42578125" style="1" customWidth="1"/>
    <col min="5376" max="5376" width="1.7109375" style="1" customWidth="1"/>
    <col min="5377" max="5377" width="4.42578125" style="1" customWidth="1"/>
    <col min="5378" max="5610" width="56.140625" style="1"/>
    <col min="5611" max="5611" width="1.42578125" style="1" customWidth="1"/>
    <col min="5612" max="5612" width="4.5703125" style="1" customWidth="1"/>
    <col min="5613" max="5613" width="12" style="1" customWidth="1"/>
    <col min="5614" max="5614" width="6.28515625" style="1" customWidth="1"/>
    <col min="5615" max="5615" width="3" style="1" customWidth="1"/>
    <col min="5616" max="5616" width="6.7109375" style="1" customWidth="1"/>
    <col min="5617" max="5617" width="6.42578125" style="1" customWidth="1"/>
    <col min="5618" max="5618" width="6.5703125" style="1" customWidth="1"/>
    <col min="5619" max="5620" width="7.42578125" style="1" customWidth="1"/>
    <col min="5621" max="5621" width="6.5703125" style="1" customWidth="1"/>
    <col min="5622" max="5622" width="19.28515625" style="1" customWidth="1"/>
    <col min="5623" max="5623" width="21" style="1" customWidth="1"/>
    <col min="5624" max="5624" width="6.7109375" style="1" customWidth="1"/>
    <col min="5625" max="5625" width="6.5703125" style="1" customWidth="1"/>
    <col min="5626" max="5626" width="6.140625" style="1" customWidth="1"/>
    <col min="5627" max="5627" width="3.42578125" style="1" customWidth="1"/>
    <col min="5628" max="5628" width="7.140625" style="1" customWidth="1"/>
    <col min="5629" max="5629" width="8.140625" style="1" customWidth="1"/>
    <col min="5630" max="5630" width="2.7109375" style="1" customWidth="1"/>
    <col min="5631" max="5631" width="5.42578125" style="1" customWidth="1"/>
    <col min="5632" max="5632" width="1.7109375" style="1" customWidth="1"/>
    <col min="5633" max="5633" width="4.42578125" style="1" customWidth="1"/>
    <col min="5634" max="5866" width="56.140625" style="1"/>
    <col min="5867" max="5867" width="1.42578125" style="1" customWidth="1"/>
    <col min="5868" max="5868" width="4.5703125" style="1" customWidth="1"/>
    <col min="5869" max="5869" width="12" style="1" customWidth="1"/>
    <col min="5870" max="5870" width="6.28515625" style="1" customWidth="1"/>
    <col min="5871" max="5871" width="3" style="1" customWidth="1"/>
    <col min="5872" max="5872" width="6.7109375" style="1" customWidth="1"/>
    <col min="5873" max="5873" width="6.42578125" style="1" customWidth="1"/>
    <col min="5874" max="5874" width="6.5703125" style="1" customWidth="1"/>
    <col min="5875" max="5876" width="7.42578125" style="1" customWidth="1"/>
    <col min="5877" max="5877" width="6.5703125" style="1" customWidth="1"/>
    <col min="5878" max="5878" width="19.28515625" style="1" customWidth="1"/>
    <col min="5879" max="5879" width="21" style="1" customWidth="1"/>
    <col min="5880" max="5880" width="6.7109375" style="1" customWidth="1"/>
    <col min="5881" max="5881" width="6.5703125" style="1" customWidth="1"/>
    <col min="5882" max="5882" width="6.140625" style="1" customWidth="1"/>
    <col min="5883" max="5883" width="3.42578125" style="1" customWidth="1"/>
    <col min="5884" max="5884" width="7.140625" style="1" customWidth="1"/>
    <col min="5885" max="5885" width="8.140625" style="1" customWidth="1"/>
    <col min="5886" max="5886" width="2.7109375" style="1" customWidth="1"/>
    <col min="5887" max="5887" width="5.42578125" style="1" customWidth="1"/>
    <col min="5888" max="5888" width="1.7109375" style="1" customWidth="1"/>
    <col min="5889" max="5889" width="4.42578125" style="1" customWidth="1"/>
    <col min="5890" max="6122" width="56.140625" style="1"/>
    <col min="6123" max="6123" width="1.42578125" style="1" customWidth="1"/>
    <col min="6124" max="6124" width="4.5703125" style="1" customWidth="1"/>
    <col min="6125" max="6125" width="12" style="1" customWidth="1"/>
    <col min="6126" max="6126" width="6.28515625" style="1" customWidth="1"/>
    <col min="6127" max="6127" width="3" style="1" customWidth="1"/>
    <col min="6128" max="6128" width="6.7109375" style="1" customWidth="1"/>
    <col min="6129" max="6129" width="6.42578125" style="1" customWidth="1"/>
    <col min="6130" max="6130" width="6.5703125" style="1" customWidth="1"/>
    <col min="6131" max="6132" width="7.42578125" style="1" customWidth="1"/>
    <col min="6133" max="6133" width="6.5703125" style="1" customWidth="1"/>
    <col min="6134" max="6134" width="19.28515625" style="1" customWidth="1"/>
    <col min="6135" max="6135" width="21" style="1" customWidth="1"/>
    <col min="6136" max="6136" width="6.7109375" style="1" customWidth="1"/>
    <col min="6137" max="6137" width="6.5703125" style="1" customWidth="1"/>
    <col min="6138" max="6138" width="6.140625" style="1" customWidth="1"/>
    <col min="6139" max="6139" width="3.42578125" style="1" customWidth="1"/>
    <col min="6140" max="6140" width="7.140625" style="1" customWidth="1"/>
    <col min="6141" max="6141" width="8.140625" style="1" customWidth="1"/>
    <col min="6142" max="6142" width="2.7109375" style="1" customWidth="1"/>
    <col min="6143" max="6143" width="5.42578125" style="1" customWidth="1"/>
    <col min="6144" max="6144" width="1.7109375" style="1" customWidth="1"/>
    <col min="6145" max="6145" width="4.42578125" style="1" customWidth="1"/>
    <col min="6146" max="6378" width="56.140625" style="1"/>
    <col min="6379" max="6379" width="1.42578125" style="1" customWidth="1"/>
    <col min="6380" max="6380" width="4.5703125" style="1" customWidth="1"/>
    <col min="6381" max="6381" width="12" style="1" customWidth="1"/>
    <col min="6382" max="6382" width="6.28515625" style="1" customWidth="1"/>
    <col min="6383" max="6383" width="3" style="1" customWidth="1"/>
    <col min="6384" max="6384" width="6.7109375" style="1" customWidth="1"/>
    <col min="6385" max="6385" width="6.42578125" style="1" customWidth="1"/>
    <col min="6386" max="6386" width="6.5703125" style="1" customWidth="1"/>
    <col min="6387" max="6388" width="7.42578125" style="1" customWidth="1"/>
    <col min="6389" max="6389" width="6.5703125" style="1" customWidth="1"/>
    <col min="6390" max="6390" width="19.28515625" style="1" customWidth="1"/>
    <col min="6391" max="6391" width="21" style="1" customWidth="1"/>
    <col min="6392" max="6392" width="6.7109375" style="1" customWidth="1"/>
    <col min="6393" max="6393" width="6.5703125" style="1" customWidth="1"/>
    <col min="6394" max="6394" width="6.140625" style="1" customWidth="1"/>
    <col min="6395" max="6395" width="3.42578125" style="1" customWidth="1"/>
    <col min="6396" max="6396" width="7.140625" style="1" customWidth="1"/>
    <col min="6397" max="6397" width="8.140625" style="1" customWidth="1"/>
    <col min="6398" max="6398" width="2.7109375" style="1" customWidth="1"/>
    <col min="6399" max="6399" width="5.42578125" style="1" customWidth="1"/>
    <col min="6400" max="6400" width="1.7109375" style="1" customWidth="1"/>
    <col min="6401" max="6401" width="4.42578125" style="1" customWidth="1"/>
    <col min="6402" max="6634" width="56.140625" style="1"/>
    <col min="6635" max="6635" width="1.42578125" style="1" customWidth="1"/>
    <col min="6636" max="6636" width="4.5703125" style="1" customWidth="1"/>
    <col min="6637" max="6637" width="12" style="1" customWidth="1"/>
    <col min="6638" max="6638" width="6.28515625" style="1" customWidth="1"/>
    <col min="6639" max="6639" width="3" style="1" customWidth="1"/>
    <col min="6640" max="6640" width="6.7109375" style="1" customWidth="1"/>
    <col min="6641" max="6641" width="6.42578125" style="1" customWidth="1"/>
    <col min="6642" max="6642" width="6.5703125" style="1" customWidth="1"/>
    <col min="6643" max="6644" width="7.42578125" style="1" customWidth="1"/>
    <col min="6645" max="6645" width="6.5703125" style="1" customWidth="1"/>
    <col min="6646" max="6646" width="19.28515625" style="1" customWidth="1"/>
    <col min="6647" max="6647" width="21" style="1" customWidth="1"/>
    <col min="6648" max="6648" width="6.7109375" style="1" customWidth="1"/>
    <col min="6649" max="6649" width="6.5703125" style="1" customWidth="1"/>
    <col min="6650" max="6650" width="6.140625" style="1" customWidth="1"/>
    <col min="6651" max="6651" width="3.42578125" style="1" customWidth="1"/>
    <col min="6652" max="6652" width="7.140625" style="1" customWidth="1"/>
    <col min="6653" max="6653" width="8.140625" style="1" customWidth="1"/>
    <col min="6654" max="6654" width="2.7109375" style="1" customWidth="1"/>
    <col min="6655" max="6655" width="5.42578125" style="1" customWidth="1"/>
    <col min="6656" max="6656" width="1.7109375" style="1" customWidth="1"/>
    <col min="6657" max="6657" width="4.42578125" style="1" customWidth="1"/>
    <col min="6658" max="6890" width="56.140625" style="1"/>
    <col min="6891" max="6891" width="1.42578125" style="1" customWidth="1"/>
    <col min="6892" max="6892" width="4.5703125" style="1" customWidth="1"/>
    <col min="6893" max="6893" width="12" style="1" customWidth="1"/>
    <col min="6894" max="6894" width="6.28515625" style="1" customWidth="1"/>
    <col min="6895" max="6895" width="3" style="1" customWidth="1"/>
    <col min="6896" max="6896" width="6.7109375" style="1" customWidth="1"/>
    <col min="6897" max="6897" width="6.42578125" style="1" customWidth="1"/>
    <col min="6898" max="6898" width="6.5703125" style="1" customWidth="1"/>
    <col min="6899" max="6900" width="7.42578125" style="1" customWidth="1"/>
    <col min="6901" max="6901" width="6.5703125" style="1" customWidth="1"/>
    <col min="6902" max="6902" width="19.28515625" style="1" customWidth="1"/>
    <col min="6903" max="6903" width="21" style="1" customWidth="1"/>
    <col min="6904" max="6904" width="6.7109375" style="1" customWidth="1"/>
    <col min="6905" max="6905" width="6.5703125" style="1" customWidth="1"/>
    <col min="6906" max="6906" width="6.140625" style="1" customWidth="1"/>
    <col min="6907" max="6907" width="3.42578125" style="1" customWidth="1"/>
    <col min="6908" max="6908" width="7.140625" style="1" customWidth="1"/>
    <col min="6909" max="6909" width="8.140625" style="1" customWidth="1"/>
    <col min="6910" max="6910" width="2.7109375" style="1" customWidth="1"/>
    <col min="6911" max="6911" width="5.42578125" style="1" customWidth="1"/>
    <col min="6912" max="6912" width="1.7109375" style="1" customWidth="1"/>
    <col min="6913" max="6913" width="4.42578125" style="1" customWidth="1"/>
    <col min="6914" max="7146" width="56.140625" style="1"/>
    <col min="7147" max="7147" width="1.42578125" style="1" customWidth="1"/>
    <col min="7148" max="7148" width="4.5703125" style="1" customWidth="1"/>
    <col min="7149" max="7149" width="12" style="1" customWidth="1"/>
    <col min="7150" max="7150" width="6.28515625" style="1" customWidth="1"/>
    <col min="7151" max="7151" width="3" style="1" customWidth="1"/>
    <col min="7152" max="7152" width="6.7109375" style="1" customWidth="1"/>
    <col min="7153" max="7153" width="6.42578125" style="1" customWidth="1"/>
    <col min="7154" max="7154" width="6.5703125" style="1" customWidth="1"/>
    <col min="7155" max="7156" width="7.42578125" style="1" customWidth="1"/>
    <col min="7157" max="7157" width="6.5703125" style="1" customWidth="1"/>
    <col min="7158" max="7158" width="19.28515625" style="1" customWidth="1"/>
    <col min="7159" max="7159" width="21" style="1" customWidth="1"/>
    <col min="7160" max="7160" width="6.7109375" style="1" customWidth="1"/>
    <col min="7161" max="7161" width="6.5703125" style="1" customWidth="1"/>
    <col min="7162" max="7162" width="6.140625" style="1" customWidth="1"/>
    <col min="7163" max="7163" width="3.42578125" style="1" customWidth="1"/>
    <col min="7164" max="7164" width="7.140625" style="1" customWidth="1"/>
    <col min="7165" max="7165" width="8.140625" style="1" customWidth="1"/>
    <col min="7166" max="7166" width="2.7109375" style="1" customWidth="1"/>
    <col min="7167" max="7167" width="5.42578125" style="1" customWidth="1"/>
    <col min="7168" max="7168" width="1.7109375" style="1" customWidth="1"/>
    <col min="7169" max="7169" width="4.42578125" style="1" customWidth="1"/>
    <col min="7170" max="7402" width="56.140625" style="1"/>
    <col min="7403" max="7403" width="1.42578125" style="1" customWidth="1"/>
    <col min="7404" max="7404" width="4.5703125" style="1" customWidth="1"/>
    <col min="7405" max="7405" width="12" style="1" customWidth="1"/>
    <col min="7406" max="7406" width="6.28515625" style="1" customWidth="1"/>
    <col min="7407" max="7407" width="3" style="1" customWidth="1"/>
    <col min="7408" max="7408" width="6.7109375" style="1" customWidth="1"/>
    <col min="7409" max="7409" width="6.42578125" style="1" customWidth="1"/>
    <col min="7410" max="7410" width="6.5703125" style="1" customWidth="1"/>
    <col min="7411" max="7412" width="7.42578125" style="1" customWidth="1"/>
    <col min="7413" max="7413" width="6.5703125" style="1" customWidth="1"/>
    <col min="7414" max="7414" width="19.28515625" style="1" customWidth="1"/>
    <col min="7415" max="7415" width="21" style="1" customWidth="1"/>
    <col min="7416" max="7416" width="6.7109375" style="1" customWidth="1"/>
    <col min="7417" max="7417" width="6.5703125" style="1" customWidth="1"/>
    <col min="7418" max="7418" width="6.140625" style="1" customWidth="1"/>
    <col min="7419" max="7419" width="3.42578125" style="1" customWidth="1"/>
    <col min="7420" max="7420" width="7.140625" style="1" customWidth="1"/>
    <col min="7421" max="7421" width="8.140625" style="1" customWidth="1"/>
    <col min="7422" max="7422" width="2.7109375" style="1" customWidth="1"/>
    <col min="7423" max="7423" width="5.42578125" style="1" customWidth="1"/>
    <col min="7424" max="7424" width="1.7109375" style="1" customWidth="1"/>
    <col min="7425" max="7425" width="4.42578125" style="1" customWidth="1"/>
    <col min="7426" max="7658" width="56.140625" style="1"/>
    <col min="7659" max="7659" width="1.42578125" style="1" customWidth="1"/>
    <col min="7660" max="7660" width="4.5703125" style="1" customWidth="1"/>
    <col min="7661" max="7661" width="12" style="1" customWidth="1"/>
    <col min="7662" max="7662" width="6.28515625" style="1" customWidth="1"/>
    <col min="7663" max="7663" width="3" style="1" customWidth="1"/>
    <col min="7664" max="7664" width="6.7109375" style="1" customWidth="1"/>
    <col min="7665" max="7665" width="6.42578125" style="1" customWidth="1"/>
    <col min="7666" max="7666" width="6.5703125" style="1" customWidth="1"/>
    <col min="7667" max="7668" width="7.42578125" style="1" customWidth="1"/>
    <col min="7669" max="7669" width="6.5703125" style="1" customWidth="1"/>
    <col min="7670" max="7670" width="19.28515625" style="1" customWidth="1"/>
    <col min="7671" max="7671" width="21" style="1" customWidth="1"/>
    <col min="7672" max="7672" width="6.7109375" style="1" customWidth="1"/>
    <col min="7673" max="7673" width="6.5703125" style="1" customWidth="1"/>
    <col min="7674" max="7674" width="6.140625" style="1" customWidth="1"/>
    <col min="7675" max="7675" width="3.42578125" style="1" customWidth="1"/>
    <col min="7676" max="7676" width="7.140625" style="1" customWidth="1"/>
    <col min="7677" max="7677" width="8.140625" style="1" customWidth="1"/>
    <col min="7678" max="7678" width="2.7109375" style="1" customWidth="1"/>
    <col min="7679" max="7679" width="5.42578125" style="1" customWidth="1"/>
    <col min="7680" max="7680" width="1.7109375" style="1" customWidth="1"/>
    <col min="7681" max="7681" width="4.42578125" style="1" customWidth="1"/>
    <col min="7682" max="7914" width="56.140625" style="1"/>
    <col min="7915" max="7915" width="1.42578125" style="1" customWidth="1"/>
    <col min="7916" max="7916" width="4.5703125" style="1" customWidth="1"/>
    <col min="7917" max="7917" width="12" style="1" customWidth="1"/>
    <col min="7918" max="7918" width="6.28515625" style="1" customWidth="1"/>
    <col min="7919" max="7919" width="3" style="1" customWidth="1"/>
    <col min="7920" max="7920" width="6.7109375" style="1" customWidth="1"/>
    <col min="7921" max="7921" width="6.42578125" style="1" customWidth="1"/>
    <col min="7922" max="7922" width="6.5703125" style="1" customWidth="1"/>
    <col min="7923" max="7924" width="7.42578125" style="1" customWidth="1"/>
    <col min="7925" max="7925" width="6.5703125" style="1" customWidth="1"/>
    <col min="7926" max="7926" width="19.28515625" style="1" customWidth="1"/>
    <col min="7927" max="7927" width="21" style="1" customWidth="1"/>
    <col min="7928" max="7928" width="6.7109375" style="1" customWidth="1"/>
    <col min="7929" max="7929" width="6.5703125" style="1" customWidth="1"/>
    <col min="7930" max="7930" width="6.140625" style="1" customWidth="1"/>
    <col min="7931" max="7931" width="3.42578125" style="1" customWidth="1"/>
    <col min="7932" max="7932" width="7.140625" style="1" customWidth="1"/>
    <col min="7933" max="7933" width="8.140625" style="1" customWidth="1"/>
    <col min="7934" max="7934" width="2.7109375" style="1" customWidth="1"/>
    <col min="7935" max="7935" width="5.42578125" style="1" customWidth="1"/>
    <col min="7936" max="7936" width="1.7109375" style="1" customWidth="1"/>
    <col min="7937" max="7937" width="4.42578125" style="1" customWidth="1"/>
    <col min="7938" max="8170" width="56.140625" style="1"/>
    <col min="8171" max="8171" width="1.42578125" style="1" customWidth="1"/>
    <col min="8172" max="8172" width="4.5703125" style="1" customWidth="1"/>
    <col min="8173" max="8173" width="12" style="1" customWidth="1"/>
    <col min="8174" max="8174" width="6.28515625" style="1" customWidth="1"/>
    <col min="8175" max="8175" width="3" style="1" customWidth="1"/>
    <col min="8176" max="8176" width="6.7109375" style="1" customWidth="1"/>
    <col min="8177" max="8177" width="6.42578125" style="1" customWidth="1"/>
    <col min="8178" max="8178" width="6.5703125" style="1" customWidth="1"/>
    <col min="8179" max="8180" width="7.42578125" style="1" customWidth="1"/>
    <col min="8181" max="8181" width="6.5703125" style="1" customWidth="1"/>
    <col min="8182" max="8182" width="19.28515625" style="1" customWidth="1"/>
    <col min="8183" max="8183" width="21" style="1" customWidth="1"/>
    <col min="8184" max="8184" width="6.7109375" style="1" customWidth="1"/>
    <col min="8185" max="8185" width="6.5703125" style="1" customWidth="1"/>
    <col min="8186" max="8186" width="6.140625" style="1" customWidth="1"/>
    <col min="8187" max="8187" width="3.42578125" style="1" customWidth="1"/>
    <col min="8188" max="8188" width="7.140625" style="1" customWidth="1"/>
    <col min="8189" max="8189" width="8.140625" style="1" customWidth="1"/>
    <col min="8190" max="8190" width="2.7109375" style="1" customWidth="1"/>
    <col min="8191" max="8191" width="5.42578125" style="1" customWidth="1"/>
    <col min="8192" max="8192" width="1.7109375" style="1" customWidth="1"/>
    <col min="8193" max="8193" width="4.42578125" style="1" customWidth="1"/>
    <col min="8194" max="8426" width="56.140625" style="1"/>
    <col min="8427" max="8427" width="1.42578125" style="1" customWidth="1"/>
    <col min="8428" max="8428" width="4.5703125" style="1" customWidth="1"/>
    <col min="8429" max="8429" width="12" style="1" customWidth="1"/>
    <col min="8430" max="8430" width="6.28515625" style="1" customWidth="1"/>
    <col min="8431" max="8431" width="3" style="1" customWidth="1"/>
    <col min="8432" max="8432" width="6.7109375" style="1" customWidth="1"/>
    <col min="8433" max="8433" width="6.42578125" style="1" customWidth="1"/>
    <col min="8434" max="8434" width="6.5703125" style="1" customWidth="1"/>
    <col min="8435" max="8436" width="7.42578125" style="1" customWidth="1"/>
    <col min="8437" max="8437" width="6.5703125" style="1" customWidth="1"/>
    <col min="8438" max="8438" width="19.28515625" style="1" customWidth="1"/>
    <col min="8439" max="8439" width="21" style="1" customWidth="1"/>
    <col min="8440" max="8440" width="6.7109375" style="1" customWidth="1"/>
    <col min="8441" max="8441" width="6.5703125" style="1" customWidth="1"/>
    <col min="8442" max="8442" width="6.140625" style="1" customWidth="1"/>
    <col min="8443" max="8443" width="3.42578125" style="1" customWidth="1"/>
    <col min="8444" max="8444" width="7.140625" style="1" customWidth="1"/>
    <col min="8445" max="8445" width="8.140625" style="1" customWidth="1"/>
    <col min="8446" max="8446" width="2.7109375" style="1" customWidth="1"/>
    <col min="8447" max="8447" width="5.42578125" style="1" customWidth="1"/>
    <col min="8448" max="8448" width="1.7109375" style="1" customWidth="1"/>
    <col min="8449" max="8449" width="4.42578125" style="1" customWidth="1"/>
    <col min="8450" max="8682" width="56.140625" style="1"/>
    <col min="8683" max="8683" width="1.42578125" style="1" customWidth="1"/>
    <col min="8684" max="8684" width="4.5703125" style="1" customWidth="1"/>
    <col min="8685" max="8685" width="12" style="1" customWidth="1"/>
    <col min="8686" max="8686" width="6.28515625" style="1" customWidth="1"/>
    <col min="8687" max="8687" width="3" style="1" customWidth="1"/>
    <col min="8688" max="8688" width="6.7109375" style="1" customWidth="1"/>
    <col min="8689" max="8689" width="6.42578125" style="1" customWidth="1"/>
    <col min="8690" max="8690" width="6.5703125" style="1" customWidth="1"/>
    <col min="8691" max="8692" width="7.42578125" style="1" customWidth="1"/>
    <col min="8693" max="8693" width="6.5703125" style="1" customWidth="1"/>
    <col min="8694" max="8694" width="19.28515625" style="1" customWidth="1"/>
    <col min="8695" max="8695" width="21" style="1" customWidth="1"/>
    <col min="8696" max="8696" width="6.7109375" style="1" customWidth="1"/>
    <col min="8697" max="8697" width="6.5703125" style="1" customWidth="1"/>
    <col min="8698" max="8698" width="6.140625" style="1" customWidth="1"/>
    <col min="8699" max="8699" width="3.42578125" style="1" customWidth="1"/>
    <col min="8700" max="8700" width="7.140625" style="1" customWidth="1"/>
    <col min="8701" max="8701" width="8.140625" style="1" customWidth="1"/>
    <col min="8702" max="8702" width="2.7109375" style="1" customWidth="1"/>
    <col min="8703" max="8703" width="5.42578125" style="1" customWidth="1"/>
    <col min="8704" max="8704" width="1.7109375" style="1" customWidth="1"/>
    <col min="8705" max="8705" width="4.42578125" style="1" customWidth="1"/>
    <col min="8706" max="8938" width="56.140625" style="1"/>
    <col min="8939" max="8939" width="1.42578125" style="1" customWidth="1"/>
    <col min="8940" max="8940" width="4.5703125" style="1" customWidth="1"/>
    <col min="8941" max="8941" width="12" style="1" customWidth="1"/>
    <col min="8942" max="8942" width="6.28515625" style="1" customWidth="1"/>
    <col min="8943" max="8943" width="3" style="1" customWidth="1"/>
    <col min="8944" max="8944" width="6.7109375" style="1" customWidth="1"/>
    <col min="8945" max="8945" width="6.42578125" style="1" customWidth="1"/>
    <col min="8946" max="8946" width="6.5703125" style="1" customWidth="1"/>
    <col min="8947" max="8948" width="7.42578125" style="1" customWidth="1"/>
    <col min="8949" max="8949" width="6.5703125" style="1" customWidth="1"/>
    <col min="8950" max="8950" width="19.28515625" style="1" customWidth="1"/>
    <col min="8951" max="8951" width="21" style="1" customWidth="1"/>
    <col min="8952" max="8952" width="6.7109375" style="1" customWidth="1"/>
    <col min="8953" max="8953" width="6.5703125" style="1" customWidth="1"/>
    <col min="8954" max="8954" width="6.140625" style="1" customWidth="1"/>
    <col min="8955" max="8955" width="3.42578125" style="1" customWidth="1"/>
    <col min="8956" max="8956" width="7.140625" style="1" customWidth="1"/>
    <col min="8957" max="8957" width="8.140625" style="1" customWidth="1"/>
    <col min="8958" max="8958" width="2.7109375" style="1" customWidth="1"/>
    <col min="8959" max="8959" width="5.42578125" style="1" customWidth="1"/>
    <col min="8960" max="8960" width="1.7109375" style="1" customWidth="1"/>
    <col min="8961" max="8961" width="4.42578125" style="1" customWidth="1"/>
    <col min="8962" max="9194" width="56.140625" style="1"/>
    <col min="9195" max="9195" width="1.42578125" style="1" customWidth="1"/>
    <col min="9196" max="9196" width="4.5703125" style="1" customWidth="1"/>
    <col min="9197" max="9197" width="12" style="1" customWidth="1"/>
    <col min="9198" max="9198" width="6.28515625" style="1" customWidth="1"/>
    <col min="9199" max="9199" width="3" style="1" customWidth="1"/>
    <col min="9200" max="9200" width="6.7109375" style="1" customWidth="1"/>
    <col min="9201" max="9201" width="6.42578125" style="1" customWidth="1"/>
    <col min="9202" max="9202" width="6.5703125" style="1" customWidth="1"/>
    <col min="9203" max="9204" width="7.42578125" style="1" customWidth="1"/>
    <col min="9205" max="9205" width="6.5703125" style="1" customWidth="1"/>
    <col min="9206" max="9206" width="19.28515625" style="1" customWidth="1"/>
    <col min="9207" max="9207" width="21" style="1" customWidth="1"/>
    <col min="9208" max="9208" width="6.7109375" style="1" customWidth="1"/>
    <col min="9209" max="9209" width="6.5703125" style="1" customWidth="1"/>
    <col min="9210" max="9210" width="6.140625" style="1" customWidth="1"/>
    <col min="9211" max="9211" width="3.42578125" style="1" customWidth="1"/>
    <col min="9212" max="9212" width="7.140625" style="1" customWidth="1"/>
    <col min="9213" max="9213" width="8.140625" style="1" customWidth="1"/>
    <col min="9214" max="9214" width="2.7109375" style="1" customWidth="1"/>
    <col min="9215" max="9215" width="5.42578125" style="1" customWidth="1"/>
    <col min="9216" max="9216" width="1.7109375" style="1" customWidth="1"/>
    <col min="9217" max="9217" width="4.42578125" style="1" customWidth="1"/>
    <col min="9218" max="9450" width="56.140625" style="1"/>
    <col min="9451" max="9451" width="1.42578125" style="1" customWidth="1"/>
    <col min="9452" max="9452" width="4.5703125" style="1" customWidth="1"/>
    <col min="9453" max="9453" width="12" style="1" customWidth="1"/>
    <col min="9454" max="9454" width="6.28515625" style="1" customWidth="1"/>
    <col min="9455" max="9455" width="3" style="1" customWidth="1"/>
    <col min="9456" max="9456" width="6.7109375" style="1" customWidth="1"/>
    <col min="9457" max="9457" width="6.42578125" style="1" customWidth="1"/>
    <col min="9458" max="9458" width="6.5703125" style="1" customWidth="1"/>
    <col min="9459" max="9460" width="7.42578125" style="1" customWidth="1"/>
    <col min="9461" max="9461" width="6.5703125" style="1" customWidth="1"/>
    <col min="9462" max="9462" width="19.28515625" style="1" customWidth="1"/>
    <col min="9463" max="9463" width="21" style="1" customWidth="1"/>
    <col min="9464" max="9464" width="6.7109375" style="1" customWidth="1"/>
    <col min="9465" max="9465" width="6.5703125" style="1" customWidth="1"/>
    <col min="9466" max="9466" width="6.140625" style="1" customWidth="1"/>
    <col min="9467" max="9467" width="3.42578125" style="1" customWidth="1"/>
    <col min="9468" max="9468" width="7.140625" style="1" customWidth="1"/>
    <col min="9469" max="9469" width="8.140625" style="1" customWidth="1"/>
    <col min="9470" max="9470" width="2.7109375" style="1" customWidth="1"/>
    <col min="9471" max="9471" width="5.42578125" style="1" customWidth="1"/>
    <col min="9472" max="9472" width="1.7109375" style="1" customWidth="1"/>
    <col min="9473" max="9473" width="4.42578125" style="1" customWidth="1"/>
    <col min="9474" max="9706" width="56.140625" style="1"/>
    <col min="9707" max="9707" width="1.42578125" style="1" customWidth="1"/>
    <col min="9708" max="9708" width="4.5703125" style="1" customWidth="1"/>
    <col min="9709" max="9709" width="12" style="1" customWidth="1"/>
    <col min="9710" max="9710" width="6.28515625" style="1" customWidth="1"/>
    <col min="9711" max="9711" width="3" style="1" customWidth="1"/>
    <col min="9712" max="9712" width="6.7109375" style="1" customWidth="1"/>
    <col min="9713" max="9713" width="6.42578125" style="1" customWidth="1"/>
    <col min="9714" max="9714" width="6.5703125" style="1" customWidth="1"/>
    <col min="9715" max="9716" width="7.42578125" style="1" customWidth="1"/>
    <col min="9717" max="9717" width="6.5703125" style="1" customWidth="1"/>
    <col min="9718" max="9718" width="19.28515625" style="1" customWidth="1"/>
    <col min="9719" max="9719" width="21" style="1" customWidth="1"/>
    <col min="9720" max="9720" width="6.7109375" style="1" customWidth="1"/>
    <col min="9721" max="9721" width="6.5703125" style="1" customWidth="1"/>
    <col min="9722" max="9722" width="6.140625" style="1" customWidth="1"/>
    <col min="9723" max="9723" width="3.42578125" style="1" customWidth="1"/>
    <col min="9724" max="9724" width="7.140625" style="1" customWidth="1"/>
    <col min="9725" max="9725" width="8.140625" style="1" customWidth="1"/>
    <col min="9726" max="9726" width="2.7109375" style="1" customWidth="1"/>
    <col min="9727" max="9727" width="5.42578125" style="1" customWidth="1"/>
    <col min="9728" max="9728" width="1.7109375" style="1" customWidth="1"/>
    <col min="9729" max="9729" width="4.42578125" style="1" customWidth="1"/>
    <col min="9730" max="9962" width="56.140625" style="1"/>
    <col min="9963" max="9963" width="1.42578125" style="1" customWidth="1"/>
    <col min="9964" max="9964" width="4.5703125" style="1" customWidth="1"/>
    <col min="9965" max="9965" width="12" style="1" customWidth="1"/>
    <col min="9966" max="9966" width="6.28515625" style="1" customWidth="1"/>
    <col min="9967" max="9967" width="3" style="1" customWidth="1"/>
    <col min="9968" max="9968" width="6.7109375" style="1" customWidth="1"/>
    <col min="9969" max="9969" width="6.42578125" style="1" customWidth="1"/>
    <col min="9970" max="9970" width="6.5703125" style="1" customWidth="1"/>
    <col min="9971" max="9972" width="7.42578125" style="1" customWidth="1"/>
    <col min="9973" max="9973" width="6.5703125" style="1" customWidth="1"/>
    <col min="9974" max="9974" width="19.28515625" style="1" customWidth="1"/>
    <col min="9975" max="9975" width="21" style="1" customWidth="1"/>
    <col min="9976" max="9976" width="6.7109375" style="1" customWidth="1"/>
    <col min="9977" max="9977" width="6.5703125" style="1" customWidth="1"/>
    <col min="9978" max="9978" width="6.140625" style="1" customWidth="1"/>
    <col min="9979" max="9979" width="3.42578125" style="1" customWidth="1"/>
    <col min="9980" max="9980" width="7.140625" style="1" customWidth="1"/>
    <col min="9981" max="9981" width="8.140625" style="1" customWidth="1"/>
    <col min="9982" max="9982" width="2.7109375" style="1" customWidth="1"/>
    <col min="9983" max="9983" width="5.42578125" style="1" customWidth="1"/>
    <col min="9984" max="9984" width="1.7109375" style="1" customWidth="1"/>
    <col min="9985" max="9985" width="4.42578125" style="1" customWidth="1"/>
    <col min="9986" max="10218" width="56.140625" style="1"/>
    <col min="10219" max="10219" width="1.42578125" style="1" customWidth="1"/>
    <col min="10220" max="10220" width="4.5703125" style="1" customWidth="1"/>
    <col min="10221" max="10221" width="12" style="1" customWidth="1"/>
    <col min="10222" max="10222" width="6.28515625" style="1" customWidth="1"/>
    <col min="10223" max="10223" width="3" style="1" customWidth="1"/>
    <col min="10224" max="10224" width="6.7109375" style="1" customWidth="1"/>
    <col min="10225" max="10225" width="6.42578125" style="1" customWidth="1"/>
    <col min="10226" max="10226" width="6.5703125" style="1" customWidth="1"/>
    <col min="10227" max="10228" width="7.42578125" style="1" customWidth="1"/>
    <col min="10229" max="10229" width="6.5703125" style="1" customWidth="1"/>
    <col min="10230" max="10230" width="19.28515625" style="1" customWidth="1"/>
    <col min="10231" max="10231" width="21" style="1" customWidth="1"/>
    <col min="10232" max="10232" width="6.7109375" style="1" customWidth="1"/>
    <col min="10233" max="10233" width="6.5703125" style="1" customWidth="1"/>
    <col min="10234" max="10234" width="6.140625" style="1" customWidth="1"/>
    <col min="10235" max="10235" width="3.42578125" style="1" customWidth="1"/>
    <col min="10236" max="10236" width="7.140625" style="1" customWidth="1"/>
    <col min="10237" max="10237" width="8.140625" style="1" customWidth="1"/>
    <col min="10238" max="10238" width="2.7109375" style="1" customWidth="1"/>
    <col min="10239" max="10239" width="5.42578125" style="1" customWidth="1"/>
    <col min="10240" max="10240" width="1.7109375" style="1" customWidth="1"/>
    <col min="10241" max="10241" width="4.42578125" style="1" customWidth="1"/>
    <col min="10242" max="10474" width="56.140625" style="1"/>
    <col min="10475" max="10475" width="1.42578125" style="1" customWidth="1"/>
    <col min="10476" max="10476" width="4.5703125" style="1" customWidth="1"/>
    <col min="10477" max="10477" width="12" style="1" customWidth="1"/>
    <col min="10478" max="10478" width="6.28515625" style="1" customWidth="1"/>
    <col min="10479" max="10479" width="3" style="1" customWidth="1"/>
    <col min="10480" max="10480" width="6.7109375" style="1" customWidth="1"/>
    <col min="10481" max="10481" width="6.42578125" style="1" customWidth="1"/>
    <col min="10482" max="10482" width="6.5703125" style="1" customWidth="1"/>
    <col min="10483" max="10484" width="7.42578125" style="1" customWidth="1"/>
    <col min="10485" max="10485" width="6.5703125" style="1" customWidth="1"/>
    <col min="10486" max="10486" width="19.28515625" style="1" customWidth="1"/>
    <col min="10487" max="10487" width="21" style="1" customWidth="1"/>
    <col min="10488" max="10488" width="6.7109375" style="1" customWidth="1"/>
    <col min="10489" max="10489" width="6.5703125" style="1" customWidth="1"/>
    <col min="10490" max="10490" width="6.140625" style="1" customWidth="1"/>
    <col min="10491" max="10491" width="3.42578125" style="1" customWidth="1"/>
    <col min="10492" max="10492" width="7.140625" style="1" customWidth="1"/>
    <col min="10493" max="10493" width="8.140625" style="1" customWidth="1"/>
    <col min="10494" max="10494" width="2.7109375" style="1" customWidth="1"/>
    <col min="10495" max="10495" width="5.42578125" style="1" customWidth="1"/>
    <col min="10496" max="10496" width="1.7109375" style="1" customWidth="1"/>
    <col min="10497" max="10497" width="4.42578125" style="1" customWidth="1"/>
    <col min="10498" max="10730" width="56.140625" style="1"/>
    <col min="10731" max="10731" width="1.42578125" style="1" customWidth="1"/>
    <col min="10732" max="10732" width="4.5703125" style="1" customWidth="1"/>
    <col min="10733" max="10733" width="12" style="1" customWidth="1"/>
    <col min="10734" max="10734" width="6.28515625" style="1" customWidth="1"/>
    <col min="10735" max="10735" width="3" style="1" customWidth="1"/>
    <col min="10736" max="10736" width="6.7109375" style="1" customWidth="1"/>
    <col min="10737" max="10737" width="6.42578125" style="1" customWidth="1"/>
    <col min="10738" max="10738" width="6.5703125" style="1" customWidth="1"/>
    <col min="10739" max="10740" width="7.42578125" style="1" customWidth="1"/>
    <col min="10741" max="10741" width="6.5703125" style="1" customWidth="1"/>
    <col min="10742" max="10742" width="19.28515625" style="1" customWidth="1"/>
    <col min="10743" max="10743" width="21" style="1" customWidth="1"/>
    <col min="10744" max="10744" width="6.7109375" style="1" customWidth="1"/>
    <col min="10745" max="10745" width="6.5703125" style="1" customWidth="1"/>
    <col min="10746" max="10746" width="6.140625" style="1" customWidth="1"/>
    <col min="10747" max="10747" width="3.42578125" style="1" customWidth="1"/>
    <col min="10748" max="10748" width="7.140625" style="1" customWidth="1"/>
    <col min="10749" max="10749" width="8.140625" style="1" customWidth="1"/>
    <col min="10750" max="10750" width="2.7109375" style="1" customWidth="1"/>
    <col min="10751" max="10751" width="5.42578125" style="1" customWidth="1"/>
    <col min="10752" max="10752" width="1.7109375" style="1" customWidth="1"/>
    <col min="10753" max="10753" width="4.42578125" style="1" customWidth="1"/>
    <col min="10754" max="10986" width="56.140625" style="1"/>
    <col min="10987" max="10987" width="1.42578125" style="1" customWidth="1"/>
    <col min="10988" max="10988" width="4.5703125" style="1" customWidth="1"/>
    <col min="10989" max="10989" width="12" style="1" customWidth="1"/>
    <col min="10990" max="10990" width="6.28515625" style="1" customWidth="1"/>
    <col min="10991" max="10991" width="3" style="1" customWidth="1"/>
    <col min="10992" max="10992" width="6.7109375" style="1" customWidth="1"/>
    <col min="10993" max="10993" width="6.42578125" style="1" customWidth="1"/>
    <col min="10994" max="10994" width="6.5703125" style="1" customWidth="1"/>
    <col min="10995" max="10996" width="7.42578125" style="1" customWidth="1"/>
    <col min="10997" max="10997" width="6.5703125" style="1" customWidth="1"/>
    <col min="10998" max="10998" width="19.28515625" style="1" customWidth="1"/>
    <col min="10999" max="10999" width="21" style="1" customWidth="1"/>
    <col min="11000" max="11000" width="6.7109375" style="1" customWidth="1"/>
    <col min="11001" max="11001" width="6.5703125" style="1" customWidth="1"/>
    <col min="11002" max="11002" width="6.140625" style="1" customWidth="1"/>
    <col min="11003" max="11003" width="3.42578125" style="1" customWidth="1"/>
    <col min="11004" max="11004" width="7.140625" style="1" customWidth="1"/>
    <col min="11005" max="11005" width="8.140625" style="1" customWidth="1"/>
    <col min="11006" max="11006" width="2.7109375" style="1" customWidth="1"/>
    <col min="11007" max="11007" width="5.42578125" style="1" customWidth="1"/>
    <col min="11008" max="11008" width="1.7109375" style="1" customWidth="1"/>
    <col min="11009" max="11009" width="4.42578125" style="1" customWidth="1"/>
    <col min="11010" max="11242" width="56.140625" style="1"/>
    <col min="11243" max="11243" width="1.42578125" style="1" customWidth="1"/>
    <col min="11244" max="11244" width="4.5703125" style="1" customWidth="1"/>
    <col min="11245" max="11245" width="12" style="1" customWidth="1"/>
    <col min="11246" max="11246" width="6.28515625" style="1" customWidth="1"/>
    <col min="11247" max="11247" width="3" style="1" customWidth="1"/>
    <col min="11248" max="11248" width="6.7109375" style="1" customWidth="1"/>
    <col min="11249" max="11249" width="6.42578125" style="1" customWidth="1"/>
    <col min="11250" max="11250" width="6.5703125" style="1" customWidth="1"/>
    <col min="11251" max="11252" width="7.42578125" style="1" customWidth="1"/>
    <col min="11253" max="11253" width="6.5703125" style="1" customWidth="1"/>
    <col min="11254" max="11254" width="19.28515625" style="1" customWidth="1"/>
    <col min="11255" max="11255" width="21" style="1" customWidth="1"/>
    <col min="11256" max="11256" width="6.7109375" style="1" customWidth="1"/>
    <col min="11257" max="11257" width="6.5703125" style="1" customWidth="1"/>
    <col min="11258" max="11258" width="6.140625" style="1" customWidth="1"/>
    <col min="11259" max="11259" width="3.42578125" style="1" customWidth="1"/>
    <col min="11260" max="11260" width="7.140625" style="1" customWidth="1"/>
    <col min="11261" max="11261" width="8.140625" style="1" customWidth="1"/>
    <col min="11262" max="11262" width="2.7109375" style="1" customWidth="1"/>
    <col min="11263" max="11263" width="5.42578125" style="1" customWidth="1"/>
    <col min="11264" max="11264" width="1.7109375" style="1" customWidth="1"/>
    <col min="11265" max="11265" width="4.42578125" style="1" customWidth="1"/>
    <col min="11266" max="11498" width="56.140625" style="1"/>
    <col min="11499" max="11499" width="1.42578125" style="1" customWidth="1"/>
    <col min="11500" max="11500" width="4.5703125" style="1" customWidth="1"/>
    <col min="11501" max="11501" width="12" style="1" customWidth="1"/>
    <col min="11502" max="11502" width="6.28515625" style="1" customWidth="1"/>
    <col min="11503" max="11503" width="3" style="1" customWidth="1"/>
    <col min="11504" max="11504" width="6.7109375" style="1" customWidth="1"/>
    <col min="11505" max="11505" width="6.42578125" style="1" customWidth="1"/>
    <col min="11506" max="11506" width="6.5703125" style="1" customWidth="1"/>
    <col min="11507" max="11508" width="7.42578125" style="1" customWidth="1"/>
    <col min="11509" max="11509" width="6.5703125" style="1" customWidth="1"/>
    <col min="11510" max="11510" width="19.28515625" style="1" customWidth="1"/>
    <col min="11511" max="11511" width="21" style="1" customWidth="1"/>
    <col min="11512" max="11512" width="6.7109375" style="1" customWidth="1"/>
    <col min="11513" max="11513" width="6.5703125" style="1" customWidth="1"/>
    <col min="11514" max="11514" width="6.140625" style="1" customWidth="1"/>
    <col min="11515" max="11515" width="3.42578125" style="1" customWidth="1"/>
    <col min="11516" max="11516" width="7.140625" style="1" customWidth="1"/>
    <col min="11517" max="11517" width="8.140625" style="1" customWidth="1"/>
    <col min="11518" max="11518" width="2.7109375" style="1" customWidth="1"/>
    <col min="11519" max="11519" width="5.42578125" style="1" customWidth="1"/>
    <col min="11520" max="11520" width="1.7109375" style="1" customWidth="1"/>
    <col min="11521" max="11521" width="4.42578125" style="1" customWidth="1"/>
    <col min="11522" max="11754" width="56.140625" style="1"/>
    <col min="11755" max="11755" width="1.42578125" style="1" customWidth="1"/>
    <col min="11756" max="11756" width="4.5703125" style="1" customWidth="1"/>
    <col min="11757" max="11757" width="12" style="1" customWidth="1"/>
    <col min="11758" max="11758" width="6.28515625" style="1" customWidth="1"/>
    <col min="11759" max="11759" width="3" style="1" customWidth="1"/>
    <col min="11760" max="11760" width="6.7109375" style="1" customWidth="1"/>
    <col min="11761" max="11761" width="6.42578125" style="1" customWidth="1"/>
    <col min="11762" max="11762" width="6.5703125" style="1" customWidth="1"/>
    <col min="11763" max="11764" width="7.42578125" style="1" customWidth="1"/>
    <col min="11765" max="11765" width="6.5703125" style="1" customWidth="1"/>
    <col min="11766" max="11766" width="19.28515625" style="1" customWidth="1"/>
    <col min="11767" max="11767" width="21" style="1" customWidth="1"/>
    <col min="11768" max="11768" width="6.7109375" style="1" customWidth="1"/>
    <col min="11769" max="11769" width="6.5703125" style="1" customWidth="1"/>
    <col min="11770" max="11770" width="6.140625" style="1" customWidth="1"/>
    <col min="11771" max="11771" width="3.42578125" style="1" customWidth="1"/>
    <col min="11772" max="11772" width="7.140625" style="1" customWidth="1"/>
    <col min="11773" max="11773" width="8.140625" style="1" customWidth="1"/>
    <col min="11774" max="11774" width="2.7109375" style="1" customWidth="1"/>
    <col min="11775" max="11775" width="5.42578125" style="1" customWidth="1"/>
    <col min="11776" max="11776" width="1.7109375" style="1" customWidth="1"/>
    <col min="11777" max="11777" width="4.42578125" style="1" customWidth="1"/>
    <col min="11778" max="12010" width="56.140625" style="1"/>
    <col min="12011" max="12011" width="1.42578125" style="1" customWidth="1"/>
    <col min="12012" max="12012" width="4.5703125" style="1" customWidth="1"/>
    <col min="12013" max="12013" width="12" style="1" customWidth="1"/>
    <col min="12014" max="12014" width="6.28515625" style="1" customWidth="1"/>
    <col min="12015" max="12015" width="3" style="1" customWidth="1"/>
    <col min="12016" max="12016" width="6.7109375" style="1" customWidth="1"/>
    <col min="12017" max="12017" width="6.42578125" style="1" customWidth="1"/>
    <col min="12018" max="12018" width="6.5703125" style="1" customWidth="1"/>
    <col min="12019" max="12020" width="7.42578125" style="1" customWidth="1"/>
    <col min="12021" max="12021" width="6.5703125" style="1" customWidth="1"/>
    <col min="12022" max="12022" width="19.28515625" style="1" customWidth="1"/>
    <col min="12023" max="12023" width="21" style="1" customWidth="1"/>
    <col min="12024" max="12024" width="6.7109375" style="1" customWidth="1"/>
    <col min="12025" max="12025" width="6.5703125" style="1" customWidth="1"/>
    <col min="12026" max="12026" width="6.140625" style="1" customWidth="1"/>
    <col min="12027" max="12027" width="3.42578125" style="1" customWidth="1"/>
    <col min="12028" max="12028" width="7.140625" style="1" customWidth="1"/>
    <col min="12029" max="12029" width="8.140625" style="1" customWidth="1"/>
    <col min="12030" max="12030" width="2.7109375" style="1" customWidth="1"/>
    <col min="12031" max="12031" width="5.42578125" style="1" customWidth="1"/>
    <col min="12032" max="12032" width="1.7109375" style="1" customWidth="1"/>
    <col min="12033" max="12033" width="4.42578125" style="1" customWidth="1"/>
    <col min="12034" max="12266" width="56.140625" style="1"/>
    <col min="12267" max="12267" width="1.42578125" style="1" customWidth="1"/>
    <col min="12268" max="12268" width="4.5703125" style="1" customWidth="1"/>
    <col min="12269" max="12269" width="12" style="1" customWidth="1"/>
    <col min="12270" max="12270" width="6.28515625" style="1" customWidth="1"/>
    <col min="12271" max="12271" width="3" style="1" customWidth="1"/>
    <col min="12272" max="12272" width="6.7109375" style="1" customWidth="1"/>
    <col min="12273" max="12273" width="6.42578125" style="1" customWidth="1"/>
    <col min="12274" max="12274" width="6.5703125" style="1" customWidth="1"/>
    <col min="12275" max="12276" width="7.42578125" style="1" customWidth="1"/>
    <col min="12277" max="12277" width="6.5703125" style="1" customWidth="1"/>
    <col min="12278" max="12278" width="19.28515625" style="1" customWidth="1"/>
    <col min="12279" max="12279" width="21" style="1" customWidth="1"/>
    <col min="12280" max="12280" width="6.7109375" style="1" customWidth="1"/>
    <col min="12281" max="12281" width="6.5703125" style="1" customWidth="1"/>
    <col min="12282" max="12282" width="6.140625" style="1" customWidth="1"/>
    <col min="12283" max="12283" width="3.42578125" style="1" customWidth="1"/>
    <col min="12284" max="12284" width="7.140625" style="1" customWidth="1"/>
    <col min="12285" max="12285" width="8.140625" style="1" customWidth="1"/>
    <col min="12286" max="12286" width="2.7109375" style="1" customWidth="1"/>
    <col min="12287" max="12287" width="5.42578125" style="1" customWidth="1"/>
    <col min="12288" max="12288" width="1.7109375" style="1" customWidth="1"/>
    <col min="12289" max="12289" width="4.42578125" style="1" customWidth="1"/>
    <col min="12290" max="12522" width="56.140625" style="1"/>
    <col min="12523" max="12523" width="1.42578125" style="1" customWidth="1"/>
    <col min="12524" max="12524" width="4.5703125" style="1" customWidth="1"/>
    <col min="12525" max="12525" width="12" style="1" customWidth="1"/>
    <col min="12526" max="12526" width="6.28515625" style="1" customWidth="1"/>
    <col min="12527" max="12527" width="3" style="1" customWidth="1"/>
    <col min="12528" max="12528" width="6.7109375" style="1" customWidth="1"/>
    <col min="12529" max="12529" width="6.42578125" style="1" customWidth="1"/>
    <col min="12530" max="12530" width="6.5703125" style="1" customWidth="1"/>
    <col min="12531" max="12532" width="7.42578125" style="1" customWidth="1"/>
    <col min="12533" max="12533" width="6.5703125" style="1" customWidth="1"/>
    <col min="12534" max="12534" width="19.28515625" style="1" customWidth="1"/>
    <col min="12535" max="12535" width="21" style="1" customWidth="1"/>
    <col min="12536" max="12536" width="6.7109375" style="1" customWidth="1"/>
    <col min="12537" max="12537" width="6.5703125" style="1" customWidth="1"/>
    <col min="12538" max="12538" width="6.140625" style="1" customWidth="1"/>
    <col min="12539" max="12539" width="3.42578125" style="1" customWidth="1"/>
    <col min="12540" max="12540" width="7.140625" style="1" customWidth="1"/>
    <col min="12541" max="12541" width="8.140625" style="1" customWidth="1"/>
    <col min="12542" max="12542" width="2.7109375" style="1" customWidth="1"/>
    <col min="12543" max="12543" width="5.42578125" style="1" customWidth="1"/>
    <col min="12544" max="12544" width="1.7109375" style="1" customWidth="1"/>
    <col min="12545" max="12545" width="4.42578125" style="1" customWidth="1"/>
    <col min="12546" max="12778" width="56.140625" style="1"/>
    <col min="12779" max="12779" width="1.42578125" style="1" customWidth="1"/>
    <col min="12780" max="12780" width="4.5703125" style="1" customWidth="1"/>
    <col min="12781" max="12781" width="12" style="1" customWidth="1"/>
    <col min="12782" max="12782" width="6.28515625" style="1" customWidth="1"/>
    <col min="12783" max="12783" width="3" style="1" customWidth="1"/>
    <col min="12784" max="12784" width="6.7109375" style="1" customWidth="1"/>
    <col min="12785" max="12785" width="6.42578125" style="1" customWidth="1"/>
    <col min="12786" max="12786" width="6.5703125" style="1" customWidth="1"/>
    <col min="12787" max="12788" width="7.42578125" style="1" customWidth="1"/>
    <col min="12789" max="12789" width="6.5703125" style="1" customWidth="1"/>
    <col min="12790" max="12790" width="19.28515625" style="1" customWidth="1"/>
    <col min="12791" max="12791" width="21" style="1" customWidth="1"/>
    <col min="12792" max="12792" width="6.7109375" style="1" customWidth="1"/>
    <col min="12793" max="12793" width="6.5703125" style="1" customWidth="1"/>
    <col min="12794" max="12794" width="6.140625" style="1" customWidth="1"/>
    <col min="12795" max="12795" width="3.42578125" style="1" customWidth="1"/>
    <col min="12796" max="12796" width="7.140625" style="1" customWidth="1"/>
    <col min="12797" max="12797" width="8.140625" style="1" customWidth="1"/>
    <col min="12798" max="12798" width="2.7109375" style="1" customWidth="1"/>
    <col min="12799" max="12799" width="5.42578125" style="1" customWidth="1"/>
    <col min="12800" max="12800" width="1.7109375" style="1" customWidth="1"/>
    <col min="12801" max="12801" width="4.42578125" style="1" customWidth="1"/>
    <col min="12802" max="13034" width="56.140625" style="1"/>
    <col min="13035" max="13035" width="1.42578125" style="1" customWidth="1"/>
    <col min="13036" max="13036" width="4.5703125" style="1" customWidth="1"/>
    <col min="13037" max="13037" width="12" style="1" customWidth="1"/>
    <col min="13038" max="13038" width="6.28515625" style="1" customWidth="1"/>
    <col min="13039" max="13039" width="3" style="1" customWidth="1"/>
    <col min="13040" max="13040" width="6.7109375" style="1" customWidth="1"/>
    <col min="13041" max="13041" width="6.42578125" style="1" customWidth="1"/>
    <col min="13042" max="13042" width="6.5703125" style="1" customWidth="1"/>
    <col min="13043" max="13044" width="7.42578125" style="1" customWidth="1"/>
    <col min="13045" max="13045" width="6.5703125" style="1" customWidth="1"/>
    <col min="13046" max="13046" width="19.28515625" style="1" customWidth="1"/>
    <col min="13047" max="13047" width="21" style="1" customWidth="1"/>
    <col min="13048" max="13048" width="6.7109375" style="1" customWidth="1"/>
    <col min="13049" max="13049" width="6.5703125" style="1" customWidth="1"/>
    <col min="13050" max="13050" width="6.140625" style="1" customWidth="1"/>
    <col min="13051" max="13051" width="3.42578125" style="1" customWidth="1"/>
    <col min="13052" max="13052" width="7.140625" style="1" customWidth="1"/>
    <col min="13053" max="13053" width="8.140625" style="1" customWidth="1"/>
    <col min="13054" max="13054" width="2.7109375" style="1" customWidth="1"/>
    <col min="13055" max="13055" width="5.42578125" style="1" customWidth="1"/>
    <col min="13056" max="13056" width="1.7109375" style="1" customWidth="1"/>
    <col min="13057" max="13057" width="4.42578125" style="1" customWidth="1"/>
    <col min="13058" max="13290" width="56.140625" style="1"/>
    <col min="13291" max="13291" width="1.42578125" style="1" customWidth="1"/>
    <col min="13292" max="13292" width="4.5703125" style="1" customWidth="1"/>
    <col min="13293" max="13293" width="12" style="1" customWidth="1"/>
    <col min="13294" max="13294" width="6.28515625" style="1" customWidth="1"/>
    <col min="13295" max="13295" width="3" style="1" customWidth="1"/>
    <col min="13296" max="13296" width="6.7109375" style="1" customWidth="1"/>
    <col min="13297" max="13297" width="6.42578125" style="1" customWidth="1"/>
    <col min="13298" max="13298" width="6.5703125" style="1" customWidth="1"/>
    <col min="13299" max="13300" width="7.42578125" style="1" customWidth="1"/>
    <col min="13301" max="13301" width="6.5703125" style="1" customWidth="1"/>
    <col min="13302" max="13302" width="19.28515625" style="1" customWidth="1"/>
    <col min="13303" max="13303" width="21" style="1" customWidth="1"/>
    <col min="13304" max="13304" width="6.7109375" style="1" customWidth="1"/>
    <col min="13305" max="13305" width="6.5703125" style="1" customWidth="1"/>
    <col min="13306" max="13306" width="6.140625" style="1" customWidth="1"/>
    <col min="13307" max="13307" width="3.42578125" style="1" customWidth="1"/>
    <col min="13308" max="13308" width="7.140625" style="1" customWidth="1"/>
    <col min="13309" max="13309" width="8.140625" style="1" customWidth="1"/>
    <col min="13310" max="13310" width="2.7109375" style="1" customWidth="1"/>
    <col min="13311" max="13311" width="5.42578125" style="1" customWidth="1"/>
    <col min="13312" max="13312" width="1.7109375" style="1" customWidth="1"/>
    <col min="13313" max="13313" width="4.42578125" style="1" customWidth="1"/>
    <col min="13314" max="13546" width="56.140625" style="1"/>
    <col min="13547" max="13547" width="1.42578125" style="1" customWidth="1"/>
    <col min="13548" max="13548" width="4.5703125" style="1" customWidth="1"/>
    <col min="13549" max="13549" width="12" style="1" customWidth="1"/>
    <col min="13550" max="13550" width="6.28515625" style="1" customWidth="1"/>
    <col min="13551" max="13551" width="3" style="1" customWidth="1"/>
    <col min="13552" max="13552" width="6.7109375" style="1" customWidth="1"/>
    <col min="13553" max="13553" width="6.42578125" style="1" customWidth="1"/>
    <col min="13554" max="13554" width="6.5703125" style="1" customWidth="1"/>
    <col min="13555" max="13556" width="7.42578125" style="1" customWidth="1"/>
    <col min="13557" max="13557" width="6.5703125" style="1" customWidth="1"/>
    <col min="13558" max="13558" width="19.28515625" style="1" customWidth="1"/>
    <col min="13559" max="13559" width="21" style="1" customWidth="1"/>
    <col min="13560" max="13560" width="6.7109375" style="1" customWidth="1"/>
    <col min="13561" max="13561" width="6.5703125" style="1" customWidth="1"/>
    <col min="13562" max="13562" width="6.140625" style="1" customWidth="1"/>
    <col min="13563" max="13563" width="3.42578125" style="1" customWidth="1"/>
    <col min="13564" max="13564" width="7.140625" style="1" customWidth="1"/>
    <col min="13565" max="13565" width="8.140625" style="1" customWidth="1"/>
    <col min="13566" max="13566" width="2.7109375" style="1" customWidth="1"/>
    <col min="13567" max="13567" width="5.42578125" style="1" customWidth="1"/>
    <col min="13568" max="13568" width="1.7109375" style="1" customWidth="1"/>
    <col min="13569" max="13569" width="4.42578125" style="1" customWidth="1"/>
    <col min="13570" max="13802" width="56.140625" style="1"/>
    <col min="13803" max="13803" width="1.42578125" style="1" customWidth="1"/>
    <col min="13804" max="13804" width="4.5703125" style="1" customWidth="1"/>
    <col min="13805" max="13805" width="12" style="1" customWidth="1"/>
    <col min="13806" max="13806" width="6.28515625" style="1" customWidth="1"/>
    <col min="13807" max="13807" width="3" style="1" customWidth="1"/>
    <col min="13808" max="13808" width="6.7109375" style="1" customWidth="1"/>
    <col min="13809" max="13809" width="6.42578125" style="1" customWidth="1"/>
    <col min="13810" max="13810" width="6.5703125" style="1" customWidth="1"/>
    <col min="13811" max="13812" width="7.42578125" style="1" customWidth="1"/>
    <col min="13813" max="13813" width="6.5703125" style="1" customWidth="1"/>
    <col min="13814" max="13814" width="19.28515625" style="1" customWidth="1"/>
    <col min="13815" max="13815" width="21" style="1" customWidth="1"/>
    <col min="13816" max="13816" width="6.7109375" style="1" customWidth="1"/>
    <col min="13817" max="13817" width="6.5703125" style="1" customWidth="1"/>
    <col min="13818" max="13818" width="6.140625" style="1" customWidth="1"/>
    <col min="13819" max="13819" width="3.42578125" style="1" customWidth="1"/>
    <col min="13820" max="13820" width="7.140625" style="1" customWidth="1"/>
    <col min="13821" max="13821" width="8.140625" style="1" customWidth="1"/>
    <col min="13822" max="13822" width="2.7109375" style="1" customWidth="1"/>
    <col min="13823" max="13823" width="5.42578125" style="1" customWidth="1"/>
    <col min="13824" max="13824" width="1.7109375" style="1" customWidth="1"/>
    <col min="13825" max="13825" width="4.42578125" style="1" customWidth="1"/>
    <col min="13826" max="14058" width="56.140625" style="1"/>
    <col min="14059" max="14059" width="1.42578125" style="1" customWidth="1"/>
    <col min="14060" max="14060" width="4.5703125" style="1" customWidth="1"/>
    <col min="14061" max="14061" width="12" style="1" customWidth="1"/>
    <col min="14062" max="14062" width="6.28515625" style="1" customWidth="1"/>
    <col min="14063" max="14063" width="3" style="1" customWidth="1"/>
    <col min="14064" max="14064" width="6.7109375" style="1" customWidth="1"/>
    <col min="14065" max="14065" width="6.42578125" style="1" customWidth="1"/>
    <col min="14066" max="14066" width="6.5703125" style="1" customWidth="1"/>
    <col min="14067" max="14068" width="7.42578125" style="1" customWidth="1"/>
    <col min="14069" max="14069" width="6.5703125" style="1" customWidth="1"/>
    <col min="14070" max="14070" width="19.28515625" style="1" customWidth="1"/>
    <col min="14071" max="14071" width="21" style="1" customWidth="1"/>
    <col min="14072" max="14072" width="6.7109375" style="1" customWidth="1"/>
    <col min="14073" max="14073" width="6.5703125" style="1" customWidth="1"/>
    <col min="14074" max="14074" width="6.140625" style="1" customWidth="1"/>
    <col min="14075" max="14075" width="3.42578125" style="1" customWidth="1"/>
    <col min="14076" max="14076" width="7.140625" style="1" customWidth="1"/>
    <col min="14077" max="14077" width="8.140625" style="1" customWidth="1"/>
    <col min="14078" max="14078" width="2.7109375" style="1" customWidth="1"/>
    <col min="14079" max="14079" width="5.42578125" style="1" customWidth="1"/>
    <col min="14080" max="14080" width="1.7109375" style="1" customWidth="1"/>
    <col min="14081" max="14081" width="4.42578125" style="1" customWidth="1"/>
    <col min="14082" max="14314" width="56.140625" style="1"/>
    <col min="14315" max="14315" width="1.42578125" style="1" customWidth="1"/>
    <col min="14316" max="14316" width="4.5703125" style="1" customWidth="1"/>
    <col min="14317" max="14317" width="12" style="1" customWidth="1"/>
    <col min="14318" max="14318" width="6.28515625" style="1" customWidth="1"/>
    <col min="14319" max="14319" width="3" style="1" customWidth="1"/>
    <col min="14320" max="14320" width="6.7109375" style="1" customWidth="1"/>
    <col min="14321" max="14321" width="6.42578125" style="1" customWidth="1"/>
    <col min="14322" max="14322" width="6.5703125" style="1" customWidth="1"/>
    <col min="14323" max="14324" width="7.42578125" style="1" customWidth="1"/>
    <col min="14325" max="14325" width="6.5703125" style="1" customWidth="1"/>
    <col min="14326" max="14326" width="19.28515625" style="1" customWidth="1"/>
    <col min="14327" max="14327" width="21" style="1" customWidth="1"/>
    <col min="14328" max="14328" width="6.7109375" style="1" customWidth="1"/>
    <col min="14329" max="14329" width="6.5703125" style="1" customWidth="1"/>
    <col min="14330" max="14330" width="6.140625" style="1" customWidth="1"/>
    <col min="14331" max="14331" width="3.42578125" style="1" customWidth="1"/>
    <col min="14332" max="14332" width="7.140625" style="1" customWidth="1"/>
    <col min="14333" max="14333" width="8.140625" style="1" customWidth="1"/>
    <col min="14334" max="14334" width="2.7109375" style="1" customWidth="1"/>
    <col min="14335" max="14335" width="5.42578125" style="1" customWidth="1"/>
    <col min="14336" max="14336" width="1.7109375" style="1" customWidth="1"/>
    <col min="14337" max="14337" width="4.42578125" style="1" customWidth="1"/>
    <col min="14338" max="14570" width="56.140625" style="1"/>
    <col min="14571" max="14571" width="1.42578125" style="1" customWidth="1"/>
    <col min="14572" max="14572" width="4.5703125" style="1" customWidth="1"/>
    <col min="14573" max="14573" width="12" style="1" customWidth="1"/>
    <col min="14574" max="14574" width="6.28515625" style="1" customWidth="1"/>
    <col min="14575" max="14575" width="3" style="1" customWidth="1"/>
    <col min="14576" max="14576" width="6.7109375" style="1" customWidth="1"/>
    <col min="14577" max="14577" width="6.42578125" style="1" customWidth="1"/>
    <col min="14578" max="14578" width="6.5703125" style="1" customWidth="1"/>
    <col min="14579" max="14580" width="7.42578125" style="1" customWidth="1"/>
    <col min="14581" max="14581" width="6.5703125" style="1" customWidth="1"/>
    <col min="14582" max="14582" width="19.28515625" style="1" customWidth="1"/>
    <col min="14583" max="14583" width="21" style="1" customWidth="1"/>
    <col min="14584" max="14584" width="6.7109375" style="1" customWidth="1"/>
    <col min="14585" max="14585" width="6.5703125" style="1" customWidth="1"/>
    <col min="14586" max="14586" width="6.140625" style="1" customWidth="1"/>
    <col min="14587" max="14587" width="3.42578125" style="1" customWidth="1"/>
    <col min="14588" max="14588" width="7.140625" style="1" customWidth="1"/>
    <col min="14589" max="14589" width="8.140625" style="1" customWidth="1"/>
    <col min="14590" max="14590" width="2.7109375" style="1" customWidth="1"/>
    <col min="14591" max="14591" width="5.42578125" style="1" customWidth="1"/>
    <col min="14592" max="14592" width="1.7109375" style="1" customWidth="1"/>
    <col min="14593" max="14593" width="4.42578125" style="1" customWidth="1"/>
    <col min="14594" max="14826" width="56.140625" style="1"/>
    <col min="14827" max="14827" width="1.42578125" style="1" customWidth="1"/>
    <col min="14828" max="14828" width="4.5703125" style="1" customWidth="1"/>
    <col min="14829" max="14829" width="12" style="1" customWidth="1"/>
    <col min="14830" max="14830" width="6.28515625" style="1" customWidth="1"/>
    <col min="14831" max="14831" width="3" style="1" customWidth="1"/>
    <col min="14832" max="14832" width="6.7109375" style="1" customWidth="1"/>
    <col min="14833" max="14833" width="6.42578125" style="1" customWidth="1"/>
    <col min="14834" max="14834" width="6.5703125" style="1" customWidth="1"/>
    <col min="14835" max="14836" width="7.42578125" style="1" customWidth="1"/>
    <col min="14837" max="14837" width="6.5703125" style="1" customWidth="1"/>
    <col min="14838" max="14838" width="19.28515625" style="1" customWidth="1"/>
    <col min="14839" max="14839" width="21" style="1" customWidth="1"/>
    <col min="14840" max="14840" width="6.7109375" style="1" customWidth="1"/>
    <col min="14841" max="14841" width="6.5703125" style="1" customWidth="1"/>
    <col min="14842" max="14842" width="6.140625" style="1" customWidth="1"/>
    <col min="14843" max="14843" width="3.42578125" style="1" customWidth="1"/>
    <col min="14844" max="14844" width="7.140625" style="1" customWidth="1"/>
    <col min="14845" max="14845" width="8.140625" style="1" customWidth="1"/>
    <col min="14846" max="14846" width="2.7109375" style="1" customWidth="1"/>
    <col min="14847" max="14847" width="5.42578125" style="1" customWidth="1"/>
    <col min="14848" max="14848" width="1.7109375" style="1" customWidth="1"/>
    <col min="14849" max="14849" width="4.42578125" style="1" customWidth="1"/>
    <col min="14850" max="15082" width="56.140625" style="1"/>
    <col min="15083" max="15083" width="1.42578125" style="1" customWidth="1"/>
    <col min="15084" max="15084" width="4.5703125" style="1" customWidth="1"/>
    <col min="15085" max="15085" width="12" style="1" customWidth="1"/>
    <col min="15086" max="15086" width="6.28515625" style="1" customWidth="1"/>
    <col min="15087" max="15087" width="3" style="1" customWidth="1"/>
    <col min="15088" max="15088" width="6.7109375" style="1" customWidth="1"/>
    <col min="15089" max="15089" width="6.42578125" style="1" customWidth="1"/>
    <col min="15090" max="15090" width="6.5703125" style="1" customWidth="1"/>
    <col min="15091" max="15092" width="7.42578125" style="1" customWidth="1"/>
    <col min="15093" max="15093" width="6.5703125" style="1" customWidth="1"/>
    <col min="15094" max="15094" width="19.28515625" style="1" customWidth="1"/>
    <col min="15095" max="15095" width="21" style="1" customWidth="1"/>
    <col min="15096" max="15096" width="6.7109375" style="1" customWidth="1"/>
    <col min="15097" max="15097" width="6.5703125" style="1" customWidth="1"/>
    <col min="15098" max="15098" width="6.140625" style="1" customWidth="1"/>
    <col min="15099" max="15099" width="3.42578125" style="1" customWidth="1"/>
    <col min="15100" max="15100" width="7.140625" style="1" customWidth="1"/>
    <col min="15101" max="15101" width="8.140625" style="1" customWidth="1"/>
    <col min="15102" max="15102" width="2.7109375" style="1" customWidth="1"/>
    <col min="15103" max="15103" width="5.42578125" style="1" customWidth="1"/>
    <col min="15104" max="15104" width="1.7109375" style="1" customWidth="1"/>
    <col min="15105" max="15105" width="4.42578125" style="1" customWidth="1"/>
    <col min="15106" max="15338" width="56.140625" style="1"/>
    <col min="15339" max="15339" width="1.42578125" style="1" customWidth="1"/>
    <col min="15340" max="15340" width="4.5703125" style="1" customWidth="1"/>
    <col min="15341" max="15341" width="12" style="1" customWidth="1"/>
    <col min="15342" max="15342" width="6.28515625" style="1" customWidth="1"/>
    <col min="15343" max="15343" width="3" style="1" customWidth="1"/>
    <col min="15344" max="15344" width="6.7109375" style="1" customWidth="1"/>
    <col min="15345" max="15345" width="6.42578125" style="1" customWidth="1"/>
    <col min="15346" max="15346" width="6.5703125" style="1" customWidth="1"/>
    <col min="15347" max="15348" width="7.42578125" style="1" customWidth="1"/>
    <col min="15349" max="15349" width="6.5703125" style="1" customWidth="1"/>
    <col min="15350" max="15350" width="19.28515625" style="1" customWidth="1"/>
    <col min="15351" max="15351" width="21" style="1" customWidth="1"/>
    <col min="15352" max="15352" width="6.7109375" style="1" customWidth="1"/>
    <col min="15353" max="15353" width="6.5703125" style="1" customWidth="1"/>
    <col min="15354" max="15354" width="6.140625" style="1" customWidth="1"/>
    <col min="15355" max="15355" width="3.42578125" style="1" customWidth="1"/>
    <col min="15356" max="15356" width="7.140625" style="1" customWidth="1"/>
    <col min="15357" max="15357" width="8.140625" style="1" customWidth="1"/>
    <col min="15358" max="15358" width="2.7109375" style="1" customWidth="1"/>
    <col min="15359" max="15359" width="5.42578125" style="1" customWidth="1"/>
    <col min="15360" max="15360" width="1.7109375" style="1" customWidth="1"/>
    <col min="15361" max="15361" width="4.42578125" style="1" customWidth="1"/>
    <col min="15362" max="15594" width="56.140625" style="1"/>
    <col min="15595" max="15595" width="1.42578125" style="1" customWidth="1"/>
    <col min="15596" max="15596" width="4.5703125" style="1" customWidth="1"/>
    <col min="15597" max="15597" width="12" style="1" customWidth="1"/>
    <col min="15598" max="15598" width="6.28515625" style="1" customWidth="1"/>
    <col min="15599" max="15599" width="3" style="1" customWidth="1"/>
    <col min="15600" max="15600" width="6.7109375" style="1" customWidth="1"/>
    <col min="15601" max="15601" width="6.42578125" style="1" customWidth="1"/>
    <col min="15602" max="15602" width="6.5703125" style="1" customWidth="1"/>
    <col min="15603" max="15604" width="7.42578125" style="1" customWidth="1"/>
    <col min="15605" max="15605" width="6.5703125" style="1" customWidth="1"/>
    <col min="15606" max="15606" width="19.28515625" style="1" customWidth="1"/>
    <col min="15607" max="15607" width="21" style="1" customWidth="1"/>
    <col min="15608" max="15608" width="6.7109375" style="1" customWidth="1"/>
    <col min="15609" max="15609" width="6.5703125" style="1" customWidth="1"/>
    <col min="15610" max="15610" width="6.140625" style="1" customWidth="1"/>
    <col min="15611" max="15611" width="3.42578125" style="1" customWidth="1"/>
    <col min="15612" max="15612" width="7.140625" style="1" customWidth="1"/>
    <col min="15613" max="15613" width="8.140625" style="1" customWidth="1"/>
    <col min="15614" max="15614" width="2.7109375" style="1" customWidth="1"/>
    <col min="15615" max="15615" width="5.42578125" style="1" customWidth="1"/>
    <col min="15616" max="15616" width="1.7109375" style="1" customWidth="1"/>
    <col min="15617" max="15617" width="4.42578125" style="1" customWidth="1"/>
    <col min="15618" max="15850" width="56.140625" style="1"/>
    <col min="15851" max="15851" width="1.42578125" style="1" customWidth="1"/>
    <col min="15852" max="15852" width="4.5703125" style="1" customWidth="1"/>
    <col min="15853" max="15853" width="12" style="1" customWidth="1"/>
    <col min="15854" max="15854" width="6.28515625" style="1" customWidth="1"/>
    <col min="15855" max="15855" width="3" style="1" customWidth="1"/>
    <col min="15856" max="15856" width="6.7109375" style="1" customWidth="1"/>
    <col min="15857" max="15857" width="6.42578125" style="1" customWidth="1"/>
    <col min="15858" max="15858" width="6.5703125" style="1" customWidth="1"/>
    <col min="15859" max="15860" width="7.42578125" style="1" customWidth="1"/>
    <col min="15861" max="15861" width="6.5703125" style="1" customWidth="1"/>
    <col min="15862" max="15862" width="19.28515625" style="1" customWidth="1"/>
    <col min="15863" max="15863" width="21" style="1" customWidth="1"/>
    <col min="15864" max="15864" width="6.7109375" style="1" customWidth="1"/>
    <col min="15865" max="15865" width="6.5703125" style="1" customWidth="1"/>
    <col min="15866" max="15866" width="6.140625" style="1" customWidth="1"/>
    <col min="15867" max="15867" width="3.42578125" style="1" customWidth="1"/>
    <col min="15868" max="15868" width="7.140625" style="1" customWidth="1"/>
    <col min="15869" max="15869" width="8.140625" style="1" customWidth="1"/>
    <col min="15870" max="15870" width="2.7109375" style="1" customWidth="1"/>
    <col min="15871" max="15871" width="5.42578125" style="1" customWidth="1"/>
    <col min="15872" max="15872" width="1.7109375" style="1" customWidth="1"/>
    <col min="15873" max="15873" width="4.42578125" style="1" customWidth="1"/>
    <col min="15874" max="16106" width="56.140625" style="1"/>
    <col min="16107" max="16107" width="1.42578125" style="1" customWidth="1"/>
    <col min="16108" max="16108" width="4.5703125" style="1" customWidth="1"/>
    <col min="16109" max="16109" width="12" style="1" customWidth="1"/>
    <col min="16110" max="16110" width="6.28515625" style="1" customWidth="1"/>
    <col min="16111" max="16111" width="3" style="1" customWidth="1"/>
    <col min="16112" max="16112" width="6.7109375" style="1" customWidth="1"/>
    <col min="16113" max="16113" width="6.42578125" style="1" customWidth="1"/>
    <col min="16114" max="16114" width="6.5703125" style="1" customWidth="1"/>
    <col min="16115" max="16116" width="7.42578125" style="1" customWidth="1"/>
    <col min="16117" max="16117" width="6.5703125" style="1" customWidth="1"/>
    <col min="16118" max="16118" width="19.28515625" style="1" customWidth="1"/>
    <col min="16119" max="16119" width="21" style="1" customWidth="1"/>
    <col min="16120" max="16120" width="6.7109375" style="1" customWidth="1"/>
    <col min="16121" max="16121" width="6.5703125" style="1" customWidth="1"/>
    <col min="16122" max="16122" width="6.140625" style="1" customWidth="1"/>
    <col min="16123" max="16123" width="3.42578125" style="1" customWidth="1"/>
    <col min="16124" max="16124" width="7.140625" style="1" customWidth="1"/>
    <col min="16125" max="16125" width="8.140625" style="1" customWidth="1"/>
    <col min="16126" max="16126" width="2.7109375" style="1" customWidth="1"/>
    <col min="16127" max="16127" width="5.42578125" style="1" customWidth="1"/>
    <col min="16128" max="16128" width="1.7109375" style="1" customWidth="1"/>
    <col min="16129" max="16129" width="4.42578125" style="1" customWidth="1"/>
    <col min="16130" max="16384" width="56.140625" style="1"/>
  </cols>
  <sheetData>
    <row r="1" spans="2:239" ht="17.25" customHeight="1"/>
    <row r="2" spans="2:239" ht="26.25" customHeight="1">
      <c r="B2" s="5"/>
      <c r="C2" s="6"/>
      <c r="D2" s="6"/>
      <c r="E2" s="48"/>
      <c r="F2" s="627" t="s">
        <v>655</v>
      </c>
      <c r="G2" s="622"/>
      <c r="H2" s="622"/>
      <c r="I2" s="622"/>
      <c r="J2" s="622"/>
      <c r="K2" s="622"/>
      <c r="L2" s="622"/>
      <c r="M2" s="622"/>
      <c r="N2" s="622"/>
      <c r="O2" s="622"/>
      <c r="P2" s="622" t="s">
        <v>651</v>
      </c>
      <c r="Q2" s="622"/>
      <c r="R2" s="59">
        <v>44158</v>
      </c>
    </row>
    <row r="3" spans="2:239" ht="31.5" customHeight="1">
      <c r="B3" s="7"/>
      <c r="C3" s="8"/>
      <c r="D3" s="8"/>
      <c r="E3" s="49"/>
      <c r="F3" s="627"/>
      <c r="G3" s="622"/>
      <c r="H3" s="622"/>
      <c r="I3" s="622"/>
      <c r="J3" s="622"/>
      <c r="K3" s="622"/>
      <c r="L3" s="622"/>
      <c r="M3" s="622"/>
      <c r="N3" s="622"/>
      <c r="O3" s="622"/>
      <c r="P3" s="624" t="s">
        <v>558</v>
      </c>
      <c r="Q3" s="624"/>
      <c r="R3" s="131" t="s">
        <v>559</v>
      </c>
    </row>
    <row r="4" spans="2:239" ht="32.25" customHeight="1">
      <c r="B4" s="50"/>
      <c r="C4" s="9"/>
      <c r="D4" s="9"/>
      <c r="E4" s="51"/>
      <c r="F4" s="627"/>
      <c r="G4" s="622"/>
      <c r="H4" s="622"/>
      <c r="I4" s="622"/>
      <c r="J4" s="622"/>
      <c r="K4" s="622"/>
      <c r="L4" s="622"/>
      <c r="M4" s="622"/>
      <c r="N4" s="622"/>
      <c r="O4" s="622"/>
      <c r="P4" s="622" t="s">
        <v>0</v>
      </c>
      <c r="Q4" s="622"/>
      <c r="R4" s="622"/>
    </row>
    <row r="5" spans="2:239" s="18" customFormat="1">
      <c r="B5" s="132"/>
      <c r="C5" s="132"/>
      <c r="D5" s="132"/>
      <c r="E5" s="12"/>
      <c r="F5" s="12"/>
      <c r="G5" s="12"/>
      <c r="H5" s="29"/>
      <c r="I5" s="12"/>
      <c r="J5" s="12"/>
      <c r="K5" s="12"/>
      <c r="L5" s="12"/>
      <c r="M5" s="12"/>
      <c r="N5" s="12"/>
      <c r="O5" s="30"/>
      <c r="P5" s="12"/>
      <c r="Q5" s="12"/>
      <c r="R5" s="12"/>
    </row>
    <row r="6" spans="2:239" ht="0.75" customHeight="1" thickBot="1">
      <c r="B6" s="10"/>
      <c r="C6" s="10"/>
      <c r="D6" s="10"/>
      <c r="E6" s="10"/>
      <c r="F6" s="10"/>
      <c r="G6" s="10"/>
      <c r="I6" s="10"/>
      <c r="J6" s="10"/>
      <c r="L6" s="2"/>
      <c r="M6" s="2"/>
      <c r="N6" s="2"/>
      <c r="O6" s="11"/>
      <c r="Q6" s="10"/>
    </row>
    <row r="7" spans="2:239" ht="24" customHeight="1" thickBot="1">
      <c r="B7" s="786" t="s">
        <v>635</v>
      </c>
      <c r="C7" s="787"/>
      <c r="D7" s="787"/>
      <c r="E7" s="787"/>
      <c r="F7" s="787"/>
      <c r="G7" s="787"/>
      <c r="H7" s="787"/>
      <c r="I7" s="787"/>
      <c r="J7" s="787"/>
      <c r="K7" s="787"/>
      <c r="L7" s="787"/>
      <c r="M7" s="787"/>
      <c r="N7" s="787"/>
      <c r="O7" s="787"/>
      <c r="P7" s="787"/>
      <c r="Q7" s="787"/>
      <c r="R7" s="788"/>
    </row>
    <row r="8" spans="2:239" s="16" customFormat="1" ht="30" customHeight="1" thickBot="1">
      <c r="B8" s="778" t="s">
        <v>549</v>
      </c>
      <c r="C8" s="779"/>
      <c r="D8" s="779"/>
      <c r="E8" s="779"/>
      <c r="F8" s="779"/>
      <c r="G8" s="779"/>
      <c r="H8" s="779"/>
      <c r="I8" s="779"/>
      <c r="J8" s="779"/>
      <c r="K8" s="779"/>
      <c r="L8" s="779"/>
      <c r="M8" s="779"/>
      <c r="N8" s="779"/>
      <c r="O8" s="779"/>
      <c r="P8" s="779"/>
      <c r="Q8" s="779"/>
      <c r="R8" s="779"/>
    </row>
    <row r="9" spans="2:239" s="16" customFormat="1" ht="42" customHeight="1" thickBot="1">
      <c r="B9" s="247" t="s">
        <v>653</v>
      </c>
      <c r="C9" s="248" t="s">
        <v>31</v>
      </c>
      <c r="D9" s="249" t="s">
        <v>657</v>
      </c>
      <c r="E9" s="250" t="s">
        <v>652</v>
      </c>
      <c r="F9" s="251" t="s">
        <v>661</v>
      </c>
      <c r="G9" s="248" t="s">
        <v>795</v>
      </c>
      <c r="H9" s="248" t="s">
        <v>634</v>
      </c>
      <c r="I9" s="248" t="s">
        <v>658</v>
      </c>
      <c r="J9" s="248" t="s">
        <v>659</v>
      </c>
      <c r="K9" s="248" t="s">
        <v>662</v>
      </c>
      <c r="L9" s="252" t="s">
        <v>654</v>
      </c>
      <c r="M9" s="784" t="s">
        <v>656</v>
      </c>
      <c r="N9" s="785"/>
      <c r="O9" s="780" t="s">
        <v>660</v>
      </c>
      <c r="P9" s="781"/>
      <c r="Q9" s="782" t="s">
        <v>621</v>
      </c>
      <c r="R9" s="783"/>
    </row>
    <row r="10" spans="2:239" s="16" customFormat="1" ht="35.25" customHeight="1">
      <c r="B10" s="190"/>
      <c r="C10" s="191"/>
      <c r="D10" s="191"/>
      <c r="E10" s="192"/>
      <c r="F10" s="203"/>
      <c r="G10" s="204"/>
      <c r="H10" s="140"/>
      <c r="I10" s="141"/>
      <c r="J10" s="142"/>
      <c r="K10" s="176"/>
      <c r="L10" s="177"/>
      <c r="M10" s="178"/>
      <c r="N10" s="143"/>
      <c r="O10" s="187">
        <v>0</v>
      </c>
      <c r="P10" s="187"/>
      <c r="Q10" s="199"/>
      <c r="R10" s="200"/>
      <c r="IE10" s="1"/>
    </row>
    <row r="11" spans="2:239" ht="25.5" customHeight="1">
      <c r="B11" s="190"/>
      <c r="C11" s="191"/>
      <c r="D11" s="191"/>
      <c r="E11" s="192"/>
      <c r="F11" s="193"/>
      <c r="G11" s="194"/>
      <c r="H11" s="144"/>
      <c r="I11" s="141"/>
      <c r="J11" s="142"/>
      <c r="K11" s="195"/>
      <c r="L11" s="196"/>
      <c r="M11" s="197"/>
      <c r="N11" s="143"/>
      <c r="O11" s="187">
        <v>0</v>
      </c>
      <c r="P11" s="187"/>
      <c r="Q11" s="188"/>
      <c r="R11" s="189"/>
    </row>
    <row r="12" spans="2:239" ht="25.5" customHeight="1">
      <c r="B12" s="190"/>
      <c r="C12" s="191"/>
      <c r="D12" s="191"/>
      <c r="E12" s="192"/>
      <c r="F12" s="193"/>
      <c r="G12" s="194"/>
      <c r="H12" s="144"/>
      <c r="I12" s="141"/>
      <c r="J12" s="142"/>
      <c r="K12" s="195"/>
      <c r="L12" s="196"/>
      <c r="M12" s="197"/>
      <c r="N12" s="143"/>
      <c r="O12" s="187">
        <v>0</v>
      </c>
      <c r="P12" s="187"/>
      <c r="Q12" s="188"/>
      <c r="R12" s="189"/>
    </row>
    <row r="13" spans="2:239" ht="25.5" customHeight="1">
      <c r="B13" s="190"/>
      <c r="C13" s="191"/>
      <c r="D13" s="191"/>
      <c r="E13" s="192"/>
      <c r="F13" s="193"/>
      <c r="G13" s="194"/>
      <c r="H13" s="144"/>
      <c r="I13" s="141"/>
      <c r="J13" s="142"/>
      <c r="K13" s="195"/>
      <c r="L13" s="196"/>
      <c r="M13" s="197"/>
      <c r="N13" s="143"/>
      <c r="O13" s="187">
        <v>0</v>
      </c>
      <c r="P13" s="187"/>
      <c r="Q13" s="188"/>
      <c r="R13" s="189"/>
    </row>
    <row r="14" spans="2:239" ht="25.5" customHeight="1">
      <c r="B14" s="190"/>
      <c r="C14" s="191"/>
      <c r="D14" s="191"/>
      <c r="E14" s="192"/>
      <c r="F14" s="193"/>
      <c r="G14" s="194"/>
      <c r="H14" s="144"/>
      <c r="I14" s="141"/>
      <c r="J14" s="142"/>
      <c r="K14" s="195"/>
      <c r="L14" s="196"/>
      <c r="M14" s="197"/>
      <c r="N14" s="143"/>
      <c r="O14" s="187">
        <v>0</v>
      </c>
      <c r="P14" s="187"/>
      <c r="Q14" s="188"/>
      <c r="R14" s="189"/>
    </row>
    <row r="15" spans="2:239" ht="25.5" customHeight="1">
      <c r="B15" s="190"/>
      <c r="C15" s="191"/>
      <c r="D15" s="191"/>
      <c r="E15" s="192"/>
      <c r="F15" s="193"/>
      <c r="G15" s="194"/>
      <c r="H15" s="144"/>
      <c r="I15" s="141"/>
      <c r="J15" s="142"/>
      <c r="K15" s="195"/>
      <c r="L15" s="196"/>
      <c r="M15" s="197"/>
      <c r="N15" s="143"/>
      <c r="O15" s="187">
        <v>0</v>
      </c>
      <c r="P15" s="187"/>
      <c r="Q15" s="188"/>
      <c r="R15" s="189"/>
    </row>
    <row r="16" spans="2:239" ht="25.5" customHeight="1">
      <c r="B16" s="190"/>
      <c r="C16" s="191"/>
      <c r="D16" s="191"/>
      <c r="E16" s="192"/>
      <c r="F16" s="193"/>
      <c r="G16" s="194"/>
      <c r="H16" s="144"/>
      <c r="I16" s="141"/>
      <c r="J16" s="142"/>
      <c r="K16" s="195"/>
      <c r="L16" s="196"/>
      <c r="M16" s="197"/>
      <c r="N16" s="143"/>
      <c r="O16" s="187">
        <v>0</v>
      </c>
      <c r="P16" s="187"/>
      <c r="Q16" s="188"/>
      <c r="R16" s="189"/>
    </row>
    <row r="17" spans="2:249" ht="25.5" customHeight="1">
      <c r="B17" s="190"/>
      <c r="C17" s="191"/>
      <c r="D17" s="191"/>
      <c r="E17" s="192"/>
      <c r="F17" s="193"/>
      <c r="G17" s="194"/>
      <c r="H17" s="144"/>
      <c r="I17" s="141"/>
      <c r="J17" s="142"/>
      <c r="K17" s="195"/>
      <c r="L17" s="196"/>
      <c r="M17" s="197"/>
      <c r="N17" s="143"/>
      <c r="O17" s="187">
        <v>0</v>
      </c>
      <c r="P17" s="187"/>
      <c r="Q17" s="188"/>
      <c r="R17" s="189"/>
    </row>
    <row r="18" spans="2:249" ht="25.5" customHeight="1">
      <c r="B18" s="190"/>
      <c r="C18" s="191"/>
      <c r="D18" s="191"/>
      <c r="E18" s="192"/>
      <c r="F18" s="193"/>
      <c r="G18" s="194"/>
      <c r="H18" s="144"/>
      <c r="I18" s="141"/>
      <c r="J18" s="142"/>
      <c r="K18" s="195"/>
      <c r="L18" s="196"/>
      <c r="M18" s="197"/>
      <c r="N18" s="143"/>
      <c r="O18" s="187">
        <v>0</v>
      </c>
      <c r="P18" s="187"/>
      <c r="Q18" s="188"/>
      <c r="R18" s="189"/>
    </row>
    <row r="19" spans="2:249" ht="25.5" customHeight="1">
      <c r="B19" s="190"/>
      <c r="C19" s="191"/>
      <c r="D19" s="191"/>
      <c r="E19" s="192"/>
      <c r="F19" s="193"/>
      <c r="G19" s="194"/>
      <c r="H19" s="144"/>
      <c r="I19" s="141"/>
      <c r="J19" s="142"/>
      <c r="K19" s="195"/>
      <c r="L19" s="196"/>
      <c r="M19" s="197"/>
      <c r="N19" s="143"/>
      <c r="O19" s="187">
        <v>0</v>
      </c>
      <c r="P19" s="187"/>
      <c r="Q19" s="198"/>
      <c r="R19" s="198"/>
    </row>
    <row r="20" spans="2:249" ht="25.5" customHeight="1">
      <c r="B20" s="190"/>
      <c r="C20" s="191"/>
      <c r="D20" s="191"/>
      <c r="E20" s="192"/>
      <c r="F20" s="193"/>
      <c r="G20" s="194"/>
      <c r="H20" s="144"/>
      <c r="I20" s="141"/>
      <c r="J20" s="142"/>
      <c r="K20" s="195"/>
      <c r="L20" s="196"/>
      <c r="M20" s="197"/>
      <c r="N20" s="143"/>
      <c r="O20" s="187">
        <v>0</v>
      </c>
      <c r="P20" s="187"/>
      <c r="Q20" s="198"/>
      <c r="R20" s="198"/>
    </row>
    <row r="21" spans="2:249" ht="25.5" customHeight="1">
      <c r="B21" s="190"/>
      <c r="C21" s="191"/>
      <c r="D21" s="191"/>
      <c r="E21" s="192"/>
      <c r="F21" s="193"/>
      <c r="G21" s="194"/>
      <c r="H21" s="144"/>
      <c r="I21" s="141"/>
      <c r="J21" s="142"/>
      <c r="K21" s="195"/>
      <c r="L21" s="196"/>
      <c r="M21" s="197"/>
      <c r="N21" s="143"/>
      <c r="O21" s="187">
        <v>0</v>
      </c>
      <c r="P21" s="187"/>
      <c r="Q21" s="198"/>
      <c r="R21" s="198"/>
    </row>
    <row r="22" spans="2:249" ht="25.5" customHeight="1">
      <c r="B22" s="190"/>
      <c r="C22" s="191"/>
      <c r="D22" s="191"/>
      <c r="E22" s="192"/>
      <c r="F22" s="193"/>
      <c r="G22" s="194"/>
      <c r="H22" s="144"/>
      <c r="I22" s="141"/>
      <c r="J22" s="142"/>
      <c r="K22" s="195"/>
      <c r="L22" s="196"/>
      <c r="M22" s="197"/>
      <c r="N22" s="143"/>
      <c r="O22" s="187">
        <v>0</v>
      </c>
      <c r="P22" s="187"/>
      <c r="Q22" s="198"/>
      <c r="R22" s="198"/>
    </row>
    <row r="23" spans="2:249" ht="25.5" customHeight="1">
      <c r="B23" s="190"/>
      <c r="C23" s="191"/>
      <c r="D23" s="191"/>
      <c r="E23" s="192"/>
      <c r="F23" s="193"/>
      <c r="G23" s="194"/>
      <c r="H23" s="144"/>
      <c r="I23" s="141"/>
      <c r="J23" s="142"/>
      <c r="K23" s="195"/>
      <c r="L23" s="196"/>
      <c r="M23" s="197"/>
      <c r="N23" s="143"/>
      <c r="O23" s="187">
        <v>0</v>
      </c>
      <c r="P23" s="187"/>
      <c r="Q23" s="198"/>
      <c r="R23" s="198"/>
    </row>
    <row r="24" spans="2:249" ht="25.5" customHeight="1">
      <c r="B24" s="190"/>
      <c r="C24" s="191"/>
      <c r="D24" s="191"/>
      <c r="E24" s="192"/>
      <c r="F24" s="193"/>
      <c r="G24" s="194"/>
      <c r="H24" s="144"/>
      <c r="I24" s="141"/>
      <c r="J24" s="142"/>
      <c r="K24" s="195"/>
      <c r="L24" s="196"/>
      <c r="M24" s="197"/>
      <c r="N24" s="143"/>
      <c r="O24" s="187">
        <v>0</v>
      </c>
      <c r="P24" s="187"/>
      <c r="Q24" s="198"/>
      <c r="R24" s="198"/>
    </row>
    <row r="25" spans="2:249" ht="25.5" customHeight="1">
      <c r="B25" s="190"/>
      <c r="C25" s="191"/>
      <c r="D25" s="191"/>
      <c r="E25" s="192"/>
      <c r="F25" s="193"/>
      <c r="G25" s="194"/>
      <c r="H25" s="144"/>
      <c r="I25" s="141"/>
      <c r="J25" s="142"/>
      <c r="K25" s="195"/>
      <c r="L25" s="196"/>
      <c r="M25" s="197"/>
      <c r="N25" s="143"/>
      <c r="O25" s="187">
        <v>0</v>
      </c>
      <c r="P25" s="187"/>
      <c r="Q25" s="198"/>
      <c r="R25" s="198"/>
    </row>
    <row r="26" spans="2:249" ht="25.5" customHeight="1">
      <c r="B26" s="190"/>
      <c r="C26" s="191"/>
      <c r="D26" s="191"/>
      <c r="E26" s="192"/>
      <c r="F26" s="193"/>
      <c r="G26" s="194"/>
      <c r="H26" s="144"/>
      <c r="I26" s="141"/>
      <c r="J26" s="142"/>
      <c r="K26" s="195"/>
      <c r="L26" s="196"/>
      <c r="M26" s="197"/>
      <c r="N26" s="143"/>
      <c r="O26" s="187">
        <v>0</v>
      </c>
      <c r="P26" s="187"/>
      <c r="Q26" s="198"/>
      <c r="R26" s="198"/>
    </row>
    <row r="27" spans="2:249" ht="25.5" customHeight="1">
      <c r="B27" s="190"/>
      <c r="C27" s="191"/>
      <c r="D27" s="191"/>
      <c r="E27" s="192"/>
      <c r="F27" s="193"/>
      <c r="G27" s="194"/>
      <c r="H27" s="144"/>
      <c r="I27" s="141"/>
      <c r="J27" s="142"/>
      <c r="K27" s="195"/>
      <c r="L27" s="196"/>
      <c r="M27" s="197"/>
      <c r="N27" s="143"/>
      <c r="O27" s="187">
        <v>0</v>
      </c>
      <c r="P27" s="187"/>
      <c r="Q27" s="198"/>
      <c r="R27" s="198"/>
    </row>
    <row r="28" spans="2:249" ht="25.5" customHeight="1">
      <c r="B28" s="190"/>
      <c r="C28" s="191"/>
      <c r="D28" s="191"/>
      <c r="E28" s="192"/>
      <c r="F28" s="193"/>
      <c r="G28" s="194"/>
      <c r="H28" s="144"/>
      <c r="I28" s="141"/>
      <c r="J28" s="142"/>
      <c r="K28" s="195"/>
      <c r="L28" s="196"/>
      <c r="M28" s="197"/>
      <c r="N28" s="143"/>
      <c r="O28" s="187">
        <v>0</v>
      </c>
      <c r="P28" s="187"/>
      <c r="Q28" s="198"/>
      <c r="R28" s="198"/>
    </row>
    <row r="29" spans="2:249" ht="25.5" customHeight="1" thickBot="1">
      <c r="B29" s="190"/>
      <c r="C29" s="191"/>
      <c r="D29" s="191"/>
      <c r="E29" s="192"/>
      <c r="F29" s="193"/>
      <c r="G29" s="194"/>
      <c r="H29" s="144"/>
      <c r="I29" s="141"/>
      <c r="J29" s="142"/>
      <c r="K29" s="195"/>
      <c r="L29" s="196"/>
      <c r="M29" s="197"/>
      <c r="N29" s="143"/>
      <c r="O29" s="187">
        <v>0</v>
      </c>
      <c r="P29" s="187"/>
      <c r="Q29" s="198"/>
      <c r="R29" s="198"/>
    </row>
    <row r="30" spans="2:249" ht="25.5" customHeight="1" thickBot="1">
      <c r="B30" s="790"/>
      <c r="C30" s="791"/>
      <c r="D30" s="791"/>
      <c r="E30" s="792"/>
      <c r="F30" s="793"/>
      <c r="G30" s="794"/>
      <c r="H30" s="46"/>
      <c r="I30" s="45"/>
      <c r="J30" s="35"/>
      <c r="K30" s="795"/>
      <c r="L30" s="796"/>
      <c r="M30" s="797"/>
      <c r="N30" s="36" t="s">
        <v>33</v>
      </c>
      <c r="O30" s="798">
        <f>SUM(O10:P29)</f>
        <v>0</v>
      </c>
      <c r="P30" s="799"/>
      <c r="Q30" s="799"/>
      <c r="R30" s="800"/>
    </row>
    <row r="31" spans="2:249" ht="25.5" customHeight="1">
      <c r="B31" s="801"/>
      <c r="C31" s="801"/>
      <c r="D31" s="801"/>
      <c r="E31" s="801"/>
      <c r="F31" s="801"/>
      <c r="G31" s="801"/>
      <c r="H31" s="801"/>
      <c r="I31" s="801"/>
      <c r="J31" s="801"/>
      <c r="K31" s="801"/>
      <c r="L31" s="801"/>
      <c r="M31" s="749"/>
      <c r="N31" s="15"/>
      <c r="O31" s="15"/>
      <c r="P31" s="132"/>
      <c r="Q31" s="132"/>
      <c r="R31" s="132"/>
    </row>
    <row r="32" spans="2:249" ht="19.5" customHeight="1">
      <c r="B32" s="727" t="s">
        <v>24</v>
      </c>
      <c r="C32" s="727"/>
      <c r="D32" s="727"/>
      <c r="E32" s="727"/>
      <c r="F32" s="727"/>
      <c r="G32" s="727"/>
      <c r="H32" s="727"/>
      <c r="I32" s="727"/>
      <c r="J32" s="727"/>
      <c r="K32" s="727"/>
      <c r="L32" s="802" t="s">
        <v>25</v>
      </c>
      <c r="M32" s="802"/>
      <c r="N32" s="802"/>
      <c r="O32" s="20"/>
      <c r="P32" s="20"/>
      <c r="Q32" s="20"/>
      <c r="R32" s="21"/>
      <c r="S32" s="2"/>
      <c r="U32" s="2"/>
      <c r="IO32" s="16"/>
    </row>
    <row r="33" spans="1:246" s="18" customFormat="1" ht="26.25" customHeight="1">
      <c r="B33" s="21"/>
      <c r="C33" s="21"/>
      <c r="D33" s="21"/>
      <c r="E33" s="21"/>
      <c r="F33" s="21"/>
      <c r="G33" s="21"/>
      <c r="H33" s="37"/>
      <c r="I33" s="21"/>
      <c r="J33" s="21"/>
      <c r="K33" s="38"/>
      <c r="L33" s="38"/>
      <c r="M33" s="38"/>
      <c r="N33" s="39"/>
      <c r="O33" s="4"/>
      <c r="P33" s="2"/>
      <c r="Q33" s="1"/>
      <c r="R33" s="2"/>
      <c r="IL33" s="19"/>
    </row>
    <row r="34" spans="1:246" ht="23.25" customHeight="1">
      <c r="B34" s="4"/>
      <c r="C34" s="4"/>
      <c r="D34" s="4"/>
      <c r="E34" s="4"/>
      <c r="F34" s="4"/>
      <c r="G34" s="4"/>
      <c r="H34" s="4"/>
      <c r="I34" s="4"/>
      <c r="J34" s="4"/>
      <c r="K34" s="40"/>
      <c r="L34" s="39"/>
      <c r="M34" s="39"/>
      <c r="N34" s="39"/>
      <c r="IL34" s="16"/>
    </row>
    <row r="35" spans="1:246">
      <c r="B35" s="4"/>
      <c r="C35" s="4"/>
      <c r="D35" s="4"/>
      <c r="E35" s="4"/>
      <c r="F35" s="4"/>
      <c r="G35" s="4"/>
      <c r="H35" s="4"/>
      <c r="I35" s="4"/>
      <c r="J35" s="4"/>
      <c r="K35" s="40"/>
      <c r="L35" s="39"/>
      <c r="M35" s="39"/>
      <c r="N35" s="39"/>
      <c r="P35" s="150"/>
      <c r="Q35" s="16"/>
      <c r="R35" s="150"/>
      <c r="IL35" s="16"/>
    </row>
    <row r="36" spans="1:246">
      <c r="B36" s="4"/>
      <c r="C36" s="24"/>
      <c r="D36" s="24"/>
      <c r="E36" s="24"/>
      <c r="F36" s="24"/>
      <c r="G36" s="24"/>
      <c r="H36" s="24"/>
      <c r="I36" s="24"/>
      <c r="J36" s="24"/>
      <c r="K36" s="40"/>
      <c r="L36" s="41"/>
      <c r="M36" s="41"/>
      <c r="N36" s="41"/>
      <c r="O36" s="24"/>
      <c r="P36" s="17"/>
      <c r="Q36" s="22"/>
      <c r="R36" s="23"/>
      <c r="S36" s="151"/>
      <c r="IL36" s="16"/>
    </row>
    <row r="37" spans="1:246">
      <c r="B37" s="146"/>
      <c r="C37" s="147"/>
      <c r="D37" s="147"/>
      <c r="E37" s="147"/>
      <c r="F37" s="147"/>
      <c r="G37" s="147"/>
      <c r="H37" s="147"/>
      <c r="I37" s="147"/>
      <c r="J37" s="147"/>
      <c r="K37" s="148"/>
      <c r="L37" s="149"/>
      <c r="M37" s="39"/>
      <c r="N37" s="39"/>
      <c r="P37" s="728"/>
      <c r="Q37" s="728"/>
      <c r="R37" s="728"/>
      <c r="IL37" s="16"/>
    </row>
    <row r="38" spans="1:246">
      <c r="B38" s="145" t="s">
        <v>26</v>
      </c>
      <c r="C38" s="145"/>
      <c r="D38" s="145"/>
      <c r="E38" s="145"/>
      <c r="F38" s="145"/>
      <c r="G38" s="145"/>
      <c r="H38" s="145"/>
      <c r="I38" s="145"/>
      <c r="J38" s="145"/>
      <c r="K38" s="145"/>
      <c r="L38" s="145" t="s">
        <v>604</v>
      </c>
      <c r="M38" s="39"/>
      <c r="N38" s="39"/>
      <c r="P38" s="14"/>
      <c r="Q38" s="14"/>
      <c r="R38" s="14"/>
      <c r="IL38" s="16"/>
    </row>
    <row r="39" spans="1:246">
      <c r="B39" s="25"/>
      <c r="C39" s="25"/>
      <c r="D39" s="25"/>
      <c r="E39" s="25"/>
      <c r="F39" s="25"/>
      <c r="G39" s="159"/>
      <c r="H39" s="159"/>
      <c r="I39" s="159"/>
      <c r="J39" s="159"/>
      <c r="K39" s="25"/>
      <c r="L39" s="789"/>
      <c r="M39" s="789"/>
      <c r="O39" s="731"/>
      <c r="P39" s="732"/>
      <c r="Q39" s="732"/>
      <c r="R39" s="732"/>
      <c r="T39" s="26"/>
      <c r="IL39" s="16"/>
    </row>
    <row r="40" spans="1:246">
      <c r="B40" s="134" t="s">
        <v>28</v>
      </c>
      <c r="C40" s="135"/>
      <c r="D40" s="135"/>
      <c r="E40" s="135"/>
      <c r="F40" s="135"/>
      <c r="G40" s="803"/>
      <c r="H40" s="804"/>
      <c r="I40" s="804"/>
      <c r="J40" s="804"/>
      <c r="K40" s="133"/>
      <c r="L40" s="789" t="s">
        <v>28</v>
      </c>
      <c r="M40" s="789"/>
      <c r="O40" s="136"/>
      <c r="P40" s="137"/>
      <c r="Q40" s="4"/>
      <c r="T40" s="4"/>
      <c r="IL40" s="16"/>
    </row>
    <row r="41" spans="1:246">
      <c r="B41" s="134" t="s">
        <v>29</v>
      </c>
      <c r="C41" s="135"/>
      <c r="D41" s="135"/>
      <c r="E41" s="135"/>
      <c r="F41" s="135"/>
      <c r="G41" s="805"/>
      <c r="H41" s="806"/>
      <c r="K41" s="133"/>
      <c r="L41" s="789" t="s">
        <v>603</v>
      </c>
      <c r="M41" s="789"/>
      <c r="O41" s="731"/>
      <c r="P41" s="732"/>
      <c r="Q41" s="732"/>
      <c r="R41" s="732"/>
      <c r="T41" s="4"/>
      <c r="IL41" s="16"/>
    </row>
    <row r="42" spans="1:246" ht="17.25" customHeight="1">
      <c r="B42" s="134" t="s">
        <v>30</v>
      </c>
      <c r="C42" s="135"/>
      <c r="D42" s="135"/>
      <c r="E42" s="135"/>
      <c r="F42" s="135"/>
      <c r="G42" s="807"/>
      <c r="H42" s="808"/>
      <c r="K42" s="133"/>
      <c r="L42" s="789"/>
      <c r="M42" s="789"/>
      <c r="O42" s="731"/>
      <c r="P42" s="732"/>
      <c r="Q42" s="732"/>
      <c r="R42" s="732"/>
      <c r="T42" s="26"/>
      <c r="IL42" s="16"/>
    </row>
    <row r="43" spans="1:246">
      <c r="B43" s="723"/>
      <c r="C43" s="724"/>
      <c r="D43" s="724"/>
      <c r="E43" s="724"/>
      <c r="F43" s="736"/>
      <c r="G43" s="803"/>
      <c r="H43" s="804"/>
      <c r="I43" s="804"/>
      <c r="J43" s="804"/>
      <c r="K43" s="133"/>
      <c r="L43" s="133"/>
      <c r="M43" s="27"/>
      <c r="N43" s="39"/>
      <c r="IL43" s="16"/>
    </row>
    <row r="44" spans="1:246">
      <c r="B44" s="44"/>
      <c r="C44" s="4"/>
      <c r="D44" s="4"/>
      <c r="E44" s="4"/>
      <c r="F44" s="4"/>
      <c r="K44" s="40"/>
      <c r="L44" s="39"/>
      <c r="M44" s="39"/>
      <c r="N44" s="28"/>
      <c r="O44" s="28"/>
      <c r="P44" s="18"/>
      <c r="Q44" s="18"/>
      <c r="R44" s="18"/>
      <c r="IL44" s="16"/>
    </row>
    <row r="45" spans="1:246">
      <c r="B45" s="28"/>
      <c r="C45" s="28"/>
      <c r="D45" s="28"/>
      <c r="E45" s="28"/>
      <c r="F45" s="28"/>
      <c r="G45" s="28"/>
      <c r="H45" s="28"/>
      <c r="I45" s="28"/>
      <c r="J45" s="28"/>
      <c r="K45" s="28"/>
      <c r="L45" s="28"/>
      <c r="M45" s="28"/>
      <c r="N45" s="28"/>
      <c r="O45" s="28"/>
      <c r="P45" s="18"/>
      <c r="Q45" s="18"/>
      <c r="R45" s="18"/>
      <c r="IL45" s="16"/>
    </row>
    <row r="46" spans="1:246" s="57" customFormat="1" ht="15" customHeight="1">
      <c r="A46" s="733" t="s">
        <v>560</v>
      </c>
      <c r="B46" s="733"/>
      <c r="C46" s="733"/>
      <c r="D46" s="733"/>
      <c r="E46" s="733"/>
      <c r="F46" s="733"/>
      <c r="G46" s="733"/>
      <c r="H46" s="733"/>
      <c r="I46" s="733"/>
      <c r="J46" s="733"/>
      <c r="K46" s="733"/>
      <c r="L46" s="733"/>
      <c r="M46" s="733"/>
      <c r="N46" s="733"/>
      <c r="O46" s="733"/>
      <c r="P46" s="733"/>
      <c r="Q46" s="733"/>
      <c r="R46" s="733"/>
      <c r="S46" s="733"/>
      <c r="T46" s="733"/>
      <c r="U46" s="58"/>
      <c r="V46" s="58"/>
      <c r="W46" s="58"/>
      <c r="X46" s="58"/>
      <c r="Y46" s="58"/>
      <c r="Z46" s="58"/>
      <c r="AA46" s="58"/>
      <c r="AB46" s="58"/>
    </row>
    <row r="47" spans="1:246" s="57" customFormat="1" ht="15" customHeight="1">
      <c r="A47" s="733"/>
      <c r="B47" s="733"/>
      <c r="C47" s="733"/>
      <c r="D47" s="733"/>
      <c r="E47" s="733"/>
      <c r="F47" s="733"/>
      <c r="G47" s="733"/>
      <c r="H47" s="733"/>
      <c r="I47" s="733"/>
      <c r="J47" s="733"/>
      <c r="K47" s="733"/>
      <c r="L47" s="733"/>
      <c r="M47" s="733"/>
      <c r="N47" s="733"/>
      <c r="O47" s="733"/>
      <c r="P47" s="733"/>
      <c r="Q47" s="733"/>
      <c r="R47" s="733"/>
      <c r="S47" s="733"/>
      <c r="T47" s="733"/>
      <c r="U47" s="58"/>
      <c r="V47" s="58"/>
      <c r="W47" s="58"/>
      <c r="X47" s="58"/>
      <c r="Y47" s="58"/>
      <c r="Z47" s="58"/>
      <c r="AA47" s="58"/>
      <c r="AB47" s="58"/>
    </row>
    <row r="48" spans="1:246" s="57" customFormat="1" ht="15" customHeight="1">
      <c r="A48" s="733"/>
      <c r="B48" s="733"/>
      <c r="C48" s="733"/>
      <c r="D48" s="733"/>
      <c r="E48" s="733"/>
      <c r="F48" s="733"/>
      <c r="G48" s="733"/>
      <c r="H48" s="733"/>
      <c r="I48" s="733"/>
      <c r="J48" s="733"/>
      <c r="K48" s="733"/>
      <c r="L48" s="733"/>
      <c r="M48" s="733"/>
      <c r="N48" s="733"/>
      <c r="O48" s="733"/>
      <c r="P48" s="733"/>
      <c r="Q48" s="733"/>
      <c r="R48" s="733"/>
      <c r="S48" s="733"/>
      <c r="T48" s="733"/>
      <c r="U48" s="58"/>
      <c r="V48" s="58"/>
      <c r="W48" s="58"/>
      <c r="X48" s="58"/>
      <c r="Y48" s="58"/>
      <c r="Z48" s="58"/>
      <c r="AA48" s="58"/>
      <c r="AB48" s="58"/>
    </row>
    <row r="49" spans="2:246" ht="15" customHeight="1">
      <c r="B49" s="4"/>
      <c r="C49" s="4"/>
      <c r="D49" s="4"/>
      <c r="E49" s="4"/>
      <c r="F49" s="4"/>
      <c r="G49" s="4"/>
      <c r="H49" s="4"/>
      <c r="I49" s="4"/>
      <c r="J49" s="4"/>
      <c r="K49" s="40"/>
      <c r="L49" s="39"/>
      <c r="M49" s="39"/>
      <c r="N49" s="39"/>
      <c r="IL49" s="16"/>
    </row>
    <row r="50" spans="2:246"/>
    <row r="51" spans="2:246"/>
    <row r="52" spans="2:246"/>
    <row r="53" spans="2:246"/>
    <row r="54" spans="2:246"/>
    <row r="55" spans="2:246"/>
    <row r="56" spans="2:246"/>
    <row r="57" spans="2:246"/>
    <row r="58" spans="2:246"/>
    <row r="59" spans="2:246"/>
    <row r="60" spans="2:246"/>
    <row r="61" spans="2:246"/>
    <row r="62" spans="2:246"/>
    <row r="63" spans="2:246"/>
    <row r="64" spans="2:246"/>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sheetData>
  <mergeCells count="30">
    <mergeCell ref="B43:F43"/>
    <mergeCell ref="G43:J43"/>
    <mergeCell ref="A46:T48"/>
    <mergeCell ref="G40:J40"/>
    <mergeCell ref="L40:M40"/>
    <mergeCell ref="G41:H41"/>
    <mergeCell ref="L41:M41"/>
    <mergeCell ref="O41:R41"/>
    <mergeCell ref="G42:H42"/>
    <mergeCell ref="L42:M42"/>
    <mergeCell ref="O42:R42"/>
    <mergeCell ref="L39:M39"/>
    <mergeCell ref="O39:R39"/>
    <mergeCell ref="B30:E30"/>
    <mergeCell ref="F30:G30"/>
    <mergeCell ref="K30:M30"/>
    <mergeCell ref="O30:R30"/>
    <mergeCell ref="B31:M31"/>
    <mergeCell ref="B32:K32"/>
    <mergeCell ref="L32:N32"/>
    <mergeCell ref="P37:R37"/>
    <mergeCell ref="B8:R8"/>
    <mergeCell ref="O9:P9"/>
    <mergeCell ref="Q9:R9"/>
    <mergeCell ref="M9:N9"/>
    <mergeCell ref="F2:O4"/>
    <mergeCell ref="P2:Q2"/>
    <mergeCell ref="P3:Q3"/>
    <mergeCell ref="P4:R4"/>
    <mergeCell ref="B7:R7"/>
  </mergeCells>
  <conditionalFormatting sqref="B40 B42:B43">
    <cfRule type="containsBlanks" dxfId="11" priority="8">
      <formula>LEN(TRIM(B40))=0</formula>
    </cfRule>
  </conditionalFormatting>
  <conditionalFormatting sqref="B41">
    <cfRule type="containsBlanks" dxfId="10" priority="7">
      <formula>LEN(TRIM(B41))=0</formula>
    </cfRule>
  </conditionalFormatting>
  <conditionalFormatting sqref="G41">
    <cfRule type="containsBlanks" dxfId="9" priority="5">
      <formula>LEN(TRIM(G41))=0</formula>
    </cfRule>
  </conditionalFormatting>
  <conditionalFormatting sqref="G43">
    <cfRule type="containsBlanks" dxfId="8" priority="4">
      <formula>LEN(TRIM(G43))=0</formula>
    </cfRule>
  </conditionalFormatting>
  <conditionalFormatting sqref="G40 G42">
    <cfRule type="containsBlanks" dxfId="7" priority="6">
      <formula>LEN(TRIM(G40))=0</formula>
    </cfRule>
  </conditionalFormatting>
  <conditionalFormatting sqref="O39 O41">
    <cfRule type="containsBlanks" dxfId="6" priority="3">
      <formula>LEN(TRIM(O39))=0</formula>
    </cfRule>
  </conditionalFormatting>
  <conditionalFormatting sqref="O40">
    <cfRule type="containsBlanks" dxfId="5" priority="2">
      <formula>LEN(TRIM(O40))=0</formula>
    </cfRule>
  </conditionalFormatting>
  <conditionalFormatting sqref="O42">
    <cfRule type="containsBlanks" dxfId="4" priority="1">
      <formula>LEN(TRIM(O42))=0</formula>
    </cfRule>
  </conditionalFormatting>
  <dataValidations count="8">
    <dataValidation allowBlank="1" sqref="L9" xr:uid="{00000000-0002-0000-0700-000000000000}"/>
    <dataValidation operator="lessThan" allowBlank="1" showInputMessage="1" showErrorMessage="1" sqref="I10:I30" xr:uid="{00000000-0002-0000-0700-000001000000}"/>
    <dataValidation type="list" allowBlank="1" showInputMessage="1" showErrorMessage="1" sqref="H10:H30" xr:uid="{00000000-0002-0000-0700-000002000000}">
      <formula1>"CC,NIT,"</formula1>
    </dataValidation>
    <dataValidation type="date" allowBlank="1" showInputMessage="1" showErrorMessage="1" sqref="B10:E30" xr:uid="{00000000-0002-0000-0700-000003000000}">
      <formula1>43466</formula1>
      <formula2>43496</formula2>
    </dataValidation>
    <dataValidation type="list" allowBlank="1" showInputMessage="1" showErrorMessage="1" sqref="WUZ982671:WVC982680 WLD982671:WLG982680 WBH982671:WBK982680 VRL982671:VRO982680 VHP982671:VHS982680 UXT982671:UXW982680 UNX982671:UOA982680 UEB982671:UEE982680 TUF982671:TUI982680 TKJ982671:TKM982680 TAN982671:TAQ982680 SQR982671:SQU982680 SGV982671:SGY982680 RWZ982671:RXC982680 RND982671:RNG982680 RDH982671:RDK982680 QTL982671:QTO982680 QJP982671:QJS982680 PZT982671:PZW982680 PPX982671:PQA982680 PGB982671:PGE982680 OWF982671:OWI982680 OMJ982671:OMM982680 OCN982671:OCQ982680 NSR982671:NSU982680 NIV982671:NIY982680 MYZ982671:MZC982680 MPD982671:MPG982680 MFH982671:MFK982680 LVL982671:LVO982680 LLP982671:LLS982680 LBT982671:LBW982680 KRX982671:KSA982680 KIB982671:KIE982680 JYF982671:JYI982680 JOJ982671:JOM982680 JEN982671:JEQ982680 IUR982671:IUU982680 IKV982671:IKY982680 IAZ982671:IBC982680 HRD982671:HRG982680 HHH982671:HHK982680 GXL982671:GXO982680 GNP982671:GNS982680 GDT982671:GDW982680 FTX982671:FUA982680 FKB982671:FKE982680 FAF982671:FAI982680 EQJ982671:EQM982680 EGN982671:EGQ982680 DWR982671:DWU982680 DMV982671:DMY982680 DCZ982671:DDC982680 CTD982671:CTG982680 CJH982671:CJK982680 BZL982671:BZO982680 BPP982671:BPS982680 BFT982671:BFW982680 AVX982671:AWA982680 AMB982671:AME982680 ACF982671:ACI982680 SJ982671:SM982680 IN982671:IQ982680 R982668:R982677 WUZ917135:WVC917144 WLD917135:WLG917144 WBH917135:WBK917144 VRL917135:VRO917144 VHP917135:VHS917144 UXT917135:UXW917144 UNX917135:UOA917144 UEB917135:UEE917144 TUF917135:TUI917144 TKJ917135:TKM917144 TAN917135:TAQ917144 SQR917135:SQU917144 SGV917135:SGY917144 RWZ917135:RXC917144 RND917135:RNG917144 RDH917135:RDK917144 QTL917135:QTO917144 QJP917135:QJS917144 PZT917135:PZW917144 PPX917135:PQA917144 PGB917135:PGE917144 OWF917135:OWI917144 OMJ917135:OMM917144 OCN917135:OCQ917144 NSR917135:NSU917144 NIV917135:NIY917144 MYZ917135:MZC917144 MPD917135:MPG917144 MFH917135:MFK917144 LVL917135:LVO917144 LLP917135:LLS917144 LBT917135:LBW917144 KRX917135:KSA917144 KIB917135:KIE917144 JYF917135:JYI917144 JOJ917135:JOM917144 JEN917135:JEQ917144 IUR917135:IUU917144 IKV917135:IKY917144 IAZ917135:IBC917144 HRD917135:HRG917144 HHH917135:HHK917144 GXL917135:GXO917144 GNP917135:GNS917144 GDT917135:GDW917144 FTX917135:FUA917144 FKB917135:FKE917144 FAF917135:FAI917144 EQJ917135:EQM917144 EGN917135:EGQ917144 DWR917135:DWU917144 DMV917135:DMY917144 DCZ917135:DDC917144 CTD917135:CTG917144 CJH917135:CJK917144 BZL917135:BZO917144 BPP917135:BPS917144 BFT917135:BFW917144 AVX917135:AWA917144 AMB917135:AME917144 ACF917135:ACI917144 SJ917135:SM917144 IN917135:IQ917144 R917132:R917141 WUZ851599:WVC851608 WLD851599:WLG851608 WBH851599:WBK851608 VRL851599:VRO851608 VHP851599:VHS851608 UXT851599:UXW851608 UNX851599:UOA851608 UEB851599:UEE851608 TUF851599:TUI851608 TKJ851599:TKM851608 TAN851599:TAQ851608 SQR851599:SQU851608 SGV851599:SGY851608 RWZ851599:RXC851608 RND851599:RNG851608 RDH851599:RDK851608 QTL851599:QTO851608 QJP851599:QJS851608 PZT851599:PZW851608 PPX851599:PQA851608 PGB851599:PGE851608 OWF851599:OWI851608 OMJ851599:OMM851608 OCN851599:OCQ851608 NSR851599:NSU851608 NIV851599:NIY851608 MYZ851599:MZC851608 MPD851599:MPG851608 MFH851599:MFK851608 LVL851599:LVO851608 LLP851599:LLS851608 LBT851599:LBW851608 KRX851599:KSA851608 KIB851599:KIE851608 JYF851599:JYI851608 JOJ851599:JOM851608 JEN851599:JEQ851608 IUR851599:IUU851608 IKV851599:IKY851608 IAZ851599:IBC851608 HRD851599:HRG851608 HHH851599:HHK851608 GXL851599:GXO851608 GNP851599:GNS851608 GDT851599:GDW851608 FTX851599:FUA851608 FKB851599:FKE851608 FAF851599:FAI851608 EQJ851599:EQM851608 EGN851599:EGQ851608 DWR851599:DWU851608 DMV851599:DMY851608 DCZ851599:DDC851608 CTD851599:CTG851608 CJH851599:CJK851608 BZL851599:BZO851608 BPP851599:BPS851608 BFT851599:BFW851608 AVX851599:AWA851608 AMB851599:AME851608 ACF851599:ACI851608 SJ851599:SM851608 IN851599:IQ851608 R851596:R851605 WUZ786063:WVC786072 WLD786063:WLG786072 WBH786063:WBK786072 VRL786063:VRO786072 VHP786063:VHS786072 UXT786063:UXW786072 UNX786063:UOA786072 UEB786063:UEE786072 TUF786063:TUI786072 TKJ786063:TKM786072 TAN786063:TAQ786072 SQR786063:SQU786072 SGV786063:SGY786072 RWZ786063:RXC786072 RND786063:RNG786072 RDH786063:RDK786072 QTL786063:QTO786072 QJP786063:QJS786072 PZT786063:PZW786072 PPX786063:PQA786072 PGB786063:PGE786072 OWF786063:OWI786072 OMJ786063:OMM786072 OCN786063:OCQ786072 NSR786063:NSU786072 NIV786063:NIY786072 MYZ786063:MZC786072 MPD786063:MPG786072 MFH786063:MFK786072 LVL786063:LVO786072 LLP786063:LLS786072 LBT786063:LBW786072 KRX786063:KSA786072 KIB786063:KIE786072 JYF786063:JYI786072 JOJ786063:JOM786072 JEN786063:JEQ786072 IUR786063:IUU786072 IKV786063:IKY786072 IAZ786063:IBC786072 HRD786063:HRG786072 HHH786063:HHK786072 GXL786063:GXO786072 GNP786063:GNS786072 GDT786063:GDW786072 FTX786063:FUA786072 FKB786063:FKE786072 FAF786063:FAI786072 EQJ786063:EQM786072 EGN786063:EGQ786072 DWR786063:DWU786072 DMV786063:DMY786072 DCZ786063:DDC786072 CTD786063:CTG786072 CJH786063:CJK786072 BZL786063:BZO786072 BPP786063:BPS786072 BFT786063:BFW786072 AVX786063:AWA786072 AMB786063:AME786072 ACF786063:ACI786072 SJ786063:SM786072 IN786063:IQ786072 R786060:R786069 WUZ720527:WVC720536 WLD720527:WLG720536 WBH720527:WBK720536 VRL720527:VRO720536 VHP720527:VHS720536 UXT720527:UXW720536 UNX720527:UOA720536 UEB720527:UEE720536 TUF720527:TUI720536 TKJ720527:TKM720536 TAN720527:TAQ720536 SQR720527:SQU720536 SGV720527:SGY720536 RWZ720527:RXC720536 RND720527:RNG720536 RDH720527:RDK720536 QTL720527:QTO720536 QJP720527:QJS720536 PZT720527:PZW720536 PPX720527:PQA720536 PGB720527:PGE720536 OWF720527:OWI720536 OMJ720527:OMM720536 OCN720527:OCQ720536 NSR720527:NSU720536 NIV720527:NIY720536 MYZ720527:MZC720536 MPD720527:MPG720536 MFH720527:MFK720536 LVL720527:LVO720536 LLP720527:LLS720536 LBT720527:LBW720536 KRX720527:KSA720536 KIB720527:KIE720536 JYF720527:JYI720536 JOJ720527:JOM720536 JEN720527:JEQ720536 IUR720527:IUU720536 IKV720527:IKY720536 IAZ720527:IBC720536 HRD720527:HRG720536 HHH720527:HHK720536 GXL720527:GXO720536 GNP720527:GNS720536 GDT720527:GDW720536 FTX720527:FUA720536 FKB720527:FKE720536 FAF720527:FAI720536 EQJ720527:EQM720536 EGN720527:EGQ720536 DWR720527:DWU720536 DMV720527:DMY720536 DCZ720527:DDC720536 CTD720527:CTG720536 CJH720527:CJK720536 BZL720527:BZO720536 BPP720527:BPS720536 BFT720527:BFW720536 AVX720527:AWA720536 AMB720527:AME720536 ACF720527:ACI720536 SJ720527:SM720536 IN720527:IQ720536 R720524:R720533 WUZ654991:WVC655000 WLD654991:WLG655000 WBH654991:WBK655000 VRL654991:VRO655000 VHP654991:VHS655000 UXT654991:UXW655000 UNX654991:UOA655000 UEB654991:UEE655000 TUF654991:TUI655000 TKJ654991:TKM655000 TAN654991:TAQ655000 SQR654991:SQU655000 SGV654991:SGY655000 RWZ654991:RXC655000 RND654991:RNG655000 RDH654991:RDK655000 QTL654991:QTO655000 QJP654991:QJS655000 PZT654991:PZW655000 PPX654991:PQA655000 PGB654991:PGE655000 OWF654991:OWI655000 OMJ654991:OMM655000 OCN654991:OCQ655000 NSR654991:NSU655000 NIV654991:NIY655000 MYZ654991:MZC655000 MPD654991:MPG655000 MFH654991:MFK655000 LVL654991:LVO655000 LLP654991:LLS655000 LBT654991:LBW655000 KRX654991:KSA655000 KIB654991:KIE655000 JYF654991:JYI655000 JOJ654991:JOM655000 JEN654991:JEQ655000 IUR654991:IUU655000 IKV654991:IKY655000 IAZ654991:IBC655000 HRD654991:HRG655000 HHH654991:HHK655000 GXL654991:GXO655000 GNP654991:GNS655000 GDT654991:GDW655000 FTX654991:FUA655000 FKB654991:FKE655000 FAF654991:FAI655000 EQJ654991:EQM655000 EGN654991:EGQ655000 DWR654991:DWU655000 DMV654991:DMY655000 DCZ654991:DDC655000 CTD654991:CTG655000 CJH654991:CJK655000 BZL654991:BZO655000 BPP654991:BPS655000 BFT654991:BFW655000 AVX654991:AWA655000 AMB654991:AME655000 ACF654991:ACI655000 SJ654991:SM655000 IN654991:IQ655000 R654988:R654997 WUZ589455:WVC589464 WLD589455:WLG589464 WBH589455:WBK589464 VRL589455:VRO589464 VHP589455:VHS589464 UXT589455:UXW589464 UNX589455:UOA589464 UEB589455:UEE589464 TUF589455:TUI589464 TKJ589455:TKM589464 TAN589455:TAQ589464 SQR589455:SQU589464 SGV589455:SGY589464 RWZ589455:RXC589464 RND589455:RNG589464 RDH589455:RDK589464 QTL589455:QTO589464 QJP589455:QJS589464 PZT589455:PZW589464 PPX589455:PQA589464 PGB589455:PGE589464 OWF589455:OWI589464 OMJ589455:OMM589464 OCN589455:OCQ589464 NSR589455:NSU589464 NIV589455:NIY589464 MYZ589455:MZC589464 MPD589455:MPG589464 MFH589455:MFK589464 LVL589455:LVO589464 LLP589455:LLS589464 LBT589455:LBW589464 KRX589455:KSA589464 KIB589455:KIE589464 JYF589455:JYI589464 JOJ589455:JOM589464 JEN589455:JEQ589464 IUR589455:IUU589464 IKV589455:IKY589464 IAZ589455:IBC589464 HRD589455:HRG589464 HHH589455:HHK589464 GXL589455:GXO589464 GNP589455:GNS589464 GDT589455:GDW589464 FTX589455:FUA589464 FKB589455:FKE589464 FAF589455:FAI589464 EQJ589455:EQM589464 EGN589455:EGQ589464 DWR589455:DWU589464 DMV589455:DMY589464 DCZ589455:DDC589464 CTD589455:CTG589464 CJH589455:CJK589464 BZL589455:BZO589464 BPP589455:BPS589464 BFT589455:BFW589464 AVX589455:AWA589464 AMB589455:AME589464 ACF589455:ACI589464 SJ589455:SM589464 IN589455:IQ589464 R589452:R589461 WUZ523919:WVC523928 WLD523919:WLG523928 WBH523919:WBK523928 VRL523919:VRO523928 VHP523919:VHS523928 UXT523919:UXW523928 UNX523919:UOA523928 UEB523919:UEE523928 TUF523919:TUI523928 TKJ523919:TKM523928 TAN523919:TAQ523928 SQR523919:SQU523928 SGV523919:SGY523928 RWZ523919:RXC523928 RND523919:RNG523928 RDH523919:RDK523928 QTL523919:QTO523928 QJP523919:QJS523928 PZT523919:PZW523928 PPX523919:PQA523928 PGB523919:PGE523928 OWF523919:OWI523928 OMJ523919:OMM523928 OCN523919:OCQ523928 NSR523919:NSU523928 NIV523919:NIY523928 MYZ523919:MZC523928 MPD523919:MPG523928 MFH523919:MFK523928 LVL523919:LVO523928 LLP523919:LLS523928 LBT523919:LBW523928 KRX523919:KSA523928 KIB523919:KIE523928 JYF523919:JYI523928 JOJ523919:JOM523928 JEN523919:JEQ523928 IUR523919:IUU523928 IKV523919:IKY523928 IAZ523919:IBC523928 HRD523919:HRG523928 HHH523919:HHK523928 GXL523919:GXO523928 GNP523919:GNS523928 GDT523919:GDW523928 FTX523919:FUA523928 FKB523919:FKE523928 FAF523919:FAI523928 EQJ523919:EQM523928 EGN523919:EGQ523928 DWR523919:DWU523928 DMV523919:DMY523928 DCZ523919:DDC523928 CTD523919:CTG523928 CJH523919:CJK523928 BZL523919:BZO523928 BPP523919:BPS523928 BFT523919:BFW523928 AVX523919:AWA523928 AMB523919:AME523928 ACF523919:ACI523928 SJ523919:SM523928 IN523919:IQ523928 R523916:R523925 WUZ458383:WVC458392 WLD458383:WLG458392 WBH458383:WBK458392 VRL458383:VRO458392 VHP458383:VHS458392 UXT458383:UXW458392 UNX458383:UOA458392 UEB458383:UEE458392 TUF458383:TUI458392 TKJ458383:TKM458392 TAN458383:TAQ458392 SQR458383:SQU458392 SGV458383:SGY458392 RWZ458383:RXC458392 RND458383:RNG458392 RDH458383:RDK458392 QTL458383:QTO458392 QJP458383:QJS458392 PZT458383:PZW458392 PPX458383:PQA458392 PGB458383:PGE458392 OWF458383:OWI458392 OMJ458383:OMM458392 OCN458383:OCQ458392 NSR458383:NSU458392 NIV458383:NIY458392 MYZ458383:MZC458392 MPD458383:MPG458392 MFH458383:MFK458392 LVL458383:LVO458392 LLP458383:LLS458392 LBT458383:LBW458392 KRX458383:KSA458392 KIB458383:KIE458392 JYF458383:JYI458392 JOJ458383:JOM458392 JEN458383:JEQ458392 IUR458383:IUU458392 IKV458383:IKY458392 IAZ458383:IBC458392 HRD458383:HRG458392 HHH458383:HHK458392 GXL458383:GXO458392 GNP458383:GNS458392 GDT458383:GDW458392 FTX458383:FUA458392 FKB458383:FKE458392 FAF458383:FAI458392 EQJ458383:EQM458392 EGN458383:EGQ458392 DWR458383:DWU458392 DMV458383:DMY458392 DCZ458383:DDC458392 CTD458383:CTG458392 CJH458383:CJK458392 BZL458383:BZO458392 BPP458383:BPS458392 BFT458383:BFW458392 AVX458383:AWA458392 AMB458383:AME458392 ACF458383:ACI458392 SJ458383:SM458392 IN458383:IQ458392 R458380:R458389 WUZ392847:WVC392856 WLD392847:WLG392856 WBH392847:WBK392856 VRL392847:VRO392856 VHP392847:VHS392856 UXT392847:UXW392856 UNX392847:UOA392856 UEB392847:UEE392856 TUF392847:TUI392856 TKJ392847:TKM392856 TAN392847:TAQ392856 SQR392847:SQU392856 SGV392847:SGY392856 RWZ392847:RXC392856 RND392847:RNG392856 RDH392847:RDK392856 QTL392847:QTO392856 QJP392847:QJS392856 PZT392847:PZW392856 PPX392847:PQA392856 PGB392847:PGE392856 OWF392847:OWI392856 OMJ392847:OMM392856 OCN392847:OCQ392856 NSR392847:NSU392856 NIV392847:NIY392856 MYZ392847:MZC392856 MPD392847:MPG392856 MFH392847:MFK392856 LVL392847:LVO392856 LLP392847:LLS392856 LBT392847:LBW392856 KRX392847:KSA392856 KIB392847:KIE392856 JYF392847:JYI392856 JOJ392847:JOM392856 JEN392847:JEQ392856 IUR392847:IUU392856 IKV392847:IKY392856 IAZ392847:IBC392856 HRD392847:HRG392856 HHH392847:HHK392856 GXL392847:GXO392856 GNP392847:GNS392856 GDT392847:GDW392856 FTX392847:FUA392856 FKB392847:FKE392856 FAF392847:FAI392856 EQJ392847:EQM392856 EGN392847:EGQ392856 DWR392847:DWU392856 DMV392847:DMY392856 DCZ392847:DDC392856 CTD392847:CTG392856 CJH392847:CJK392856 BZL392847:BZO392856 BPP392847:BPS392856 BFT392847:BFW392856 AVX392847:AWA392856 AMB392847:AME392856 ACF392847:ACI392856 SJ392847:SM392856 IN392847:IQ392856 R392844:R392853 WUZ327311:WVC327320 WLD327311:WLG327320 WBH327311:WBK327320 VRL327311:VRO327320 VHP327311:VHS327320 UXT327311:UXW327320 UNX327311:UOA327320 UEB327311:UEE327320 TUF327311:TUI327320 TKJ327311:TKM327320 TAN327311:TAQ327320 SQR327311:SQU327320 SGV327311:SGY327320 RWZ327311:RXC327320 RND327311:RNG327320 RDH327311:RDK327320 QTL327311:QTO327320 QJP327311:QJS327320 PZT327311:PZW327320 PPX327311:PQA327320 PGB327311:PGE327320 OWF327311:OWI327320 OMJ327311:OMM327320 OCN327311:OCQ327320 NSR327311:NSU327320 NIV327311:NIY327320 MYZ327311:MZC327320 MPD327311:MPG327320 MFH327311:MFK327320 LVL327311:LVO327320 LLP327311:LLS327320 LBT327311:LBW327320 KRX327311:KSA327320 KIB327311:KIE327320 JYF327311:JYI327320 JOJ327311:JOM327320 JEN327311:JEQ327320 IUR327311:IUU327320 IKV327311:IKY327320 IAZ327311:IBC327320 HRD327311:HRG327320 HHH327311:HHK327320 GXL327311:GXO327320 GNP327311:GNS327320 GDT327311:GDW327320 FTX327311:FUA327320 FKB327311:FKE327320 FAF327311:FAI327320 EQJ327311:EQM327320 EGN327311:EGQ327320 DWR327311:DWU327320 DMV327311:DMY327320 DCZ327311:DDC327320 CTD327311:CTG327320 CJH327311:CJK327320 BZL327311:BZO327320 BPP327311:BPS327320 BFT327311:BFW327320 AVX327311:AWA327320 AMB327311:AME327320 ACF327311:ACI327320 SJ327311:SM327320 IN327311:IQ327320 R327308:R327317 WUZ261775:WVC261784 WLD261775:WLG261784 WBH261775:WBK261784 VRL261775:VRO261784 VHP261775:VHS261784 UXT261775:UXW261784 UNX261775:UOA261784 UEB261775:UEE261784 TUF261775:TUI261784 TKJ261775:TKM261784 TAN261775:TAQ261784 SQR261775:SQU261784 SGV261775:SGY261784 RWZ261775:RXC261784 RND261775:RNG261784 RDH261775:RDK261784 QTL261775:QTO261784 QJP261775:QJS261784 PZT261775:PZW261784 PPX261775:PQA261784 PGB261775:PGE261784 OWF261775:OWI261784 OMJ261775:OMM261784 OCN261775:OCQ261784 NSR261775:NSU261784 NIV261775:NIY261784 MYZ261775:MZC261784 MPD261775:MPG261784 MFH261775:MFK261784 LVL261775:LVO261784 LLP261775:LLS261784 LBT261775:LBW261784 KRX261775:KSA261784 KIB261775:KIE261784 JYF261775:JYI261784 JOJ261775:JOM261784 JEN261775:JEQ261784 IUR261775:IUU261784 IKV261775:IKY261784 IAZ261775:IBC261784 HRD261775:HRG261784 HHH261775:HHK261784 GXL261775:GXO261784 GNP261775:GNS261784 GDT261775:GDW261784 FTX261775:FUA261784 FKB261775:FKE261784 FAF261775:FAI261784 EQJ261775:EQM261784 EGN261775:EGQ261784 DWR261775:DWU261784 DMV261775:DMY261784 DCZ261775:DDC261784 CTD261775:CTG261784 CJH261775:CJK261784 BZL261775:BZO261784 BPP261775:BPS261784 BFT261775:BFW261784 AVX261775:AWA261784 AMB261775:AME261784 ACF261775:ACI261784 SJ261775:SM261784 IN261775:IQ261784 R261772:R261781 WUZ196239:WVC196248 WLD196239:WLG196248 WBH196239:WBK196248 VRL196239:VRO196248 VHP196239:VHS196248 UXT196239:UXW196248 UNX196239:UOA196248 UEB196239:UEE196248 TUF196239:TUI196248 TKJ196239:TKM196248 TAN196239:TAQ196248 SQR196239:SQU196248 SGV196239:SGY196248 RWZ196239:RXC196248 RND196239:RNG196248 RDH196239:RDK196248 QTL196239:QTO196248 QJP196239:QJS196248 PZT196239:PZW196248 PPX196239:PQA196248 PGB196239:PGE196248 OWF196239:OWI196248 OMJ196239:OMM196248 OCN196239:OCQ196248 NSR196239:NSU196248 NIV196239:NIY196248 MYZ196239:MZC196248 MPD196239:MPG196248 MFH196239:MFK196248 LVL196239:LVO196248 LLP196239:LLS196248 LBT196239:LBW196248 KRX196239:KSA196248 KIB196239:KIE196248 JYF196239:JYI196248 JOJ196239:JOM196248 JEN196239:JEQ196248 IUR196239:IUU196248 IKV196239:IKY196248 IAZ196239:IBC196248 HRD196239:HRG196248 HHH196239:HHK196248 GXL196239:GXO196248 GNP196239:GNS196248 GDT196239:GDW196248 FTX196239:FUA196248 FKB196239:FKE196248 FAF196239:FAI196248 EQJ196239:EQM196248 EGN196239:EGQ196248 DWR196239:DWU196248 DMV196239:DMY196248 DCZ196239:DDC196248 CTD196239:CTG196248 CJH196239:CJK196248 BZL196239:BZO196248 BPP196239:BPS196248 BFT196239:BFW196248 AVX196239:AWA196248 AMB196239:AME196248 ACF196239:ACI196248 SJ196239:SM196248 IN196239:IQ196248 R196236:R196245 WUZ130703:WVC130712 WLD130703:WLG130712 WBH130703:WBK130712 VRL130703:VRO130712 VHP130703:VHS130712 UXT130703:UXW130712 UNX130703:UOA130712 UEB130703:UEE130712 TUF130703:TUI130712 TKJ130703:TKM130712 TAN130703:TAQ130712 SQR130703:SQU130712 SGV130703:SGY130712 RWZ130703:RXC130712 RND130703:RNG130712 RDH130703:RDK130712 QTL130703:QTO130712 QJP130703:QJS130712 PZT130703:PZW130712 PPX130703:PQA130712 PGB130703:PGE130712 OWF130703:OWI130712 OMJ130703:OMM130712 OCN130703:OCQ130712 NSR130703:NSU130712 NIV130703:NIY130712 MYZ130703:MZC130712 MPD130703:MPG130712 MFH130703:MFK130712 LVL130703:LVO130712 LLP130703:LLS130712 LBT130703:LBW130712 KRX130703:KSA130712 KIB130703:KIE130712 JYF130703:JYI130712 JOJ130703:JOM130712 JEN130703:JEQ130712 IUR130703:IUU130712 IKV130703:IKY130712 IAZ130703:IBC130712 HRD130703:HRG130712 HHH130703:HHK130712 GXL130703:GXO130712 GNP130703:GNS130712 GDT130703:GDW130712 FTX130703:FUA130712 FKB130703:FKE130712 FAF130703:FAI130712 EQJ130703:EQM130712 EGN130703:EGQ130712 DWR130703:DWU130712 DMV130703:DMY130712 DCZ130703:DDC130712 CTD130703:CTG130712 CJH130703:CJK130712 BZL130703:BZO130712 BPP130703:BPS130712 BFT130703:BFW130712 AVX130703:AWA130712 AMB130703:AME130712 ACF130703:ACI130712 SJ130703:SM130712 IN130703:IQ130712 R130700:R130709 WUZ65167:WVC65176 WLD65167:WLG65176 WBH65167:WBK65176 VRL65167:VRO65176 VHP65167:VHS65176 UXT65167:UXW65176 UNX65167:UOA65176 UEB65167:UEE65176 TUF65167:TUI65176 TKJ65167:TKM65176 TAN65167:TAQ65176 SQR65167:SQU65176 SGV65167:SGY65176 RWZ65167:RXC65176 RND65167:RNG65176 RDH65167:RDK65176 QTL65167:QTO65176 QJP65167:QJS65176 PZT65167:PZW65176 PPX65167:PQA65176 PGB65167:PGE65176 OWF65167:OWI65176 OMJ65167:OMM65176 OCN65167:OCQ65176 NSR65167:NSU65176 NIV65167:NIY65176 MYZ65167:MZC65176 MPD65167:MPG65176 MFH65167:MFK65176 LVL65167:LVO65176 LLP65167:LLS65176 LBT65167:LBW65176 KRX65167:KSA65176 KIB65167:KIE65176 JYF65167:JYI65176 JOJ65167:JOM65176 JEN65167:JEQ65176 IUR65167:IUU65176 IKV65167:IKY65176 IAZ65167:IBC65176 HRD65167:HRG65176 HHH65167:HHK65176 GXL65167:GXO65176 GNP65167:GNS65176 GDT65167:GDW65176 FTX65167:FUA65176 FKB65167:FKE65176 FAF65167:FAI65176 EQJ65167:EQM65176 EGN65167:EGQ65176 DWR65167:DWU65176 DMV65167:DMY65176 DCZ65167:DDC65176 CTD65167:CTG65176 CJH65167:CJK65176 BZL65167:BZO65176 BPP65167:BPS65176 BFT65167:BFW65176 AVX65167:AWA65176 AMB65167:AME65176 ACF65167:ACI65176 SJ65167:SM65176 IN65167:IQ65176 R65164:R65173" xr:uid="{00000000-0002-0000-0700-000004000000}">
      <formula1>#REF!</formula1>
    </dataValidation>
    <dataValidation type="whole" operator="greaterThanOrEqual" allowBlank="1" showInputMessage="1" showErrorMessage="1" sqref="G65141:H65143 SB65143:SC65145 ABX65143:ABY65145 ALT65143:ALU65145 AVP65143:AVQ65145 BFL65143:BFM65145 BPH65143:BPI65145 BZD65143:BZE65145 CIZ65143:CJA65145 CSV65143:CSW65145 DCR65143:DCS65145 DMN65143:DMO65145 DWJ65143:DWK65145 EGF65143:EGG65145 EQB65143:EQC65145 EZX65143:EZY65145 FJT65143:FJU65145 FTP65143:FTQ65145 GDL65143:GDM65145 GNH65143:GNI65145 GXD65143:GXE65145 HGZ65143:HHA65145 HQV65143:HQW65145 IAR65143:IAS65145 IKN65143:IKO65145 IUJ65143:IUK65145 JEF65143:JEG65145 JOB65143:JOC65145 JXX65143:JXY65145 KHT65143:KHU65145 KRP65143:KRQ65145 LBL65143:LBM65145 LLH65143:LLI65145 LVD65143:LVE65145 MEZ65143:MFA65145 MOV65143:MOW65145 MYR65143:MYS65145 NIN65143:NIO65145 NSJ65143:NSK65145 OCF65143:OCG65145 OMB65143:OMC65145 OVX65143:OVY65145 PFT65143:PFU65145 PPP65143:PPQ65145 PZL65143:PZM65145 QJH65143:QJI65145 QTD65143:QTE65145 RCZ65143:RDA65145 RMV65143:RMW65145 RWR65143:RWS65145 SGN65143:SGO65145 SQJ65143:SQK65145 TAF65143:TAG65145 TKB65143:TKC65145 TTX65143:TTY65145 UDT65143:UDU65145 UNP65143:UNQ65145 UXL65143:UXM65145 VHH65143:VHI65145 VRD65143:VRE65145 WAZ65143:WBA65145 WKV65143:WKW65145 WUR65143:WUS65145 G130677:H130679 SB130679:SC130681 ABX130679:ABY130681 ALT130679:ALU130681 AVP130679:AVQ130681 BFL130679:BFM130681 BPH130679:BPI130681 BZD130679:BZE130681 CIZ130679:CJA130681 CSV130679:CSW130681 DCR130679:DCS130681 DMN130679:DMO130681 DWJ130679:DWK130681 EGF130679:EGG130681 EQB130679:EQC130681 EZX130679:EZY130681 FJT130679:FJU130681 FTP130679:FTQ130681 GDL130679:GDM130681 GNH130679:GNI130681 GXD130679:GXE130681 HGZ130679:HHA130681 HQV130679:HQW130681 IAR130679:IAS130681 IKN130679:IKO130681 IUJ130679:IUK130681 JEF130679:JEG130681 JOB130679:JOC130681 JXX130679:JXY130681 KHT130679:KHU130681 KRP130679:KRQ130681 LBL130679:LBM130681 LLH130679:LLI130681 LVD130679:LVE130681 MEZ130679:MFA130681 MOV130679:MOW130681 MYR130679:MYS130681 NIN130679:NIO130681 NSJ130679:NSK130681 OCF130679:OCG130681 OMB130679:OMC130681 OVX130679:OVY130681 PFT130679:PFU130681 PPP130679:PPQ130681 PZL130679:PZM130681 QJH130679:QJI130681 QTD130679:QTE130681 RCZ130679:RDA130681 RMV130679:RMW130681 RWR130679:RWS130681 SGN130679:SGO130681 SQJ130679:SQK130681 TAF130679:TAG130681 TKB130679:TKC130681 TTX130679:TTY130681 UDT130679:UDU130681 UNP130679:UNQ130681 UXL130679:UXM130681 VHH130679:VHI130681 VRD130679:VRE130681 WAZ130679:WBA130681 WKV130679:WKW130681 WUR130679:WUS130681 G196213:H196215 SB196215:SC196217 ABX196215:ABY196217 ALT196215:ALU196217 AVP196215:AVQ196217 BFL196215:BFM196217 BPH196215:BPI196217 BZD196215:BZE196217 CIZ196215:CJA196217 CSV196215:CSW196217 DCR196215:DCS196217 DMN196215:DMO196217 DWJ196215:DWK196217 EGF196215:EGG196217 EQB196215:EQC196217 EZX196215:EZY196217 FJT196215:FJU196217 FTP196215:FTQ196217 GDL196215:GDM196217 GNH196215:GNI196217 GXD196215:GXE196217 HGZ196215:HHA196217 HQV196215:HQW196217 IAR196215:IAS196217 IKN196215:IKO196217 IUJ196215:IUK196217 JEF196215:JEG196217 JOB196215:JOC196217 JXX196215:JXY196217 KHT196215:KHU196217 KRP196215:KRQ196217 LBL196215:LBM196217 LLH196215:LLI196217 LVD196215:LVE196217 MEZ196215:MFA196217 MOV196215:MOW196217 MYR196215:MYS196217 NIN196215:NIO196217 NSJ196215:NSK196217 OCF196215:OCG196217 OMB196215:OMC196217 OVX196215:OVY196217 PFT196215:PFU196217 PPP196215:PPQ196217 PZL196215:PZM196217 QJH196215:QJI196217 QTD196215:QTE196217 RCZ196215:RDA196217 RMV196215:RMW196217 RWR196215:RWS196217 SGN196215:SGO196217 SQJ196215:SQK196217 TAF196215:TAG196217 TKB196215:TKC196217 TTX196215:TTY196217 UDT196215:UDU196217 UNP196215:UNQ196217 UXL196215:UXM196217 VHH196215:VHI196217 VRD196215:VRE196217 WAZ196215:WBA196217 WKV196215:WKW196217 WUR196215:WUS196217 G261749:H261751 SB261751:SC261753 ABX261751:ABY261753 ALT261751:ALU261753 AVP261751:AVQ261753 BFL261751:BFM261753 BPH261751:BPI261753 BZD261751:BZE261753 CIZ261751:CJA261753 CSV261751:CSW261753 DCR261751:DCS261753 DMN261751:DMO261753 DWJ261751:DWK261753 EGF261751:EGG261753 EQB261751:EQC261753 EZX261751:EZY261753 FJT261751:FJU261753 FTP261751:FTQ261753 GDL261751:GDM261753 GNH261751:GNI261753 GXD261751:GXE261753 HGZ261751:HHA261753 HQV261751:HQW261753 IAR261751:IAS261753 IKN261751:IKO261753 IUJ261751:IUK261753 JEF261751:JEG261753 JOB261751:JOC261753 JXX261751:JXY261753 KHT261751:KHU261753 KRP261751:KRQ261753 LBL261751:LBM261753 LLH261751:LLI261753 LVD261751:LVE261753 MEZ261751:MFA261753 MOV261751:MOW261753 MYR261751:MYS261753 NIN261751:NIO261753 NSJ261751:NSK261753 OCF261751:OCG261753 OMB261751:OMC261753 OVX261751:OVY261753 PFT261751:PFU261753 PPP261751:PPQ261753 PZL261751:PZM261753 QJH261751:QJI261753 QTD261751:QTE261753 RCZ261751:RDA261753 RMV261751:RMW261753 RWR261751:RWS261753 SGN261751:SGO261753 SQJ261751:SQK261753 TAF261751:TAG261753 TKB261751:TKC261753 TTX261751:TTY261753 UDT261751:UDU261753 UNP261751:UNQ261753 UXL261751:UXM261753 VHH261751:VHI261753 VRD261751:VRE261753 WAZ261751:WBA261753 WKV261751:WKW261753 WUR261751:WUS261753 G327285:H327287 SB327287:SC327289 ABX327287:ABY327289 ALT327287:ALU327289 AVP327287:AVQ327289 BFL327287:BFM327289 BPH327287:BPI327289 BZD327287:BZE327289 CIZ327287:CJA327289 CSV327287:CSW327289 DCR327287:DCS327289 DMN327287:DMO327289 DWJ327287:DWK327289 EGF327287:EGG327289 EQB327287:EQC327289 EZX327287:EZY327289 FJT327287:FJU327289 FTP327287:FTQ327289 GDL327287:GDM327289 GNH327287:GNI327289 GXD327287:GXE327289 HGZ327287:HHA327289 HQV327287:HQW327289 IAR327287:IAS327289 IKN327287:IKO327289 IUJ327287:IUK327289 JEF327287:JEG327289 JOB327287:JOC327289 JXX327287:JXY327289 KHT327287:KHU327289 KRP327287:KRQ327289 LBL327287:LBM327289 LLH327287:LLI327289 LVD327287:LVE327289 MEZ327287:MFA327289 MOV327287:MOW327289 MYR327287:MYS327289 NIN327287:NIO327289 NSJ327287:NSK327289 OCF327287:OCG327289 OMB327287:OMC327289 OVX327287:OVY327289 PFT327287:PFU327289 PPP327287:PPQ327289 PZL327287:PZM327289 QJH327287:QJI327289 QTD327287:QTE327289 RCZ327287:RDA327289 RMV327287:RMW327289 RWR327287:RWS327289 SGN327287:SGO327289 SQJ327287:SQK327289 TAF327287:TAG327289 TKB327287:TKC327289 TTX327287:TTY327289 UDT327287:UDU327289 UNP327287:UNQ327289 UXL327287:UXM327289 VHH327287:VHI327289 VRD327287:VRE327289 WAZ327287:WBA327289 WKV327287:WKW327289 WUR327287:WUS327289 G392821:H392823 SB392823:SC392825 ABX392823:ABY392825 ALT392823:ALU392825 AVP392823:AVQ392825 BFL392823:BFM392825 BPH392823:BPI392825 BZD392823:BZE392825 CIZ392823:CJA392825 CSV392823:CSW392825 DCR392823:DCS392825 DMN392823:DMO392825 DWJ392823:DWK392825 EGF392823:EGG392825 EQB392823:EQC392825 EZX392823:EZY392825 FJT392823:FJU392825 FTP392823:FTQ392825 GDL392823:GDM392825 GNH392823:GNI392825 GXD392823:GXE392825 HGZ392823:HHA392825 HQV392823:HQW392825 IAR392823:IAS392825 IKN392823:IKO392825 IUJ392823:IUK392825 JEF392823:JEG392825 JOB392823:JOC392825 JXX392823:JXY392825 KHT392823:KHU392825 KRP392823:KRQ392825 LBL392823:LBM392825 LLH392823:LLI392825 LVD392823:LVE392825 MEZ392823:MFA392825 MOV392823:MOW392825 MYR392823:MYS392825 NIN392823:NIO392825 NSJ392823:NSK392825 OCF392823:OCG392825 OMB392823:OMC392825 OVX392823:OVY392825 PFT392823:PFU392825 PPP392823:PPQ392825 PZL392823:PZM392825 QJH392823:QJI392825 QTD392823:QTE392825 RCZ392823:RDA392825 RMV392823:RMW392825 RWR392823:RWS392825 SGN392823:SGO392825 SQJ392823:SQK392825 TAF392823:TAG392825 TKB392823:TKC392825 TTX392823:TTY392825 UDT392823:UDU392825 UNP392823:UNQ392825 UXL392823:UXM392825 VHH392823:VHI392825 VRD392823:VRE392825 WAZ392823:WBA392825 WKV392823:WKW392825 WUR392823:WUS392825 G458357:H458359 SB458359:SC458361 ABX458359:ABY458361 ALT458359:ALU458361 AVP458359:AVQ458361 BFL458359:BFM458361 BPH458359:BPI458361 BZD458359:BZE458361 CIZ458359:CJA458361 CSV458359:CSW458361 DCR458359:DCS458361 DMN458359:DMO458361 DWJ458359:DWK458361 EGF458359:EGG458361 EQB458359:EQC458361 EZX458359:EZY458361 FJT458359:FJU458361 FTP458359:FTQ458361 GDL458359:GDM458361 GNH458359:GNI458361 GXD458359:GXE458361 HGZ458359:HHA458361 HQV458359:HQW458361 IAR458359:IAS458361 IKN458359:IKO458361 IUJ458359:IUK458361 JEF458359:JEG458361 JOB458359:JOC458361 JXX458359:JXY458361 KHT458359:KHU458361 KRP458359:KRQ458361 LBL458359:LBM458361 LLH458359:LLI458361 LVD458359:LVE458361 MEZ458359:MFA458361 MOV458359:MOW458361 MYR458359:MYS458361 NIN458359:NIO458361 NSJ458359:NSK458361 OCF458359:OCG458361 OMB458359:OMC458361 OVX458359:OVY458361 PFT458359:PFU458361 PPP458359:PPQ458361 PZL458359:PZM458361 QJH458359:QJI458361 QTD458359:QTE458361 RCZ458359:RDA458361 RMV458359:RMW458361 RWR458359:RWS458361 SGN458359:SGO458361 SQJ458359:SQK458361 TAF458359:TAG458361 TKB458359:TKC458361 TTX458359:TTY458361 UDT458359:UDU458361 UNP458359:UNQ458361 UXL458359:UXM458361 VHH458359:VHI458361 VRD458359:VRE458361 WAZ458359:WBA458361 WKV458359:WKW458361 WUR458359:WUS458361 G523893:H523895 SB523895:SC523897 ABX523895:ABY523897 ALT523895:ALU523897 AVP523895:AVQ523897 BFL523895:BFM523897 BPH523895:BPI523897 BZD523895:BZE523897 CIZ523895:CJA523897 CSV523895:CSW523897 DCR523895:DCS523897 DMN523895:DMO523897 DWJ523895:DWK523897 EGF523895:EGG523897 EQB523895:EQC523897 EZX523895:EZY523897 FJT523895:FJU523897 FTP523895:FTQ523897 GDL523895:GDM523897 GNH523895:GNI523897 GXD523895:GXE523897 HGZ523895:HHA523897 HQV523895:HQW523897 IAR523895:IAS523897 IKN523895:IKO523897 IUJ523895:IUK523897 JEF523895:JEG523897 JOB523895:JOC523897 JXX523895:JXY523897 KHT523895:KHU523897 KRP523895:KRQ523897 LBL523895:LBM523897 LLH523895:LLI523897 LVD523895:LVE523897 MEZ523895:MFA523897 MOV523895:MOW523897 MYR523895:MYS523897 NIN523895:NIO523897 NSJ523895:NSK523897 OCF523895:OCG523897 OMB523895:OMC523897 OVX523895:OVY523897 PFT523895:PFU523897 PPP523895:PPQ523897 PZL523895:PZM523897 QJH523895:QJI523897 QTD523895:QTE523897 RCZ523895:RDA523897 RMV523895:RMW523897 RWR523895:RWS523897 SGN523895:SGO523897 SQJ523895:SQK523897 TAF523895:TAG523897 TKB523895:TKC523897 TTX523895:TTY523897 UDT523895:UDU523897 UNP523895:UNQ523897 UXL523895:UXM523897 VHH523895:VHI523897 VRD523895:VRE523897 WAZ523895:WBA523897 WKV523895:WKW523897 WUR523895:WUS523897 G589429:H589431 SB589431:SC589433 ABX589431:ABY589433 ALT589431:ALU589433 AVP589431:AVQ589433 BFL589431:BFM589433 BPH589431:BPI589433 BZD589431:BZE589433 CIZ589431:CJA589433 CSV589431:CSW589433 DCR589431:DCS589433 DMN589431:DMO589433 DWJ589431:DWK589433 EGF589431:EGG589433 EQB589431:EQC589433 EZX589431:EZY589433 FJT589431:FJU589433 FTP589431:FTQ589433 GDL589431:GDM589433 GNH589431:GNI589433 GXD589431:GXE589433 HGZ589431:HHA589433 HQV589431:HQW589433 IAR589431:IAS589433 IKN589431:IKO589433 IUJ589431:IUK589433 JEF589431:JEG589433 JOB589431:JOC589433 JXX589431:JXY589433 KHT589431:KHU589433 KRP589431:KRQ589433 LBL589431:LBM589433 LLH589431:LLI589433 LVD589431:LVE589433 MEZ589431:MFA589433 MOV589431:MOW589433 MYR589431:MYS589433 NIN589431:NIO589433 NSJ589431:NSK589433 OCF589431:OCG589433 OMB589431:OMC589433 OVX589431:OVY589433 PFT589431:PFU589433 PPP589431:PPQ589433 PZL589431:PZM589433 QJH589431:QJI589433 QTD589431:QTE589433 RCZ589431:RDA589433 RMV589431:RMW589433 RWR589431:RWS589433 SGN589431:SGO589433 SQJ589431:SQK589433 TAF589431:TAG589433 TKB589431:TKC589433 TTX589431:TTY589433 UDT589431:UDU589433 UNP589431:UNQ589433 UXL589431:UXM589433 VHH589431:VHI589433 VRD589431:VRE589433 WAZ589431:WBA589433 WKV589431:WKW589433 WUR589431:WUS589433 G654965:H654967 SB654967:SC654969 ABX654967:ABY654969 ALT654967:ALU654969 AVP654967:AVQ654969 BFL654967:BFM654969 BPH654967:BPI654969 BZD654967:BZE654969 CIZ654967:CJA654969 CSV654967:CSW654969 DCR654967:DCS654969 DMN654967:DMO654969 DWJ654967:DWK654969 EGF654967:EGG654969 EQB654967:EQC654969 EZX654967:EZY654969 FJT654967:FJU654969 FTP654967:FTQ654969 GDL654967:GDM654969 GNH654967:GNI654969 GXD654967:GXE654969 HGZ654967:HHA654969 HQV654967:HQW654969 IAR654967:IAS654969 IKN654967:IKO654969 IUJ654967:IUK654969 JEF654967:JEG654969 JOB654967:JOC654969 JXX654967:JXY654969 KHT654967:KHU654969 KRP654967:KRQ654969 LBL654967:LBM654969 LLH654967:LLI654969 LVD654967:LVE654969 MEZ654967:MFA654969 MOV654967:MOW654969 MYR654967:MYS654969 NIN654967:NIO654969 NSJ654967:NSK654969 OCF654967:OCG654969 OMB654967:OMC654969 OVX654967:OVY654969 PFT654967:PFU654969 PPP654967:PPQ654969 PZL654967:PZM654969 QJH654967:QJI654969 QTD654967:QTE654969 RCZ654967:RDA654969 RMV654967:RMW654969 RWR654967:RWS654969 SGN654967:SGO654969 SQJ654967:SQK654969 TAF654967:TAG654969 TKB654967:TKC654969 TTX654967:TTY654969 UDT654967:UDU654969 UNP654967:UNQ654969 UXL654967:UXM654969 VHH654967:VHI654969 VRD654967:VRE654969 WAZ654967:WBA654969 WKV654967:WKW654969 WUR654967:WUS654969 G720501:H720503 SB720503:SC720505 ABX720503:ABY720505 ALT720503:ALU720505 AVP720503:AVQ720505 BFL720503:BFM720505 BPH720503:BPI720505 BZD720503:BZE720505 CIZ720503:CJA720505 CSV720503:CSW720505 DCR720503:DCS720505 DMN720503:DMO720505 DWJ720503:DWK720505 EGF720503:EGG720505 EQB720503:EQC720505 EZX720503:EZY720505 FJT720503:FJU720505 FTP720503:FTQ720505 GDL720503:GDM720505 GNH720503:GNI720505 GXD720503:GXE720505 HGZ720503:HHA720505 HQV720503:HQW720505 IAR720503:IAS720505 IKN720503:IKO720505 IUJ720503:IUK720505 JEF720503:JEG720505 JOB720503:JOC720505 JXX720503:JXY720505 KHT720503:KHU720505 KRP720503:KRQ720505 LBL720503:LBM720505 LLH720503:LLI720505 LVD720503:LVE720505 MEZ720503:MFA720505 MOV720503:MOW720505 MYR720503:MYS720505 NIN720503:NIO720505 NSJ720503:NSK720505 OCF720503:OCG720505 OMB720503:OMC720505 OVX720503:OVY720505 PFT720503:PFU720505 PPP720503:PPQ720505 PZL720503:PZM720505 QJH720503:QJI720505 QTD720503:QTE720505 RCZ720503:RDA720505 RMV720503:RMW720505 RWR720503:RWS720505 SGN720503:SGO720505 SQJ720503:SQK720505 TAF720503:TAG720505 TKB720503:TKC720505 TTX720503:TTY720505 UDT720503:UDU720505 UNP720503:UNQ720505 UXL720503:UXM720505 VHH720503:VHI720505 VRD720503:VRE720505 WAZ720503:WBA720505 WKV720503:WKW720505 WUR720503:WUS720505 G786037:H786039 SB786039:SC786041 ABX786039:ABY786041 ALT786039:ALU786041 AVP786039:AVQ786041 BFL786039:BFM786041 BPH786039:BPI786041 BZD786039:BZE786041 CIZ786039:CJA786041 CSV786039:CSW786041 DCR786039:DCS786041 DMN786039:DMO786041 DWJ786039:DWK786041 EGF786039:EGG786041 EQB786039:EQC786041 EZX786039:EZY786041 FJT786039:FJU786041 FTP786039:FTQ786041 GDL786039:GDM786041 GNH786039:GNI786041 GXD786039:GXE786041 HGZ786039:HHA786041 HQV786039:HQW786041 IAR786039:IAS786041 IKN786039:IKO786041 IUJ786039:IUK786041 JEF786039:JEG786041 JOB786039:JOC786041 JXX786039:JXY786041 KHT786039:KHU786041 KRP786039:KRQ786041 LBL786039:LBM786041 LLH786039:LLI786041 LVD786039:LVE786041 MEZ786039:MFA786041 MOV786039:MOW786041 MYR786039:MYS786041 NIN786039:NIO786041 NSJ786039:NSK786041 OCF786039:OCG786041 OMB786039:OMC786041 OVX786039:OVY786041 PFT786039:PFU786041 PPP786039:PPQ786041 PZL786039:PZM786041 QJH786039:QJI786041 QTD786039:QTE786041 RCZ786039:RDA786041 RMV786039:RMW786041 RWR786039:RWS786041 SGN786039:SGO786041 SQJ786039:SQK786041 TAF786039:TAG786041 TKB786039:TKC786041 TTX786039:TTY786041 UDT786039:UDU786041 UNP786039:UNQ786041 UXL786039:UXM786041 VHH786039:VHI786041 VRD786039:VRE786041 WAZ786039:WBA786041 WKV786039:WKW786041 WUR786039:WUS786041 G851573:H851575 SB851575:SC851577 ABX851575:ABY851577 ALT851575:ALU851577 AVP851575:AVQ851577 BFL851575:BFM851577 BPH851575:BPI851577 BZD851575:BZE851577 CIZ851575:CJA851577 CSV851575:CSW851577 DCR851575:DCS851577 DMN851575:DMO851577 DWJ851575:DWK851577 EGF851575:EGG851577 EQB851575:EQC851577 EZX851575:EZY851577 FJT851575:FJU851577 FTP851575:FTQ851577 GDL851575:GDM851577 GNH851575:GNI851577 GXD851575:GXE851577 HGZ851575:HHA851577 HQV851575:HQW851577 IAR851575:IAS851577 IKN851575:IKO851577 IUJ851575:IUK851577 JEF851575:JEG851577 JOB851575:JOC851577 JXX851575:JXY851577 KHT851575:KHU851577 KRP851575:KRQ851577 LBL851575:LBM851577 LLH851575:LLI851577 LVD851575:LVE851577 MEZ851575:MFA851577 MOV851575:MOW851577 MYR851575:MYS851577 NIN851575:NIO851577 NSJ851575:NSK851577 OCF851575:OCG851577 OMB851575:OMC851577 OVX851575:OVY851577 PFT851575:PFU851577 PPP851575:PPQ851577 PZL851575:PZM851577 QJH851575:QJI851577 QTD851575:QTE851577 RCZ851575:RDA851577 RMV851575:RMW851577 RWR851575:RWS851577 SGN851575:SGO851577 SQJ851575:SQK851577 TAF851575:TAG851577 TKB851575:TKC851577 TTX851575:TTY851577 UDT851575:UDU851577 UNP851575:UNQ851577 UXL851575:UXM851577 VHH851575:VHI851577 VRD851575:VRE851577 WAZ851575:WBA851577 WKV851575:WKW851577 WUR851575:WUS851577 G917109:H917111 SB917111:SC917113 ABX917111:ABY917113 ALT917111:ALU917113 AVP917111:AVQ917113 BFL917111:BFM917113 BPH917111:BPI917113 BZD917111:BZE917113 CIZ917111:CJA917113 CSV917111:CSW917113 DCR917111:DCS917113 DMN917111:DMO917113 DWJ917111:DWK917113 EGF917111:EGG917113 EQB917111:EQC917113 EZX917111:EZY917113 FJT917111:FJU917113 FTP917111:FTQ917113 GDL917111:GDM917113 GNH917111:GNI917113 GXD917111:GXE917113 HGZ917111:HHA917113 HQV917111:HQW917113 IAR917111:IAS917113 IKN917111:IKO917113 IUJ917111:IUK917113 JEF917111:JEG917113 JOB917111:JOC917113 JXX917111:JXY917113 KHT917111:KHU917113 KRP917111:KRQ917113 LBL917111:LBM917113 LLH917111:LLI917113 LVD917111:LVE917113 MEZ917111:MFA917113 MOV917111:MOW917113 MYR917111:MYS917113 NIN917111:NIO917113 NSJ917111:NSK917113 OCF917111:OCG917113 OMB917111:OMC917113 OVX917111:OVY917113 PFT917111:PFU917113 PPP917111:PPQ917113 PZL917111:PZM917113 QJH917111:QJI917113 QTD917111:QTE917113 RCZ917111:RDA917113 RMV917111:RMW917113 RWR917111:RWS917113 SGN917111:SGO917113 SQJ917111:SQK917113 TAF917111:TAG917113 TKB917111:TKC917113 TTX917111:TTY917113 UDT917111:UDU917113 UNP917111:UNQ917113 UXL917111:UXM917113 VHH917111:VHI917113 VRD917111:VRE917113 WAZ917111:WBA917113 WKV917111:WKW917113 WUR917111:WUS917113 G982645:H982647 SB982647:SC982649 ABX982647:ABY982649 ALT982647:ALU982649 AVP982647:AVQ982649 BFL982647:BFM982649 BPH982647:BPI982649 BZD982647:BZE982649 CIZ982647:CJA982649 CSV982647:CSW982649 DCR982647:DCS982649 DMN982647:DMO982649 DWJ982647:DWK982649 EGF982647:EGG982649 EQB982647:EQC982649 EZX982647:EZY982649 FJT982647:FJU982649 FTP982647:FTQ982649 GDL982647:GDM982649 GNH982647:GNI982649 GXD982647:GXE982649 HGZ982647:HHA982649 HQV982647:HQW982649 IAR982647:IAS982649 IKN982647:IKO982649 IUJ982647:IUK982649 JEF982647:JEG982649 JOB982647:JOC982649 JXX982647:JXY982649 KHT982647:KHU982649 KRP982647:KRQ982649 LBL982647:LBM982649 LLH982647:LLI982649 LVD982647:LVE982649 MEZ982647:MFA982649 MOV982647:MOW982649 MYR982647:MYS982649 NIN982647:NIO982649 NSJ982647:NSK982649 OCF982647:OCG982649 OMB982647:OMC982649 OVX982647:OVY982649 PFT982647:PFU982649 PPP982647:PPQ982649 PZL982647:PZM982649 QJH982647:QJI982649 QTD982647:QTE982649 RCZ982647:RDA982649 RMV982647:RMW982649 RWR982647:RWS982649 SGN982647:SGO982649 SQJ982647:SQK982649 TAF982647:TAG982649 TKB982647:TKC982649 TTX982647:TTY982649 UDT982647:UDU982649 UNP982647:UNQ982649 UXL982647:UXM982649 VHH982647:VHI982649 VRD982647:VRE982649 WAZ982647:WBA982649 WKV982647:WKW982649 WUR982647:WUS982649 IG982647:IG982649 IG917111:IG917113 IG851575:IG851577 IG786039:IG786041 IG720503:IG720505 IG654967:IG654969 IG589431:IG589433 IG523895:IG523897 IG458359:IG458361 IG392823:IG392825 IG327287:IG327289 IG261751:IG261753 IG196215:IG196217 IG130679:IG130681 IG65143:IG65145" xr:uid="{00000000-0002-0000-0700-000005000000}">
      <formula1>0</formula1>
    </dataValidation>
    <dataValidation type="list" allowBlank="1" showInputMessage="1" showErrorMessage="1" sqref="WVC982692:WVG982694 IQ65188:IU65190 SM65188:SQ65190 ACI65188:ACM65190 AME65188:AMI65190 AWA65188:AWE65190 BFW65188:BGA65190 BPS65188:BPW65190 BZO65188:BZS65190 CJK65188:CJO65190 CTG65188:CTK65190 DDC65188:DDG65190 DMY65188:DNC65190 DWU65188:DWY65190 EGQ65188:EGU65190 EQM65188:EQQ65190 FAI65188:FAM65190 FKE65188:FKI65190 FUA65188:FUE65190 GDW65188:GEA65190 GNS65188:GNW65190 GXO65188:GXS65190 HHK65188:HHO65190 HRG65188:HRK65190 IBC65188:IBG65190 IKY65188:ILC65190 IUU65188:IUY65190 JEQ65188:JEU65190 JOM65188:JOQ65190 JYI65188:JYM65190 KIE65188:KII65190 KSA65188:KSE65190 LBW65188:LCA65190 LLS65188:LLW65190 LVO65188:LVS65190 MFK65188:MFO65190 MPG65188:MPK65190 MZC65188:MZG65190 NIY65188:NJC65190 NSU65188:NSY65190 OCQ65188:OCU65190 OMM65188:OMQ65190 OWI65188:OWM65190 PGE65188:PGI65190 PQA65188:PQE65190 PZW65188:QAA65190 QJS65188:QJW65190 QTO65188:QTS65190 RDK65188:RDO65190 RNG65188:RNK65190 RXC65188:RXG65190 SGY65188:SHC65190 SQU65188:SQY65190 TAQ65188:TAU65190 TKM65188:TKQ65190 TUI65188:TUM65190 UEE65188:UEI65190 UOA65188:UOE65190 UXW65188:UYA65190 VHS65188:VHW65190 VRO65188:VRS65190 WBK65188:WBO65190 WLG65188:WLK65190 WVC65188:WVG65190 IQ130724:IU130726 SM130724:SQ130726 ACI130724:ACM130726 AME130724:AMI130726 AWA130724:AWE130726 BFW130724:BGA130726 BPS130724:BPW130726 BZO130724:BZS130726 CJK130724:CJO130726 CTG130724:CTK130726 DDC130724:DDG130726 DMY130724:DNC130726 DWU130724:DWY130726 EGQ130724:EGU130726 EQM130724:EQQ130726 FAI130724:FAM130726 FKE130724:FKI130726 FUA130724:FUE130726 GDW130724:GEA130726 GNS130724:GNW130726 GXO130724:GXS130726 HHK130724:HHO130726 HRG130724:HRK130726 IBC130724:IBG130726 IKY130724:ILC130726 IUU130724:IUY130726 JEQ130724:JEU130726 JOM130724:JOQ130726 JYI130724:JYM130726 KIE130724:KII130726 KSA130724:KSE130726 LBW130724:LCA130726 LLS130724:LLW130726 LVO130724:LVS130726 MFK130724:MFO130726 MPG130724:MPK130726 MZC130724:MZG130726 NIY130724:NJC130726 NSU130724:NSY130726 OCQ130724:OCU130726 OMM130724:OMQ130726 OWI130724:OWM130726 PGE130724:PGI130726 PQA130724:PQE130726 PZW130724:QAA130726 QJS130724:QJW130726 QTO130724:QTS130726 RDK130724:RDO130726 RNG130724:RNK130726 RXC130724:RXG130726 SGY130724:SHC130726 SQU130724:SQY130726 TAQ130724:TAU130726 TKM130724:TKQ130726 TUI130724:TUM130726 UEE130724:UEI130726 UOA130724:UOE130726 UXW130724:UYA130726 VHS130724:VHW130726 VRO130724:VRS130726 WBK130724:WBO130726 WLG130724:WLK130726 WVC130724:WVG130726 IQ196260:IU196262 SM196260:SQ196262 ACI196260:ACM196262 AME196260:AMI196262 AWA196260:AWE196262 BFW196260:BGA196262 BPS196260:BPW196262 BZO196260:BZS196262 CJK196260:CJO196262 CTG196260:CTK196262 DDC196260:DDG196262 DMY196260:DNC196262 DWU196260:DWY196262 EGQ196260:EGU196262 EQM196260:EQQ196262 FAI196260:FAM196262 FKE196260:FKI196262 FUA196260:FUE196262 GDW196260:GEA196262 GNS196260:GNW196262 GXO196260:GXS196262 HHK196260:HHO196262 HRG196260:HRK196262 IBC196260:IBG196262 IKY196260:ILC196262 IUU196260:IUY196262 JEQ196260:JEU196262 JOM196260:JOQ196262 JYI196260:JYM196262 KIE196260:KII196262 KSA196260:KSE196262 LBW196260:LCA196262 LLS196260:LLW196262 LVO196260:LVS196262 MFK196260:MFO196262 MPG196260:MPK196262 MZC196260:MZG196262 NIY196260:NJC196262 NSU196260:NSY196262 OCQ196260:OCU196262 OMM196260:OMQ196262 OWI196260:OWM196262 PGE196260:PGI196262 PQA196260:PQE196262 PZW196260:QAA196262 QJS196260:QJW196262 QTO196260:QTS196262 RDK196260:RDO196262 RNG196260:RNK196262 RXC196260:RXG196262 SGY196260:SHC196262 SQU196260:SQY196262 TAQ196260:TAU196262 TKM196260:TKQ196262 TUI196260:TUM196262 UEE196260:UEI196262 UOA196260:UOE196262 UXW196260:UYA196262 VHS196260:VHW196262 VRO196260:VRS196262 WBK196260:WBO196262 WLG196260:WLK196262 WVC196260:WVG196262 IQ261796:IU261798 SM261796:SQ261798 ACI261796:ACM261798 AME261796:AMI261798 AWA261796:AWE261798 BFW261796:BGA261798 BPS261796:BPW261798 BZO261796:BZS261798 CJK261796:CJO261798 CTG261796:CTK261798 DDC261796:DDG261798 DMY261796:DNC261798 DWU261796:DWY261798 EGQ261796:EGU261798 EQM261796:EQQ261798 FAI261796:FAM261798 FKE261796:FKI261798 FUA261796:FUE261798 GDW261796:GEA261798 GNS261796:GNW261798 GXO261796:GXS261798 HHK261796:HHO261798 HRG261796:HRK261798 IBC261796:IBG261798 IKY261796:ILC261798 IUU261796:IUY261798 JEQ261796:JEU261798 JOM261796:JOQ261798 JYI261796:JYM261798 KIE261796:KII261798 KSA261796:KSE261798 LBW261796:LCA261798 LLS261796:LLW261798 LVO261796:LVS261798 MFK261796:MFO261798 MPG261796:MPK261798 MZC261796:MZG261798 NIY261796:NJC261798 NSU261796:NSY261798 OCQ261796:OCU261798 OMM261796:OMQ261798 OWI261796:OWM261798 PGE261796:PGI261798 PQA261796:PQE261798 PZW261796:QAA261798 QJS261796:QJW261798 QTO261796:QTS261798 RDK261796:RDO261798 RNG261796:RNK261798 RXC261796:RXG261798 SGY261796:SHC261798 SQU261796:SQY261798 TAQ261796:TAU261798 TKM261796:TKQ261798 TUI261796:TUM261798 UEE261796:UEI261798 UOA261796:UOE261798 UXW261796:UYA261798 VHS261796:VHW261798 VRO261796:VRS261798 WBK261796:WBO261798 WLG261796:WLK261798 WVC261796:WVG261798 IQ327332:IU327334 SM327332:SQ327334 ACI327332:ACM327334 AME327332:AMI327334 AWA327332:AWE327334 BFW327332:BGA327334 BPS327332:BPW327334 BZO327332:BZS327334 CJK327332:CJO327334 CTG327332:CTK327334 DDC327332:DDG327334 DMY327332:DNC327334 DWU327332:DWY327334 EGQ327332:EGU327334 EQM327332:EQQ327334 FAI327332:FAM327334 FKE327332:FKI327334 FUA327332:FUE327334 GDW327332:GEA327334 GNS327332:GNW327334 GXO327332:GXS327334 HHK327332:HHO327334 HRG327332:HRK327334 IBC327332:IBG327334 IKY327332:ILC327334 IUU327332:IUY327334 JEQ327332:JEU327334 JOM327332:JOQ327334 JYI327332:JYM327334 KIE327332:KII327334 KSA327332:KSE327334 LBW327332:LCA327334 LLS327332:LLW327334 LVO327332:LVS327334 MFK327332:MFO327334 MPG327332:MPK327334 MZC327332:MZG327334 NIY327332:NJC327334 NSU327332:NSY327334 OCQ327332:OCU327334 OMM327332:OMQ327334 OWI327332:OWM327334 PGE327332:PGI327334 PQA327332:PQE327334 PZW327332:QAA327334 QJS327332:QJW327334 QTO327332:QTS327334 RDK327332:RDO327334 RNG327332:RNK327334 RXC327332:RXG327334 SGY327332:SHC327334 SQU327332:SQY327334 TAQ327332:TAU327334 TKM327332:TKQ327334 TUI327332:TUM327334 UEE327332:UEI327334 UOA327332:UOE327334 UXW327332:UYA327334 VHS327332:VHW327334 VRO327332:VRS327334 WBK327332:WBO327334 WLG327332:WLK327334 WVC327332:WVG327334 IQ392868:IU392870 SM392868:SQ392870 ACI392868:ACM392870 AME392868:AMI392870 AWA392868:AWE392870 BFW392868:BGA392870 BPS392868:BPW392870 BZO392868:BZS392870 CJK392868:CJO392870 CTG392868:CTK392870 DDC392868:DDG392870 DMY392868:DNC392870 DWU392868:DWY392870 EGQ392868:EGU392870 EQM392868:EQQ392870 FAI392868:FAM392870 FKE392868:FKI392870 FUA392868:FUE392870 GDW392868:GEA392870 GNS392868:GNW392870 GXO392868:GXS392870 HHK392868:HHO392870 HRG392868:HRK392870 IBC392868:IBG392870 IKY392868:ILC392870 IUU392868:IUY392870 JEQ392868:JEU392870 JOM392868:JOQ392870 JYI392868:JYM392870 KIE392868:KII392870 KSA392868:KSE392870 LBW392868:LCA392870 LLS392868:LLW392870 LVO392868:LVS392870 MFK392868:MFO392870 MPG392868:MPK392870 MZC392868:MZG392870 NIY392868:NJC392870 NSU392868:NSY392870 OCQ392868:OCU392870 OMM392868:OMQ392870 OWI392868:OWM392870 PGE392868:PGI392870 PQA392868:PQE392870 PZW392868:QAA392870 QJS392868:QJW392870 QTO392868:QTS392870 RDK392868:RDO392870 RNG392868:RNK392870 RXC392868:RXG392870 SGY392868:SHC392870 SQU392868:SQY392870 TAQ392868:TAU392870 TKM392868:TKQ392870 TUI392868:TUM392870 UEE392868:UEI392870 UOA392868:UOE392870 UXW392868:UYA392870 VHS392868:VHW392870 VRO392868:VRS392870 WBK392868:WBO392870 WLG392868:WLK392870 WVC392868:WVG392870 IQ458404:IU458406 SM458404:SQ458406 ACI458404:ACM458406 AME458404:AMI458406 AWA458404:AWE458406 BFW458404:BGA458406 BPS458404:BPW458406 BZO458404:BZS458406 CJK458404:CJO458406 CTG458404:CTK458406 DDC458404:DDG458406 DMY458404:DNC458406 DWU458404:DWY458406 EGQ458404:EGU458406 EQM458404:EQQ458406 FAI458404:FAM458406 FKE458404:FKI458406 FUA458404:FUE458406 GDW458404:GEA458406 GNS458404:GNW458406 GXO458404:GXS458406 HHK458404:HHO458406 HRG458404:HRK458406 IBC458404:IBG458406 IKY458404:ILC458406 IUU458404:IUY458406 JEQ458404:JEU458406 JOM458404:JOQ458406 JYI458404:JYM458406 KIE458404:KII458406 KSA458404:KSE458406 LBW458404:LCA458406 LLS458404:LLW458406 LVO458404:LVS458406 MFK458404:MFO458406 MPG458404:MPK458406 MZC458404:MZG458406 NIY458404:NJC458406 NSU458404:NSY458406 OCQ458404:OCU458406 OMM458404:OMQ458406 OWI458404:OWM458406 PGE458404:PGI458406 PQA458404:PQE458406 PZW458404:QAA458406 QJS458404:QJW458406 QTO458404:QTS458406 RDK458404:RDO458406 RNG458404:RNK458406 RXC458404:RXG458406 SGY458404:SHC458406 SQU458404:SQY458406 TAQ458404:TAU458406 TKM458404:TKQ458406 TUI458404:TUM458406 UEE458404:UEI458406 UOA458404:UOE458406 UXW458404:UYA458406 VHS458404:VHW458406 VRO458404:VRS458406 WBK458404:WBO458406 WLG458404:WLK458406 WVC458404:WVG458406 IQ523940:IU523942 SM523940:SQ523942 ACI523940:ACM523942 AME523940:AMI523942 AWA523940:AWE523942 BFW523940:BGA523942 BPS523940:BPW523942 BZO523940:BZS523942 CJK523940:CJO523942 CTG523940:CTK523942 DDC523940:DDG523942 DMY523940:DNC523942 DWU523940:DWY523942 EGQ523940:EGU523942 EQM523940:EQQ523942 FAI523940:FAM523942 FKE523940:FKI523942 FUA523940:FUE523942 GDW523940:GEA523942 GNS523940:GNW523942 GXO523940:GXS523942 HHK523940:HHO523942 HRG523940:HRK523942 IBC523940:IBG523942 IKY523940:ILC523942 IUU523940:IUY523942 JEQ523940:JEU523942 JOM523940:JOQ523942 JYI523940:JYM523942 KIE523940:KII523942 KSA523940:KSE523942 LBW523940:LCA523942 LLS523940:LLW523942 LVO523940:LVS523942 MFK523940:MFO523942 MPG523940:MPK523942 MZC523940:MZG523942 NIY523940:NJC523942 NSU523940:NSY523942 OCQ523940:OCU523942 OMM523940:OMQ523942 OWI523940:OWM523942 PGE523940:PGI523942 PQA523940:PQE523942 PZW523940:QAA523942 QJS523940:QJW523942 QTO523940:QTS523942 RDK523940:RDO523942 RNG523940:RNK523942 RXC523940:RXG523942 SGY523940:SHC523942 SQU523940:SQY523942 TAQ523940:TAU523942 TKM523940:TKQ523942 TUI523940:TUM523942 UEE523940:UEI523942 UOA523940:UOE523942 UXW523940:UYA523942 VHS523940:VHW523942 VRO523940:VRS523942 WBK523940:WBO523942 WLG523940:WLK523942 WVC523940:WVG523942 IQ589476:IU589478 SM589476:SQ589478 ACI589476:ACM589478 AME589476:AMI589478 AWA589476:AWE589478 BFW589476:BGA589478 BPS589476:BPW589478 BZO589476:BZS589478 CJK589476:CJO589478 CTG589476:CTK589478 DDC589476:DDG589478 DMY589476:DNC589478 DWU589476:DWY589478 EGQ589476:EGU589478 EQM589476:EQQ589478 FAI589476:FAM589478 FKE589476:FKI589478 FUA589476:FUE589478 GDW589476:GEA589478 GNS589476:GNW589478 GXO589476:GXS589478 HHK589476:HHO589478 HRG589476:HRK589478 IBC589476:IBG589478 IKY589476:ILC589478 IUU589476:IUY589478 JEQ589476:JEU589478 JOM589476:JOQ589478 JYI589476:JYM589478 KIE589476:KII589478 KSA589476:KSE589478 LBW589476:LCA589478 LLS589476:LLW589478 LVO589476:LVS589478 MFK589476:MFO589478 MPG589476:MPK589478 MZC589476:MZG589478 NIY589476:NJC589478 NSU589476:NSY589478 OCQ589476:OCU589478 OMM589476:OMQ589478 OWI589476:OWM589478 PGE589476:PGI589478 PQA589476:PQE589478 PZW589476:QAA589478 QJS589476:QJW589478 QTO589476:QTS589478 RDK589476:RDO589478 RNG589476:RNK589478 RXC589476:RXG589478 SGY589476:SHC589478 SQU589476:SQY589478 TAQ589476:TAU589478 TKM589476:TKQ589478 TUI589476:TUM589478 UEE589476:UEI589478 UOA589476:UOE589478 UXW589476:UYA589478 VHS589476:VHW589478 VRO589476:VRS589478 WBK589476:WBO589478 WLG589476:WLK589478 WVC589476:WVG589478 IQ655012:IU655014 SM655012:SQ655014 ACI655012:ACM655014 AME655012:AMI655014 AWA655012:AWE655014 BFW655012:BGA655014 BPS655012:BPW655014 BZO655012:BZS655014 CJK655012:CJO655014 CTG655012:CTK655014 DDC655012:DDG655014 DMY655012:DNC655014 DWU655012:DWY655014 EGQ655012:EGU655014 EQM655012:EQQ655014 FAI655012:FAM655014 FKE655012:FKI655014 FUA655012:FUE655014 GDW655012:GEA655014 GNS655012:GNW655014 GXO655012:GXS655014 HHK655012:HHO655014 HRG655012:HRK655014 IBC655012:IBG655014 IKY655012:ILC655014 IUU655012:IUY655014 JEQ655012:JEU655014 JOM655012:JOQ655014 JYI655012:JYM655014 KIE655012:KII655014 KSA655012:KSE655014 LBW655012:LCA655014 LLS655012:LLW655014 LVO655012:LVS655014 MFK655012:MFO655014 MPG655012:MPK655014 MZC655012:MZG655014 NIY655012:NJC655014 NSU655012:NSY655014 OCQ655012:OCU655014 OMM655012:OMQ655014 OWI655012:OWM655014 PGE655012:PGI655014 PQA655012:PQE655014 PZW655012:QAA655014 QJS655012:QJW655014 QTO655012:QTS655014 RDK655012:RDO655014 RNG655012:RNK655014 RXC655012:RXG655014 SGY655012:SHC655014 SQU655012:SQY655014 TAQ655012:TAU655014 TKM655012:TKQ655014 TUI655012:TUM655014 UEE655012:UEI655014 UOA655012:UOE655014 UXW655012:UYA655014 VHS655012:VHW655014 VRO655012:VRS655014 WBK655012:WBO655014 WLG655012:WLK655014 WVC655012:WVG655014 IQ720548:IU720550 SM720548:SQ720550 ACI720548:ACM720550 AME720548:AMI720550 AWA720548:AWE720550 BFW720548:BGA720550 BPS720548:BPW720550 BZO720548:BZS720550 CJK720548:CJO720550 CTG720548:CTK720550 DDC720548:DDG720550 DMY720548:DNC720550 DWU720548:DWY720550 EGQ720548:EGU720550 EQM720548:EQQ720550 FAI720548:FAM720550 FKE720548:FKI720550 FUA720548:FUE720550 GDW720548:GEA720550 GNS720548:GNW720550 GXO720548:GXS720550 HHK720548:HHO720550 HRG720548:HRK720550 IBC720548:IBG720550 IKY720548:ILC720550 IUU720548:IUY720550 JEQ720548:JEU720550 JOM720548:JOQ720550 JYI720548:JYM720550 KIE720548:KII720550 KSA720548:KSE720550 LBW720548:LCA720550 LLS720548:LLW720550 LVO720548:LVS720550 MFK720548:MFO720550 MPG720548:MPK720550 MZC720548:MZG720550 NIY720548:NJC720550 NSU720548:NSY720550 OCQ720548:OCU720550 OMM720548:OMQ720550 OWI720548:OWM720550 PGE720548:PGI720550 PQA720548:PQE720550 PZW720548:QAA720550 QJS720548:QJW720550 QTO720548:QTS720550 RDK720548:RDO720550 RNG720548:RNK720550 RXC720548:RXG720550 SGY720548:SHC720550 SQU720548:SQY720550 TAQ720548:TAU720550 TKM720548:TKQ720550 TUI720548:TUM720550 UEE720548:UEI720550 UOA720548:UOE720550 UXW720548:UYA720550 VHS720548:VHW720550 VRO720548:VRS720550 WBK720548:WBO720550 WLG720548:WLK720550 WVC720548:WVG720550 IQ786084:IU786086 SM786084:SQ786086 ACI786084:ACM786086 AME786084:AMI786086 AWA786084:AWE786086 BFW786084:BGA786086 BPS786084:BPW786086 BZO786084:BZS786086 CJK786084:CJO786086 CTG786084:CTK786086 DDC786084:DDG786086 DMY786084:DNC786086 DWU786084:DWY786086 EGQ786084:EGU786086 EQM786084:EQQ786086 FAI786084:FAM786086 FKE786084:FKI786086 FUA786084:FUE786086 GDW786084:GEA786086 GNS786084:GNW786086 GXO786084:GXS786086 HHK786084:HHO786086 HRG786084:HRK786086 IBC786084:IBG786086 IKY786084:ILC786086 IUU786084:IUY786086 JEQ786084:JEU786086 JOM786084:JOQ786086 JYI786084:JYM786086 KIE786084:KII786086 KSA786084:KSE786086 LBW786084:LCA786086 LLS786084:LLW786086 LVO786084:LVS786086 MFK786084:MFO786086 MPG786084:MPK786086 MZC786084:MZG786086 NIY786084:NJC786086 NSU786084:NSY786086 OCQ786084:OCU786086 OMM786084:OMQ786086 OWI786084:OWM786086 PGE786084:PGI786086 PQA786084:PQE786086 PZW786084:QAA786086 QJS786084:QJW786086 QTO786084:QTS786086 RDK786084:RDO786086 RNG786084:RNK786086 RXC786084:RXG786086 SGY786084:SHC786086 SQU786084:SQY786086 TAQ786084:TAU786086 TKM786084:TKQ786086 TUI786084:TUM786086 UEE786084:UEI786086 UOA786084:UOE786086 UXW786084:UYA786086 VHS786084:VHW786086 VRO786084:VRS786086 WBK786084:WBO786086 WLG786084:WLK786086 WVC786084:WVG786086 IQ851620:IU851622 SM851620:SQ851622 ACI851620:ACM851622 AME851620:AMI851622 AWA851620:AWE851622 BFW851620:BGA851622 BPS851620:BPW851622 BZO851620:BZS851622 CJK851620:CJO851622 CTG851620:CTK851622 DDC851620:DDG851622 DMY851620:DNC851622 DWU851620:DWY851622 EGQ851620:EGU851622 EQM851620:EQQ851622 FAI851620:FAM851622 FKE851620:FKI851622 FUA851620:FUE851622 GDW851620:GEA851622 GNS851620:GNW851622 GXO851620:GXS851622 HHK851620:HHO851622 HRG851620:HRK851622 IBC851620:IBG851622 IKY851620:ILC851622 IUU851620:IUY851622 JEQ851620:JEU851622 JOM851620:JOQ851622 JYI851620:JYM851622 KIE851620:KII851622 KSA851620:KSE851622 LBW851620:LCA851622 LLS851620:LLW851622 LVO851620:LVS851622 MFK851620:MFO851622 MPG851620:MPK851622 MZC851620:MZG851622 NIY851620:NJC851622 NSU851620:NSY851622 OCQ851620:OCU851622 OMM851620:OMQ851622 OWI851620:OWM851622 PGE851620:PGI851622 PQA851620:PQE851622 PZW851620:QAA851622 QJS851620:QJW851622 QTO851620:QTS851622 RDK851620:RDO851622 RNG851620:RNK851622 RXC851620:RXG851622 SGY851620:SHC851622 SQU851620:SQY851622 TAQ851620:TAU851622 TKM851620:TKQ851622 TUI851620:TUM851622 UEE851620:UEI851622 UOA851620:UOE851622 UXW851620:UYA851622 VHS851620:VHW851622 VRO851620:VRS851622 WBK851620:WBO851622 WLG851620:WLK851622 WVC851620:WVG851622 IQ917156:IU917158 SM917156:SQ917158 ACI917156:ACM917158 AME917156:AMI917158 AWA917156:AWE917158 BFW917156:BGA917158 BPS917156:BPW917158 BZO917156:BZS917158 CJK917156:CJO917158 CTG917156:CTK917158 DDC917156:DDG917158 DMY917156:DNC917158 DWU917156:DWY917158 EGQ917156:EGU917158 EQM917156:EQQ917158 FAI917156:FAM917158 FKE917156:FKI917158 FUA917156:FUE917158 GDW917156:GEA917158 GNS917156:GNW917158 GXO917156:GXS917158 HHK917156:HHO917158 HRG917156:HRK917158 IBC917156:IBG917158 IKY917156:ILC917158 IUU917156:IUY917158 JEQ917156:JEU917158 JOM917156:JOQ917158 JYI917156:JYM917158 KIE917156:KII917158 KSA917156:KSE917158 LBW917156:LCA917158 LLS917156:LLW917158 LVO917156:LVS917158 MFK917156:MFO917158 MPG917156:MPK917158 MZC917156:MZG917158 NIY917156:NJC917158 NSU917156:NSY917158 OCQ917156:OCU917158 OMM917156:OMQ917158 OWI917156:OWM917158 PGE917156:PGI917158 PQA917156:PQE917158 PZW917156:QAA917158 QJS917156:QJW917158 QTO917156:QTS917158 RDK917156:RDO917158 RNG917156:RNK917158 RXC917156:RXG917158 SGY917156:SHC917158 SQU917156:SQY917158 TAQ917156:TAU917158 TKM917156:TKQ917158 TUI917156:TUM917158 UEE917156:UEI917158 UOA917156:UOE917158 UXW917156:UYA917158 VHS917156:VHW917158 VRO917156:VRS917158 WBK917156:WBO917158 WLG917156:WLK917158 WVC917156:WVG917158 IQ982692:IU982694 SM982692:SQ982694 ACI982692:ACM982694 AME982692:AMI982694 AWA982692:AWE982694 BFW982692:BGA982694 BPS982692:BPW982694 BZO982692:BZS982694 CJK982692:CJO982694 CTG982692:CTK982694 DDC982692:DDG982694 DMY982692:DNC982694 DWU982692:DWY982694 EGQ982692:EGU982694 EQM982692:EQQ982694 FAI982692:FAM982694 FKE982692:FKI982694 FUA982692:FUE982694 GDW982692:GEA982694 GNS982692:GNW982694 GXO982692:GXS982694 HHK982692:HHO982694 HRG982692:HRK982694 IBC982692:IBG982694 IKY982692:ILC982694 IUU982692:IUY982694 JEQ982692:JEU982694 JOM982692:JOQ982694 JYI982692:JYM982694 KIE982692:KII982694 KSA982692:KSE982694 LBW982692:LCA982694 LLS982692:LLW982694 LVO982692:LVS982694 MFK982692:MFO982694 MPG982692:MPK982694 MZC982692:MZG982694 NIY982692:NJC982694 NSU982692:NSY982694 OCQ982692:OCU982694 OMM982692:OMQ982694 OWI982692:OWM982694 PGE982692:PGI982694 PQA982692:PQE982694 PZW982692:QAA982694 QJS982692:QJW982694 QTO982692:QTS982694 RDK982692:RDO982694 RNG982692:RNK982694 RXC982692:RXG982694 SGY982692:SHC982694 SQU982692:SQY982694 TAQ982692:TAU982694 TKM982692:TKQ982694 TUI982692:TUM982694 UEE982692:UEI982694 UOA982692:UOE982694 UXW982692:UYA982694 VHS982692:VHW982694 VRO982692:VRS982694 WBK982692:WBO982694 WLG982692:WLK982694" xr:uid="{00000000-0002-0000-0700-000006000000}">
      <formula1>"SI, NO"</formula1>
    </dataValidation>
    <dataValidation type="list" allowBlank="1" showDropDown="1" showInputMessage="1" showErrorMessage="1" sqref="I65182 IH65184 SD65184 ABZ65184 ALV65184 AVR65184 BFN65184 BPJ65184 BZF65184 CJB65184 CSX65184 DCT65184 DMP65184 DWL65184 EGH65184 EQD65184 EZZ65184 FJV65184 FTR65184 GDN65184 GNJ65184 GXF65184 HHB65184 HQX65184 IAT65184 IKP65184 IUL65184 JEH65184 JOD65184 JXZ65184 KHV65184 KRR65184 LBN65184 LLJ65184 LVF65184 MFB65184 MOX65184 MYT65184 NIP65184 NSL65184 OCH65184 OMD65184 OVZ65184 PFV65184 PPR65184 PZN65184 QJJ65184 QTF65184 RDB65184 RMX65184 RWT65184 SGP65184 SQL65184 TAH65184 TKD65184 TTZ65184 UDV65184 UNR65184 UXN65184 VHJ65184 VRF65184 WBB65184 WKX65184 WUT65184 I130718 IH130720 SD130720 ABZ130720 ALV130720 AVR130720 BFN130720 BPJ130720 BZF130720 CJB130720 CSX130720 DCT130720 DMP130720 DWL130720 EGH130720 EQD130720 EZZ130720 FJV130720 FTR130720 GDN130720 GNJ130720 GXF130720 HHB130720 HQX130720 IAT130720 IKP130720 IUL130720 JEH130720 JOD130720 JXZ130720 KHV130720 KRR130720 LBN130720 LLJ130720 LVF130720 MFB130720 MOX130720 MYT130720 NIP130720 NSL130720 OCH130720 OMD130720 OVZ130720 PFV130720 PPR130720 PZN130720 QJJ130720 QTF130720 RDB130720 RMX130720 RWT130720 SGP130720 SQL130720 TAH130720 TKD130720 TTZ130720 UDV130720 UNR130720 UXN130720 VHJ130720 VRF130720 WBB130720 WKX130720 WUT130720 I196254 IH196256 SD196256 ABZ196256 ALV196256 AVR196256 BFN196256 BPJ196256 BZF196256 CJB196256 CSX196256 DCT196256 DMP196256 DWL196256 EGH196256 EQD196256 EZZ196256 FJV196256 FTR196256 GDN196256 GNJ196256 GXF196256 HHB196256 HQX196256 IAT196256 IKP196256 IUL196256 JEH196256 JOD196256 JXZ196256 KHV196256 KRR196256 LBN196256 LLJ196256 LVF196256 MFB196256 MOX196256 MYT196256 NIP196256 NSL196256 OCH196256 OMD196256 OVZ196256 PFV196256 PPR196256 PZN196256 QJJ196256 QTF196256 RDB196256 RMX196256 RWT196256 SGP196256 SQL196256 TAH196256 TKD196256 TTZ196256 UDV196256 UNR196256 UXN196256 VHJ196256 VRF196256 WBB196256 WKX196256 WUT196256 I261790 IH261792 SD261792 ABZ261792 ALV261792 AVR261792 BFN261792 BPJ261792 BZF261792 CJB261792 CSX261792 DCT261792 DMP261792 DWL261792 EGH261792 EQD261792 EZZ261792 FJV261792 FTR261792 GDN261792 GNJ261792 GXF261792 HHB261792 HQX261792 IAT261792 IKP261792 IUL261792 JEH261792 JOD261792 JXZ261792 KHV261792 KRR261792 LBN261792 LLJ261792 LVF261792 MFB261792 MOX261792 MYT261792 NIP261792 NSL261792 OCH261792 OMD261792 OVZ261792 PFV261792 PPR261792 PZN261792 QJJ261792 QTF261792 RDB261792 RMX261792 RWT261792 SGP261792 SQL261792 TAH261792 TKD261792 TTZ261792 UDV261792 UNR261792 UXN261792 VHJ261792 VRF261792 WBB261792 WKX261792 WUT261792 I327326 IH327328 SD327328 ABZ327328 ALV327328 AVR327328 BFN327328 BPJ327328 BZF327328 CJB327328 CSX327328 DCT327328 DMP327328 DWL327328 EGH327328 EQD327328 EZZ327328 FJV327328 FTR327328 GDN327328 GNJ327328 GXF327328 HHB327328 HQX327328 IAT327328 IKP327328 IUL327328 JEH327328 JOD327328 JXZ327328 KHV327328 KRR327328 LBN327328 LLJ327328 LVF327328 MFB327328 MOX327328 MYT327328 NIP327328 NSL327328 OCH327328 OMD327328 OVZ327328 PFV327328 PPR327328 PZN327328 QJJ327328 QTF327328 RDB327328 RMX327328 RWT327328 SGP327328 SQL327328 TAH327328 TKD327328 TTZ327328 UDV327328 UNR327328 UXN327328 VHJ327328 VRF327328 WBB327328 WKX327328 WUT327328 I392862 IH392864 SD392864 ABZ392864 ALV392864 AVR392864 BFN392864 BPJ392864 BZF392864 CJB392864 CSX392864 DCT392864 DMP392864 DWL392864 EGH392864 EQD392864 EZZ392864 FJV392864 FTR392864 GDN392864 GNJ392864 GXF392864 HHB392864 HQX392864 IAT392864 IKP392864 IUL392864 JEH392864 JOD392864 JXZ392864 KHV392864 KRR392864 LBN392864 LLJ392864 LVF392864 MFB392864 MOX392864 MYT392864 NIP392864 NSL392864 OCH392864 OMD392864 OVZ392864 PFV392864 PPR392864 PZN392864 QJJ392864 QTF392864 RDB392864 RMX392864 RWT392864 SGP392864 SQL392864 TAH392864 TKD392864 TTZ392864 UDV392864 UNR392864 UXN392864 VHJ392864 VRF392864 WBB392864 WKX392864 WUT392864 I458398 IH458400 SD458400 ABZ458400 ALV458400 AVR458400 BFN458400 BPJ458400 BZF458400 CJB458400 CSX458400 DCT458400 DMP458400 DWL458400 EGH458400 EQD458400 EZZ458400 FJV458400 FTR458400 GDN458400 GNJ458400 GXF458400 HHB458400 HQX458400 IAT458400 IKP458400 IUL458400 JEH458400 JOD458400 JXZ458400 KHV458400 KRR458400 LBN458400 LLJ458400 LVF458400 MFB458400 MOX458400 MYT458400 NIP458400 NSL458400 OCH458400 OMD458400 OVZ458400 PFV458400 PPR458400 PZN458400 QJJ458400 QTF458400 RDB458400 RMX458400 RWT458400 SGP458400 SQL458400 TAH458400 TKD458400 TTZ458400 UDV458400 UNR458400 UXN458400 VHJ458400 VRF458400 WBB458400 WKX458400 WUT458400 I523934 IH523936 SD523936 ABZ523936 ALV523936 AVR523936 BFN523936 BPJ523936 BZF523936 CJB523936 CSX523936 DCT523936 DMP523936 DWL523936 EGH523936 EQD523936 EZZ523936 FJV523936 FTR523936 GDN523936 GNJ523936 GXF523936 HHB523936 HQX523936 IAT523936 IKP523936 IUL523936 JEH523936 JOD523936 JXZ523936 KHV523936 KRR523936 LBN523936 LLJ523936 LVF523936 MFB523936 MOX523936 MYT523936 NIP523936 NSL523936 OCH523936 OMD523936 OVZ523936 PFV523936 PPR523936 PZN523936 QJJ523936 QTF523936 RDB523936 RMX523936 RWT523936 SGP523936 SQL523936 TAH523936 TKD523936 TTZ523936 UDV523936 UNR523936 UXN523936 VHJ523936 VRF523936 WBB523936 WKX523936 WUT523936 I589470 IH589472 SD589472 ABZ589472 ALV589472 AVR589472 BFN589472 BPJ589472 BZF589472 CJB589472 CSX589472 DCT589472 DMP589472 DWL589472 EGH589472 EQD589472 EZZ589472 FJV589472 FTR589472 GDN589472 GNJ589472 GXF589472 HHB589472 HQX589472 IAT589472 IKP589472 IUL589472 JEH589472 JOD589472 JXZ589472 KHV589472 KRR589472 LBN589472 LLJ589472 LVF589472 MFB589472 MOX589472 MYT589472 NIP589472 NSL589472 OCH589472 OMD589472 OVZ589472 PFV589472 PPR589472 PZN589472 QJJ589472 QTF589472 RDB589472 RMX589472 RWT589472 SGP589472 SQL589472 TAH589472 TKD589472 TTZ589472 UDV589472 UNR589472 UXN589472 VHJ589472 VRF589472 WBB589472 WKX589472 WUT589472 I655006 IH655008 SD655008 ABZ655008 ALV655008 AVR655008 BFN655008 BPJ655008 BZF655008 CJB655008 CSX655008 DCT655008 DMP655008 DWL655008 EGH655008 EQD655008 EZZ655008 FJV655008 FTR655008 GDN655008 GNJ655008 GXF655008 HHB655008 HQX655008 IAT655008 IKP655008 IUL655008 JEH655008 JOD655008 JXZ655008 KHV655008 KRR655008 LBN655008 LLJ655008 LVF655008 MFB655008 MOX655008 MYT655008 NIP655008 NSL655008 OCH655008 OMD655008 OVZ655008 PFV655008 PPR655008 PZN655008 QJJ655008 QTF655008 RDB655008 RMX655008 RWT655008 SGP655008 SQL655008 TAH655008 TKD655008 TTZ655008 UDV655008 UNR655008 UXN655008 VHJ655008 VRF655008 WBB655008 WKX655008 WUT655008 I720542 IH720544 SD720544 ABZ720544 ALV720544 AVR720544 BFN720544 BPJ720544 BZF720544 CJB720544 CSX720544 DCT720544 DMP720544 DWL720544 EGH720544 EQD720544 EZZ720544 FJV720544 FTR720544 GDN720544 GNJ720544 GXF720544 HHB720544 HQX720544 IAT720544 IKP720544 IUL720544 JEH720544 JOD720544 JXZ720544 KHV720544 KRR720544 LBN720544 LLJ720544 LVF720544 MFB720544 MOX720544 MYT720544 NIP720544 NSL720544 OCH720544 OMD720544 OVZ720544 PFV720544 PPR720544 PZN720544 QJJ720544 QTF720544 RDB720544 RMX720544 RWT720544 SGP720544 SQL720544 TAH720544 TKD720544 TTZ720544 UDV720544 UNR720544 UXN720544 VHJ720544 VRF720544 WBB720544 WKX720544 WUT720544 I786078 IH786080 SD786080 ABZ786080 ALV786080 AVR786080 BFN786080 BPJ786080 BZF786080 CJB786080 CSX786080 DCT786080 DMP786080 DWL786080 EGH786080 EQD786080 EZZ786080 FJV786080 FTR786080 GDN786080 GNJ786080 GXF786080 HHB786080 HQX786080 IAT786080 IKP786080 IUL786080 JEH786080 JOD786080 JXZ786080 KHV786080 KRR786080 LBN786080 LLJ786080 LVF786080 MFB786080 MOX786080 MYT786080 NIP786080 NSL786080 OCH786080 OMD786080 OVZ786080 PFV786080 PPR786080 PZN786080 QJJ786080 QTF786080 RDB786080 RMX786080 RWT786080 SGP786080 SQL786080 TAH786080 TKD786080 TTZ786080 UDV786080 UNR786080 UXN786080 VHJ786080 VRF786080 WBB786080 WKX786080 WUT786080 I851614 IH851616 SD851616 ABZ851616 ALV851616 AVR851616 BFN851616 BPJ851616 BZF851616 CJB851616 CSX851616 DCT851616 DMP851616 DWL851616 EGH851616 EQD851616 EZZ851616 FJV851616 FTR851616 GDN851616 GNJ851616 GXF851616 HHB851616 HQX851616 IAT851616 IKP851616 IUL851616 JEH851616 JOD851616 JXZ851616 KHV851616 KRR851616 LBN851616 LLJ851616 LVF851616 MFB851616 MOX851616 MYT851616 NIP851616 NSL851616 OCH851616 OMD851616 OVZ851616 PFV851616 PPR851616 PZN851616 QJJ851616 QTF851616 RDB851616 RMX851616 RWT851616 SGP851616 SQL851616 TAH851616 TKD851616 TTZ851616 UDV851616 UNR851616 UXN851616 VHJ851616 VRF851616 WBB851616 WKX851616 WUT851616 I917150 IH917152 SD917152 ABZ917152 ALV917152 AVR917152 BFN917152 BPJ917152 BZF917152 CJB917152 CSX917152 DCT917152 DMP917152 DWL917152 EGH917152 EQD917152 EZZ917152 FJV917152 FTR917152 GDN917152 GNJ917152 GXF917152 HHB917152 HQX917152 IAT917152 IKP917152 IUL917152 JEH917152 JOD917152 JXZ917152 KHV917152 KRR917152 LBN917152 LLJ917152 LVF917152 MFB917152 MOX917152 MYT917152 NIP917152 NSL917152 OCH917152 OMD917152 OVZ917152 PFV917152 PPR917152 PZN917152 QJJ917152 QTF917152 RDB917152 RMX917152 RWT917152 SGP917152 SQL917152 TAH917152 TKD917152 TTZ917152 UDV917152 UNR917152 UXN917152 VHJ917152 VRF917152 WBB917152 WKX917152 WUT917152 I982686 IH982688 SD982688 ABZ982688 ALV982688 AVR982688 BFN982688 BPJ982688 BZF982688 CJB982688 CSX982688 DCT982688 DMP982688 DWL982688 EGH982688 EQD982688 EZZ982688 FJV982688 FTR982688 GDN982688 GNJ982688 GXF982688 HHB982688 HQX982688 IAT982688 IKP982688 IUL982688 JEH982688 JOD982688 JXZ982688 KHV982688 KRR982688 LBN982688 LLJ982688 LVF982688 MFB982688 MOX982688 MYT982688 NIP982688 NSL982688 OCH982688 OMD982688 OVZ982688 PFV982688 PPR982688 PZN982688 QJJ982688 QTF982688 RDB982688 RMX982688 RWT982688 SGP982688 SQL982688 TAH982688 TKD982688 TTZ982688 UDV982688 UNR982688 UXN982688 VHJ982688 VRF982688 WBB982688 WKX982688 WUT982688" xr:uid="{00000000-0002-0000-0700-000007000000}">
      <formula1>"x,X"</formula1>
    </dataValidation>
  </dataValidations>
  <pageMargins left="0.7" right="0.7" top="0.75" bottom="0.75" header="0.3" footer="0.3"/>
  <pageSetup scale="37" orientation="landscape" r:id="rId1"/>
  <drawing r:id="rId2"/>
  <extLst>
    <ext xmlns:x14="http://schemas.microsoft.com/office/spreadsheetml/2009/9/main" uri="{CCE6A557-97BC-4b89-ADB6-D9C93CAAB3DF}">
      <x14:dataValidations xmlns:xm="http://schemas.microsoft.com/office/excel/2006/main" count="4">
        <x14:dataValidation type="list" allowBlank="1" xr:uid="{00000000-0002-0000-0700-000008000000}">
          <x14:formula1>
            <xm:f>Hoja1!$H$4:$H$5</xm:f>
          </x14:formula1>
          <xm:sqref>O9:R9 Q11:R29</xm:sqref>
        </x14:dataValidation>
        <x14:dataValidation type="list" allowBlank="1" showInputMessage="1" showErrorMessage="1" xr:uid="{00000000-0002-0000-0700-000009000000}">
          <x14:formula1>
            <xm:f>lista!$N$3:$N$4</xm:f>
          </x14:formula1>
          <xm:sqref>J10:J30</xm:sqref>
        </x14:dataValidation>
        <x14:dataValidation type="list" allowBlank="1" showInputMessage="1" showErrorMessage="1" xr:uid="{00000000-0002-0000-0700-00000A000000}">
          <x14:formula1>
            <xm:f>Hoja1!$J$4:$J$10</xm:f>
          </x14:formula1>
          <xm:sqref>N10:N29</xm:sqref>
        </x14:dataValidation>
        <x14:dataValidation type="list" allowBlank="1" xr:uid="{00000000-0002-0000-0700-00000B000000}">
          <x14:formula1>
            <xm:f>Hoja1!$K$4:$K$5</xm:f>
          </x14:formula1>
          <xm:sqref>Q10:R10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H65"/>
  <sheetViews>
    <sheetView showGridLines="0" zoomScale="55" zoomScaleNormal="55" zoomScaleSheetLayoutView="70" workbookViewId="0">
      <selection activeCell="C29" sqref="C29"/>
    </sheetView>
  </sheetViews>
  <sheetFormatPr baseColWidth="10" defaultRowHeight="15"/>
  <cols>
    <col min="1" max="1" width="4" customWidth="1"/>
    <col min="2" max="2" width="27.28515625" customWidth="1"/>
    <col min="3" max="3" width="23.42578125" customWidth="1"/>
    <col min="4" max="4" width="20.7109375" customWidth="1"/>
    <col min="5" max="5" width="24.85546875" customWidth="1"/>
    <col min="6" max="6" width="21.140625" customWidth="1"/>
    <col min="7" max="7" width="23.28515625" customWidth="1"/>
    <col min="8" max="8" width="21.140625" customWidth="1"/>
    <col min="9" max="9" width="21.7109375" customWidth="1"/>
    <col min="10" max="10" width="20" customWidth="1"/>
    <col min="11" max="11" width="22.5703125" customWidth="1"/>
    <col min="12" max="12" width="20.7109375" customWidth="1"/>
    <col min="13" max="13" width="23" customWidth="1"/>
    <col min="14" max="14" width="18.140625" customWidth="1"/>
    <col min="15" max="15" width="23.28515625" customWidth="1"/>
    <col min="16" max="16" width="19.85546875" customWidth="1"/>
    <col min="17" max="17" width="21.5703125" customWidth="1"/>
    <col min="18" max="18" width="23.28515625" customWidth="1"/>
    <col min="19" max="19" width="21.7109375" customWidth="1"/>
    <col min="20" max="20" width="16.42578125" customWidth="1"/>
    <col min="21" max="21" width="22" customWidth="1"/>
    <col min="22" max="22" width="19.140625" customWidth="1"/>
    <col min="23" max="23" width="23" customWidth="1"/>
    <col min="24" max="24" width="20.28515625" customWidth="1"/>
    <col min="25" max="25" width="22.7109375" customWidth="1"/>
    <col min="26" max="26" width="19.5703125" customWidth="1"/>
    <col min="27" max="27" width="22.42578125" customWidth="1"/>
    <col min="28" max="28" width="21" customWidth="1"/>
  </cols>
  <sheetData>
    <row r="2" spans="2:34" ht="17.25" customHeight="1">
      <c r="B2" s="53"/>
      <c r="C2" s="621" t="s">
        <v>655</v>
      </c>
      <c r="D2" s="621"/>
      <c r="E2" s="621"/>
      <c r="F2" s="621"/>
      <c r="G2" s="621"/>
      <c r="H2" s="621"/>
      <c r="I2" s="621"/>
      <c r="J2" s="621"/>
      <c r="K2" s="621"/>
      <c r="L2" s="621"/>
      <c r="M2" s="621"/>
      <c r="N2" s="621"/>
      <c r="O2" s="621"/>
      <c r="P2" s="621"/>
      <c r="Q2" s="621"/>
      <c r="R2" s="621"/>
      <c r="S2" s="621"/>
      <c r="T2" s="621"/>
      <c r="U2" s="621"/>
      <c r="V2" s="621"/>
      <c r="W2" s="622" t="s">
        <v>651</v>
      </c>
      <c r="X2" s="622"/>
      <c r="Y2" s="622"/>
      <c r="Z2" s="623">
        <v>44158</v>
      </c>
      <c r="AA2" s="622"/>
      <c r="AB2" s="622"/>
    </row>
    <row r="3" spans="2:34" ht="17.25" customHeight="1">
      <c r="B3" s="54"/>
      <c r="C3" s="621"/>
      <c r="D3" s="621"/>
      <c r="E3" s="621"/>
      <c r="F3" s="621"/>
      <c r="G3" s="621"/>
      <c r="H3" s="621"/>
      <c r="I3" s="621"/>
      <c r="J3" s="621"/>
      <c r="K3" s="621"/>
      <c r="L3" s="621"/>
      <c r="M3" s="621"/>
      <c r="N3" s="621"/>
      <c r="O3" s="621"/>
      <c r="P3" s="621"/>
      <c r="Q3" s="621"/>
      <c r="R3" s="621"/>
      <c r="S3" s="621"/>
      <c r="T3" s="621"/>
      <c r="U3" s="621"/>
      <c r="V3" s="621"/>
      <c r="W3" s="624" t="s">
        <v>558</v>
      </c>
      <c r="X3" s="624"/>
      <c r="Y3" s="624"/>
      <c r="Z3" s="624" t="s">
        <v>559</v>
      </c>
      <c r="AA3" s="624"/>
      <c r="AB3" s="624"/>
    </row>
    <row r="4" spans="2:34" ht="29.25" customHeight="1">
      <c r="B4" s="54"/>
      <c r="C4" s="621"/>
      <c r="D4" s="621"/>
      <c r="E4" s="621"/>
      <c r="F4" s="621"/>
      <c r="G4" s="621"/>
      <c r="H4" s="621"/>
      <c r="I4" s="621"/>
      <c r="J4" s="621"/>
      <c r="K4" s="621"/>
      <c r="L4" s="621"/>
      <c r="M4" s="621"/>
      <c r="N4" s="621"/>
      <c r="O4" s="621"/>
      <c r="P4" s="621"/>
      <c r="Q4" s="621"/>
      <c r="R4" s="621"/>
      <c r="S4" s="621"/>
      <c r="T4" s="621"/>
      <c r="U4" s="621"/>
      <c r="V4" s="621"/>
      <c r="W4" s="625" t="s">
        <v>0</v>
      </c>
      <c r="X4" s="626"/>
      <c r="Y4" s="626"/>
      <c r="Z4" s="626"/>
      <c r="AA4" s="626"/>
      <c r="AB4" s="627"/>
    </row>
    <row r="5" spans="2:34" ht="15" customHeight="1">
      <c r="B5" s="628" t="s">
        <v>1</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row>
    <row r="6" spans="2:34" ht="39.75" customHeight="1">
      <c r="B6" s="121" t="s">
        <v>4</v>
      </c>
      <c r="C6" s="630"/>
      <c r="D6" s="631"/>
      <c r="E6" s="631"/>
      <c r="F6" s="632"/>
      <c r="G6" s="55" t="s">
        <v>581</v>
      </c>
      <c r="H6" s="630"/>
      <c r="I6" s="631"/>
      <c r="J6" s="632"/>
      <c r="K6" s="122" t="s">
        <v>582</v>
      </c>
      <c r="L6" s="123"/>
      <c r="M6" s="55" t="s">
        <v>3</v>
      </c>
      <c r="N6" s="124" t="s">
        <v>583</v>
      </c>
      <c r="O6" s="621" t="s">
        <v>626</v>
      </c>
      <c r="P6" s="621"/>
      <c r="Q6" s="633" t="s">
        <v>5</v>
      </c>
      <c r="R6" s="634"/>
      <c r="S6" s="78" t="s">
        <v>6</v>
      </c>
      <c r="T6" s="633" t="s">
        <v>5</v>
      </c>
      <c r="U6" s="634"/>
      <c r="V6" s="78" t="s">
        <v>7</v>
      </c>
      <c r="W6" s="635" t="s">
        <v>5</v>
      </c>
      <c r="X6" s="636"/>
      <c r="Y6" s="637" t="s">
        <v>596</v>
      </c>
      <c r="Z6" s="638"/>
      <c r="AA6" s="639">
        <v>0</v>
      </c>
      <c r="AB6" s="640"/>
    </row>
    <row r="7" spans="2:34" ht="63.75" customHeight="1">
      <c r="B7" s="120" t="s">
        <v>533</v>
      </c>
      <c r="C7" s="630"/>
      <c r="D7" s="631"/>
      <c r="E7" s="55" t="s">
        <v>2</v>
      </c>
      <c r="F7" s="650"/>
      <c r="G7" s="650"/>
      <c r="H7" s="71" t="s">
        <v>612</v>
      </c>
      <c r="I7" s="630"/>
      <c r="J7" s="631"/>
      <c r="K7" s="631"/>
      <c r="L7" s="631"/>
      <c r="M7" s="631"/>
      <c r="N7" s="632"/>
      <c r="O7" s="621" t="s">
        <v>578</v>
      </c>
      <c r="P7" s="621"/>
      <c r="Q7" s="635" t="s">
        <v>579</v>
      </c>
      <c r="R7" s="636"/>
      <c r="S7" s="635" t="s">
        <v>580</v>
      </c>
      <c r="T7" s="636"/>
      <c r="U7" s="642" t="s">
        <v>584</v>
      </c>
      <c r="V7" s="643"/>
      <c r="W7" s="635" t="s">
        <v>5</v>
      </c>
      <c r="X7" s="636"/>
      <c r="Y7" s="644" t="s">
        <v>624</v>
      </c>
      <c r="Z7" s="645"/>
      <c r="AA7" s="646"/>
      <c r="AB7" s="647"/>
    </row>
    <row r="8" spans="2:34" ht="13.5" customHeight="1">
      <c r="B8" s="648" t="s">
        <v>608</v>
      </c>
      <c r="C8" s="648"/>
      <c r="D8" s="648"/>
      <c r="E8" s="648"/>
      <c r="F8" s="648"/>
      <c r="G8" s="648"/>
      <c r="H8" s="648"/>
      <c r="I8" s="648"/>
      <c r="J8" s="648"/>
      <c r="K8" s="648"/>
      <c r="L8" s="648"/>
      <c r="M8" s="648"/>
      <c r="N8" s="648"/>
      <c r="O8" s="648"/>
      <c r="P8" s="648"/>
      <c r="Q8" s="648"/>
      <c r="R8" s="648"/>
      <c r="S8" s="648"/>
      <c r="T8" s="648"/>
      <c r="U8" s="648"/>
      <c r="V8" s="648"/>
      <c r="W8" s="648"/>
      <c r="X8" s="648"/>
      <c r="Y8" s="648"/>
      <c r="Z8" s="648"/>
      <c r="AA8" s="648"/>
      <c r="AB8" s="648"/>
      <c r="AC8" s="52"/>
      <c r="AD8" s="52"/>
      <c r="AE8" s="52"/>
      <c r="AF8" s="52"/>
      <c r="AG8" s="52"/>
      <c r="AH8" s="52"/>
    </row>
    <row r="9" spans="2:34" ht="30" customHeight="1">
      <c r="B9" s="173" t="s">
        <v>648</v>
      </c>
      <c r="C9" s="821">
        <v>0</v>
      </c>
      <c r="D9" s="822"/>
      <c r="E9" s="815" t="s">
        <v>609</v>
      </c>
      <c r="F9" s="816"/>
      <c r="G9" s="816"/>
      <c r="H9" s="816"/>
      <c r="I9" s="816"/>
      <c r="J9" s="817"/>
      <c r="K9" s="815" t="s">
        <v>8</v>
      </c>
      <c r="L9" s="816"/>
      <c r="M9" s="816"/>
      <c r="N9" s="816"/>
      <c r="O9" s="816"/>
      <c r="P9" s="817"/>
      <c r="Q9" s="815" t="s">
        <v>9</v>
      </c>
      <c r="R9" s="816"/>
      <c r="S9" s="816"/>
      <c r="T9" s="816"/>
      <c r="U9" s="816"/>
      <c r="V9" s="817"/>
      <c r="W9" s="815" t="s">
        <v>10</v>
      </c>
      <c r="X9" s="816"/>
      <c r="Y9" s="816"/>
      <c r="Z9" s="816"/>
      <c r="AA9" s="816"/>
      <c r="AB9" s="817"/>
    </row>
    <row r="10" spans="2:34" ht="35.25" customHeight="1">
      <c r="B10" s="173" t="s">
        <v>649</v>
      </c>
      <c r="C10" s="819">
        <f>IFERROR(VLOOKUP(C7,Hoja2!$C$1:$D$35,2,0),0)</f>
        <v>0</v>
      </c>
      <c r="D10" s="819"/>
      <c r="E10" s="818" t="s">
        <v>589</v>
      </c>
      <c r="F10" s="818"/>
      <c r="G10" s="818"/>
      <c r="H10" s="818" t="s">
        <v>590</v>
      </c>
      <c r="I10" s="818"/>
      <c r="J10" s="818"/>
      <c r="K10" s="818" t="s">
        <v>589</v>
      </c>
      <c r="L10" s="818"/>
      <c r="M10" s="818"/>
      <c r="N10" s="818" t="s">
        <v>590</v>
      </c>
      <c r="O10" s="818"/>
      <c r="P10" s="818"/>
      <c r="Q10" s="818" t="s">
        <v>589</v>
      </c>
      <c r="R10" s="818"/>
      <c r="S10" s="818"/>
      <c r="T10" s="818" t="s">
        <v>590</v>
      </c>
      <c r="U10" s="818"/>
      <c r="V10" s="818"/>
      <c r="W10" s="818" t="s">
        <v>589</v>
      </c>
      <c r="X10" s="818"/>
      <c r="Y10" s="818"/>
      <c r="Z10" s="818" t="s">
        <v>590</v>
      </c>
      <c r="AA10" s="818"/>
      <c r="AB10" s="818"/>
    </row>
    <row r="11" spans="2:34" ht="56.25" customHeight="1">
      <c r="B11" s="173" t="s">
        <v>650</v>
      </c>
      <c r="C11" s="849">
        <f>+C10*C9</f>
        <v>0</v>
      </c>
      <c r="D11" s="850"/>
      <c r="E11" s="842">
        <v>0</v>
      </c>
      <c r="F11" s="843"/>
      <c r="G11" s="844"/>
      <c r="H11" s="842">
        <v>0</v>
      </c>
      <c r="I11" s="843"/>
      <c r="J11" s="844"/>
      <c r="K11" s="842">
        <v>0</v>
      </c>
      <c r="L11" s="843"/>
      <c r="M11" s="844"/>
      <c r="N11" s="842">
        <v>0</v>
      </c>
      <c r="O11" s="843"/>
      <c r="P11" s="844"/>
      <c r="Q11" s="842">
        <v>0</v>
      </c>
      <c r="R11" s="843"/>
      <c r="S11" s="844"/>
      <c r="T11" s="842">
        <v>0</v>
      </c>
      <c r="U11" s="843">
        <f>+A11+G11-M11</f>
        <v>0</v>
      </c>
      <c r="V11" s="844"/>
      <c r="W11" s="842">
        <f>+E11+K11-Q11</f>
        <v>0</v>
      </c>
      <c r="X11" s="843"/>
      <c r="Y11" s="844">
        <f>+E11+K11-Q11</f>
        <v>0</v>
      </c>
      <c r="Z11" s="842">
        <f>+H11+N11-T11</f>
        <v>0</v>
      </c>
      <c r="AA11" s="843"/>
      <c r="AB11" s="844"/>
    </row>
    <row r="12" spans="2:34" ht="39" customHeight="1">
      <c r="B12" s="173" t="s">
        <v>647</v>
      </c>
      <c r="C12" s="851">
        <v>0</v>
      </c>
      <c r="D12" s="851"/>
      <c r="E12" s="842">
        <v>0</v>
      </c>
      <c r="F12" s="843"/>
      <c r="G12" s="844"/>
      <c r="H12" s="842">
        <v>0</v>
      </c>
      <c r="I12" s="843"/>
      <c r="J12" s="844"/>
      <c r="K12" s="842">
        <v>0</v>
      </c>
      <c r="L12" s="843"/>
      <c r="M12" s="844"/>
      <c r="N12" s="842">
        <v>0</v>
      </c>
      <c r="O12" s="843"/>
      <c r="P12" s="844"/>
      <c r="Q12" s="842">
        <v>0</v>
      </c>
      <c r="R12" s="843"/>
      <c r="S12" s="844"/>
      <c r="T12" s="842">
        <v>0</v>
      </c>
      <c r="U12" s="843">
        <f t="shared" ref="U12:U13" si="0">+A12+G12-M12</f>
        <v>0</v>
      </c>
      <c r="V12" s="844"/>
      <c r="W12" s="842">
        <f t="shared" ref="W12:W13" si="1">+E12+K12-Q12</f>
        <v>0</v>
      </c>
      <c r="X12" s="843"/>
      <c r="Y12" s="844">
        <f t="shared" ref="Y12:Y13" si="2">+E12+K12-Q12</f>
        <v>0</v>
      </c>
      <c r="Z12" s="842">
        <f t="shared" ref="Z12:Z13" si="3">+H12+N12-T12</f>
        <v>0</v>
      </c>
      <c r="AA12" s="843"/>
      <c r="AB12" s="844"/>
    </row>
    <row r="13" spans="2:34" ht="41.25" customHeight="1">
      <c r="B13" s="173" t="s">
        <v>611</v>
      </c>
      <c r="C13" s="851">
        <f>+C12*AA6</f>
        <v>0</v>
      </c>
      <c r="D13" s="851"/>
      <c r="E13" s="842">
        <v>0</v>
      </c>
      <c r="F13" s="843"/>
      <c r="G13" s="844"/>
      <c r="H13" s="842">
        <v>0</v>
      </c>
      <c r="I13" s="843"/>
      <c r="J13" s="844"/>
      <c r="K13" s="842">
        <v>0</v>
      </c>
      <c r="L13" s="843"/>
      <c r="M13" s="844"/>
      <c r="N13" s="842">
        <v>0</v>
      </c>
      <c r="O13" s="843"/>
      <c r="P13" s="844"/>
      <c r="Q13" s="842">
        <v>0</v>
      </c>
      <c r="R13" s="843"/>
      <c r="S13" s="844"/>
      <c r="T13" s="842">
        <v>0</v>
      </c>
      <c r="U13" s="843">
        <f t="shared" si="0"/>
        <v>0</v>
      </c>
      <c r="V13" s="844"/>
      <c r="W13" s="842">
        <f t="shared" si="1"/>
        <v>0</v>
      </c>
      <c r="X13" s="843"/>
      <c r="Y13" s="844">
        <f t="shared" si="2"/>
        <v>0</v>
      </c>
      <c r="Z13" s="842">
        <f t="shared" si="3"/>
        <v>0</v>
      </c>
      <c r="AA13" s="843"/>
      <c r="AB13" s="844"/>
    </row>
    <row r="14" spans="2:34" ht="26.25" customHeight="1">
      <c r="B14" s="630"/>
      <c r="C14" s="631"/>
      <c r="D14" s="631"/>
      <c r="E14" s="631"/>
      <c r="F14" s="631"/>
      <c r="G14" s="631"/>
      <c r="H14" s="631"/>
      <c r="I14" s="631"/>
      <c r="J14" s="631"/>
      <c r="K14" s="631"/>
      <c r="L14" s="631"/>
      <c r="M14" s="631"/>
      <c r="N14" s="631"/>
      <c r="O14" s="631"/>
      <c r="P14" s="631"/>
      <c r="Q14" s="631"/>
      <c r="R14" s="631"/>
      <c r="S14" s="631"/>
      <c r="T14" s="631"/>
      <c r="U14" s="631"/>
      <c r="V14" s="631"/>
      <c r="W14" s="631"/>
      <c r="X14" s="631"/>
      <c r="Y14" s="631"/>
      <c r="Z14" s="631"/>
      <c r="AA14" s="631"/>
      <c r="AB14" s="632"/>
    </row>
    <row r="15" spans="2:34" ht="27.75" customHeight="1">
      <c r="B15" s="648" t="s">
        <v>591</v>
      </c>
      <c r="C15" s="648"/>
      <c r="D15" s="648"/>
      <c r="E15" s="648"/>
      <c r="F15" s="648"/>
      <c r="G15" s="648"/>
      <c r="H15" s="648"/>
      <c r="I15" s="648"/>
      <c r="J15" s="648"/>
      <c r="K15" s="648"/>
      <c r="L15" s="648"/>
      <c r="M15" s="648"/>
      <c r="N15" s="648"/>
      <c r="O15" s="648"/>
      <c r="P15" s="648"/>
      <c r="Q15" s="648"/>
      <c r="R15" s="648"/>
      <c r="S15" s="648"/>
      <c r="T15" s="648"/>
      <c r="U15" s="648"/>
      <c r="V15" s="648"/>
      <c r="W15" s="648"/>
      <c r="X15" s="648"/>
      <c r="Y15" s="648"/>
      <c r="Z15" s="648"/>
      <c r="AA15" s="648"/>
      <c r="AB15" s="648"/>
    </row>
    <row r="16" spans="2:34" ht="24" customHeight="1">
      <c r="B16" s="55" t="s">
        <v>557</v>
      </c>
      <c r="C16" s="848" t="s">
        <v>569</v>
      </c>
      <c r="D16" s="848"/>
      <c r="E16" s="848" t="s">
        <v>570</v>
      </c>
      <c r="F16" s="848"/>
      <c r="G16" s="848" t="s">
        <v>571</v>
      </c>
      <c r="H16" s="848"/>
      <c r="I16" s="848" t="s">
        <v>572</v>
      </c>
      <c r="J16" s="848"/>
      <c r="K16" s="820" t="s">
        <v>20</v>
      </c>
      <c r="L16" s="820"/>
      <c r="M16" s="820" t="s">
        <v>21</v>
      </c>
      <c r="N16" s="820"/>
      <c r="O16" s="820" t="s">
        <v>555</v>
      </c>
      <c r="P16" s="820"/>
      <c r="Q16" s="820" t="s">
        <v>554</v>
      </c>
      <c r="R16" s="820"/>
      <c r="S16" s="820" t="s">
        <v>553</v>
      </c>
      <c r="T16" s="820"/>
      <c r="U16" s="820" t="s">
        <v>22</v>
      </c>
      <c r="V16" s="820"/>
      <c r="W16" s="820" t="s">
        <v>552</v>
      </c>
      <c r="X16" s="820"/>
      <c r="Y16" s="820" t="s">
        <v>551</v>
      </c>
      <c r="Z16" s="820"/>
      <c r="AA16" s="823" t="s">
        <v>17</v>
      </c>
      <c r="AB16" s="823"/>
    </row>
    <row r="17" spans="2:28" ht="28.5" customHeight="1">
      <c r="B17" s="55" t="s">
        <v>11</v>
      </c>
      <c r="C17" s="845"/>
      <c r="D17" s="845"/>
      <c r="E17" s="845"/>
      <c r="F17" s="845"/>
      <c r="G17" s="853"/>
      <c r="H17" s="853"/>
      <c r="I17" s="853"/>
      <c r="J17" s="853"/>
      <c r="K17" s="809"/>
      <c r="L17" s="809"/>
      <c r="M17" s="809"/>
      <c r="N17" s="809"/>
      <c r="O17" s="809"/>
      <c r="P17" s="809"/>
      <c r="Q17" s="809"/>
      <c r="R17" s="809"/>
      <c r="S17" s="809"/>
      <c r="T17" s="809"/>
      <c r="U17" s="809"/>
      <c r="V17" s="809"/>
      <c r="W17" s="809"/>
      <c r="X17" s="809"/>
      <c r="Y17" s="809"/>
      <c r="Z17" s="809"/>
      <c r="AA17" s="809"/>
      <c r="AB17" s="809"/>
    </row>
    <row r="18" spans="2:28" ht="46.5" customHeight="1">
      <c r="B18" s="55" t="s">
        <v>12</v>
      </c>
      <c r="C18" s="814">
        <f>+C9</f>
        <v>0</v>
      </c>
      <c r="D18" s="814"/>
      <c r="E18" s="814">
        <f>+C18</f>
        <v>0</v>
      </c>
      <c r="F18" s="814"/>
      <c r="G18" s="814">
        <f>+E18</f>
        <v>0</v>
      </c>
      <c r="H18" s="814"/>
      <c r="I18" s="814">
        <f>+G18</f>
        <v>0</v>
      </c>
      <c r="J18" s="814"/>
      <c r="K18" s="814">
        <f>+I18</f>
        <v>0</v>
      </c>
      <c r="L18" s="814"/>
      <c r="M18" s="814">
        <f>+K18</f>
        <v>0</v>
      </c>
      <c r="N18" s="814"/>
      <c r="O18" s="814">
        <f>+M18</f>
        <v>0</v>
      </c>
      <c r="P18" s="814"/>
      <c r="Q18" s="814">
        <f>+O18</f>
        <v>0</v>
      </c>
      <c r="R18" s="814"/>
      <c r="S18" s="814">
        <f>+Q18</f>
        <v>0</v>
      </c>
      <c r="T18" s="814"/>
      <c r="U18" s="814">
        <f>+S18</f>
        <v>0</v>
      </c>
      <c r="V18" s="814"/>
      <c r="W18" s="814">
        <f>+U18</f>
        <v>0</v>
      </c>
      <c r="X18" s="814"/>
      <c r="Y18" s="814">
        <f>+W18</f>
        <v>0</v>
      </c>
      <c r="Z18" s="814"/>
      <c r="AA18" s="826"/>
      <c r="AB18" s="827"/>
    </row>
    <row r="19" spans="2:28" ht="36" customHeight="1">
      <c r="B19" s="55" t="s">
        <v>607</v>
      </c>
      <c r="C19" s="814"/>
      <c r="D19" s="814"/>
      <c r="E19" s="814"/>
      <c r="F19" s="814"/>
      <c r="G19" s="810"/>
      <c r="H19" s="810"/>
      <c r="I19" s="810"/>
      <c r="J19" s="810"/>
      <c r="K19" s="810"/>
      <c r="L19" s="810"/>
      <c r="M19" s="810"/>
      <c r="N19" s="810"/>
      <c r="O19" s="810"/>
      <c r="P19" s="810"/>
      <c r="Q19" s="810"/>
      <c r="R19" s="810"/>
      <c r="S19" s="810"/>
      <c r="T19" s="810"/>
      <c r="U19" s="810"/>
      <c r="V19" s="810"/>
      <c r="W19" s="810"/>
      <c r="X19" s="810"/>
      <c r="Y19" s="810"/>
      <c r="Z19" s="810"/>
      <c r="AA19" s="809"/>
      <c r="AB19" s="809"/>
    </row>
    <row r="20" spans="2:28" ht="28.5" customHeight="1">
      <c r="B20" s="164" t="s">
        <v>643</v>
      </c>
      <c r="C20" s="811">
        <f>+C12*C19</f>
        <v>0</v>
      </c>
      <c r="D20" s="812"/>
      <c r="E20" s="811">
        <f t="shared" ref="E20" si="4">+E12*E19</f>
        <v>0</v>
      </c>
      <c r="F20" s="812"/>
      <c r="G20" s="811">
        <f t="shared" ref="G20" si="5">+G12*G19</f>
        <v>0</v>
      </c>
      <c r="H20" s="812"/>
      <c r="I20" s="811">
        <f t="shared" ref="I20" si="6">+I12*I19</f>
        <v>0</v>
      </c>
      <c r="J20" s="812"/>
      <c r="K20" s="811">
        <f t="shared" ref="K20" si="7">+K12*K19</f>
        <v>0</v>
      </c>
      <c r="L20" s="812"/>
      <c r="M20" s="811">
        <f t="shared" ref="M20" si="8">+M12*M19</f>
        <v>0</v>
      </c>
      <c r="N20" s="812"/>
      <c r="O20" s="811">
        <f t="shared" ref="O20" si="9">+O12*O19</f>
        <v>0</v>
      </c>
      <c r="P20" s="812"/>
      <c r="Q20" s="811">
        <f t="shared" ref="Q20" si="10">+Q12*Q19</f>
        <v>0</v>
      </c>
      <c r="R20" s="812"/>
      <c r="S20" s="811">
        <f t="shared" ref="S20" si="11">+S12*S19</f>
        <v>0</v>
      </c>
      <c r="T20" s="812"/>
      <c r="U20" s="811">
        <f t="shared" ref="U20" si="12">+U12*U19</f>
        <v>0</v>
      </c>
      <c r="V20" s="812"/>
      <c r="W20" s="811">
        <f t="shared" ref="W20" si="13">+W12*W19</f>
        <v>0</v>
      </c>
      <c r="X20" s="812"/>
      <c r="Y20" s="811">
        <f t="shared" ref="Y20" si="14">+Y12*Y19</f>
        <v>0</v>
      </c>
      <c r="Z20" s="812"/>
      <c r="AA20" s="811">
        <f t="shared" ref="AA20" si="15">+AA12*AA19</f>
        <v>0</v>
      </c>
      <c r="AB20" s="812"/>
    </row>
    <row r="21" spans="2:28" ht="30" customHeight="1">
      <c r="B21" s="55" t="s">
        <v>13</v>
      </c>
      <c r="C21" s="813">
        <v>0</v>
      </c>
      <c r="D21" s="813"/>
      <c r="E21" s="813">
        <v>0</v>
      </c>
      <c r="F21" s="813"/>
      <c r="G21" s="813">
        <v>0</v>
      </c>
      <c r="H21" s="813"/>
      <c r="I21" s="813">
        <v>0</v>
      </c>
      <c r="J21" s="813"/>
      <c r="K21" s="813">
        <v>0</v>
      </c>
      <c r="L21" s="813"/>
      <c r="M21" s="813">
        <v>0</v>
      </c>
      <c r="N21" s="813"/>
      <c r="O21" s="813">
        <v>0</v>
      </c>
      <c r="P21" s="813"/>
      <c r="Q21" s="813">
        <v>0</v>
      </c>
      <c r="R21" s="813"/>
      <c r="S21" s="813">
        <v>0</v>
      </c>
      <c r="T21" s="813"/>
      <c r="U21" s="813">
        <v>0</v>
      </c>
      <c r="V21" s="813"/>
      <c r="W21" s="813">
        <v>0</v>
      </c>
      <c r="X21" s="813"/>
      <c r="Y21" s="813">
        <v>0</v>
      </c>
      <c r="Z21" s="813"/>
      <c r="AA21" s="828">
        <f t="shared" ref="AA21:AA22" si="16">+C21+E21+G21+I21+K21+M21+O21+Q21+S21+U21+W21+Y21</f>
        <v>0</v>
      </c>
      <c r="AB21" s="828"/>
    </row>
    <row r="22" spans="2:28" ht="37.5" customHeight="1">
      <c r="B22" s="55" t="s">
        <v>14</v>
      </c>
      <c r="C22" s="829">
        <f>+C20-C21</f>
        <v>0</v>
      </c>
      <c r="D22" s="829"/>
      <c r="E22" s="829">
        <v>0</v>
      </c>
      <c r="F22" s="829"/>
      <c r="G22" s="829">
        <v>0</v>
      </c>
      <c r="H22" s="829"/>
      <c r="I22" s="829">
        <v>0</v>
      </c>
      <c r="J22" s="829"/>
      <c r="K22" s="829">
        <v>0</v>
      </c>
      <c r="L22" s="829"/>
      <c r="M22" s="829">
        <v>0</v>
      </c>
      <c r="N22" s="829"/>
      <c r="O22" s="829">
        <v>0</v>
      </c>
      <c r="P22" s="829"/>
      <c r="Q22" s="829">
        <v>0</v>
      </c>
      <c r="R22" s="829"/>
      <c r="S22" s="829">
        <v>0</v>
      </c>
      <c r="T22" s="829"/>
      <c r="U22" s="829">
        <v>0</v>
      </c>
      <c r="V22" s="829"/>
      <c r="W22" s="829">
        <v>0</v>
      </c>
      <c r="X22" s="829"/>
      <c r="Y22" s="829">
        <v>0</v>
      </c>
      <c r="Z22" s="829"/>
      <c r="AA22" s="828">
        <f t="shared" si="16"/>
        <v>0</v>
      </c>
      <c r="AB22" s="828"/>
    </row>
    <row r="23" spans="2:28" ht="15" customHeight="1">
      <c r="B23" s="854" t="s">
        <v>592</v>
      </c>
      <c r="C23" s="855"/>
      <c r="D23" s="855"/>
      <c r="E23" s="855"/>
      <c r="F23" s="855"/>
      <c r="G23" s="855"/>
      <c r="H23" s="855"/>
      <c r="I23" s="855"/>
      <c r="J23" s="855"/>
      <c r="K23" s="855"/>
      <c r="L23" s="855"/>
      <c r="M23" s="855"/>
      <c r="N23" s="855"/>
      <c r="O23" s="855"/>
      <c r="P23" s="855"/>
      <c r="Q23" s="855"/>
      <c r="R23" s="855"/>
      <c r="S23" s="855"/>
      <c r="T23" s="855"/>
      <c r="U23" s="855"/>
      <c r="V23" s="855"/>
      <c r="W23" s="855"/>
      <c r="X23" s="855"/>
      <c r="Y23" s="855"/>
      <c r="Z23" s="855"/>
      <c r="AA23" s="855"/>
      <c r="AB23" s="855"/>
    </row>
    <row r="24" spans="2:28">
      <c r="B24" s="830" t="s">
        <v>557</v>
      </c>
      <c r="C24" s="830" t="s">
        <v>569</v>
      </c>
      <c r="D24" s="831"/>
      <c r="E24" s="830" t="s">
        <v>570</v>
      </c>
      <c r="F24" s="831"/>
      <c r="G24" s="830" t="s">
        <v>571</v>
      </c>
      <c r="H24" s="831"/>
      <c r="I24" s="830" t="s">
        <v>572</v>
      </c>
      <c r="J24" s="831"/>
      <c r="K24" s="834" t="s">
        <v>20</v>
      </c>
      <c r="L24" s="833"/>
      <c r="M24" s="834" t="s">
        <v>21</v>
      </c>
      <c r="N24" s="832"/>
      <c r="O24" s="820" t="s">
        <v>555</v>
      </c>
      <c r="P24" s="820"/>
      <c r="Q24" s="834" t="s">
        <v>554</v>
      </c>
      <c r="R24" s="833"/>
      <c r="S24" s="820" t="s">
        <v>553</v>
      </c>
      <c r="T24" s="820"/>
      <c r="U24" s="832" t="s">
        <v>22</v>
      </c>
      <c r="V24" s="833"/>
      <c r="W24" s="834" t="s">
        <v>552</v>
      </c>
      <c r="X24" s="833"/>
      <c r="Y24" s="834" t="s">
        <v>551</v>
      </c>
      <c r="Z24" s="833"/>
      <c r="AA24" s="823" t="s">
        <v>17</v>
      </c>
      <c r="AB24" s="823"/>
    </row>
    <row r="25" spans="2:28">
      <c r="B25" s="835"/>
      <c r="C25" s="66" t="s">
        <v>550</v>
      </c>
      <c r="D25" s="66" t="s">
        <v>19</v>
      </c>
      <c r="E25" s="66" t="s">
        <v>550</v>
      </c>
      <c r="F25" s="66" t="s">
        <v>19</v>
      </c>
      <c r="G25" s="66" t="s">
        <v>550</v>
      </c>
      <c r="H25" s="66" t="s">
        <v>19</v>
      </c>
      <c r="I25" s="66" t="s">
        <v>550</v>
      </c>
      <c r="J25" s="66" t="s">
        <v>19</v>
      </c>
      <c r="K25" s="66" t="s">
        <v>550</v>
      </c>
      <c r="L25" s="66" t="s">
        <v>19</v>
      </c>
      <c r="M25" s="66" t="s">
        <v>550</v>
      </c>
      <c r="N25" s="66" t="s">
        <v>19</v>
      </c>
      <c r="O25" s="66" t="s">
        <v>550</v>
      </c>
      <c r="P25" s="66" t="s">
        <v>19</v>
      </c>
      <c r="Q25" s="66" t="s">
        <v>550</v>
      </c>
      <c r="R25" s="66" t="s">
        <v>19</v>
      </c>
      <c r="S25" s="66" t="s">
        <v>550</v>
      </c>
      <c r="T25" s="66" t="s">
        <v>19</v>
      </c>
      <c r="U25" s="66" t="s">
        <v>550</v>
      </c>
      <c r="V25" s="66" t="s">
        <v>19</v>
      </c>
      <c r="W25" s="66" t="s">
        <v>550</v>
      </c>
      <c r="X25" s="66" t="s">
        <v>19</v>
      </c>
      <c r="Y25" s="66" t="s">
        <v>550</v>
      </c>
      <c r="Z25" s="66" t="s">
        <v>19</v>
      </c>
      <c r="AA25" s="67" t="s">
        <v>550</v>
      </c>
      <c r="AB25" s="66" t="s">
        <v>19</v>
      </c>
    </row>
    <row r="26" spans="2:28" ht="21" customHeight="1">
      <c r="B26" s="64" t="s">
        <v>15</v>
      </c>
      <c r="C26" s="65">
        <v>0</v>
      </c>
      <c r="D26" s="65">
        <v>0</v>
      </c>
      <c r="E26" s="65">
        <v>0</v>
      </c>
      <c r="F26" s="65">
        <v>0</v>
      </c>
      <c r="G26" s="65">
        <v>0</v>
      </c>
      <c r="H26" s="65">
        <v>0</v>
      </c>
      <c r="I26" s="65">
        <v>0</v>
      </c>
      <c r="J26" s="65">
        <v>0</v>
      </c>
      <c r="K26" s="65">
        <v>0</v>
      </c>
      <c r="L26" s="65">
        <v>0</v>
      </c>
      <c r="M26" s="65">
        <v>0</v>
      </c>
      <c r="N26" s="65">
        <v>0</v>
      </c>
      <c r="O26" s="65">
        <v>0</v>
      </c>
      <c r="P26" s="65">
        <v>0</v>
      </c>
      <c r="Q26" s="65">
        <v>0</v>
      </c>
      <c r="R26" s="65">
        <v>0</v>
      </c>
      <c r="S26" s="65">
        <v>0</v>
      </c>
      <c r="T26" s="65">
        <v>0</v>
      </c>
      <c r="U26" s="65">
        <v>0</v>
      </c>
      <c r="V26" s="65">
        <v>0</v>
      </c>
      <c r="W26" s="65">
        <v>0</v>
      </c>
      <c r="X26" s="65">
        <v>0</v>
      </c>
      <c r="Y26" s="65">
        <v>0</v>
      </c>
      <c r="Z26" s="65">
        <v>0</v>
      </c>
      <c r="AA26" s="68">
        <f>Y26+W26+U26+S26+Q26+O26+M26+K26+I26+G26+E26+C26</f>
        <v>0</v>
      </c>
      <c r="AB26" s="68">
        <f>Z26+X26+V26+T26+R26+P26+N26+L26+J26+H26+F26+D26</f>
        <v>0</v>
      </c>
    </row>
    <row r="27" spans="2:28" ht="24" customHeight="1">
      <c r="B27" s="64" t="s">
        <v>562</v>
      </c>
      <c r="C27" s="65">
        <v>0</v>
      </c>
      <c r="D27" s="65">
        <v>0</v>
      </c>
      <c r="E27" s="65">
        <v>0</v>
      </c>
      <c r="F27" s="65">
        <v>0</v>
      </c>
      <c r="G27" s="65">
        <v>0</v>
      </c>
      <c r="H27" s="65">
        <v>0</v>
      </c>
      <c r="I27" s="65">
        <v>0</v>
      </c>
      <c r="J27" s="65">
        <v>0</v>
      </c>
      <c r="K27" s="65">
        <v>0</v>
      </c>
      <c r="L27" s="65">
        <v>0</v>
      </c>
      <c r="M27" s="65">
        <v>0</v>
      </c>
      <c r="N27" s="65">
        <v>0</v>
      </c>
      <c r="O27" s="65">
        <v>0</v>
      </c>
      <c r="P27" s="65">
        <v>0</v>
      </c>
      <c r="Q27" s="65">
        <v>0</v>
      </c>
      <c r="R27" s="65">
        <v>0</v>
      </c>
      <c r="S27" s="65">
        <v>0</v>
      </c>
      <c r="T27" s="65">
        <v>0</v>
      </c>
      <c r="U27" s="65">
        <v>0</v>
      </c>
      <c r="V27" s="65">
        <v>0</v>
      </c>
      <c r="W27" s="65">
        <v>0</v>
      </c>
      <c r="X27" s="65">
        <v>0</v>
      </c>
      <c r="Y27" s="65">
        <v>0</v>
      </c>
      <c r="Z27" s="65">
        <v>0</v>
      </c>
      <c r="AA27" s="68">
        <f t="shared" ref="AA27:AA33" si="17">Y27+W27+U27+S27+Q27+O27+M27+K27+I27+G27+E27+C27</f>
        <v>0</v>
      </c>
      <c r="AB27" s="68">
        <f t="shared" ref="AB27:AB33" si="18">Z27+X27+V27+T27+R27+P27+N27+L27+J27+H27+F27+D27</f>
        <v>0</v>
      </c>
    </row>
    <row r="28" spans="2:28" ht="37.5" customHeight="1">
      <c r="B28" s="64" t="s">
        <v>593</v>
      </c>
      <c r="C28" s="65">
        <v>0</v>
      </c>
      <c r="D28" s="65">
        <v>0</v>
      </c>
      <c r="E28" s="65">
        <v>0</v>
      </c>
      <c r="F28" s="65">
        <v>0</v>
      </c>
      <c r="G28" s="65">
        <v>0</v>
      </c>
      <c r="H28" s="65">
        <v>0</v>
      </c>
      <c r="I28" s="65">
        <v>0</v>
      </c>
      <c r="J28" s="65">
        <v>0</v>
      </c>
      <c r="K28" s="65">
        <v>0</v>
      </c>
      <c r="L28" s="65">
        <v>0</v>
      </c>
      <c r="M28" s="65">
        <v>0</v>
      </c>
      <c r="N28" s="65">
        <v>0</v>
      </c>
      <c r="O28" s="65">
        <v>0</v>
      </c>
      <c r="P28" s="65">
        <v>0</v>
      </c>
      <c r="Q28" s="65">
        <v>0</v>
      </c>
      <c r="R28" s="65">
        <v>0</v>
      </c>
      <c r="S28" s="65">
        <v>0</v>
      </c>
      <c r="T28" s="65">
        <v>0</v>
      </c>
      <c r="U28" s="65">
        <v>0</v>
      </c>
      <c r="V28" s="65">
        <v>0</v>
      </c>
      <c r="W28" s="65">
        <v>0</v>
      </c>
      <c r="X28" s="65">
        <v>0</v>
      </c>
      <c r="Y28" s="65">
        <v>0</v>
      </c>
      <c r="Z28" s="65">
        <v>0</v>
      </c>
      <c r="AA28" s="68">
        <f t="shared" si="17"/>
        <v>0</v>
      </c>
      <c r="AB28" s="68">
        <f t="shared" si="18"/>
        <v>0</v>
      </c>
    </row>
    <row r="29" spans="2:28" ht="33.75" customHeight="1">
      <c r="B29" s="138" t="s">
        <v>563</v>
      </c>
      <c r="C29" s="65">
        <v>0</v>
      </c>
      <c r="D29" s="65">
        <v>0</v>
      </c>
      <c r="E29" s="65">
        <v>0</v>
      </c>
      <c r="F29" s="65">
        <v>0</v>
      </c>
      <c r="G29" s="65">
        <v>0</v>
      </c>
      <c r="H29" s="65">
        <v>0</v>
      </c>
      <c r="I29" s="65">
        <v>0</v>
      </c>
      <c r="J29" s="65">
        <v>0</v>
      </c>
      <c r="K29" s="65">
        <v>0</v>
      </c>
      <c r="L29" s="65">
        <v>0</v>
      </c>
      <c r="M29" s="65">
        <v>0</v>
      </c>
      <c r="N29" s="65">
        <v>0</v>
      </c>
      <c r="O29" s="65">
        <v>0</v>
      </c>
      <c r="P29" s="65">
        <v>0</v>
      </c>
      <c r="Q29" s="65">
        <v>0</v>
      </c>
      <c r="R29" s="65">
        <v>0</v>
      </c>
      <c r="S29" s="65">
        <v>0</v>
      </c>
      <c r="T29" s="65">
        <v>0</v>
      </c>
      <c r="U29" s="65">
        <v>0</v>
      </c>
      <c r="V29" s="65">
        <v>0</v>
      </c>
      <c r="W29" s="65">
        <v>0</v>
      </c>
      <c r="X29" s="65">
        <v>0</v>
      </c>
      <c r="Y29" s="65">
        <v>0</v>
      </c>
      <c r="Z29" s="65">
        <v>0</v>
      </c>
      <c r="AA29" s="68">
        <f t="shared" si="17"/>
        <v>0</v>
      </c>
      <c r="AB29" s="68">
        <f t="shared" si="18"/>
        <v>0</v>
      </c>
    </row>
    <row r="30" spans="2:28" ht="39" customHeight="1">
      <c r="B30" s="64" t="s">
        <v>16</v>
      </c>
      <c r="C30" s="65">
        <v>0</v>
      </c>
      <c r="D30" s="65">
        <v>0</v>
      </c>
      <c r="E30" s="65">
        <v>0</v>
      </c>
      <c r="F30" s="65">
        <v>0</v>
      </c>
      <c r="G30" s="65">
        <v>0</v>
      </c>
      <c r="H30" s="65">
        <v>0</v>
      </c>
      <c r="I30" s="65">
        <v>0</v>
      </c>
      <c r="J30" s="65">
        <v>0</v>
      </c>
      <c r="K30" s="65">
        <v>0</v>
      </c>
      <c r="L30" s="65">
        <v>0</v>
      </c>
      <c r="M30" s="65">
        <v>0</v>
      </c>
      <c r="N30" s="65">
        <v>0</v>
      </c>
      <c r="O30" s="65">
        <v>0</v>
      </c>
      <c r="P30" s="65">
        <v>0</v>
      </c>
      <c r="Q30" s="65">
        <v>0</v>
      </c>
      <c r="R30" s="65">
        <v>0</v>
      </c>
      <c r="S30" s="65">
        <v>0</v>
      </c>
      <c r="T30" s="65">
        <v>0</v>
      </c>
      <c r="U30" s="65">
        <v>0</v>
      </c>
      <c r="V30" s="65">
        <v>0</v>
      </c>
      <c r="W30" s="65">
        <v>0</v>
      </c>
      <c r="X30" s="65">
        <v>0</v>
      </c>
      <c r="Y30" s="65">
        <v>0</v>
      </c>
      <c r="Z30" s="65">
        <v>0</v>
      </c>
      <c r="AA30" s="68">
        <f t="shared" si="17"/>
        <v>0</v>
      </c>
      <c r="AB30" s="68">
        <f t="shared" si="18"/>
        <v>0</v>
      </c>
    </row>
    <row r="31" spans="2:28" ht="24" customHeight="1">
      <c r="B31" s="64" t="s">
        <v>565</v>
      </c>
      <c r="C31" s="65">
        <v>0</v>
      </c>
      <c r="D31" s="65">
        <v>0</v>
      </c>
      <c r="E31" s="65">
        <v>0</v>
      </c>
      <c r="F31" s="65">
        <v>0</v>
      </c>
      <c r="G31" s="65">
        <v>0</v>
      </c>
      <c r="H31" s="65">
        <v>0</v>
      </c>
      <c r="I31" s="65">
        <v>0</v>
      </c>
      <c r="J31" s="65">
        <v>0</v>
      </c>
      <c r="K31" s="65">
        <v>0</v>
      </c>
      <c r="L31" s="65">
        <v>0</v>
      </c>
      <c r="M31" s="65">
        <v>0</v>
      </c>
      <c r="N31" s="65">
        <v>0</v>
      </c>
      <c r="O31" s="65">
        <v>0</v>
      </c>
      <c r="P31" s="65">
        <v>0</v>
      </c>
      <c r="Q31" s="65">
        <v>0</v>
      </c>
      <c r="R31" s="65">
        <v>0</v>
      </c>
      <c r="S31" s="65">
        <v>0</v>
      </c>
      <c r="T31" s="65">
        <v>0</v>
      </c>
      <c r="U31" s="65">
        <v>0</v>
      </c>
      <c r="V31" s="65">
        <v>0</v>
      </c>
      <c r="W31" s="65">
        <v>0</v>
      </c>
      <c r="X31" s="65">
        <v>0</v>
      </c>
      <c r="Y31" s="65">
        <v>0</v>
      </c>
      <c r="Z31" s="65">
        <v>0</v>
      </c>
      <c r="AA31" s="68">
        <f t="shared" si="17"/>
        <v>0</v>
      </c>
      <c r="AB31" s="68">
        <f t="shared" si="18"/>
        <v>0</v>
      </c>
    </row>
    <row r="32" spans="2:28" ht="39" customHeight="1">
      <c r="B32" s="64" t="s">
        <v>566</v>
      </c>
      <c r="C32" s="65">
        <v>0</v>
      </c>
      <c r="D32" s="65">
        <v>0</v>
      </c>
      <c r="E32" s="65">
        <v>0</v>
      </c>
      <c r="F32" s="65">
        <v>0</v>
      </c>
      <c r="G32" s="65">
        <v>0</v>
      </c>
      <c r="H32" s="65">
        <v>0</v>
      </c>
      <c r="I32" s="65">
        <v>0</v>
      </c>
      <c r="J32" s="65">
        <v>0</v>
      </c>
      <c r="K32" s="65">
        <v>0</v>
      </c>
      <c r="L32" s="65">
        <v>0</v>
      </c>
      <c r="M32" s="65">
        <v>0</v>
      </c>
      <c r="N32" s="65">
        <v>0</v>
      </c>
      <c r="O32" s="65">
        <v>0</v>
      </c>
      <c r="P32" s="65">
        <v>0</v>
      </c>
      <c r="Q32" s="65">
        <v>0</v>
      </c>
      <c r="R32" s="65">
        <v>0</v>
      </c>
      <c r="S32" s="65">
        <v>0</v>
      </c>
      <c r="T32" s="65">
        <v>0</v>
      </c>
      <c r="U32" s="65">
        <v>0</v>
      </c>
      <c r="V32" s="65">
        <v>0</v>
      </c>
      <c r="W32" s="65">
        <v>0</v>
      </c>
      <c r="X32" s="65">
        <v>0</v>
      </c>
      <c r="Y32" s="65">
        <v>0</v>
      </c>
      <c r="Z32" s="65">
        <v>0</v>
      </c>
      <c r="AA32" s="68">
        <f t="shared" si="17"/>
        <v>0</v>
      </c>
      <c r="AB32" s="68">
        <f t="shared" si="18"/>
        <v>0</v>
      </c>
    </row>
    <row r="33" spans="2:28" ht="66" customHeight="1">
      <c r="B33" s="64" t="s">
        <v>594</v>
      </c>
      <c r="C33" s="65">
        <v>0</v>
      </c>
      <c r="D33" s="65">
        <v>0</v>
      </c>
      <c r="E33" s="65">
        <v>0</v>
      </c>
      <c r="F33" s="65">
        <v>0</v>
      </c>
      <c r="G33" s="65">
        <v>0</v>
      </c>
      <c r="H33" s="65">
        <v>0</v>
      </c>
      <c r="I33" s="65">
        <v>0</v>
      </c>
      <c r="J33" s="65">
        <v>0</v>
      </c>
      <c r="K33" s="65">
        <v>0</v>
      </c>
      <c r="L33" s="65">
        <v>0</v>
      </c>
      <c r="M33" s="65">
        <v>0</v>
      </c>
      <c r="N33" s="65">
        <v>0</v>
      </c>
      <c r="O33" s="65">
        <v>0</v>
      </c>
      <c r="P33" s="65">
        <v>0</v>
      </c>
      <c r="Q33" s="65">
        <v>0</v>
      </c>
      <c r="R33" s="65">
        <v>0</v>
      </c>
      <c r="S33" s="65">
        <v>0</v>
      </c>
      <c r="T33" s="65">
        <v>0</v>
      </c>
      <c r="U33" s="65">
        <v>0</v>
      </c>
      <c r="V33" s="65">
        <v>0</v>
      </c>
      <c r="W33" s="65">
        <v>0</v>
      </c>
      <c r="X33" s="65">
        <v>0</v>
      </c>
      <c r="Y33" s="65">
        <v>0</v>
      </c>
      <c r="Z33" s="65">
        <v>0</v>
      </c>
      <c r="AA33" s="68">
        <f t="shared" si="17"/>
        <v>0</v>
      </c>
      <c r="AB33" s="68">
        <f t="shared" si="18"/>
        <v>0</v>
      </c>
    </row>
    <row r="34" spans="2:28" ht="40.5" customHeight="1">
      <c r="B34" s="72" t="s">
        <v>18</v>
      </c>
      <c r="C34" s="70">
        <f>SUM(C26:C33)</f>
        <v>0</v>
      </c>
      <c r="D34" s="70">
        <f t="shared" ref="D34:Y34" si="19">SUM(D26:D33)</f>
        <v>0</v>
      </c>
      <c r="E34" s="70">
        <f t="shared" si="19"/>
        <v>0</v>
      </c>
      <c r="F34" s="70">
        <f t="shared" si="19"/>
        <v>0</v>
      </c>
      <c r="G34" s="70">
        <f t="shared" si="19"/>
        <v>0</v>
      </c>
      <c r="H34" s="70">
        <f t="shared" si="19"/>
        <v>0</v>
      </c>
      <c r="I34" s="70">
        <f t="shared" si="19"/>
        <v>0</v>
      </c>
      <c r="J34" s="70">
        <f t="shared" si="19"/>
        <v>0</v>
      </c>
      <c r="K34" s="70">
        <f t="shared" si="19"/>
        <v>0</v>
      </c>
      <c r="L34" s="70">
        <f t="shared" si="19"/>
        <v>0</v>
      </c>
      <c r="M34" s="70">
        <f t="shared" si="19"/>
        <v>0</v>
      </c>
      <c r="N34" s="70">
        <f t="shared" si="19"/>
        <v>0</v>
      </c>
      <c r="O34" s="70">
        <f t="shared" si="19"/>
        <v>0</v>
      </c>
      <c r="P34" s="70">
        <f t="shared" si="19"/>
        <v>0</v>
      </c>
      <c r="Q34" s="70">
        <f t="shared" si="19"/>
        <v>0</v>
      </c>
      <c r="R34" s="70">
        <f t="shared" si="19"/>
        <v>0</v>
      </c>
      <c r="S34" s="70">
        <f t="shared" si="19"/>
        <v>0</v>
      </c>
      <c r="T34" s="70">
        <f t="shared" si="19"/>
        <v>0</v>
      </c>
      <c r="U34" s="70">
        <f t="shared" si="19"/>
        <v>0</v>
      </c>
      <c r="V34" s="70">
        <f t="shared" si="19"/>
        <v>0</v>
      </c>
      <c r="W34" s="70">
        <f t="shared" si="19"/>
        <v>0</v>
      </c>
      <c r="X34" s="70">
        <f t="shared" si="19"/>
        <v>0</v>
      </c>
      <c r="Y34" s="70">
        <f t="shared" si="19"/>
        <v>0</v>
      </c>
      <c r="Z34" s="70">
        <f>SUM(Z26:Z33)</f>
        <v>0</v>
      </c>
      <c r="AA34" s="75">
        <f>SUM(AA26:AA33)</f>
        <v>0</v>
      </c>
      <c r="AB34" s="70">
        <f>SUM(AB26:AB33)</f>
        <v>0</v>
      </c>
    </row>
    <row r="35" spans="2:28" ht="22.5" customHeight="1">
      <c r="B35" s="73" t="s">
        <v>34</v>
      </c>
      <c r="C35" s="69">
        <v>0</v>
      </c>
      <c r="D35" s="69">
        <v>0</v>
      </c>
      <c r="E35" s="69">
        <v>0</v>
      </c>
      <c r="F35" s="69">
        <v>0</v>
      </c>
      <c r="G35" s="69">
        <v>0</v>
      </c>
      <c r="H35" s="69">
        <v>0</v>
      </c>
      <c r="I35" s="69">
        <v>0</v>
      </c>
      <c r="J35" s="69">
        <v>0</v>
      </c>
      <c r="K35" s="69">
        <v>0</v>
      </c>
      <c r="L35" s="69">
        <v>0</v>
      </c>
      <c r="M35" s="69">
        <v>0</v>
      </c>
      <c r="N35" s="69">
        <v>0</v>
      </c>
      <c r="O35" s="69">
        <v>0</v>
      </c>
      <c r="P35" s="69">
        <v>0</v>
      </c>
      <c r="Q35" s="69">
        <v>0</v>
      </c>
      <c r="R35" s="69">
        <v>0</v>
      </c>
      <c r="S35" s="69">
        <v>0</v>
      </c>
      <c r="T35" s="69">
        <v>0</v>
      </c>
      <c r="U35" s="69">
        <v>0</v>
      </c>
      <c r="V35" s="69">
        <v>0</v>
      </c>
      <c r="W35" s="69">
        <v>0</v>
      </c>
      <c r="X35" s="69">
        <v>0</v>
      </c>
      <c r="Y35" s="69">
        <v>0</v>
      </c>
      <c r="Z35" s="69">
        <v>0</v>
      </c>
      <c r="AA35" s="69">
        <f>+C35+E35+G35+I35+K35+M35+O35+Q35+S35+U35+W35+Y35</f>
        <v>0</v>
      </c>
      <c r="AB35" s="69">
        <f>+D35+F35+H35+J35+L35+N35+P35+R35+T35+V35+X35+Z35</f>
        <v>0</v>
      </c>
    </row>
    <row r="36" spans="2:28" ht="22.5" customHeight="1">
      <c r="B36" s="74" t="s">
        <v>556</v>
      </c>
      <c r="C36" s="69">
        <v>0</v>
      </c>
      <c r="D36" s="69">
        <v>0</v>
      </c>
      <c r="E36" s="69">
        <v>0</v>
      </c>
      <c r="F36" s="69">
        <v>0</v>
      </c>
      <c r="G36" s="69">
        <v>0</v>
      </c>
      <c r="H36" s="69">
        <v>0</v>
      </c>
      <c r="I36" s="69">
        <v>0</v>
      </c>
      <c r="J36" s="69">
        <v>0</v>
      </c>
      <c r="K36" s="69">
        <v>0</v>
      </c>
      <c r="L36" s="69">
        <v>0</v>
      </c>
      <c r="M36" s="69">
        <v>0</v>
      </c>
      <c r="N36" s="69">
        <v>0</v>
      </c>
      <c r="O36" s="69">
        <v>0</v>
      </c>
      <c r="P36" s="69">
        <v>0</v>
      </c>
      <c r="Q36" s="69">
        <v>0</v>
      </c>
      <c r="R36" s="69">
        <v>0</v>
      </c>
      <c r="S36" s="69">
        <v>0</v>
      </c>
      <c r="T36" s="69">
        <v>0</v>
      </c>
      <c r="U36" s="69">
        <v>0</v>
      </c>
      <c r="V36" s="69">
        <v>0</v>
      </c>
      <c r="W36" s="69">
        <v>0</v>
      </c>
      <c r="X36" s="69">
        <v>0</v>
      </c>
      <c r="Y36" s="69">
        <v>0</v>
      </c>
      <c r="Z36" s="69">
        <v>0</v>
      </c>
      <c r="AA36" s="69">
        <f>+C36+E36+G36+I36+K36+M36+O36+Q36+S36+U36+W36+Y36</f>
        <v>0</v>
      </c>
      <c r="AB36" s="69">
        <f>+D36+F36+H36+J36+L36+N36+P36+R36+T36+V36+X36+Z36</f>
        <v>0</v>
      </c>
    </row>
    <row r="37" spans="2:28" ht="30" customHeight="1">
      <c r="B37" s="74" t="s">
        <v>17</v>
      </c>
      <c r="C37" s="76">
        <f>+C34-C35+C36</f>
        <v>0</v>
      </c>
      <c r="D37" s="76">
        <f t="shared" ref="D37:AB37" si="20">+D34-D35+D36</f>
        <v>0</v>
      </c>
      <c r="E37" s="76">
        <f t="shared" si="20"/>
        <v>0</v>
      </c>
      <c r="F37" s="76">
        <f t="shared" si="20"/>
        <v>0</v>
      </c>
      <c r="G37" s="76">
        <f t="shared" si="20"/>
        <v>0</v>
      </c>
      <c r="H37" s="76">
        <f t="shared" si="20"/>
        <v>0</v>
      </c>
      <c r="I37" s="76">
        <f t="shared" si="20"/>
        <v>0</v>
      </c>
      <c r="J37" s="76">
        <f t="shared" si="20"/>
        <v>0</v>
      </c>
      <c r="K37" s="76">
        <f t="shared" si="20"/>
        <v>0</v>
      </c>
      <c r="L37" s="76">
        <f t="shared" si="20"/>
        <v>0</v>
      </c>
      <c r="M37" s="76">
        <f t="shared" si="20"/>
        <v>0</v>
      </c>
      <c r="N37" s="76">
        <f t="shared" si="20"/>
        <v>0</v>
      </c>
      <c r="O37" s="76">
        <f t="shared" si="20"/>
        <v>0</v>
      </c>
      <c r="P37" s="76">
        <f t="shared" si="20"/>
        <v>0</v>
      </c>
      <c r="Q37" s="76">
        <f t="shared" si="20"/>
        <v>0</v>
      </c>
      <c r="R37" s="76">
        <f t="shared" si="20"/>
        <v>0</v>
      </c>
      <c r="S37" s="76">
        <f t="shared" si="20"/>
        <v>0</v>
      </c>
      <c r="T37" s="76">
        <f t="shared" si="20"/>
        <v>0</v>
      </c>
      <c r="U37" s="76">
        <f t="shared" si="20"/>
        <v>0</v>
      </c>
      <c r="V37" s="76">
        <f t="shared" si="20"/>
        <v>0</v>
      </c>
      <c r="W37" s="76">
        <f t="shared" si="20"/>
        <v>0</v>
      </c>
      <c r="X37" s="76">
        <f t="shared" si="20"/>
        <v>0</v>
      </c>
      <c r="Y37" s="76">
        <f t="shared" si="20"/>
        <v>0</v>
      </c>
      <c r="Z37" s="76">
        <f t="shared" si="20"/>
        <v>0</v>
      </c>
      <c r="AA37" s="76">
        <f t="shared" si="20"/>
        <v>0</v>
      </c>
      <c r="AB37" s="76">
        <f t="shared" si="20"/>
        <v>0</v>
      </c>
    </row>
    <row r="38" spans="2:28">
      <c r="B38" s="836" t="s">
        <v>599</v>
      </c>
      <c r="C38" s="836"/>
      <c r="D38" s="836"/>
      <c r="E38" s="836"/>
      <c r="F38" s="836"/>
      <c r="G38" s="836"/>
      <c r="H38" s="836"/>
      <c r="I38" s="836"/>
      <c r="J38" s="836"/>
      <c r="K38" s="836"/>
      <c r="L38" s="836"/>
      <c r="M38" s="836"/>
      <c r="N38" s="836"/>
      <c r="O38" s="836"/>
      <c r="P38" s="836"/>
      <c r="Q38" s="836"/>
      <c r="R38" s="836"/>
      <c r="S38" s="836"/>
      <c r="T38" s="836"/>
      <c r="U38" s="836"/>
      <c r="V38" s="836"/>
      <c r="W38" s="836"/>
      <c r="X38" s="836"/>
      <c r="Y38" s="836"/>
      <c r="Z38" s="836"/>
      <c r="AA38" s="836"/>
      <c r="AB38" s="836"/>
    </row>
    <row r="39" spans="2:28">
      <c r="B39" s="858" t="s">
        <v>597</v>
      </c>
      <c r="C39" s="859"/>
      <c r="D39" s="859"/>
      <c r="E39" s="846" t="s">
        <v>622</v>
      </c>
      <c r="F39" s="847" t="s">
        <v>23</v>
      </c>
      <c r="I39" s="103"/>
      <c r="J39" s="856" t="s">
        <v>595</v>
      </c>
      <c r="K39" s="856"/>
      <c r="L39" s="856"/>
      <c r="M39" s="846" t="s">
        <v>622</v>
      </c>
      <c r="N39" s="847" t="s">
        <v>23</v>
      </c>
      <c r="Q39" s="88"/>
      <c r="R39" s="88"/>
      <c r="S39" s="88"/>
      <c r="T39" s="88"/>
      <c r="U39" s="88"/>
      <c r="V39" s="88"/>
      <c r="W39" s="88"/>
      <c r="X39" s="88"/>
      <c r="Y39" s="88"/>
      <c r="Z39" s="95"/>
      <c r="AA39" s="95"/>
      <c r="AB39" s="96"/>
    </row>
    <row r="40" spans="2:28">
      <c r="B40" s="860"/>
      <c r="C40" s="861"/>
      <c r="D40" s="861"/>
      <c r="E40" s="846"/>
      <c r="F40" s="847"/>
      <c r="I40" s="99"/>
      <c r="J40" s="857"/>
      <c r="K40" s="857"/>
      <c r="L40" s="857"/>
      <c r="M40" s="846"/>
      <c r="N40" s="847"/>
      <c r="Q40" s="101"/>
      <c r="R40" s="100"/>
      <c r="S40" s="100"/>
      <c r="T40" s="100"/>
      <c r="U40" s="100"/>
      <c r="V40" s="101"/>
      <c r="W40" s="101"/>
      <c r="X40" s="101"/>
      <c r="Y40" s="101"/>
      <c r="Z40" s="95"/>
      <c r="AA40" s="95"/>
      <c r="AB40" s="96"/>
    </row>
    <row r="41" spans="2:28" ht="15" customHeight="1">
      <c r="B41" s="119"/>
      <c r="C41" s="102"/>
      <c r="D41" s="102"/>
      <c r="E41" s="102"/>
      <c r="F41" s="102"/>
      <c r="G41" s="102"/>
      <c r="H41" s="102"/>
      <c r="I41" s="102"/>
      <c r="J41" s="102"/>
      <c r="K41" s="102"/>
      <c r="L41" s="840"/>
      <c r="M41" s="840"/>
      <c r="N41" s="840"/>
      <c r="O41" s="840"/>
      <c r="P41" s="840"/>
      <c r="Q41" s="840"/>
      <c r="R41" s="840"/>
      <c r="S41" s="840"/>
      <c r="T41" s="840"/>
      <c r="U41" s="840"/>
      <c r="V41" s="840"/>
      <c r="W41" s="840"/>
      <c r="X41" s="840"/>
      <c r="Y41" s="840"/>
      <c r="Z41" s="840"/>
      <c r="AA41" s="840"/>
      <c r="AB41" s="841"/>
    </row>
    <row r="42" spans="2:28" ht="61.5" customHeight="1">
      <c r="B42" s="63" t="s">
        <v>615</v>
      </c>
      <c r="C42" s="152" t="s">
        <v>616</v>
      </c>
      <c r="D42" s="637" t="s">
        <v>574</v>
      </c>
      <c r="E42" s="638"/>
      <c r="F42" s="637" t="s">
        <v>575</v>
      </c>
      <c r="G42" s="638"/>
      <c r="H42" s="167" t="s">
        <v>625</v>
      </c>
      <c r="I42" s="102"/>
      <c r="J42" s="63" t="s">
        <v>613</v>
      </c>
      <c r="K42" s="63" t="s">
        <v>614</v>
      </c>
      <c r="L42" s="637" t="s">
        <v>577</v>
      </c>
      <c r="M42" s="638"/>
      <c r="N42" s="637" t="s">
        <v>575</v>
      </c>
      <c r="O42" s="638"/>
      <c r="P42" s="167" t="s">
        <v>625</v>
      </c>
      <c r="Q42" s="102"/>
      <c r="R42" s="840"/>
      <c r="S42" s="840"/>
      <c r="T42" s="840"/>
      <c r="U42" s="840"/>
      <c r="V42" s="840"/>
      <c r="W42" s="840"/>
      <c r="X42" s="840"/>
      <c r="Y42" s="840"/>
      <c r="Z42" s="840"/>
      <c r="AA42" s="840"/>
      <c r="AB42" s="841"/>
    </row>
    <row r="43" spans="2:28">
      <c r="B43" s="98" t="s">
        <v>25</v>
      </c>
      <c r="C43" s="98" t="s">
        <v>25</v>
      </c>
      <c r="D43" s="824">
        <v>0</v>
      </c>
      <c r="E43" s="825"/>
      <c r="F43" s="838" t="s">
        <v>25</v>
      </c>
      <c r="G43" s="839"/>
      <c r="H43" s="97"/>
      <c r="I43" s="104"/>
      <c r="J43" s="98" t="s">
        <v>25</v>
      </c>
      <c r="K43" s="98" t="s">
        <v>25</v>
      </c>
      <c r="L43" s="824">
        <v>0</v>
      </c>
      <c r="M43" s="825"/>
      <c r="N43" s="838" t="s">
        <v>25</v>
      </c>
      <c r="O43" s="839"/>
      <c r="P43" s="97"/>
      <c r="Q43" s="102"/>
      <c r="R43" s="840"/>
      <c r="S43" s="840"/>
      <c r="T43" s="840"/>
      <c r="U43" s="840"/>
      <c r="V43" s="840"/>
      <c r="W43" s="840"/>
      <c r="X43" s="840"/>
      <c r="Y43" s="840"/>
      <c r="Z43" s="840"/>
      <c r="AA43" s="840"/>
      <c r="AB43" s="841"/>
    </row>
    <row r="44" spans="2:28">
      <c r="B44" s="98" t="s">
        <v>25</v>
      </c>
      <c r="C44" s="98" t="s">
        <v>25</v>
      </c>
      <c r="D44" s="824">
        <v>0</v>
      </c>
      <c r="E44" s="825"/>
      <c r="F44" s="838" t="s">
        <v>25</v>
      </c>
      <c r="G44" s="839"/>
      <c r="H44" s="97"/>
      <c r="I44" s="104"/>
      <c r="J44" s="98" t="s">
        <v>25</v>
      </c>
      <c r="K44" s="98" t="s">
        <v>25</v>
      </c>
      <c r="L44" s="824">
        <v>0</v>
      </c>
      <c r="M44" s="825"/>
      <c r="N44" s="838" t="s">
        <v>25</v>
      </c>
      <c r="O44" s="839"/>
      <c r="P44" s="97"/>
      <c r="Q44" s="102"/>
      <c r="R44" s="840"/>
      <c r="S44" s="840"/>
      <c r="T44" s="840"/>
      <c r="U44" s="840"/>
      <c r="V44" s="840"/>
      <c r="W44" s="840"/>
      <c r="X44" s="840"/>
      <c r="Y44" s="840"/>
      <c r="Z44" s="840"/>
      <c r="AA44" s="840"/>
      <c r="AB44" s="841"/>
    </row>
    <row r="45" spans="2:28">
      <c r="B45" s="98" t="s">
        <v>25</v>
      </c>
      <c r="C45" s="98" t="s">
        <v>25</v>
      </c>
      <c r="D45" s="824">
        <v>0</v>
      </c>
      <c r="E45" s="825"/>
      <c r="F45" s="838" t="s">
        <v>25</v>
      </c>
      <c r="G45" s="839"/>
      <c r="H45" s="97"/>
      <c r="I45" s="104"/>
      <c r="J45" s="98" t="s">
        <v>25</v>
      </c>
      <c r="K45" s="98" t="s">
        <v>25</v>
      </c>
      <c r="L45" s="824">
        <v>0</v>
      </c>
      <c r="M45" s="825"/>
      <c r="N45" s="838" t="s">
        <v>25</v>
      </c>
      <c r="O45" s="839"/>
      <c r="P45" s="97"/>
      <c r="Q45" s="102"/>
      <c r="R45" s="840"/>
      <c r="S45" s="840"/>
      <c r="T45" s="840"/>
      <c r="U45" s="840"/>
      <c r="V45" s="840"/>
      <c r="W45" s="840"/>
      <c r="X45" s="840"/>
      <c r="Y45" s="840"/>
      <c r="Z45" s="840"/>
      <c r="AA45" s="840"/>
      <c r="AB45" s="841"/>
    </row>
    <row r="46" spans="2:28">
      <c r="B46" s="98" t="s">
        <v>25</v>
      </c>
      <c r="C46" s="98" t="s">
        <v>25</v>
      </c>
      <c r="D46" s="824">
        <v>0</v>
      </c>
      <c r="E46" s="825"/>
      <c r="F46" s="838" t="s">
        <v>25</v>
      </c>
      <c r="G46" s="839"/>
      <c r="H46" s="97"/>
      <c r="I46" s="104"/>
      <c r="J46" s="98" t="s">
        <v>25</v>
      </c>
      <c r="K46" s="98" t="s">
        <v>25</v>
      </c>
      <c r="L46" s="824">
        <v>0</v>
      </c>
      <c r="M46" s="825"/>
      <c r="N46" s="838" t="s">
        <v>25</v>
      </c>
      <c r="O46" s="839"/>
      <c r="P46" s="97"/>
      <c r="Q46" s="102"/>
      <c r="R46" s="840"/>
      <c r="S46" s="840"/>
      <c r="T46" s="840"/>
      <c r="U46" s="840"/>
      <c r="V46" s="840"/>
      <c r="W46" s="840"/>
      <c r="X46" s="840"/>
      <c r="Y46" s="840"/>
      <c r="Z46" s="840"/>
      <c r="AA46" s="840"/>
      <c r="AB46" s="841"/>
    </row>
    <row r="47" spans="2:28">
      <c r="B47" s="109"/>
      <c r="C47" s="106"/>
      <c r="D47" s="107"/>
      <c r="E47" s="107"/>
      <c r="F47" s="106"/>
      <c r="G47" s="106"/>
      <c r="H47" s="108"/>
      <c r="I47" s="110"/>
      <c r="J47" s="110"/>
      <c r="K47" s="110"/>
      <c r="L47" s="94"/>
      <c r="M47" s="94"/>
      <c r="N47" s="94"/>
      <c r="O47" s="94"/>
      <c r="P47" s="94"/>
      <c r="Q47" s="94"/>
      <c r="R47" s="94"/>
      <c r="S47" s="94"/>
      <c r="T47" s="94"/>
      <c r="U47" s="94"/>
      <c r="V47" s="94"/>
      <c r="W47" s="94"/>
      <c r="X47" s="94"/>
      <c r="Y47" s="94"/>
      <c r="Z47" s="94"/>
      <c r="AA47" s="94"/>
      <c r="AB47" s="111"/>
    </row>
    <row r="48" spans="2:28">
      <c r="B48" s="81"/>
      <c r="C48" s="81"/>
      <c r="D48" s="81"/>
      <c r="E48" s="81"/>
      <c r="F48" s="81"/>
      <c r="G48" s="81"/>
      <c r="H48" s="82"/>
      <c r="I48" s="83"/>
      <c r="J48" s="83"/>
      <c r="K48" s="83"/>
      <c r="L48" s="83"/>
      <c r="M48" s="83"/>
      <c r="N48" s="83"/>
      <c r="O48" s="83"/>
      <c r="P48" s="83"/>
      <c r="Q48" s="83"/>
      <c r="R48" s="83"/>
      <c r="S48" s="83"/>
      <c r="T48" s="83"/>
      <c r="U48" s="83"/>
      <c r="V48" s="83"/>
      <c r="W48" s="83"/>
      <c r="X48" s="83"/>
      <c r="Y48" s="83"/>
      <c r="Z48" s="105"/>
      <c r="AA48" s="105"/>
      <c r="AB48" s="105"/>
    </row>
    <row r="49" spans="2:28">
      <c r="B49" s="85" t="s">
        <v>573</v>
      </c>
      <c r="C49" s="86"/>
      <c r="D49" s="86"/>
      <c r="E49" s="86"/>
      <c r="F49" s="837" t="s">
        <v>25</v>
      </c>
      <c r="G49" s="837"/>
      <c r="H49" s="837"/>
      <c r="I49" s="607"/>
      <c r="J49" s="607"/>
      <c r="K49" s="607"/>
      <c r="L49" s="87"/>
      <c r="M49" s="87"/>
      <c r="N49" s="87"/>
      <c r="O49" s="86"/>
      <c r="P49" s="88"/>
      <c r="Q49" s="88"/>
      <c r="R49" s="88"/>
      <c r="S49" s="88"/>
      <c r="T49" s="88"/>
      <c r="U49" s="88"/>
      <c r="V49" s="88"/>
      <c r="W49" s="88"/>
      <c r="X49" s="88"/>
      <c r="Y49" s="88"/>
      <c r="Z49" s="84"/>
      <c r="AA49" s="84"/>
      <c r="AB49" s="84"/>
    </row>
    <row r="50" spans="2:28">
      <c r="B50" s="89"/>
      <c r="C50" s="89"/>
      <c r="D50" s="89"/>
      <c r="E50" s="89"/>
      <c r="F50" s="89"/>
      <c r="G50" s="89"/>
      <c r="H50" s="90"/>
      <c r="I50" s="89"/>
      <c r="J50" s="89"/>
      <c r="K50" s="87"/>
      <c r="L50" s="87"/>
      <c r="M50" s="87"/>
      <c r="N50" s="87"/>
      <c r="O50" s="89"/>
      <c r="P50" s="91"/>
      <c r="Q50" s="92"/>
      <c r="R50" s="91"/>
      <c r="S50" s="91"/>
      <c r="T50" s="91"/>
      <c r="U50" s="91"/>
      <c r="V50" s="92"/>
      <c r="W50" s="92"/>
      <c r="X50" s="92"/>
      <c r="Y50" s="92"/>
      <c r="Z50" s="84"/>
      <c r="AA50" s="84"/>
      <c r="AB50" s="84"/>
    </row>
    <row r="51" spans="2:28">
      <c r="B51" s="92"/>
      <c r="C51" s="92"/>
      <c r="D51" s="92"/>
      <c r="E51" s="92"/>
      <c r="F51" s="92"/>
      <c r="G51" s="92"/>
      <c r="H51" s="92"/>
      <c r="I51" s="92"/>
      <c r="J51" s="92"/>
      <c r="K51" s="91"/>
      <c r="L51" s="93"/>
      <c r="M51" s="93"/>
      <c r="N51" s="93"/>
      <c r="O51" s="92"/>
      <c r="P51" s="91"/>
      <c r="Q51" s="92"/>
      <c r="R51" s="91"/>
      <c r="S51" s="91"/>
      <c r="T51" s="91"/>
      <c r="U51" s="91"/>
      <c r="V51" s="92"/>
      <c r="W51" s="92"/>
      <c r="X51" s="92"/>
      <c r="Y51" s="92"/>
      <c r="Z51" s="84"/>
      <c r="AA51" s="84"/>
      <c r="AB51" s="84"/>
    </row>
    <row r="52" spans="2:28">
      <c r="B52" s="92"/>
      <c r="C52" s="92"/>
      <c r="D52" s="92"/>
      <c r="E52" s="92"/>
      <c r="F52" s="92"/>
      <c r="G52" s="92"/>
      <c r="H52" s="92"/>
      <c r="I52" s="92"/>
      <c r="J52" s="92"/>
      <c r="K52" s="91"/>
      <c r="L52" s="93"/>
      <c r="M52" s="93"/>
      <c r="N52" s="93"/>
      <c r="O52" s="92"/>
      <c r="P52" s="91"/>
      <c r="Q52" s="92"/>
      <c r="R52" s="91"/>
      <c r="S52" s="91"/>
      <c r="T52" s="91"/>
      <c r="U52" s="91"/>
      <c r="V52" s="92"/>
      <c r="W52" s="92"/>
      <c r="X52" s="92"/>
      <c r="Y52" s="92"/>
      <c r="Z52" s="84"/>
      <c r="AA52" s="84"/>
      <c r="AB52" s="84"/>
    </row>
    <row r="53" spans="2:28">
      <c r="B53" s="92"/>
      <c r="C53" s="92"/>
      <c r="D53" s="92"/>
      <c r="E53" s="92"/>
      <c r="F53" s="92"/>
      <c r="G53" s="92"/>
      <c r="H53" s="92"/>
      <c r="I53" s="92"/>
      <c r="J53" s="92"/>
      <c r="K53" s="91"/>
      <c r="L53" s="93"/>
      <c r="M53" s="93"/>
      <c r="N53" s="93"/>
      <c r="O53" s="92"/>
      <c r="P53" s="91"/>
      <c r="Q53" s="92"/>
      <c r="R53" s="91"/>
      <c r="S53" s="91"/>
      <c r="T53" s="91"/>
      <c r="U53" s="91"/>
      <c r="V53" s="92"/>
      <c r="W53" s="92"/>
      <c r="X53" s="92"/>
      <c r="Y53" s="92"/>
      <c r="Z53" s="84"/>
      <c r="AA53" s="84"/>
      <c r="AB53" s="84"/>
    </row>
    <row r="54" spans="2:28">
      <c r="B54" s="160"/>
      <c r="C54" s="101"/>
      <c r="D54" s="101"/>
      <c r="E54" s="80"/>
      <c r="F54" s="80"/>
      <c r="G54" s="80"/>
      <c r="H54" s="80"/>
      <c r="I54" s="101"/>
      <c r="J54" s="101"/>
      <c r="K54" s="155"/>
      <c r="L54" s="160"/>
      <c r="M54" s="161"/>
      <c r="N54" s="79"/>
      <c r="O54" s="79"/>
      <c r="P54" s="79"/>
      <c r="Q54" s="80"/>
      <c r="R54" s="162"/>
      <c r="S54" s="162"/>
      <c r="T54" s="162"/>
      <c r="Z54" s="84"/>
      <c r="AA54" s="84"/>
      <c r="AB54" s="84"/>
    </row>
    <row r="55" spans="2:28" ht="20.25" customHeight="1">
      <c r="B55" s="139"/>
      <c r="C55" s="139"/>
      <c r="D55" s="139"/>
      <c r="E55" s="852" t="s">
        <v>598</v>
      </c>
      <c r="F55" s="852"/>
      <c r="G55" s="852"/>
      <c r="H55" s="852"/>
      <c r="I55" s="160"/>
      <c r="J55" s="139"/>
      <c r="L55" s="139"/>
      <c r="M55" s="139"/>
      <c r="N55" s="852" t="s">
        <v>27</v>
      </c>
      <c r="O55" s="852"/>
      <c r="P55" s="852"/>
      <c r="Q55" s="852"/>
      <c r="R55" s="139"/>
      <c r="S55" s="139"/>
      <c r="T55" s="139"/>
      <c r="Z55" s="84"/>
      <c r="AA55" s="84"/>
      <c r="AB55" s="84"/>
    </row>
    <row r="56" spans="2:28">
      <c r="B56" s="157"/>
      <c r="C56" s="139"/>
      <c r="D56" s="139"/>
      <c r="E56" s="116" t="s">
        <v>28</v>
      </c>
      <c r="F56" s="139"/>
      <c r="G56" s="139"/>
      <c r="H56" s="139"/>
      <c r="I56" s="139"/>
      <c r="J56" s="139"/>
      <c r="K56" s="139"/>
      <c r="L56" s="139"/>
      <c r="M56" s="139"/>
      <c r="N56" s="117" t="s">
        <v>28</v>
      </c>
      <c r="O56" s="139"/>
      <c r="P56" s="139"/>
      <c r="Q56" s="139"/>
      <c r="R56" s="139"/>
      <c r="S56" s="139"/>
      <c r="T56" s="139"/>
      <c r="Z56" s="84"/>
      <c r="AA56" s="84"/>
      <c r="AB56" s="84"/>
    </row>
    <row r="57" spans="2:28">
      <c r="B57" s="116"/>
      <c r="C57" s="139"/>
      <c r="D57" s="139"/>
      <c r="E57" s="116" t="s">
        <v>29</v>
      </c>
      <c r="F57" s="139"/>
      <c r="G57" s="139"/>
      <c r="H57" s="139"/>
      <c r="I57" s="139"/>
      <c r="J57" s="139"/>
      <c r="K57" s="117"/>
      <c r="L57" s="139"/>
      <c r="M57" s="139"/>
      <c r="N57" s="117" t="s">
        <v>29</v>
      </c>
      <c r="O57" s="139"/>
      <c r="P57" s="139"/>
      <c r="Q57" s="139"/>
      <c r="R57" s="139"/>
      <c r="S57" s="139"/>
      <c r="T57" s="139"/>
      <c r="Z57" s="84"/>
      <c r="AA57" s="84"/>
      <c r="AB57" s="84"/>
    </row>
    <row r="58" spans="2:28">
      <c r="B58" s="116"/>
      <c r="C58" s="139"/>
      <c r="D58" s="139"/>
      <c r="E58" s="116" t="s">
        <v>30</v>
      </c>
      <c r="F58" s="139"/>
      <c r="G58" s="139"/>
      <c r="H58" s="139"/>
      <c r="I58" s="139"/>
      <c r="J58" s="139"/>
      <c r="K58" s="139"/>
      <c r="L58" s="139"/>
      <c r="M58" s="93"/>
      <c r="N58" s="93"/>
      <c r="O58" s="92"/>
      <c r="P58" s="117"/>
      <c r="Q58" s="139"/>
      <c r="R58" s="139"/>
      <c r="S58" s="139"/>
      <c r="T58" s="139"/>
      <c r="U58" s="139"/>
      <c r="V58" s="139"/>
      <c r="W58" s="139"/>
      <c r="X58" s="139"/>
      <c r="Y58" s="139"/>
      <c r="Z58" s="84"/>
      <c r="AA58" s="84"/>
      <c r="AB58" s="84"/>
    </row>
    <row r="59" spans="2:28" s="77" customFormat="1">
      <c r="B59" s="116"/>
      <c r="C59" s="112"/>
      <c r="D59" s="112"/>
      <c r="E59" s="112"/>
      <c r="F59" s="112"/>
      <c r="G59" s="112"/>
      <c r="H59" s="112"/>
      <c r="I59" s="112"/>
      <c r="J59" s="112"/>
      <c r="K59" s="112"/>
      <c r="L59" s="112"/>
      <c r="M59" s="113"/>
      <c r="N59" s="113"/>
      <c r="O59" s="114"/>
      <c r="P59" s="112"/>
      <c r="Q59" s="112"/>
      <c r="R59" s="112"/>
      <c r="S59" s="112"/>
      <c r="T59" s="112"/>
      <c r="U59" s="112"/>
      <c r="V59" s="112"/>
      <c r="W59" s="112"/>
      <c r="X59" s="112"/>
      <c r="Y59" s="112"/>
      <c r="Z59" s="115"/>
      <c r="AA59" s="115"/>
      <c r="AB59" s="115"/>
    </row>
    <row r="60" spans="2:28" s="77" customFormat="1">
      <c r="B60" s="118"/>
      <c r="C60" s="1"/>
      <c r="D60" s="1"/>
      <c r="E60" s="1"/>
      <c r="F60" s="1"/>
      <c r="G60" s="1"/>
      <c r="H60" s="1"/>
      <c r="I60" s="1"/>
      <c r="J60" s="1"/>
      <c r="K60" s="2"/>
      <c r="L60" s="3"/>
      <c r="M60" s="3"/>
      <c r="N60" s="3"/>
      <c r="O60" s="1"/>
      <c r="P60" s="2"/>
      <c r="Q60" s="1"/>
      <c r="R60" s="2"/>
      <c r="S60" s="2"/>
      <c r="T60" s="2"/>
      <c r="U60" s="2"/>
      <c r="V60" s="1"/>
      <c r="W60" s="1"/>
      <c r="X60" s="1"/>
      <c r="Y60" s="1"/>
    </row>
    <row r="61" spans="2:28" s="77" customFormat="1"/>
    <row r="62" spans="2:28">
      <c r="B62" s="56"/>
      <c r="C62" s="56"/>
      <c r="D62" s="56"/>
      <c r="E62" s="56"/>
      <c r="F62" s="56"/>
      <c r="G62" s="56"/>
      <c r="H62" s="56"/>
      <c r="I62" s="56"/>
      <c r="J62" s="56"/>
      <c r="K62" s="56"/>
      <c r="L62" s="56"/>
      <c r="M62" s="56"/>
      <c r="N62" s="56"/>
      <c r="O62" s="56"/>
      <c r="P62" s="56"/>
      <c r="Q62" s="56"/>
      <c r="R62" s="56"/>
      <c r="S62" s="56"/>
      <c r="T62" s="56"/>
      <c r="U62" s="56"/>
      <c r="V62" s="56"/>
      <c r="W62" s="56"/>
      <c r="X62" s="56"/>
      <c r="Y62" s="56"/>
    </row>
    <row r="63" spans="2:28" s="57" customFormat="1" ht="15" customHeight="1">
      <c r="B63" s="733" t="s">
        <v>560</v>
      </c>
      <c r="C63" s="733"/>
      <c r="D63" s="733"/>
      <c r="E63" s="733"/>
      <c r="F63" s="733"/>
      <c r="G63" s="733"/>
      <c r="H63" s="733"/>
      <c r="I63" s="733"/>
      <c r="J63" s="733"/>
      <c r="K63" s="733"/>
      <c r="L63" s="733"/>
      <c r="M63" s="733"/>
      <c r="N63" s="733"/>
      <c r="O63" s="733"/>
      <c r="P63" s="733"/>
      <c r="Q63" s="733"/>
      <c r="R63" s="733"/>
      <c r="S63" s="733"/>
      <c r="T63" s="733"/>
      <c r="U63" s="733"/>
      <c r="V63" s="733"/>
      <c r="W63" s="733"/>
      <c r="X63" s="733"/>
      <c r="Y63" s="733"/>
      <c r="Z63" s="733"/>
      <c r="AA63" s="733"/>
      <c r="AB63" s="733"/>
    </row>
    <row r="64" spans="2:28" s="57" customFormat="1" ht="15" customHeight="1">
      <c r="B64" s="733"/>
      <c r="C64" s="733"/>
      <c r="D64" s="733"/>
      <c r="E64" s="733"/>
      <c r="F64" s="733"/>
      <c r="G64" s="733"/>
      <c r="H64" s="733"/>
      <c r="I64" s="733"/>
      <c r="J64" s="733"/>
      <c r="K64" s="733"/>
      <c r="L64" s="733"/>
      <c r="M64" s="733"/>
      <c r="N64" s="733"/>
      <c r="O64" s="733"/>
      <c r="P64" s="733"/>
      <c r="Q64" s="733"/>
      <c r="R64" s="733"/>
      <c r="S64" s="733"/>
      <c r="T64" s="733"/>
      <c r="U64" s="733"/>
      <c r="V64" s="733"/>
      <c r="W64" s="733"/>
      <c r="X64" s="733"/>
      <c r="Y64" s="733"/>
      <c r="Z64" s="733"/>
      <c r="AA64" s="733"/>
      <c r="AB64" s="733"/>
    </row>
    <row r="65" spans="2:28" s="57" customFormat="1" ht="15" customHeight="1">
      <c r="B65" s="733"/>
      <c r="C65" s="733"/>
      <c r="D65" s="733"/>
      <c r="E65" s="733"/>
      <c r="F65" s="733"/>
      <c r="G65" s="733"/>
      <c r="H65" s="733"/>
      <c r="I65" s="733"/>
      <c r="J65" s="733"/>
      <c r="K65" s="733"/>
      <c r="L65" s="733"/>
      <c r="M65" s="733"/>
      <c r="N65" s="733"/>
      <c r="O65" s="733"/>
      <c r="P65" s="733"/>
      <c r="Q65" s="733"/>
      <c r="R65" s="733"/>
      <c r="S65" s="733"/>
      <c r="T65" s="733"/>
      <c r="U65" s="733"/>
      <c r="V65" s="733"/>
      <c r="W65" s="733"/>
      <c r="X65" s="733"/>
      <c r="Y65" s="733"/>
      <c r="Z65" s="733"/>
      <c r="AA65" s="733"/>
      <c r="AB65" s="733"/>
    </row>
  </sheetData>
  <mergeCells count="220">
    <mergeCell ref="Q11:S11"/>
    <mergeCell ref="T11:V11"/>
    <mergeCell ref="Q12:S12"/>
    <mergeCell ref="T12:V12"/>
    <mergeCell ref="R43:W43"/>
    <mergeCell ref="R44:W44"/>
    <mergeCell ref="E12:G12"/>
    <mergeCell ref="H10:J10"/>
    <mergeCell ref="H12:J12"/>
    <mergeCell ref="H13:J13"/>
    <mergeCell ref="E19:F19"/>
    <mergeCell ref="E20:F20"/>
    <mergeCell ref="E21:F21"/>
    <mergeCell ref="B23:AB23"/>
    <mergeCell ref="S22:T22"/>
    <mergeCell ref="O22:P22"/>
    <mergeCell ref="Q22:R22"/>
    <mergeCell ref="M22:N22"/>
    <mergeCell ref="M39:M40"/>
    <mergeCell ref="N39:N40"/>
    <mergeCell ref="J39:L40"/>
    <mergeCell ref="B39:D40"/>
    <mergeCell ref="I22:J22"/>
    <mergeCell ref="L41:Q41"/>
    <mergeCell ref="AA20:AB20"/>
    <mergeCell ref="N55:Q55"/>
    <mergeCell ref="E55:H55"/>
    <mergeCell ref="Q13:S13"/>
    <mergeCell ref="T13:V13"/>
    <mergeCell ref="W10:Y10"/>
    <mergeCell ref="Z10:AB10"/>
    <mergeCell ref="W11:Y11"/>
    <mergeCell ref="Z11:AB11"/>
    <mergeCell ref="W12:Y12"/>
    <mergeCell ref="Z12:AB12"/>
    <mergeCell ref="W13:Y13"/>
    <mergeCell ref="Z13:AB13"/>
    <mergeCell ref="E11:G11"/>
    <mergeCell ref="H11:J11"/>
    <mergeCell ref="K11:M11"/>
    <mergeCell ref="Q10:S10"/>
    <mergeCell ref="X41:AB41"/>
    <mergeCell ref="X42:AB42"/>
    <mergeCell ref="U17:V17"/>
    <mergeCell ref="S17:T17"/>
    <mergeCell ref="G17:H17"/>
    <mergeCell ref="O17:P17"/>
    <mergeCell ref="I17:J17"/>
    <mergeCell ref="N13:P13"/>
    <mergeCell ref="N11:P11"/>
    <mergeCell ref="N12:P12"/>
    <mergeCell ref="K10:M10"/>
    <mergeCell ref="K12:M12"/>
    <mergeCell ref="E13:G13"/>
    <mergeCell ref="C16:D16"/>
    <mergeCell ref="E16:F16"/>
    <mergeCell ref="G16:H16"/>
    <mergeCell ref="I16:J16"/>
    <mergeCell ref="K16:L16"/>
    <mergeCell ref="C11:D11"/>
    <mergeCell ref="C13:D13"/>
    <mergeCell ref="C12:D12"/>
    <mergeCell ref="C18:D18"/>
    <mergeCell ref="C19:D19"/>
    <mergeCell ref="C20:D20"/>
    <mergeCell ref="C21:D21"/>
    <mergeCell ref="E18:F18"/>
    <mergeCell ref="K13:M13"/>
    <mergeCell ref="C17:D17"/>
    <mergeCell ref="E17:F17"/>
    <mergeCell ref="E39:E40"/>
    <mergeCell ref="F39:F40"/>
    <mergeCell ref="D42:E42"/>
    <mergeCell ref="X45:AB45"/>
    <mergeCell ref="X46:AB46"/>
    <mergeCell ref="D44:E44"/>
    <mergeCell ref="C22:D22"/>
    <mergeCell ref="D43:E43"/>
    <mergeCell ref="E22:F22"/>
    <mergeCell ref="R45:W45"/>
    <mergeCell ref="R46:W46"/>
    <mergeCell ref="R41:W41"/>
    <mergeCell ref="R42:W42"/>
    <mergeCell ref="F46:G46"/>
    <mergeCell ref="N45:O45"/>
    <mergeCell ref="L46:M46"/>
    <mergeCell ref="N46:O46"/>
    <mergeCell ref="L42:M42"/>
    <mergeCell ref="N42:O42"/>
    <mergeCell ref="L43:M43"/>
    <mergeCell ref="N43:O43"/>
    <mergeCell ref="L44:M44"/>
    <mergeCell ref="N44:O44"/>
    <mergeCell ref="L45:M45"/>
    <mergeCell ref="U18:V18"/>
    <mergeCell ref="W19:X19"/>
    <mergeCell ref="W20:X20"/>
    <mergeCell ref="W21:X21"/>
    <mergeCell ref="W22:X22"/>
    <mergeCell ref="K21:L21"/>
    <mergeCell ref="K22:L22"/>
    <mergeCell ref="G18:H18"/>
    <mergeCell ref="G19:H19"/>
    <mergeCell ref="G20:H20"/>
    <mergeCell ref="G21:H21"/>
    <mergeCell ref="G22:H22"/>
    <mergeCell ref="K19:L19"/>
    <mergeCell ref="K20:L20"/>
    <mergeCell ref="I18:J18"/>
    <mergeCell ref="M20:N20"/>
    <mergeCell ref="S20:T20"/>
    <mergeCell ref="S21:T21"/>
    <mergeCell ref="M19:N19"/>
    <mergeCell ref="M18:N18"/>
    <mergeCell ref="S18:T18"/>
    <mergeCell ref="S19:T19"/>
    <mergeCell ref="B63:AB65"/>
    <mergeCell ref="C24:D24"/>
    <mergeCell ref="E24:F24"/>
    <mergeCell ref="G24:H24"/>
    <mergeCell ref="I24:J24"/>
    <mergeCell ref="AA24:AB24"/>
    <mergeCell ref="U24:V24"/>
    <mergeCell ref="W24:X24"/>
    <mergeCell ref="Y24:Z24"/>
    <mergeCell ref="B24:B25"/>
    <mergeCell ref="K24:L24"/>
    <mergeCell ref="M24:N24"/>
    <mergeCell ref="O24:P24"/>
    <mergeCell ref="Q24:R24"/>
    <mergeCell ref="S24:T24"/>
    <mergeCell ref="B38:AB38"/>
    <mergeCell ref="F49:H49"/>
    <mergeCell ref="F42:G42"/>
    <mergeCell ref="F43:G43"/>
    <mergeCell ref="F44:G44"/>
    <mergeCell ref="D46:E46"/>
    <mergeCell ref="F45:G45"/>
    <mergeCell ref="X43:AB43"/>
    <mergeCell ref="X44:AB44"/>
    <mergeCell ref="I49:K49"/>
    <mergeCell ref="D45:E45"/>
    <mergeCell ref="B14:AB14"/>
    <mergeCell ref="AA17:AB17"/>
    <mergeCell ref="AA18:AB18"/>
    <mergeCell ref="AA19:AB19"/>
    <mergeCell ref="AA21:AB21"/>
    <mergeCell ref="AA22:AB22"/>
    <mergeCell ref="Y22:Z22"/>
    <mergeCell ref="Y21:Z21"/>
    <mergeCell ref="Y20:Z20"/>
    <mergeCell ref="Y19:Z19"/>
    <mergeCell ref="Y18:Z18"/>
    <mergeCell ref="Y17:Z17"/>
    <mergeCell ref="U22:V22"/>
    <mergeCell ref="U21:V21"/>
    <mergeCell ref="B15:AB15"/>
    <mergeCell ref="U20:V20"/>
    <mergeCell ref="U19:V19"/>
    <mergeCell ref="O18:P18"/>
    <mergeCell ref="O19:P19"/>
    <mergeCell ref="U16:V16"/>
    <mergeCell ref="W16:X16"/>
    <mergeCell ref="Y16:Z16"/>
    <mergeCell ref="Q16:R16"/>
    <mergeCell ref="S16:T16"/>
    <mergeCell ref="M16:N16"/>
    <mergeCell ref="O16:P16"/>
    <mergeCell ref="W17:X17"/>
    <mergeCell ref="W18:X18"/>
    <mergeCell ref="C9:D9"/>
    <mergeCell ref="AA16:AB16"/>
    <mergeCell ref="Z2:AB2"/>
    <mergeCell ref="Z3:AB3"/>
    <mergeCell ref="C6:F6"/>
    <mergeCell ref="W2:Y2"/>
    <mergeCell ref="W3:Y3"/>
    <mergeCell ref="B5:AB5"/>
    <mergeCell ref="C2:V4"/>
    <mergeCell ref="W4:AB4"/>
    <mergeCell ref="C7:D7"/>
    <mergeCell ref="W7:X7"/>
    <mergeCell ref="Y7:Z7"/>
    <mergeCell ref="AA7:AB7"/>
    <mergeCell ref="W6:X6"/>
    <mergeCell ref="Y6:Z6"/>
    <mergeCell ref="AA6:AB6"/>
    <mergeCell ref="F7:G7"/>
    <mergeCell ref="Q9:V9"/>
    <mergeCell ref="E9:J9"/>
    <mergeCell ref="H6:J6"/>
    <mergeCell ref="O6:P6"/>
    <mergeCell ref="Q6:R6"/>
    <mergeCell ref="B8:AB8"/>
    <mergeCell ref="W9:AB9"/>
    <mergeCell ref="E10:G10"/>
    <mergeCell ref="N10:P10"/>
    <mergeCell ref="O7:P7"/>
    <mergeCell ref="I7:N7"/>
    <mergeCell ref="T6:U6"/>
    <mergeCell ref="S7:T7"/>
    <mergeCell ref="Q7:R7"/>
    <mergeCell ref="U7:V7"/>
    <mergeCell ref="T10:V10"/>
    <mergeCell ref="K9:P9"/>
    <mergeCell ref="C10:D10"/>
    <mergeCell ref="Q17:R17"/>
    <mergeCell ref="M17:N17"/>
    <mergeCell ref="I19:J19"/>
    <mergeCell ref="I20:J20"/>
    <mergeCell ref="I21:J21"/>
    <mergeCell ref="M21:N21"/>
    <mergeCell ref="Q19:R19"/>
    <mergeCell ref="Q18:R18"/>
    <mergeCell ref="O20:P20"/>
    <mergeCell ref="O21:P21"/>
    <mergeCell ref="Q21:R21"/>
    <mergeCell ref="Q20:R20"/>
    <mergeCell ref="K17:L17"/>
    <mergeCell ref="K18:L18"/>
  </mergeCells>
  <conditionalFormatting sqref="B57 B59">
    <cfRule type="containsBlanks" dxfId="3" priority="4">
      <formula>LEN(TRIM(B57))=0</formula>
    </cfRule>
  </conditionalFormatting>
  <conditionalFormatting sqref="B58">
    <cfRule type="containsBlanks" dxfId="2" priority="3">
      <formula>LEN(TRIM(B58))=0</formula>
    </cfRule>
  </conditionalFormatting>
  <conditionalFormatting sqref="E56 E58">
    <cfRule type="containsBlanks" dxfId="1" priority="2">
      <formula>LEN(TRIM(E56))=0</formula>
    </cfRule>
  </conditionalFormatting>
  <conditionalFormatting sqref="E57">
    <cfRule type="containsBlanks" dxfId="0" priority="1">
      <formula>LEN(TRIM(E57))=0</formula>
    </cfRule>
  </conditionalFormatting>
  <pageMargins left="0.7" right="0.7" top="0.75" bottom="0.75" header="0.3" footer="0.3"/>
  <pageSetup paperSize="9" scale="21" orientation="landscape" r:id="rId1"/>
  <ignoredErrors>
    <ignoredError sqref="W11:AB13 C1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138" r:id="rId4" name="Check Box 38">
              <controlPr defaultSize="0" autoFill="0" autoLine="0" autoPict="0">
                <anchor moveWithCells="1">
                  <from>
                    <xdr:col>4</xdr:col>
                    <xdr:colOff>933450</xdr:colOff>
                    <xdr:row>38</xdr:row>
                    <xdr:rowOff>76200</xdr:rowOff>
                  </from>
                  <to>
                    <xdr:col>4</xdr:col>
                    <xdr:colOff>1285875</xdr:colOff>
                    <xdr:row>39</xdr:row>
                    <xdr:rowOff>114300</xdr:rowOff>
                  </to>
                </anchor>
              </controlPr>
            </control>
          </mc:Choice>
        </mc:AlternateContent>
        <mc:AlternateContent xmlns:mc="http://schemas.openxmlformats.org/markup-compatibility/2006">
          <mc:Choice Requires="x14">
            <control shapeId="4139" r:id="rId5" name="Check Box 39">
              <controlPr defaultSize="0" autoFill="0" autoLine="0" autoPict="0">
                <anchor moveWithCells="1">
                  <from>
                    <xdr:col>5</xdr:col>
                    <xdr:colOff>819150</xdr:colOff>
                    <xdr:row>38</xdr:row>
                    <xdr:rowOff>85725</xdr:rowOff>
                  </from>
                  <to>
                    <xdr:col>5</xdr:col>
                    <xdr:colOff>1171575</xdr:colOff>
                    <xdr:row>39</xdr:row>
                    <xdr:rowOff>114300</xdr:rowOff>
                  </to>
                </anchor>
              </controlPr>
            </control>
          </mc:Choice>
        </mc:AlternateContent>
        <mc:AlternateContent xmlns:mc="http://schemas.openxmlformats.org/markup-compatibility/2006">
          <mc:Choice Requires="x14">
            <control shapeId="4145" r:id="rId6" name="Check Box 49">
              <controlPr defaultSize="0" autoFill="0" autoLine="0" autoPict="0">
                <anchor moveWithCells="1">
                  <from>
                    <xdr:col>12</xdr:col>
                    <xdr:colOff>933450</xdr:colOff>
                    <xdr:row>38</xdr:row>
                    <xdr:rowOff>76200</xdr:rowOff>
                  </from>
                  <to>
                    <xdr:col>12</xdr:col>
                    <xdr:colOff>1285875</xdr:colOff>
                    <xdr:row>39</xdr:row>
                    <xdr:rowOff>114300</xdr:rowOff>
                  </to>
                </anchor>
              </controlPr>
            </control>
          </mc:Choice>
        </mc:AlternateContent>
        <mc:AlternateContent xmlns:mc="http://schemas.openxmlformats.org/markup-compatibility/2006">
          <mc:Choice Requires="x14">
            <control shapeId="4146" r:id="rId7" name="Check Box 50">
              <controlPr defaultSize="0" autoFill="0" autoLine="0" autoPict="0">
                <anchor moveWithCells="1">
                  <from>
                    <xdr:col>13</xdr:col>
                    <xdr:colOff>819150</xdr:colOff>
                    <xdr:row>38</xdr:row>
                    <xdr:rowOff>85725</xdr:rowOff>
                  </from>
                  <to>
                    <xdr:col>13</xdr:col>
                    <xdr:colOff>1171575</xdr:colOff>
                    <xdr:row>39</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prompt="Elegir etapa" xr:uid="{00000000-0002-0000-0800-000000000000}">
          <x14:formula1>
            <xm:f>Hoja1!$C$4:$C$6</xm:f>
          </x14:formula1>
          <xm:sqref>C17:Z17</xm:sqref>
        </x14:dataValidation>
        <x14:dataValidation type="list" allowBlank="1" showInputMessage="1" prompt="Seleccione una opción" xr:uid="{00000000-0002-0000-0800-000001000000}">
          <x14:formula1>
            <xm:f>Hoja1!$E$4:$E$6</xm:f>
          </x14:formula1>
          <xm:sqref>H43 P43</xm:sqref>
        </x14:dataValidation>
        <x14:dataValidation type="list" allowBlank="1" showInputMessage="1" prompt="Selecciona Regional" xr:uid="{00000000-0002-0000-0800-000002000000}">
          <x14:formula1>
            <xm:f>Hoja2!$C$2:$C$35</xm:f>
          </x14:formula1>
          <xm:sqref>C7:D7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37</vt:i4>
      </vt:variant>
    </vt:vector>
  </HeadingPairs>
  <TitlesOfParts>
    <vt:vector size="51" baseType="lpstr">
      <vt:lpstr>I 2</vt:lpstr>
      <vt:lpstr>PRESUPUESTO</vt:lpstr>
      <vt:lpstr>INFORME FINANCIERO</vt:lpstr>
      <vt:lpstr>CLASIFICADOR</vt:lpstr>
      <vt:lpstr>DETALLADA-RECURSOS</vt:lpstr>
      <vt:lpstr>DETALLE CONCILIACIÓN</vt:lpstr>
      <vt:lpstr>INSTRUCTIVO 3</vt:lpstr>
      <vt:lpstr>VALORES TÉC AGREGADOS</vt:lpstr>
      <vt:lpstr>INFORMACION GENERAL</vt:lpstr>
      <vt:lpstr>Hoja1</vt:lpstr>
      <vt:lpstr>Hoja2</vt:lpstr>
      <vt:lpstr>Cupos</vt:lpstr>
      <vt:lpstr>Costos</vt:lpstr>
      <vt:lpstr>lista</vt:lpstr>
      <vt:lpstr>AMAZONAS</vt:lpstr>
      <vt:lpstr>ANTIOQUIA</vt:lpstr>
      <vt:lpstr>ARAUCA</vt:lpstr>
      <vt:lpstr>'DETALLADA-RECURSOS'!Área_de_impresión</vt:lpstr>
      <vt:lpstr>'INSTRUCTIVO 3'!Área_de_impresión</vt:lpstr>
      <vt:lpstr>PRESUPUESTO!Área_de_impresión</vt:lpstr>
      <vt:lpstr>'VALORES TÉC AGREGADOS'!Área_de_impresión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GUANÍA</vt:lpstr>
      <vt:lpstr>GUAVIARE</vt:lpstr>
      <vt:lpstr>HUILA</vt:lpstr>
      <vt:lpstr>LA_GUAJIRA</vt:lpstr>
      <vt:lpstr>MAGDALENA</vt:lpstr>
      <vt:lpstr>META</vt:lpstr>
      <vt:lpstr>NARIÑO</vt:lpstr>
      <vt:lpstr>NORTE_DE_SANTANDER</vt:lpstr>
      <vt:lpstr>PUTUMAYO</vt:lpstr>
      <vt:lpstr>QUINDIO</vt:lpstr>
      <vt:lpstr>RISARALDA</vt:lpstr>
      <vt:lpstr>SAN_ANDRÉS</vt:lpstr>
      <vt:lpstr>SANTANDER</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r</dc:creator>
  <cp:lastModifiedBy>Cesar</cp:lastModifiedBy>
  <cp:lastPrinted>2021-06-03T20:34:42Z</cp:lastPrinted>
  <dcterms:created xsi:type="dcterms:W3CDTF">2019-05-13T20:28:17Z</dcterms:created>
  <dcterms:modified xsi:type="dcterms:W3CDTF">2021-06-03T20:34:53Z</dcterms:modified>
</cp:coreProperties>
</file>