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ED9FA068-6529-4F86-B96A-B407F39E09A0}" xr6:coauthVersionLast="47" xr6:coauthVersionMax="47" xr10:uidLastSave="{7E861800-73DA-4719-8AC2-094D2A0F9D7D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21" r:id="rId3"/>
    <sheet name="Entrev.3" sheetId="22" r:id="rId4"/>
    <sheet name="Entrev.4" sheetId="23" r:id="rId5"/>
    <sheet name="Entrev.5" sheetId="24" r:id="rId6"/>
    <sheet name="Entrev.6" sheetId="25" r:id="rId7"/>
    <sheet name="Entrev.7" sheetId="26" r:id="rId8"/>
    <sheet name="Entrev.8" sheetId="27" r:id="rId9"/>
    <sheet name="Entrev.9" sheetId="28" r:id="rId10"/>
    <sheet name="Entrev.10" sheetId="29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Entrev.1!$A$12</definedName>
    <definedName name="_ftnref1" localSheetId="10">Entrev.10!$A$12</definedName>
    <definedName name="_ftnref1" localSheetId="2">Entrev.2!$A$12</definedName>
    <definedName name="_ftnref1" localSheetId="3">Entrev.3!$A$12</definedName>
    <definedName name="_ftnref1" localSheetId="4">Entrev.4!$A$12</definedName>
    <definedName name="_ftnref1" localSheetId="5">Entrev.5!$A$12</definedName>
    <definedName name="_ftnref1" localSheetId="6">Entrev.6!$A$12</definedName>
    <definedName name="_ftnref1" localSheetId="7">Entrev.7!$A$12</definedName>
    <definedName name="_ftnref1" localSheetId="8">Entrev.8!$A$12</definedName>
    <definedName name="_ftnref1" localSheetId="9">Entrev.9!$A$12</definedName>
    <definedName name="_ftnref2" localSheetId="1">Entrev.1!$A$15</definedName>
    <definedName name="_ftnref2" localSheetId="10">Entrev.10!$A$15</definedName>
    <definedName name="_ftnref2" localSheetId="2">Entrev.2!$A$15</definedName>
    <definedName name="_ftnref2" localSheetId="3">Entrev.3!$A$15</definedName>
    <definedName name="_ftnref2" localSheetId="4">Entrev.4!$A$15</definedName>
    <definedName name="_ftnref2" localSheetId="5">Entrev.5!$A$15</definedName>
    <definedName name="_ftnref2" localSheetId="6">Entrev.6!$A$15</definedName>
    <definedName name="_ftnref2" localSheetId="7">Entrev.7!$A$15</definedName>
    <definedName name="_ftnref2" localSheetId="8">Entrev.8!$A$15</definedName>
    <definedName name="_ftnref2" localSheetId="9">Entrev.9!$A$15</definedName>
    <definedName name="_ftnref3" localSheetId="1">Entrev.1!$A$16</definedName>
    <definedName name="_ftnref3" localSheetId="10">Entrev.10!$A$16</definedName>
    <definedName name="_ftnref3" localSheetId="2">Entrev.2!$A$16</definedName>
    <definedName name="_ftnref3" localSheetId="3">Entrev.3!$A$16</definedName>
    <definedName name="_ftnref3" localSheetId="4">Entrev.4!$A$16</definedName>
    <definedName name="_ftnref3" localSheetId="5">Entrev.5!$A$16</definedName>
    <definedName name="_ftnref3" localSheetId="6">Entrev.6!$A$16</definedName>
    <definedName name="_ftnref3" localSheetId="7">Entrev.7!$A$16</definedName>
    <definedName name="_ftnref3" localSheetId="8">Entrev.8!$A$16</definedName>
    <definedName name="_ftnref3" localSheetId="9">Entrev.9!$A$16</definedName>
    <definedName name="_ftnref4" localSheetId="1">Entrev.1!$A$17</definedName>
    <definedName name="_ftnref4" localSheetId="10">Entrev.10!$A$17</definedName>
    <definedName name="_ftnref4" localSheetId="2">Entrev.2!$A$17</definedName>
    <definedName name="_ftnref4" localSheetId="3">Entrev.3!$A$17</definedName>
    <definedName name="_ftnref4" localSheetId="4">Entrev.4!$A$17</definedName>
    <definedName name="_ftnref4" localSheetId="5">Entrev.5!$A$17</definedName>
    <definedName name="_ftnref4" localSheetId="6">Entrev.6!$A$17</definedName>
    <definedName name="_ftnref4" localSheetId="7">Entrev.7!$A$17</definedName>
    <definedName name="_ftnref4" localSheetId="8">Entrev.8!$A$17</definedName>
    <definedName name="_ftnref4" localSheetId="9">Entrev.9!$A$17</definedName>
    <definedName name="_xlnm.Print_Area" localSheetId="0">ACTA!$A$1:$K$54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H47" i="29"/>
  <c r="H47" i="28"/>
  <c r="I30" i="1" s="1"/>
  <c r="HC10" i="5" s="1"/>
  <c r="H47" i="27"/>
  <c r="H30" i="1" s="1"/>
  <c r="GI10" i="5" s="1"/>
  <c r="H47" i="26"/>
  <c r="G30" i="1" s="1"/>
  <c r="FO10" i="5" s="1"/>
  <c r="H47" i="25"/>
  <c r="H47" i="24"/>
  <c r="E30" i="1" s="1"/>
  <c r="EA10" i="5" s="1"/>
  <c r="H47" i="23"/>
  <c r="H47" i="22"/>
  <c r="C30" i="1" s="1"/>
  <c r="CM10" i="5" s="1"/>
  <c r="H47" i="21"/>
  <c r="H47" i="11"/>
  <c r="H10" i="29"/>
  <c r="J21" i="1" s="1"/>
  <c r="HT10" i="5" s="1"/>
  <c r="H10" i="28"/>
  <c r="I21" i="1" s="1"/>
  <c r="GZ10" i="5" s="1"/>
  <c r="H10" i="27"/>
  <c r="H21" i="1" s="1"/>
  <c r="GF10" i="5" s="1"/>
  <c r="H10" i="26"/>
  <c r="G21" i="1" s="1"/>
  <c r="FL10" i="5" s="1"/>
  <c r="H10" i="25"/>
  <c r="F21" i="1" s="1"/>
  <c r="ER10" i="5" s="1"/>
  <c r="H10" i="24"/>
  <c r="H10" i="23"/>
  <c r="H10" i="22"/>
  <c r="C21" i="1" s="1"/>
  <c r="CJ10" i="5" s="1"/>
  <c r="H10" i="21"/>
  <c r="B21" i="1" s="1"/>
  <c r="H10" i="11"/>
  <c r="IU10" i="5"/>
  <c r="IS10" i="5"/>
  <c r="IQ10" i="5"/>
  <c r="IO10" i="5"/>
  <c r="IM10" i="5"/>
  <c r="IK10" i="5"/>
  <c r="IT10" i="5"/>
  <c r="IR10" i="5"/>
  <c r="IP10" i="5"/>
  <c r="IN10" i="5"/>
  <c r="IL10" i="5"/>
  <c r="IJ10" i="5"/>
  <c r="HS10" i="5"/>
  <c r="HR10" i="5"/>
  <c r="HQ10" i="5"/>
  <c r="HP10" i="5"/>
  <c r="HO10" i="5"/>
  <c r="HN10" i="5"/>
  <c r="HM10" i="5"/>
  <c r="HL10" i="5"/>
  <c r="HK10" i="5"/>
  <c r="HJ10" i="5"/>
  <c r="HI10" i="5"/>
  <c r="HH10" i="5"/>
  <c r="H99" i="29"/>
  <c r="J42" i="1" s="1"/>
  <c r="IA10" i="5" s="1"/>
  <c r="H91" i="29"/>
  <c r="J39" i="1" s="1"/>
  <c r="HZ10" i="5" s="1"/>
  <c r="H69" i="29"/>
  <c r="J36" i="1" s="1"/>
  <c r="HY10" i="5" s="1"/>
  <c r="H65" i="29"/>
  <c r="J33" i="1" s="1"/>
  <c r="HX10" i="5" s="1"/>
  <c r="J30" i="1"/>
  <c r="HW10" i="5" s="1"/>
  <c r="H35" i="29"/>
  <c r="J27" i="1" s="1"/>
  <c r="HV10" i="5" s="1"/>
  <c r="H21" i="29"/>
  <c r="J24" i="1" s="1"/>
  <c r="HU10" i="5" s="1"/>
  <c r="GY10" i="5"/>
  <c r="GX10" i="5"/>
  <c r="GW10" i="5"/>
  <c r="GV10" i="5"/>
  <c r="GU10" i="5"/>
  <c r="GT10" i="5"/>
  <c r="GS10" i="5"/>
  <c r="GR10" i="5"/>
  <c r="GQ10" i="5"/>
  <c r="GP10" i="5"/>
  <c r="GO10" i="5"/>
  <c r="GN10" i="5"/>
  <c r="H99" i="28"/>
  <c r="I42" i="1" s="1"/>
  <c r="HG10" i="5" s="1"/>
  <c r="H91" i="28"/>
  <c r="I39" i="1" s="1"/>
  <c r="HF10" i="5" s="1"/>
  <c r="H69" i="28"/>
  <c r="I36" i="1" s="1"/>
  <c r="HE10" i="5" s="1"/>
  <c r="H65" i="28"/>
  <c r="I33" i="1" s="1"/>
  <c r="HD10" i="5" s="1"/>
  <c r="H35" i="28"/>
  <c r="I27" i="1" s="1"/>
  <c r="HB10" i="5" s="1"/>
  <c r="H21" i="28"/>
  <c r="I24" i="1" s="1"/>
  <c r="HA10" i="5" s="1"/>
  <c r="GE10" i="5"/>
  <c r="GD10" i="5"/>
  <c r="GC10" i="5"/>
  <c r="GB10" i="5"/>
  <c r="GA10" i="5"/>
  <c r="FZ10" i="5"/>
  <c r="FY10" i="5"/>
  <c r="FX10" i="5"/>
  <c r="FW10" i="5"/>
  <c r="FV10" i="5"/>
  <c r="FU10" i="5"/>
  <c r="FT10" i="5"/>
  <c r="H99" i="27"/>
  <c r="H42" i="1" s="1"/>
  <c r="GM10" i="5" s="1"/>
  <c r="H91" i="27"/>
  <c r="H39" i="1" s="1"/>
  <c r="GL10" i="5" s="1"/>
  <c r="H69" i="27"/>
  <c r="H36" i="1" s="1"/>
  <c r="GK10" i="5" s="1"/>
  <c r="H65" i="27"/>
  <c r="H33" i="1" s="1"/>
  <c r="GJ10" i="5" s="1"/>
  <c r="H35" i="27"/>
  <c r="H27" i="1" s="1"/>
  <c r="GH10" i="5" s="1"/>
  <c r="H21" i="27"/>
  <c r="H24" i="1" s="1"/>
  <c r="GG10" i="5" s="1"/>
  <c r="FK10" i="5"/>
  <c r="FJ10" i="5"/>
  <c r="FI10" i="5"/>
  <c r="FH10" i="5"/>
  <c r="FG10" i="5"/>
  <c r="FF10" i="5"/>
  <c r="FE10" i="5"/>
  <c r="FD10" i="5"/>
  <c r="FC10" i="5"/>
  <c r="FB10" i="5"/>
  <c r="FA10" i="5"/>
  <c r="EZ10" i="5"/>
  <c r="H99" i="26"/>
  <c r="G42" i="1" s="1"/>
  <c r="FS10" i="5" s="1"/>
  <c r="H91" i="26"/>
  <c r="G39" i="1" s="1"/>
  <c r="FR10" i="5" s="1"/>
  <c r="H69" i="26"/>
  <c r="G36" i="1" s="1"/>
  <c r="FQ10" i="5" s="1"/>
  <c r="H65" i="26"/>
  <c r="G33" i="1" s="1"/>
  <c r="FP10" i="5" s="1"/>
  <c r="H35" i="26"/>
  <c r="G27" i="1" s="1"/>
  <c r="FN10" i="5" s="1"/>
  <c r="H21" i="26"/>
  <c r="G24" i="1" s="1"/>
  <c r="FM10" i="5" s="1"/>
  <c r="EQ10" i="5"/>
  <c r="EP10" i="5"/>
  <c r="EO10" i="5"/>
  <c r="EN10" i="5"/>
  <c r="EM10" i="5"/>
  <c r="EL10" i="5"/>
  <c r="EK10" i="5"/>
  <c r="EJ10" i="5"/>
  <c r="EI10" i="5"/>
  <c r="EH10" i="5"/>
  <c r="EG10" i="5"/>
  <c r="EF10" i="5"/>
  <c r="H99" i="25"/>
  <c r="F42" i="1" s="1"/>
  <c r="EY10" i="5" s="1"/>
  <c r="H91" i="25"/>
  <c r="F39" i="1" s="1"/>
  <c r="EX10" i="5" s="1"/>
  <c r="H69" i="25"/>
  <c r="F36" i="1" s="1"/>
  <c r="EW10" i="5" s="1"/>
  <c r="H65" i="25"/>
  <c r="F33" i="1" s="1"/>
  <c r="EV10" i="5" s="1"/>
  <c r="F30" i="1"/>
  <c r="EU10" i="5" s="1"/>
  <c r="H35" i="25"/>
  <c r="F27" i="1" s="1"/>
  <c r="ET10" i="5" s="1"/>
  <c r="H21" i="25"/>
  <c r="F24" i="1" s="1"/>
  <c r="ES10" i="5" s="1"/>
  <c r="II10" i="5"/>
  <c r="IG10" i="5"/>
  <c r="IE10" i="5"/>
  <c r="ID10" i="5"/>
  <c r="IF10" i="5"/>
  <c r="IH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H99" i="24"/>
  <c r="E42" i="1" s="1"/>
  <c r="EE10" i="5" s="1"/>
  <c r="H91" i="24"/>
  <c r="E39" i="1" s="1"/>
  <c r="ED10" i="5" s="1"/>
  <c r="H69" i="24"/>
  <c r="E36" i="1" s="1"/>
  <c r="EC10" i="5" s="1"/>
  <c r="H65" i="24"/>
  <c r="E33" i="1" s="1"/>
  <c r="EB10" i="5" s="1"/>
  <c r="H35" i="24"/>
  <c r="E27" i="1" s="1"/>
  <c r="DZ10" i="5" s="1"/>
  <c r="H21" i="24"/>
  <c r="E24" i="1" s="1"/>
  <c r="DY10" i="5" s="1"/>
  <c r="E21" i="1"/>
  <c r="DX10" i="5" s="1"/>
  <c r="DC10" i="5"/>
  <c r="DB10" i="5"/>
  <c r="DA10" i="5"/>
  <c r="CZ10" i="5"/>
  <c r="CY10" i="5"/>
  <c r="CX10" i="5"/>
  <c r="CW10" i="5"/>
  <c r="CV10" i="5"/>
  <c r="CU10" i="5"/>
  <c r="CT10" i="5"/>
  <c r="CS10" i="5"/>
  <c r="CR10" i="5"/>
  <c r="H99" i="23"/>
  <c r="D42" i="1" s="1"/>
  <c r="DK10" i="5" s="1"/>
  <c r="H91" i="23"/>
  <c r="D39" i="1" s="1"/>
  <c r="DJ10" i="5" s="1"/>
  <c r="H69" i="23"/>
  <c r="D36" i="1" s="1"/>
  <c r="DI10" i="5" s="1"/>
  <c r="H65" i="23"/>
  <c r="D33" i="1" s="1"/>
  <c r="DH10" i="5" s="1"/>
  <c r="D30" i="1"/>
  <c r="DG10" i="5" s="1"/>
  <c r="H35" i="23"/>
  <c r="D27" i="1" s="1"/>
  <c r="DF10" i="5" s="1"/>
  <c r="H21" i="23"/>
  <c r="D24" i="1" s="1"/>
  <c r="DE10" i="5" s="1"/>
  <c r="D21" i="1"/>
  <c r="DD10" i="5" s="1"/>
  <c r="CI10" i="5"/>
  <c r="CH10" i="5"/>
  <c r="CG10" i="5"/>
  <c r="CF10" i="5"/>
  <c r="CE10" i="5"/>
  <c r="CD10" i="5"/>
  <c r="CC10" i="5"/>
  <c r="CB10" i="5"/>
  <c r="CA10" i="5"/>
  <c r="BZ10" i="5"/>
  <c r="BY10" i="5"/>
  <c r="BX10" i="5"/>
  <c r="H99" i="22"/>
  <c r="C42" i="1" s="1"/>
  <c r="CQ10" i="5" s="1"/>
  <c r="H91" i="22"/>
  <c r="C39" i="1" s="1"/>
  <c r="CP10" i="5" s="1"/>
  <c r="H69" i="22"/>
  <c r="C36" i="1" s="1"/>
  <c r="CO10" i="5" s="1"/>
  <c r="H65" i="22"/>
  <c r="C33" i="1" s="1"/>
  <c r="CN10" i="5" s="1"/>
  <c r="H35" i="22"/>
  <c r="C27" i="1" s="1"/>
  <c r="CL10" i="5" s="1"/>
  <c r="H21" i="22"/>
  <c r="C24" i="1" s="1"/>
  <c r="CK10" i="5" s="1"/>
  <c r="BO10" i="5"/>
  <c r="BN10" i="5"/>
  <c r="BM10" i="5"/>
  <c r="BL10" i="5"/>
  <c r="BK10" i="5"/>
  <c r="BJ10" i="5"/>
  <c r="BI10" i="5"/>
  <c r="BH10" i="5"/>
  <c r="BG10" i="5"/>
  <c r="BF10" i="5"/>
  <c r="BE10" i="5"/>
  <c r="BD10" i="5"/>
  <c r="H99" i="21"/>
  <c r="B42" i="1" s="1"/>
  <c r="H91" i="21"/>
  <c r="B39" i="1" s="1"/>
  <c r="H69" i="21"/>
  <c r="B36" i="1" s="1"/>
  <c r="BU10" i="5" s="1"/>
  <c r="H65" i="21"/>
  <c r="B33" i="1" s="1"/>
  <c r="BT10" i="5" s="1"/>
  <c r="B30" i="1"/>
  <c r="H35" i="21"/>
  <c r="B27" i="1" s="1"/>
  <c r="H21" i="21"/>
  <c r="B24" i="1" s="1"/>
  <c r="H99" i="11"/>
  <c r="H91" i="11"/>
  <c r="H69" i="11"/>
  <c r="H35" i="11"/>
  <c r="H21" i="1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BW10" i="5" l="1"/>
  <c r="BV10" i="5"/>
  <c r="BS10" i="5"/>
  <c r="BR10" i="5"/>
  <c r="BQ10" i="5"/>
  <c r="BP10" i="5"/>
  <c r="A42" i="1"/>
  <c r="A39" i="1"/>
  <c r="A36" i="1"/>
  <c r="A27" i="1"/>
  <c r="A30" i="1"/>
  <c r="H65" i="11"/>
  <c r="A33" i="1" s="1"/>
  <c r="A24" i="1"/>
  <c r="A21" i="1"/>
  <c r="K40" i="1" l="1"/>
  <c r="AI10" i="5" s="1"/>
  <c r="BC10" i="5"/>
  <c r="K37" i="1"/>
  <c r="AH10" i="5" s="1"/>
  <c r="BB10" i="5"/>
  <c r="K34" i="1"/>
  <c r="AG10" i="5" s="1"/>
  <c r="BA10" i="5"/>
  <c r="K31" i="1"/>
  <c r="AF10" i="5" s="1"/>
  <c r="AZ10" i="5"/>
  <c r="K28" i="1"/>
  <c r="AE10" i="5" s="1"/>
  <c r="AY10" i="5"/>
  <c r="K25" i="1"/>
  <c r="AD10" i="5" s="1"/>
  <c r="AX10" i="5"/>
  <c r="K22" i="1"/>
  <c r="AC10" i="5" s="1"/>
  <c r="AW10" i="5"/>
  <c r="K19" i="1"/>
  <c r="AV10" i="5"/>
  <c r="I1" i="1" l="1"/>
  <c r="JL10" i="5" s="1"/>
  <c r="AB10" i="5"/>
  <c r="C10" i="5"/>
  <c r="B10" i="5"/>
  <c r="AA10" i="5"/>
  <c r="Z10" i="5"/>
  <c r="V10" i="5" l="1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<sst xmlns="http://schemas.openxmlformats.org/spreadsheetml/2006/main" count="1966" uniqueCount="251">
  <si>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</si>
  <si>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</si>
  <si>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</si>
  <si>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</si>
  <si>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</si>
  <si>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</si>
  <si>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</si>
  <si>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</si>
  <si>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</si>
  <si>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</si>
  <si>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</si>
  <si>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</si>
  <si>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</si>
  <si>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</si>
  <si>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</si>
  <si>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</si>
  <si>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</si>
  <si>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</si>
  <si>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</si>
  <si>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</si>
  <si>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</si>
  <si>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</si>
  <si>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</si>
  <si>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</si>
  <si>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</si>
  <si>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</si>
  <si>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</si>
  <si>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</si>
  <si>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</si>
  <si>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</si>
  <si>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</si>
  <si>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</si>
  <si>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</si>
  <si>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</si>
  <si>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</si>
  <si>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</si>
  <si>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</si>
  <si>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</si>
  <si>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</si>
  <si>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</si>
  <si>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</si>
  <si>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</si>
  <si>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</si>
  <si>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</si>
  <si>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</si>
  <si>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</si>
  <si>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</si>
  <si>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</si>
  <si>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</si>
  <si>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</si>
  <si>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</si>
  <si>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</si>
  <si>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</si>
  <si>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</si>
  <si>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</si>
  <si>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</si>
  <si>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</si>
  <si>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</si>
  <si>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</si>
  <si>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</si>
  <si>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</si>
  <si>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</si>
  <si>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</si>
  <si>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</si>
  <si>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</si>
  <si>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</si>
  <si>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</si>
  <si>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</si>
  <si>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</si>
  <si>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</si>
  <si>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</si>
  <si>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</si>
  <si>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</si>
  <si>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</si>
  <si>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</si>
  <si>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</si>
  <si>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</si>
  <si>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Brasieres o formadores</t>
  </si>
  <si>
    <t>Es nueva</t>
  </si>
  <si>
    <t>IV. DOTACIÓN DE ASEO E HIGIENE</t>
  </si>
  <si>
    <t>Pregunte al usuario si cuenta diariamente con los elementos de uso común, siguientes:</t>
  </si>
  <si>
    <t>Champú</t>
  </si>
  <si>
    <t>Papel higiénico</t>
  </si>
  <si>
    <t>Pregunte al usuario si cuenta con los elementos de uso personal, siguientes:</t>
  </si>
  <si>
    <t>Cepillo de dientes</t>
  </si>
  <si>
    <t>Cepillo o peinilla para el cabello</t>
  </si>
  <si>
    <t>La dotación escolar permanece bajo control del operador mientras no la estás usando, para evitar que su manejo pueda convertirse en riesgo para ti o tus compañeros.</t>
  </si>
  <si>
    <t>Cuentas con la dotación de material educativo, de acuerdo con lo requerido por la entidad educativa a la cual estás vinculado</t>
  </si>
  <si>
    <t>Juegos de mesa como loterías, dominós, ajedrez, parqués, entre otros</t>
  </si>
  <si>
    <t>Instrumentos musicales como tambor, maracas, marimba, guitarras, flautas, dulzaina, entre otros</t>
  </si>
  <si>
    <t>Mesa ping pong</t>
  </si>
  <si>
    <t>Mallas para baloncesto, voleibol o microfútbol, según las características de la infraestructura</t>
  </si>
  <si>
    <t>VII. ACTIVIDADES CULTURALES, RECREATIVAS Y DEPORTIVAS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</si>
  <si>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</si>
  <si>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</si>
  <si>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</si>
  <si>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</si>
  <si>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</si>
  <si>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</si>
  <si>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</si>
  <si>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</si>
  <si>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</si>
  <si>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</si>
  <si>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</si>
  <si>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</si>
  <si>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</si>
  <si>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</si>
  <si>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</si>
  <si>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</si>
  <si>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</si>
  <si>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</si>
  <si>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</si>
  <si>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</si>
  <si>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</si>
  <si>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</si>
  <si>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</si>
  <si>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</si>
  <si>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</si>
  <si>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</si>
  <si>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</si>
  <si>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</si>
  <si>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</si>
  <si>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</si>
  <si>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</si>
  <si>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</si>
  <si>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</si>
  <si>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</si>
  <si>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</si>
  <si>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</si>
  <si>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</si>
  <si>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</si>
  <si>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</si>
  <si>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</si>
  <si>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</si>
  <si>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</si>
  <si>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</si>
  <si>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</si>
  <si>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</si>
  <si>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</si>
  <si>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</si>
  <si>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</si>
  <si>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</si>
  <si>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</si>
  <si>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</si>
  <si>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</si>
  <si>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</si>
  <si>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</si>
  <si>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</si>
  <si>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</si>
  <si>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</si>
  <si>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</si>
  <si>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</si>
  <si>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</si>
  <si>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</si>
  <si>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</si>
  <si>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</si>
  <si>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</si>
  <si>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</si>
  <si>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 xml:space="preserve">	Una cama con sus partes ajustadas (puede ser planchón en concreto, hamaca o chinchorro) y con toldillo, de acuerdo con la necesidad</t>
  </si>
  <si>
    <t xml:space="preserve">	Un colchón o colchoneta de 15 centímetros de grosor o más (en material retardante al fuego, puede no requerirse cuando se aplique enfoque étnico) sin espumas o algodón por fuera. </t>
  </si>
  <si>
    <t xml:space="preserve">	Un caucho protector para colchón o colchoneta. Puede ser en material antifluido o caucho, debe estar en buenas condiciones; sin rotos ni descosido. </t>
  </si>
  <si>
    <t>Una almohada en buen estado sin rotos, ni descosida, ni manchas (pueden no requerirse cuando se aplique enfoque étnico).</t>
  </si>
  <si>
    <t xml:space="preserve">	Un juego de cama (funda, sábana y sobre sábana) en buen estado, sin rotos, ni descosidos, ni manchas. </t>
  </si>
  <si>
    <t xml:space="preserve">	Un cubre lecho o colcha según clima, sin rotos, descosidos, ni manchas.</t>
  </si>
  <si>
    <t xml:space="preserve">	Un closet, armario, locker u organizador para guardar elementos personales, elaborado en material de acuerdo con el clima, diseño de infraestructura y/o circunstancias y características de la población. </t>
  </si>
  <si>
    <t xml:space="preserve">	Ventilador según el clima.</t>
  </si>
  <si>
    <t xml:space="preserve">	Una cobija o manta según clima, en buen estado sin rotos, descosidos, ni manchas. </t>
  </si>
  <si>
    <t xml:space="preserve">	Pregunte al adolescente o joven, si cuenta con la dotación básica y luego pídale que lo lleve a su dormitorio para verificar el número de elementos y las condiciones de la dotación básica.</t>
  </si>
  <si>
    <t>Solicite al coordinador o persona responsable del vestuario, que le indique dónde se encuentra la dotación personal de cada niño, adolescente o joven. Pídale al usuario que lo acompañe y le permita verificar que cuente con los elementos siguientes:</t>
  </si>
  <si>
    <t xml:space="preserve">Pantalones o pantalones de sudadera / falda de diario </t>
  </si>
  <si>
    <t>Camisas o camisetas / blusas o camisetas de diario</t>
  </si>
  <si>
    <t>Saco o buzo según clima</t>
  </si>
  <si>
    <t>Calzoncillos o panties</t>
  </si>
  <si>
    <t>Medias (pares)</t>
  </si>
  <si>
    <t>Zapatos de uso diario</t>
  </si>
  <si>
    <t>Pantaloneta / short bicicletero</t>
  </si>
  <si>
    <t>Pijamas</t>
  </si>
  <si>
    <t>Toalla de uso personal</t>
  </si>
  <si>
    <t>Pantaloneta de baño / vestido de baño (según actividades y/o recursos institucionales en el PAI)</t>
  </si>
  <si>
    <t>Chanclas, chancletas o crocss</t>
  </si>
  <si>
    <t>Pregunte al adolescente o joven sobre el vestuario que ha recibido</t>
  </si>
  <si>
    <t>La dotación es solo para tu uso personal</t>
  </si>
  <si>
    <t>Los materiales son adecuados para el clima</t>
  </si>
  <si>
    <t>Es adecuado a tu identidad de género</t>
  </si>
  <si>
    <t>Es de tu talla, siempre está en buen estado (sin rotos, no esté descosida, deteriorada, descolorida, sin remiendos, etc.)</t>
  </si>
  <si>
    <t>Cuando se daña una prenda, te queda pequeña o se pierde, ¿te dan otra nueva?</t>
  </si>
  <si>
    <t xml:space="preserve">	Se dispone permanente de mudas para hacer los reemplazos por uso o deterioro.</t>
  </si>
  <si>
    <t>Siempre cuentas con el mismo número de prendas</t>
  </si>
  <si>
    <t>Tú familia o red de apoyo, según sus posibilidades puede traerte, 1 muda adicional.</t>
  </si>
  <si>
    <t>El vestuario que te entregan vulnera o afecta el libre desarrollo de su personalidad.</t>
  </si>
  <si>
    <t>Toallas higiénicas según necesidad</t>
  </si>
  <si>
    <t>Desodorante</t>
  </si>
  <si>
    <t>Máquina de afeitar según necesidad</t>
  </si>
  <si>
    <t xml:space="preserve">Corte de cabello (Voluntario) </t>
  </si>
  <si>
    <t>2 sobres por semana</t>
  </si>
  <si>
    <t>12 al año</t>
  </si>
  <si>
    <t>1 por año</t>
  </si>
  <si>
    <t>Según decisión del usuario</t>
  </si>
  <si>
    <t>Pregunte al adolescente o joven:</t>
  </si>
  <si>
    <t>VI. DOTACIÓN DE ELEMENTOS LÚDICO DEPORTIVOS  Y CENTRO DE INTERÉS - ARTES</t>
  </si>
  <si>
    <t>Pregunte al adolescente o joven si la modalidad cuenta con:</t>
  </si>
  <si>
    <t>Pelotas, raquetas de ping - pong, balones de fútbol, de baloncesto, de voleibol, softbol, béisbol, entre otros implementos deportivos</t>
  </si>
  <si>
    <t>Aros, theraband (azules y amarillas), frisbee, lazos, fuchiball, petos, conos, discos o platillos</t>
  </si>
  <si>
    <t>Papelógrafo</t>
  </si>
  <si>
    <t>Pinceles tamaño 4</t>
  </si>
  <si>
    <t>Pinceles tamaño 5</t>
  </si>
  <si>
    <t>Pinceles tamaño 6</t>
  </si>
  <si>
    <t>Lápices No. 2</t>
  </si>
  <si>
    <t>Vasos plásticos porta pinceles</t>
  </si>
  <si>
    <t>Taja lápiz</t>
  </si>
  <si>
    <t>Cajas de colores básicos por 12 unidades</t>
  </si>
  <si>
    <t>Cajas de crayones gruesos de diferentes colores</t>
  </si>
  <si>
    <t>Cajas de marcadores medianos de diferentes colores</t>
  </si>
  <si>
    <t>Tijeras plásticas de punta redonda</t>
  </si>
  <si>
    <t>Cartulina Bristol de diferentes colores, por octavos</t>
  </si>
  <si>
    <t>Vinilos colores básicos (amarillo, azul, rojo, blanco y negro)</t>
  </si>
  <si>
    <t>Papel silueta por octavos colores básicos (amarillo, azul, rojo, naranja, verde, violeta, blanco y negro)</t>
  </si>
  <si>
    <t>1 x C/20</t>
  </si>
  <si>
    <t>1 x C/10</t>
  </si>
  <si>
    <t>1 x C/50</t>
  </si>
  <si>
    <t>1 x C/100</t>
  </si>
  <si>
    <t>1 x 50</t>
  </si>
  <si>
    <t>10 x 20</t>
  </si>
  <si>
    <t>40 x 20</t>
  </si>
  <si>
    <t>20 x 20</t>
  </si>
  <si>
    <t>30 x 20</t>
  </si>
  <si>
    <t>Pregunte al adolescente o joven</t>
  </si>
  <si>
    <t>Existe un cronograma de actividades culturales, recreativas y deportivas</t>
  </si>
  <si>
    <t>Se planean y desarrollan actividades artísticas, culturales, deportivas, recreativas de acuerdo con los intereses de los adolescentes y jóvenes</t>
  </si>
  <si>
    <t>Has podido participar en las actividades que se realizan</t>
  </si>
  <si>
    <t>La actividad física no tiene un fin exclusivo de esparcimiento o de ocupación del tiempo; la práctica recreo - deportiva tiene un enfoque restaurativo centrado en el desarrollo personal y la resiliencia.</t>
  </si>
  <si>
    <t xml:space="preserve">Se gestiona la vinculación de adolescentes y jóvenes a programas dirigidos a la juventud a nivel distrital, municipal y departamental, permitiendo su acercamiento a los programas de formación ciudadana, a las iniciativas de protección y cuidado del ambiente, a la prevención de las adicciones, entre otros. </t>
  </si>
  <si>
    <t xml:space="preserve">Existen actas, registros fotográficos, videos o listados de asistencia, de las actividades culturales, recreativas y deportivas </t>
  </si>
  <si>
    <t>El código de ética está expuesto o publicado en un lugar visible.</t>
  </si>
  <si>
    <t>Los profesionales de esta modalidad te han socializado el código de ética</t>
  </si>
  <si>
    <t>Te han informado que puedes denunciar las faltas al código de ética</t>
  </si>
  <si>
    <t>El talento humano te trata como lo establece el código de ética</t>
  </si>
  <si>
    <t>OBSERVACIONES GENERALES DEL ADOLESCENTE O JOVEN
Registre las observaciones, sugerencias o peticiones que tenga el adolescente o joven, durante la aplicación de la entrevista.</t>
  </si>
  <si>
    <t>V. DOTACIÓN ESCOLAR</t>
  </si>
  <si>
    <t>VIII. CÓDIGO DE ÉTICA</t>
  </si>
  <si>
    <t>VI. DOTACIÓN DE ELEMENTOS LÚDICO DEPORTIVOS Y CENTRO DE INTERÉS - ARTES</t>
  </si>
  <si>
    <t xml:space="preserve">VIII. CÓDIGO DE ÉTICA      </t>
  </si>
  <si>
    <t>PROCESO
PROTECCIÓN
ENTREVISTA
INTERNADO RAJ SRPA</t>
  </si>
  <si>
    <t>Talco para pies pequeño</t>
  </si>
  <si>
    <t>Jabón de cuerpo</t>
  </si>
  <si>
    <t>Crema dental grande</t>
  </si>
  <si>
    <t>Crema de manos y cuerpo</t>
  </si>
  <si>
    <t>Bloqueador</t>
  </si>
  <si>
    <t>Gel antibacterial - alcohol glicerinado</t>
  </si>
  <si>
    <t>Toallas de papel</t>
  </si>
  <si>
    <t>F1.A55.G27.P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</si>
</sst>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8" borderId="5" xfId="0" applyFill="1" applyBorder="1"/>
    <xf numFmtId="0" fontId="0" fillId="8" borderId="0" xfId="0" applyFill="1"/>
    <xf numFmtId="0" fontId="1" fillId="9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0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9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2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4" xfId="0" applyNumberFormat="1" applyFont="1" applyBorder="1" applyAlignment="1">
      <alignment horizontal="center" vertical="center"/>
    </xf>
    <xf numFmtId="10" fontId="9" fillId="0" borderId="43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0" xfId="1" applyFont="1" applyBorder="1" applyAlignment="1">
      <alignment horizontal="center" vertical="center"/>
    </xf>
    <xf numFmtId="42" fontId="2" fillId="0" borderId="3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0" fillId="6" borderId="50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 wrapText="1"/>
    </xf>
    <xf numFmtId="0" fontId="6" fillId="8" borderId="48" xfId="0" applyFont="1" applyFill="1" applyBorder="1" applyAlignment="1">
      <alignment horizontal="center" vertical="center" wrapText="1"/>
    </xf>
    <xf numFmtId="0" fontId="6" fillId="8" borderId="49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9" borderId="42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4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0" borderId="5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33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showGridLines="0" view="pageBreakPreview" zoomScale="90" zoomScaleNormal="100" zoomScaleSheetLayoutView="90" workbookViewId="0">
      <selection activeCell="JL3" sqref="JL3:JM3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6" t="s">
        <v>141</v>
      </c>
      <c r="B1" s="67"/>
      <c r="C1" s="34"/>
      <c r="D1" s="40" t="s">
        <v>142</v>
      </c>
      <c r="E1" s="33"/>
      <c r="F1" s="32" t="s">
        <v>23</v>
      </c>
      <c r="G1" s="26"/>
      <c r="H1" s="31" t="s">
        <v>155</v>
      </c>
      <c r="I1" s="80" t="str">
        <f>+IF(OR(K19="",K22="",K25="",K28="",K31="",K34="",K37="",K40=""),"",(1-COUNTIF(K19:K42,"No cumple")/(8-COUNTIF(K19:K42,"No aplica"))))</f>
        <v/>
      </c>
      <c r="J1" s="81"/>
      <c r="K1" s="82"/>
      <c r="N1" s="30"/>
    </row>
    <row r="2" spans="1:14" ht="15" customHeight="1" x14ac:dyDescent="0.2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70"/>
      <c r="K2" s="71"/>
    </row>
    <row r="3" spans="1:14" ht="15" customHeight="1" x14ac:dyDescent="0.2">
      <c r="A3" s="72" t="s">
        <v>2</v>
      </c>
      <c r="B3" s="73"/>
      <c r="C3" s="73" t="s">
        <v>3</v>
      </c>
      <c r="D3" s="73"/>
      <c r="E3" s="73"/>
      <c r="F3" s="73"/>
      <c r="G3" s="73"/>
      <c r="H3" s="73"/>
      <c r="I3" s="73" t="s">
        <v>4</v>
      </c>
      <c r="J3" s="76"/>
      <c r="K3" s="77"/>
    </row>
    <row r="4" spans="1:14" ht="20.100000000000001" customHeight="1" x14ac:dyDescent="0.2">
      <c r="A4" s="74" t="str">
        <f>+IFERROR(VLOOKUP(G1,[2]Directorio!$B$2:$Z$1100,2,FALSE),"")</f>
        <v/>
      </c>
      <c r="B4" s="75"/>
      <c r="C4" s="75" t="str">
        <f>+IFERROR(VLOOKUP(G1,[2]Directorio!$B$2:$Z$1100,3,FALSE),"")</f>
        <v/>
      </c>
      <c r="D4" s="75"/>
      <c r="E4" s="75"/>
      <c r="F4" s="75"/>
      <c r="G4" s="75"/>
      <c r="H4" s="75"/>
      <c r="I4" s="75" t="str">
        <f>+IFERROR(VLOOKUP(G1,[2]Directorio!$B$2:$Z$1100,4,FALSE),"")</f>
        <v/>
      </c>
      <c r="J4" s="78"/>
      <c r="K4" s="79"/>
    </row>
    <row r="5" spans="1:14" ht="15" customHeight="1" x14ac:dyDescent="0.2">
      <c r="A5" s="72" t="s">
        <v>6</v>
      </c>
      <c r="B5" s="73"/>
      <c r="C5" s="73"/>
      <c r="D5" s="73"/>
      <c r="E5" s="73" t="s">
        <v>5</v>
      </c>
      <c r="F5" s="73"/>
      <c r="G5" s="73"/>
      <c r="H5" s="73"/>
      <c r="I5" s="73"/>
      <c r="J5" s="76"/>
      <c r="K5" s="77"/>
    </row>
    <row r="6" spans="1:14" ht="15" customHeight="1" x14ac:dyDescent="0.2">
      <c r="A6" s="104" t="str">
        <f>+IFERROR(VLOOKUP(G1,[2]Directorio!$B$2:$Z$1100,5,FALSE),"")</f>
        <v/>
      </c>
      <c r="B6" s="92"/>
      <c r="C6" s="92"/>
      <c r="D6" s="92"/>
      <c r="E6" s="92" t="str">
        <f>+IFERROR(VLOOKUP(G1,[2]Directorio!$B$2:$Z$1100,6,FALSE),"")</f>
        <v/>
      </c>
      <c r="F6" s="92"/>
      <c r="G6" s="92"/>
      <c r="H6" s="92"/>
      <c r="I6" s="92"/>
      <c r="J6" s="94"/>
      <c r="K6" s="108"/>
    </row>
    <row r="7" spans="1:14" ht="15" customHeight="1" x14ac:dyDescent="0.2">
      <c r="A7" s="72" t="s">
        <v>7</v>
      </c>
      <c r="B7" s="73"/>
      <c r="C7" s="73"/>
      <c r="D7" s="73"/>
      <c r="E7" s="73" t="s">
        <v>8</v>
      </c>
      <c r="F7" s="73"/>
      <c r="G7" s="73"/>
      <c r="H7" s="73" t="s">
        <v>9</v>
      </c>
      <c r="I7" s="73"/>
      <c r="J7" s="76"/>
      <c r="K7" s="77"/>
    </row>
    <row r="8" spans="1:14" ht="15" customHeight="1" x14ac:dyDescent="0.2">
      <c r="A8" s="104" t="str">
        <f>+IFERROR(VLOOKUP(G1,[2]Directorio!$B$2:$Z$1100,7,FALSE),"")</f>
        <v/>
      </c>
      <c r="B8" s="92"/>
      <c r="C8" s="92"/>
      <c r="D8" s="92"/>
      <c r="E8" s="92" t="str">
        <f>+IFERROR(VLOOKUP(G1,[2]Directorio!$B$2:$Z$1100,8,FALSE),"")</f>
        <v/>
      </c>
      <c r="F8" s="92"/>
      <c r="G8" s="92"/>
      <c r="H8" s="92" t="str">
        <f>+IFERROR(VLOOKUP(G1,[2]Directorio!$B$2:$Z$1100,9,FALSE),"")</f>
        <v/>
      </c>
      <c r="I8" s="92"/>
      <c r="J8" s="94"/>
      <c r="K8" s="108"/>
    </row>
    <row r="9" spans="1:14" ht="15" customHeight="1" x14ac:dyDescent="0.2">
      <c r="A9" s="72" t="s">
        <v>10</v>
      </c>
      <c r="B9" s="73"/>
      <c r="C9" s="73"/>
      <c r="D9" s="73" t="s">
        <v>11</v>
      </c>
      <c r="E9" s="73"/>
      <c r="F9" s="73"/>
      <c r="G9" s="73" t="s">
        <v>12</v>
      </c>
      <c r="H9" s="73"/>
      <c r="I9" s="73"/>
      <c r="J9" s="76"/>
      <c r="K9" s="77"/>
    </row>
    <row r="10" spans="1:14" ht="30" customHeight="1" thickBot="1" x14ac:dyDescent="0.25">
      <c r="A10" s="109" t="str">
        <f>+IFERROR(VLOOKUP(G1,[2]Directorio!$B$2:$Z$1100,10,FALSE),"")</f>
        <v/>
      </c>
      <c r="B10" s="110"/>
      <c r="C10" s="110"/>
      <c r="D10" s="110" t="str">
        <f>+IFERROR(VLOOKUP(G1,[2]Directorio!$B$2:$Z$1100,11,FALSE),"")</f>
        <v/>
      </c>
      <c r="E10" s="110"/>
      <c r="F10" s="110"/>
      <c r="G10" s="83" t="str">
        <f>+IFERROR(VLOOKUP(G1,[2]Directorio!$B$2:$Z$1100,12,FALSE),"")</f>
        <v/>
      </c>
      <c r="H10" s="83"/>
      <c r="I10" s="83"/>
      <c r="J10" s="84"/>
      <c r="K10" s="85"/>
    </row>
    <row r="11" spans="1:14" ht="15" customHeight="1" x14ac:dyDescent="0.2">
      <c r="A11" s="68" t="s">
        <v>13</v>
      </c>
      <c r="B11" s="69"/>
      <c r="C11" s="69"/>
      <c r="D11" s="69"/>
      <c r="E11" s="69"/>
      <c r="F11" s="69"/>
      <c r="G11" s="69"/>
      <c r="H11" s="69"/>
      <c r="I11" s="69"/>
      <c r="J11" s="70"/>
      <c r="K11" s="71"/>
    </row>
    <row r="12" spans="1:14" ht="15" customHeight="1" x14ac:dyDescent="0.2">
      <c r="A12" s="28" t="s">
        <v>60</v>
      </c>
      <c r="B12" s="73" t="s">
        <v>14</v>
      </c>
      <c r="C12" s="73"/>
      <c r="D12" s="73"/>
      <c r="E12" s="76" t="s">
        <v>15</v>
      </c>
      <c r="F12" s="93"/>
      <c r="G12" s="76" t="s">
        <v>16</v>
      </c>
      <c r="H12" s="93"/>
      <c r="I12" s="76" t="s">
        <v>61</v>
      </c>
      <c r="J12" s="101"/>
      <c r="K12" s="103"/>
    </row>
    <row r="13" spans="1:14" ht="15" customHeight="1" x14ac:dyDescent="0.2">
      <c r="A13" s="27" t="str">
        <f>+IFERROR(VLOOKUP(G1,[2]Directorio!$B$2:$Z$1100,13,FALSE),"")</f>
        <v/>
      </c>
      <c r="B13" s="92" t="str">
        <f>+IFERROR(VLOOKUP(G1,[2]Directorio!$B$2:$Z$1100,14,FALSE),"")</f>
        <v/>
      </c>
      <c r="C13" s="92"/>
      <c r="D13" s="92"/>
      <c r="E13" s="94" t="str">
        <f>+IFERROR(VLOOKUP(G1,[2]Directorio!$B$2:$Z$1100,15,FALSE),"")</f>
        <v/>
      </c>
      <c r="F13" s="95"/>
      <c r="G13" s="94" t="str">
        <f>+IFERROR(VLOOKUP(G1,[2]Directorio!$B$2:$Z$1100,16,FALSE),"")</f>
        <v/>
      </c>
      <c r="H13" s="95"/>
      <c r="I13" s="94" t="str">
        <f>+IFERROR(VLOOKUP(G1,[2]Directorio!$B$2:$Z$1100,17,FALSE),"")</f>
        <v/>
      </c>
      <c r="J13" s="106"/>
      <c r="K13" s="107"/>
    </row>
    <row r="14" spans="1:14" ht="15" customHeight="1" x14ac:dyDescent="0.2">
      <c r="A14" s="100" t="s">
        <v>17</v>
      </c>
      <c r="B14" s="93"/>
      <c r="C14" s="76" t="s">
        <v>18</v>
      </c>
      <c r="D14" s="93"/>
      <c r="E14" s="96" t="s">
        <v>62</v>
      </c>
      <c r="F14" s="97"/>
      <c r="G14" s="73" t="s">
        <v>19</v>
      </c>
      <c r="H14" s="73"/>
      <c r="I14" s="73" t="s">
        <v>20</v>
      </c>
      <c r="J14" s="76"/>
      <c r="K14" s="77"/>
    </row>
    <row r="15" spans="1:14" ht="15" customHeight="1" x14ac:dyDescent="0.2">
      <c r="A15" s="105" t="str">
        <f>+IFERROR(VLOOKUP(G1,[2]Directorio!$B$2:$Z$1100,18,FALSE),"")</f>
        <v/>
      </c>
      <c r="B15" s="95"/>
      <c r="C15" s="94" t="str">
        <f>+IFERROR(VLOOKUP(G1,[2]Directorio!$B$2:$Z$1100,19,FALSE),"")</f>
        <v/>
      </c>
      <c r="D15" s="95"/>
      <c r="E15" s="98" t="str">
        <f>+IFERROR(VLOOKUP(G1,[2]Directorio!$B$2:$Z$1100,20,FALSE),"")</f>
        <v/>
      </c>
      <c r="F15" s="99"/>
      <c r="G15" s="102" t="str">
        <f>+IFERROR(VLOOKUP(G1,[2]Directorio!$B$2:$Z$1100,21,FALSE),"")</f>
        <v/>
      </c>
      <c r="H15" s="102"/>
      <c r="I15" s="102" t="str">
        <f>+IFERROR(VLOOKUP(G1,[2]Directorio!$B$2:$Z$1100,22,FALSE),"")</f>
        <v/>
      </c>
      <c r="J15" s="98"/>
      <c r="K15" s="111"/>
    </row>
    <row r="16" spans="1:14" ht="15" customHeight="1" x14ac:dyDescent="0.2">
      <c r="A16" s="100" t="s">
        <v>21</v>
      </c>
      <c r="B16" s="93"/>
      <c r="C16" s="76" t="s">
        <v>22</v>
      </c>
      <c r="D16" s="101"/>
      <c r="E16" s="101"/>
      <c r="F16" s="101"/>
      <c r="G16" s="93"/>
      <c r="H16" s="76" t="s">
        <v>63</v>
      </c>
      <c r="I16" s="101"/>
      <c r="J16" s="101"/>
      <c r="K16" s="103"/>
    </row>
    <row r="17" spans="1:11" ht="15" customHeight="1" thickBot="1" x14ac:dyDescent="0.25">
      <c r="A17" s="86" t="str">
        <f>+IFERROR(VLOOKUP(G1,[2]Directorio!$B$2:$Z$1100,23,FALSE),"")</f>
        <v/>
      </c>
      <c r="B17" s="87"/>
      <c r="C17" s="88" t="str">
        <f>+IFERROR(VLOOKUP(G1,[2]Directorio!$B$2:$Z$1100,24,FALSE),"")</f>
        <v/>
      </c>
      <c r="D17" s="89"/>
      <c r="E17" s="89"/>
      <c r="F17" s="89"/>
      <c r="G17" s="90"/>
      <c r="H17" s="88" t="str">
        <f>+IFERROR(VLOOKUP(G1,[2]Directorio!$B$2:$Z$1100,25,FALSE),"")</f>
        <v/>
      </c>
      <c r="I17" s="89"/>
      <c r="J17" s="89"/>
      <c r="K17" s="91"/>
    </row>
    <row r="18" spans="1:11" ht="18" customHeight="1" thickBot="1" x14ac:dyDescent="0.25">
      <c r="A18" s="119" t="s">
        <v>153</v>
      </c>
      <c r="B18" s="120"/>
      <c r="C18" s="120"/>
      <c r="D18" s="120"/>
      <c r="E18" s="120"/>
      <c r="F18" s="120"/>
      <c r="G18" s="120"/>
      <c r="H18" s="120"/>
      <c r="I18" s="120"/>
      <c r="J18" s="120"/>
      <c r="K18" s="55" t="s">
        <v>33</v>
      </c>
    </row>
    <row r="19" spans="1:11" ht="30" customHeight="1" x14ac:dyDescent="0.2">
      <c r="A19" s="126" t="s">
        <v>75</v>
      </c>
      <c r="B19" s="127"/>
      <c r="C19" s="127"/>
      <c r="D19" s="127"/>
      <c r="E19" s="127"/>
      <c r="F19" s="127"/>
      <c r="G19" s="127"/>
      <c r="H19" s="127"/>
      <c r="I19" s="127"/>
      <c r="J19" s="128"/>
      <c r="K19" s="121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5" customHeight="1" x14ac:dyDescent="0.2">
      <c r="A20" s="47" t="s">
        <v>130</v>
      </c>
      <c r="B20" s="48" t="s">
        <v>131</v>
      </c>
      <c r="C20" s="48" t="s">
        <v>132</v>
      </c>
      <c r="D20" s="48" t="s">
        <v>133</v>
      </c>
      <c r="E20" s="48" t="s">
        <v>134</v>
      </c>
      <c r="F20" s="48" t="s">
        <v>135</v>
      </c>
      <c r="G20" s="48" t="s">
        <v>136</v>
      </c>
      <c r="H20" s="48" t="s">
        <v>137</v>
      </c>
      <c r="I20" s="48" t="s">
        <v>138</v>
      </c>
      <c r="J20" s="52" t="s">
        <v>139</v>
      </c>
      <c r="K20" s="122"/>
    </row>
    <row r="21" spans="1:11" ht="20.100000000000001" customHeight="1" thickBot="1" x14ac:dyDescent="0.25">
      <c r="A21" s="50" t="str">
        <f>+IF(Entrev.1!H10="Valide todas las variables","",Entrev.1!H10)</f>
        <v/>
      </c>
      <c r="B21" s="53" t="str">
        <f>+IF(Entrev.2!H10="Valide todas las variables","",Entrev.2!H10)</f>
        <v/>
      </c>
      <c r="C21" s="53" t="str">
        <f>+IF(Entrev.3!H10="Valide todas las variables","",Entrev.3!H10)</f>
        <v/>
      </c>
      <c r="D21" s="53" t="str">
        <f>+IF(Entrev.4!H10="Valide todas las variables","",Entrev.4!H10)</f>
        <v/>
      </c>
      <c r="E21" s="53" t="str">
        <f>+IF(Entrev.5!H10="Valide todas las variables","",Entrev.5!H10)</f>
        <v/>
      </c>
      <c r="F21" s="53" t="str">
        <f>+IF(Entrev.6!H10="Valide todas las variables","",Entrev.6!H10)</f>
        <v/>
      </c>
      <c r="G21" s="53" t="str">
        <f>+IF(Entrev.7!H10="Valide todas las variables","",Entrev.7!H10)</f>
        <v/>
      </c>
      <c r="H21" s="53" t="str">
        <f>+IF(Entrev.8!H10="Valide todas las variables","",Entrev.8!H10)</f>
        <v/>
      </c>
      <c r="I21" s="53" t="str">
        <f>+IF(Entrev.9!H10="Valide todas las variables","",Entrev.9!H10)</f>
        <v/>
      </c>
      <c r="J21" s="54" t="str">
        <f>+IF(Entrev.10!H10="Valide todas las variables","",Entrev.10!H10)</f>
        <v/>
      </c>
      <c r="K21" s="123"/>
    </row>
    <row r="22" spans="1:11" ht="30" customHeight="1" x14ac:dyDescent="0.2">
      <c r="A22" s="124" t="s">
        <v>76</v>
      </c>
      <c r="B22" s="125"/>
      <c r="C22" s="125"/>
      <c r="D22" s="125"/>
      <c r="E22" s="125"/>
      <c r="F22" s="125"/>
      <c r="G22" s="125"/>
      <c r="H22" s="125"/>
      <c r="I22" s="125"/>
      <c r="J22" s="129"/>
      <c r="K22" s="121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7" t="s">
        <v>130</v>
      </c>
      <c r="B23" s="48" t="s">
        <v>131</v>
      </c>
      <c r="C23" s="48" t="s">
        <v>132</v>
      </c>
      <c r="D23" s="48" t="s">
        <v>133</v>
      </c>
      <c r="E23" s="48" t="s">
        <v>134</v>
      </c>
      <c r="F23" s="48" t="s">
        <v>135</v>
      </c>
      <c r="G23" s="48" t="s">
        <v>136</v>
      </c>
      <c r="H23" s="48" t="s">
        <v>137</v>
      </c>
      <c r="I23" s="48" t="s">
        <v>138</v>
      </c>
      <c r="J23" s="49" t="s">
        <v>139</v>
      </c>
      <c r="K23" s="122"/>
    </row>
    <row r="24" spans="1:11" ht="20.100000000000001" customHeight="1" thickBot="1" x14ac:dyDescent="0.25">
      <c r="A24" s="50" t="str">
        <f>+IF(Entrev.1!H21="Valide todas las variables","",Entrev.1!H21)</f>
        <v/>
      </c>
      <c r="B24" s="53" t="str">
        <f>+IF(Entrev.2!H21="Valide todas las variables","",Entrev.2!H21)</f>
        <v/>
      </c>
      <c r="C24" s="53" t="str">
        <f>+IF(Entrev.3!H21="Valide todas las variables","",Entrev.3!H21)</f>
        <v/>
      </c>
      <c r="D24" s="53" t="str">
        <f>+IF(Entrev.4!H21="Valide todas las variables","",Entrev.4!H21)</f>
        <v/>
      </c>
      <c r="E24" s="53" t="str">
        <f>+IF(Entrev.5!H21="Valide todas las variables","",Entrev.5!H21)</f>
        <v/>
      </c>
      <c r="F24" s="53" t="str">
        <f>+IF(Entrev.6!H21="Valide todas las variables","",Entrev.6!H21)</f>
        <v/>
      </c>
      <c r="G24" s="53" t="str">
        <f>+IF(Entrev.7!H21="Valide todas las variables","",Entrev.7!H21)</f>
        <v/>
      </c>
      <c r="H24" s="53" t="str">
        <f>+IF(Entrev.8!H21="Valide todas las variables","",Entrev.8!H21)</f>
        <v/>
      </c>
      <c r="I24" s="53" t="str">
        <f>+IF(Entrev.9!H21="Valide todas las variables","",Entrev.9!H21)</f>
        <v/>
      </c>
      <c r="J24" s="54" t="str">
        <f>+IF(Entrev.10!H21="Valide todas las variables","",Entrev.10!H21)</f>
        <v/>
      </c>
      <c r="K24" s="123"/>
    </row>
    <row r="25" spans="1:11" ht="30" customHeight="1" x14ac:dyDescent="0.2">
      <c r="A25" s="124" t="s">
        <v>121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1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7" t="s">
        <v>130</v>
      </c>
      <c r="B26" s="48" t="s">
        <v>131</v>
      </c>
      <c r="C26" s="48" t="s">
        <v>132</v>
      </c>
      <c r="D26" s="48" t="s">
        <v>133</v>
      </c>
      <c r="E26" s="48" t="s">
        <v>134</v>
      </c>
      <c r="F26" s="48" t="s">
        <v>135</v>
      </c>
      <c r="G26" s="48" t="s">
        <v>136</v>
      </c>
      <c r="H26" s="48" t="s">
        <v>137</v>
      </c>
      <c r="I26" s="48" t="s">
        <v>138</v>
      </c>
      <c r="J26" s="49" t="s">
        <v>139</v>
      </c>
      <c r="K26" s="122"/>
    </row>
    <row r="27" spans="1:11" ht="20.100000000000001" customHeight="1" thickBot="1" x14ac:dyDescent="0.25">
      <c r="A27" s="50" t="str">
        <f>+IF(Entrev.1!H35="Valide todas las variables","",Entrev.1!H35)</f>
        <v/>
      </c>
      <c r="B27" s="53" t="str">
        <f>+IF(Entrev.2!H35="Valide todas las variables","",Entrev.2!H35)</f>
        <v/>
      </c>
      <c r="C27" s="53" t="str">
        <f>+IF(Entrev.3!H35="Valide todas las variables","",Entrev.3!H35)</f>
        <v/>
      </c>
      <c r="D27" s="53" t="str">
        <f>+IF(Entrev.4!H35="Valide todas las variables","",Entrev.4!H35)</f>
        <v/>
      </c>
      <c r="E27" s="53" t="str">
        <f>+IF(Entrev.5!H35="Valide todas las variables","",Entrev.5!H35)</f>
        <v/>
      </c>
      <c r="F27" s="53" t="str">
        <f>+IF(Entrev.6!H35="Valide todas las variables","",Entrev.6!H35)</f>
        <v/>
      </c>
      <c r="G27" s="53" t="str">
        <f>+IF(Entrev.7!H35="Valide todas las variables","",Entrev.7!H35)</f>
        <v/>
      </c>
      <c r="H27" s="53" t="str">
        <f>+IF(Entrev.8!H35="Valide todas las variables","",Entrev.8!H35)</f>
        <v/>
      </c>
      <c r="I27" s="53" t="str">
        <f>+IF(Entrev.9!H35="Valide todas las variables","",Entrev.9!H35)</f>
        <v/>
      </c>
      <c r="J27" s="54" t="str">
        <f>+IF(Entrev.10!H35="Valide todas las variables","",Entrev.10!H35)</f>
        <v/>
      </c>
      <c r="K27" s="123"/>
    </row>
    <row r="28" spans="1:11" ht="30" customHeight="1" x14ac:dyDescent="0.2">
      <c r="A28" s="124" t="s">
        <v>79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1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7" t="s">
        <v>130</v>
      </c>
      <c r="B29" s="48" t="s">
        <v>131</v>
      </c>
      <c r="C29" s="48" t="s">
        <v>132</v>
      </c>
      <c r="D29" s="48" t="s">
        <v>133</v>
      </c>
      <c r="E29" s="48" t="s">
        <v>134</v>
      </c>
      <c r="F29" s="48" t="s">
        <v>135</v>
      </c>
      <c r="G29" s="48" t="s">
        <v>136</v>
      </c>
      <c r="H29" s="48" t="s">
        <v>137</v>
      </c>
      <c r="I29" s="48" t="s">
        <v>138</v>
      </c>
      <c r="J29" s="49" t="s">
        <v>139</v>
      </c>
      <c r="K29" s="122"/>
    </row>
    <row r="30" spans="1:11" ht="20.100000000000001" customHeight="1" thickBot="1" x14ac:dyDescent="0.25">
      <c r="A30" s="50" t="str">
        <f>+IF(Entrev.1!H47="Valide todas las variables","",Entrev.1!H47)</f>
        <v/>
      </c>
      <c r="B30" s="53" t="str">
        <f>+IF(Entrev.2!H47="Valide todas las variables","",Entrev.2!H47)</f>
        <v/>
      </c>
      <c r="C30" s="53" t="str">
        <f>+IF(Entrev.3!H47="Valide todas las variables","",Entrev.3!H47)</f>
        <v/>
      </c>
      <c r="D30" s="53" t="str">
        <f>+IF(Entrev.4!H47="Valide todas las variables","",Entrev.4!H47)</f>
        <v/>
      </c>
      <c r="E30" s="53" t="str">
        <f>+IF(Entrev.5!H47="Valide todas las variables","",Entrev.5!H47)</f>
        <v/>
      </c>
      <c r="F30" s="53" t="str">
        <f>+IF(Entrev.6!H47="Valide todas las variables","",Entrev.6!H47)</f>
        <v/>
      </c>
      <c r="G30" s="53" t="str">
        <f>+IF(Entrev.7!H47="Valide todas las variables","",Entrev.7!H47)</f>
        <v/>
      </c>
      <c r="H30" s="53" t="str">
        <f>+IF(Entrev.8!H47="Valide todas las variables","",Entrev.8!H47)</f>
        <v/>
      </c>
      <c r="I30" s="53" t="str">
        <f>+IF(Entrev.9!H47="Valide todas las variables","",Entrev.9!H47)</f>
        <v/>
      </c>
      <c r="J30" s="54" t="str">
        <f>+IF(Entrev.10!H47="Valide todas las variables","",Entrev.10!H47)</f>
        <v/>
      </c>
      <c r="K30" s="123"/>
    </row>
    <row r="31" spans="1:11" ht="30" customHeight="1" x14ac:dyDescent="0.2">
      <c r="A31" s="124" t="s">
        <v>238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1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47" t="s">
        <v>130</v>
      </c>
      <c r="B32" s="48" t="s">
        <v>131</v>
      </c>
      <c r="C32" s="48" t="s">
        <v>132</v>
      </c>
      <c r="D32" s="48" t="s">
        <v>133</v>
      </c>
      <c r="E32" s="48" t="s">
        <v>134</v>
      </c>
      <c r="F32" s="48" t="s">
        <v>135</v>
      </c>
      <c r="G32" s="48" t="s">
        <v>136</v>
      </c>
      <c r="H32" s="48" t="s">
        <v>137</v>
      </c>
      <c r="I32" s="48" t="s">
        <v>138</v>
      </c>
      <c r="J32" s="49" t="s">
        <v>139</v>
      </c>
      <c r="K32" s="122"/>
    </row>
    <row r="33" spans="1:11" ht="20.100000000000001" customHeight="1" thickBot="1" x14ac:dyDescent="0.25">
      <c r="A33" s="50" t="str">
        <f>+IF(Entrev.1!H65="Valide todas las variables","",Entrev.1!H65)</f>
        <v/>
      </c>
      <c r="B33" s="53" t="str">
        <f>+IF(Entrev.2!H65="Valide todas las variables","",Entrev.2!H65)</f>
        <v/>
      </c>
      <c r="C33" s="53" t="str">
        <f>+IF(Entrev.3!H65="Valide todas las variables","",Entrev.3!H65)</f>
        <v/>
      </c>
      <c r="D33" s="53" t="str">
        <f>+IF(Entrev.4!H65="Valide todas las variables","",Entrev.4!H65)</f>
        <v/>
      </c>
      <c r="E33" s="53" t="str">
        <f>+IF(Entrev.5!H65="Valide todas las variables","",Entrev.5!H65)</f>
        <v/>
      </c>
      <c r="F33" s="53" t="str">
        <f>+IF(Entrev.6!H65="Valide todas las variables","",Entrev.6!H65)</f>
        <v/>
      </c>
      <c r="G33" s="53" t="str">
        <f>+IF(Entrev.7!H65="Valide todas las variables","",Entrev.7!H65)</f>
        <v/>
      </c>
      <c r="H33" s="53" t="str">
        <f>+IF(Entrev.8!H65="Valide todas las variables","",Entrev.8!H65)</f>
        <v/>
      </c>
      <c r="I33" s="53" t="str">
        <f>+IF(Entrev.9!H65="Valide todas las variables","",Entrev.9!H65)</f>
        <v/>
      </c>
      <c r="J33" s="54" t="str">
        <f>+IF(Entrev.10!H65="Valide todas las variables","",Entrev.10!H65)</f>
        <v/>
      </c>
      <c r="K33" s="123"/>
    </row>
    <row r="34" spans="1:11" ht="30" customHeight="1" x14ac:dyDescent="0.2">
      <c r="A34" s="124" t="s">
        <v>240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1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47" t="s">
        <v>130</v>
      </c>
      <c r="B35" s="48" t="s">
        <v>131</v>
      </c>
      <c r="C35" s="48" t="s">
        <v>132</v>
      </c>
      <c r="D35" s="48" t="s">
        <v>133</v>
      </c>
      <c r="E35" s="48" t="s">
        <v>134</v>
      </c>
      <c r="F35" s="48" t="s">
        <v>135</v>
      </c>
      <c r="G35" s="48" t="s">
        <v>136</v>
      </c>
      <c r="H35" s="48" t="s">
        <v>137</v>
      </c>
      <c r="I35" s="48" t="s">
        <v>138</v>
      </c>
      <c r="J35" s="49" t="s">
        <v>139</v>
      </c>
      <c r="K35" s="122"/>
    </row>
    <row r="36" spans="1:11" ht="20.100000000000001" customHeight="1" thickBot="1" x14ac:dyDescent="0.25">
      <c r="A36" s="50" t="str">
        <f>+IF(Entrev.1!H69="Valide todas las variables","",Entrev.1!H69)</f>
        <v/>
      </c>
      <c r="B36" s="53" t="str">
        <f>+IF(Entrev.2!H69="Valide todas las variables","",Entrev.2!H69)</f>
        <v/>
      </c>
      <c r="C36" s="53" t="str">
        <f>+IF(Entrev.3!H69="Valide todas las variables","",Entrev.3!H69)</f>
        <v/>
      </c>
      <c r="D36" s="53" t="str">
        <f>+IF(Entrev.4!H69="Valide todas las variables","",Entrev.4!H69)</f>
        <v/>
      </c>
      <c r="E36" s="53" t="str">
        <f>+IF(Entrev.5!H69="Valide todas las variables","",Entrev.5!H69)</f>
        <v/>
      </c>
      <c r="F36" s="53" t="str">
        <f>+IF(Entrev.6!H69="Valide todas las variables","",Entrev.6!H69)</f>
        <v/>
      </c>
      <c r="G36" s="53" t="str">
        <f>+IF(Entrev.7!H69="Valide todas las variables","",Entrev.7!H69)</f>
        <v/>
      </c>
      <c r="H36" s="53" t="str">
        <f>+IF(Entrev.8!H69="Valide todas las variables","",Entrev.8!H69)</f>
        <v/>
      </c>
      <c r="I36" s="53" t="str">
        <f>+IF(Entrev.9!H69="Valide todas las variables","",Entrev.9!H69)</f>
        <v/>
      </c>
      <c r="J36" s="54" t="str">
        <f>+IF(Entrev.10!H69="Valide todas las variables","",Entrev.10!H69)</f>
        <v/>
      </c>
      <c r="K36" s="123"/>
    </row>
    <row r="37" spans="1:11" ht="30" customHeight="1" x14ac:dyDescent="0.2">
      <c r="A37" s="124" t="s">
        <v>92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1" t="str">
        <f>+IF(AND(A39="",B39="",C39="",D39="",E39="",F39="",G39="",H39="",I39="",J39=""),"",IF(OR(A39="No cumple",B39="No cumple",C39="No cumple",D39="No cumple",E39="No cumple",F39="No cumple",G39="No cumple",H39="No cumple",I39="No cumple",J39="No cumple"),"No cumple",IF(OR(A39="Cumple",B39="Cumple",C39="Cumple",D39="Cumple",E39="Cumple",F39="Cumple",G39="Cumple",H39="Cumple",I39="Cumple",J39="Cumple"),"Cumple","No aplica")))</f>
        <v/>
      </c>
    </row>
    <row r="38" spans="1:11" ht="12.75" customHeight="1" x14ac:dyDescent="0.2">
      <c r="A38" s="47" t="s">
        <v>130</v>
      </c>
      <c r="B38" s="48" t="s">
        <v>131</v>
      </c>
      <c r="C38" s="48" t="s">
        <v>132</v>
      </c>
      <c r="D38" s="48" t="s">
        <v>133</v>
      </c>
      <c r="E38" s="48" t="s">
        <v>134</v>
      </c>
      <c r="F38" s="48" t="s">
        <v>135</v>
      </c>
      <c r="G38" s="48" t="s">
        <v>136</v>
      </c>
      <c r="H38" s="48" t="s">
        <v>137</v>
      </c>
      <c r="I38" s="48" t="s">
        <v>138</v>
      </c>
      <c r="J38" s="49" t="s">
        <v>139</v>
      </c>
      <c r="K38" s="122"/>
    </row>
    <row r="39" spans="1:11" ht="20.100000000000001" customHeight="1" thickBot="1" x14ac:dyDescent="0.25">
      <c r="A39" s="50" t="str">
        <f>+IF(Entrev.1!H91="Valide todas las variables","",Entrev.1!H91)</f>
        <v/>
      </c>
      <c r="B39" s="53" t="str">
        <f>+IF(Entrev.2!H91="Valide todas las variables","",Entrev.2!H91)</f>
        <v/>
      </c>
      <c r="C39" s="53" t="str">
        <f>+IF(Entrev.3!H91="Valide todas las variables","",Entrev.3!H91)</f>
        <v/>
      </c>
      <c r="D39" s="53" t="str">
        <f>+IF(Entrev.4!H91="Valide todas las variables","",Entrev.4!H91)</f>
        <v/>
      </c>
      <c r="E39" s="53" t="str">
        <f>+IF(Entrev.5!H91="Valide todas las variables","",Entrev.5!H91)</f>
        <v/>
      </c>
      <c r="F39" s="53" t="str">
        <f>+IF(Entrev.6!H91="Valide todas las variables","",Entrev.6!H91)</f>
        <v/>
      </c>
      <c r="G39" s="53" t="str">
        <f>+IF(Entrev.7!H91="Valide todas las variables","",Entrev.7!H91)</f>
        <v/>
      </c>
      <c r="H39" s="53" t="str">
        <f>+IF(Entrev.8!H91="Valide todas las variables","",Entrev.8!H91)</f>
        <v/>
      </c>
      <c r="I39" s="53" t="str">
        <f>+IF(Entrev.9!H91="Valide todas las variables","",Entrev.9!H91)</f>
        <v/>
      </c>
      <c r="J39" s="54" t="str">
        <f>+IF(Entrev.10!H91="Valide todas las variables","",Entrev.10!H91)</f>
        <v/>
      </c>
      <c r="K39" s="123"/>
    </row>
    <row r="40" spans="1:11" ht="30" customHeight="1" x14ac:dyDescent="0.2">
      <c r="A40" s="124" t="s">
        <v>239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1" t="str">
        <f>+IF(AND(A42="",B42="",C42="",D42="",E42="",F42="",G42="",H42="",I42="",J42=""),"",IF(OR(A42="No cumple",B42="No cumple",C42="No cumple",D42="No cumple",E42="No cumple",F42="No cumple",G42="No cumple",H42="No cumple",I42="No cumple",J42="No cumple"),"No cumple",IF(OR(A42="Cumple",B42="Cumple",C42="Cumple",D42="Cumple",E42="Cumple",F42="Cumple",G42="Cumple",H42="Cumple",I42="Cumple",J42="Cumple"),"Cumple","No aplica")))</f>
        <v/>
      </c>
    </row>
    <row r="41" spans="1:11" ht="12.75" customHeight="1" x14ac:dyDescent="0.2">
      <c r="A41" s="47" t="s">
        <v>130</v>
      </c>
      <c r="B41" s="48" t="s">
        <v>131</v>
      </c>
      <c r="C41" s="48" t="s">
        <v>132</v>
      </c>
      <c r="D41" s="48" t="s">
        <v>133</v>
      </c>
      <c r="E41" s="48" t="s">
        <v>134</v>
      </c>
      <c r="F41" s="48" t="s">
        <v>135</v>
      </c>
      <c r="G41" s="48" t="s">
        <v>136</v>
      </c>
      <c r="H41" s="48" t="s">
        <v>137</v>
      </c>
      <c r="I41" s="48" t="s">
        <v>138</v>
      </c>
      <c r="J41" s="49" t="s">
        <v>139</v>
      </c>
      <c r="K41" s="122"/>
    </row>
    <row r="42" spans="1:11" ht="20.100000000000001" customHeight="1" thickBot="1" x14ac:dyDescent="0.25">
      <c r="A42" s="50" t="str">
        <f>+IF(Entrev.1!H99="Valide todas las variables","",Entrev.1!H99)</f>
        <v/>
      </c>
      <c r="B42" s="53" t="str">
        <f>+IF(Entrev.2!H99="Valide todas las variables","",Entrev.2!H99)</f>
        <v/>
      </c>
      <c r="C42" s="53" t="str">
        <f>+IF(Entrev.3!H99="Valide todas las variables","",Entrev.3!H99)</f>
        <v/>
      </c>
      <c r="D42" s="53" t="str">
        <f>+IF(Entrev.4!H99="Valide todas las variables","",Entrev.4!H99)</f>
        <v/>
      </c>
      <c r="E42" s="53" t="str">
        <f>+IF(Entrev.5!H99="Valide todas las variables","",Entrev.5!H99)</f>
        <v/>
      </c>
      <c r="F42" s="53" t="str">
        <f>+IF(Entrev.6!H99="Valide todas las variables","",Entrev.6!H99)</f>
        <v/>
      </c>
      <c r="G42" s="53" t="str">
        <f>+IF(Entrev.7!H99="Valide todas las variables","",Entrev.7!H99)</f>
        <v/>
      </c>
      <c r="H42" s="53" t="str">
        <f>+IF(Entrev.8!H99="Valide todas las variables","",Entrev.8!H99)</f>
        <v/>
      </c>
      <c r="I42" s="53" t="str">
        <f>+IF(Entrev.9!H99="Valide todas las variables","",Entrev.9!H99)</f>
        <v/>
      </c>
      <c r="J42" s="54" t="str">
        <f>+IF(Entrev.10!H99="Valide todas las variables","",Entrev.10!H99)</f>
        <v/>
      </c>
      <c r="K42" s="123"/>
    </row>
    <row r="43" spans="1:11" ht="20.100000000000001" customHeight="1" x14ac:dyDescent="0.2">
      <c r="A43" s="112" t="s">
        <v>140</v>
      </c>
      <c r="B43" s="113"/>
      <c r="C43" s="113"/>
      <c r="D43" s="113"/>
      <c r="E43" s="113"/>
      <c r="F43" s="113"/>
      <c r="G43" s="113"/>
      <c r="H43" s="113"/>
      <c r="I43" s="113"/>
      <c r="J43" s="114"/>
      <c r="K43" s="115"/>
    </row>
    <row r="44" spans="1:11" ht="24.95" customHeight="1" x14ac:dyDescent="0.2">
      <c r="A44" s="21" t="s">
        <v>49</v>
      </c>
      <c r="B44" s="116"/>
      <c r="C44" s="116"/>
      <c r="D44" s="116"/>
      <c r="E44" s="116"/>
      <c r="F44" s="20" t="s">
        <v>50</v>
      </c>
      <c r="G44" s="116"/>
      <c r="H44" s="116"/>
      <c r="I44" s="116"/>
      <c r="J44" s="117"/>
      <c r="K44" s="118"/>
    </row>
    <row r="45" spans="1:11" ht="24.95" customHeight="1" x14ac:dyDescent="0.2">
      <c r="A45" s="21" t="s">
        <v>45</v>
      </c>
      <c r="B45" s="116"/>
      <c r="C45" s="116"/>
      <c r="D45" s="116"/>
      <c r="E45" s="116"/>
      <c r="F45" s="20" t="s">
        <v>45</v>
      </c>
      <c r="G45" s="116"/>
      <c r="H45" s="116"/>
      <c r="I45" s="116"/>
      <c r="J45" s="117"/>
      <c r="K45" s="118"/>
    </row>
    <row r="46" spans="1:11" ht="24.95" customHeight="1" x14ac:dyDescent="0.2">
      <c r="A46" s="21" t="s">
        <v>48</v>
      </c>
      <c r="B46" s="116"/>
      <c r="C46" s="116"/>
      <c r="D46" s="116"/>
      <c r="E46" s="116"/>
      <c r="F46" s="20" t="s">
        <v>48</v>
      </c>
      <c r="G46" s="116"/>
      <c r="H46" s="116"/>
      <c r="I46" s="116"/>
      <c r="J46" s="117"/>
      <c r="K46" s="118"/>
    </row>
    <row r="47" spans="1:11" ht="24.95" customHeight="1" x14ac:dyDescent="0.2">
      <c r="A47" s="21" t="s">
        <v>47</v>
      </c>
      <c r="B47" s="116"/>
      <c r="C47" s="116"/>
      <c r="D47" s="116"/>
      <c r="E47" s="116"/>
      <c r="F47" s="20" t="s">
        <v>47</v>
      </c>
      <c r="G47" s="116"/>
      <c r="H47" s="116"/>
      <c r="I47" s="116"/>
      <c r="J47" s="117"/>
      <c r="K47" s="118"/>
    </row>
    <row r="48" spans="1:11" ht="39.950000000000003" customHeight="1" x14ac:dyDescent="0.2">
      <c r="A48" s="21" t="s">
        <v>46</v>
      </c>
      <c r="B48" s="116"/>
      <c r="C48" s="116"/>
      <c r="D48" s="116"/>
      <c r="E48" s="116"/>
      <c r="F48" s="20" t="s">
        <v>46</v>
      </c>
      <c r="G48" s="116"/>
      <c r="H48" s="116"/>
      <c r="I48" s="116"/>
      <c r="J48" s="117"/>
      <c r="K48" s="118"/>
    </row>
    <row r="49" spans="1:11" ht="5.0999999999999996" customHeight="1" x14ac:dyDescent="0.2">
      <c r="A49" s="72"/>
      <c r="B49" s="73"/>
      <c r="C49" s="73"/>
      <c r="D49" s="73"/>
      <c r="E49" s="73"/>
      <c r="F49" s="73"/>
      <c r="G49" s="73"/>
      <c r="H49" s="73"/>
      <c r="I49" s="73"/>
      <c r="J49" s="76"/>
      <c r="K49" s="77"/>
    </row>
    <row r="50" spans="1:11" ht="24.95" customHeight="1" x14ac:dyDescent="0.2">
      <c r="A50" s="21" t="s">
        <v>51</v>
      </c>
      <c r="B50" s="116"/>
      <c r="C50" s="116"/>
      <c r="D50" s="116"/>
      <c r="E50" s="116"/>
      <c r="F50" s="20" t="s">
        <v>52</v>
      </c>
      <c r="G50" s="116"/>
      <c r="H50" s="116"/>
      <c r="I50" s="116"/>
      <c r="J50" s="117"/>
      <c r="K50" s="118"/>
    </row>
    <row r="51" spans="1:11" ht="24.95" customHeight="1" x14ac:dyDescent="0.2">
      <c r="A51" s="21" t="s">
        <v>45</v>
      </c>
      <c r="B51" s="116"/>
      <c r="C51" s="116"/>
      <c r="D51" s="116"/>
      <c r="E51" s="116"/>
      <c r="F51" s="20" t="s">
        <v>45</v>
      </c>
      <c r="G51" s="116"/>
      <c r="H51" s="116"/>
      <c r="I51" s="116"/>
      <c r="J51" s="117"/>
      <c r="K51" s="118"/>
    </row>
    <row r="52" spans="1:11" ht="24.95" customHeight="1" x14ac:dyDescent="0.2">
      <c r="A52" s="21" t="s">
        <v>48</v>
      </c>
      <c r="B52" s="116"/>
      <c r="C52" s="116"/>
      <c r="D52" s="116"/>
      <c r="E52" s="116"/>
      <c r="F52" s="20" t="s">
        <v>48</v>
      </c>
      <c r="G52" s="116"/>
      <c r="H52" s="116"/>
      <c r="I52" s="116"/>
      <c r="J52" s="117"/>
      <c r="K52" s="118"/>
    </row>
    <row r="53" spans="1:11" ht="24.95" customHeight="1" x14ac:dyDescent="0.2">
      <c r="A53" s="21" t="s">
        <v>47</v>
      </c>
      <c r="B53" s="116"/>
      <c r="C53" s="116"/>
      <c r="D53" s="116"/>
      <c r="E53" s="116"/>
      <c r="F53" s="20" t="s">
        <v>47</v>
      </c>
      <c r="G53" s="116"/>
      <c r="H53" s="116"/>
      <c r="I53" s="116"/>
      <c r="J53" s="117"/>
      <c r="K53" s="118"/>
    </row>
    <row r="54" spans="1:11" ht="39.950000000000003" customHeight="1" x14ac:dyDescent="0.2">
      <c r="A54" s="21" t="s">
        <v>46</v>
      </c>
      <c r="B54" s="116"/>
      <c r="C54" s="116"/>
      <c r="D54" s="116"/>
      <c r="E54" s="116"/>
      <c r="F54" s="20" t="s">
        <v>46</v>
      </c>
      <c r="G54" s="116"/>
      <c r="H54" s="116"/>
      <c r="I54" s="116"/>
      <c r="J54" s="117"/>
      <c r="K54" s="118"/>
    </row>
  </sheetData>
  <sheetProtection algorithmName="SHA-512" hashValue="Jaei4pnraZ6wodLOoYgz3hJ5jsWOYsUrHg4tQl9hNUSKNuMBV8zDXerF5O1ipcsShu/SEyzhetOu9Yxdref95A==" saltValue="RzYOmNG0FWUiLXB7zyOyUA==" spinCount="100000" sheet="1" formatRows="0"/>
  <mergeCells count="89">
    <mergeCell ref="K34:K36"/>
    <mergeCell ref="B45:E45"/>
    <mergeCell ref="B46:E46"/>
    <mergeCell ref="G46:K46"/>
    <mergeCell ref="G45:K45"/>
    <mergeCell ref="K19:K21"/>
    <mergeCell ref="K22:K24"/>
    <mergeCell ref="K25:K27"/>
    <mergeCell ref="K28:K30"/>
    <mergeCell ref="K31:K33"/>
    <mergeCell ref="B54:E54"/>
    <mergeCell ref="G54:K54"/>
    <mergeCell ref="B47:E47"/>
    <mergeCell ref="G47:K47"/>
    <mergeCell ref="B48:E48"/>
    <mergeCell ref="G48:K48"/>
    <mergeCell ref="A49:K49"/>
    <mergeCell ref="B50:E50"/>
    <mergeCell ref="G50:K50"/>
    <mergeCell ref="B51:E51"/>
    <mergeCell ref="G51:K51"/>
    <mergeCell ref="B52:E52"/>
    <mergeCell ref="G52:K52"/>
    <mergeCell ref="B53:E53"/>
    <mergeCell ref="G53:K53"/>
    <mergeCell ref="I15:K15"/>
    <mergeCell ref="G14:H14"/>
    <mergeCell ref="A43:K43"/>
    <mergeCell ref="B44:E44"/>
    <mergeCell ref="G44:K44"/>
    <mergeCell ref="A18:J18"/>
    <mergeCell ref="K37:K39"/>
    <mergeCell ref="K40:K42"/>
    <mergeCell ref="A34:J34"/>
    <mergeCell ref="A37:J37"/>
    <mergeCell ref="A40:J40"/>
    <mergeCell ref="A19:J19"/>
    <mergeCell ref="A22:J22"/>
    <mergeCell ref="A25:J25"/>
    <mergeCell ref="A28:J28"/>
    <mergeCell ref="A31:J31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333" priority="26" operator="equal">
      <formula>"No aplica"</formula>
    </cfRule>
    <cfRule type="containsText" dxfId="332" priority="27" operator="containsText" text="No cumple">
      <formula>NOT(ISERROR(SEARCH("No cumple",A21)))</formula>
    </cfRule>
    <cfRule type="containsText" dxfId="331" priority="28" operator="containsText" text="Cumple">
      <formula>NOT(ISERROR(SEARCH("Cumple",A21)))</formula>
    </cfRule>
  </conditionalFormatting>
  <conditionalFormatting sqref="A24:J24">
    <cfRule type="cellIs" dxfId="330" priority="23" operator="equal">
      <formula>"No aplica"</formula>
    </cfRule>
    <cfRule type="containsText" dxfId="329" priority="24" operator="containsText" text="No cumple">
      <formula>NOT(ISERROR(SEARCH("No cumple",A24)))</formula>
    </cfRule>
    <cfRule type="containsText" dxfId="328" priority="25" operator="containsText" text="Cumple">
      <formula>NOT(ISERROR(SEARCH("Cumple",A24)))</formula>
    </cfRule>
  </conditionalFormatting>
  <conditionalFormatting sqref="A27:J27">
    <cfRule type="cellIs" dxfId="327" priority="20" operator="equal">
      <formula>"No aplica"</formula>
    </cfRule>
    <cfRule type="containsText" dxfId="326" priority="21" operator="containsText" text="No cumple">
      <formula>NOT(ISERROR(SEARCH("No cumple",A27)))</formula>
    </cfRule>
    <cfRule type="containsText" dxfId="325" priority="22" operator="containsText" text="Cumple">
      <formula>NOT(ISERROR(SEARCH("Cumple",A27)))</formula>
    </cfRule>
  </conditionalFormatting>
  <conditionalFormatting sqref="A30:J30">
    <cfRule type="containsText" dxfId="324" priority="19" operator="containsText" text="Cumple">
      <formula>NOT(ISERROR(SEARCH("Cumple",A30)))</formula>
    </cfRule>
    <cfRule type="cellIs" dxfId="323" priority="17" operator="equal">
      <formula>"No aplica"</formula>
    </cfRule>
    <cfRule type="containsText" dxfId="322" priority="18" operator="containsText" text="No cumple">
      <formula>NOT(ISERROR(SEARCH("No cumple",A30)))</formula>
    </cfRule>
  </conditionalFormatting>
  <conditionalFormatting sqref="A33:J33">
    <cfRule type="containsText" dxfId="321" priority="58" operator="containsText" text="No cumple">
      <formula>NOT(ISERROR(SEARCH("No cumple",A33)))</formula>
    </cfRule>
    <cfRule type="cellIs" dxfId="320" priority="29" operator="equal">
      <formula>"No aplica"</formula>
    </cfRule>
    <cfRule type="containsText" dxfId="319" priority="59" operator="containsText" text="Cumple">
      <formula>NOT(ISERROR(SEARCH("Cumple",A33)))</formula>
    </cfRule>
  </conditionalFormatting>
  <conditionalFormatting sqref="A36:J36">
    <cfRule type="cellIs" dxfId="318" priority="14" operator="equal">
      <formula>"No aplica"</formula>
    </cfRule>
    <cfRule type="containsText" dxfId="317" priority="15" operator="containsText" text="No cumple">
      <formula>NOT(ISERROR(SEARCH("No cumple",A36)))</formula>
    </cfRule>
    <cfRule type="containsText" dxfId="316" priority="16" operator="containsText" text="Cumple">
      <formula>NOT(ISERROR(SEARCH("Cumple",A36)))</formula>
    </cfRule>
  </conditionalFormatting>
  <conditionalFormatting sqref="A39:J39">
    <cfRule type="cellIs" dxfId="315" priority="11" operator="equal">
      <formula>"No aplica"</formula>
    </cfRule>
    <cfRule type="containsText" dxfId="314" priority="12" operator="containsText" text="No cumple">
      <formula>NOT(ISERROR(SEARCH("No cumple",A39)))</formula>
    </cfRule>
    <cfRule type="containsText" dxfId="313" priority="13" operator="containsText" text="Cumple">
      <formula>NOT(ISERROR(SEARCH("Cumple",A39)))</formula>
    </cfRule>
  </conditionalFormatting>
  <conditionalFormatting sqref="A42:J42">
    <cfRule type="cellIs" dxfId="312" priority="5" operator="equal">
      <formula>"No aplica"</formula>
    </cfRule>
    <cfRule type="containsText" dxfId="311" priority="6" operator="containsText" text="No cumple">
      <formula>NOT(ISERROR(SEARCH("No cumple",A42)))</formula>
    </cfRule>
    <cfRule type="containsText" dxfId="310" priority="7" operator="containsText" text="Cumple">
      <formula>NOT(ISERROR(SEARCH("Cumple",A42)))</formula>
    </cfRule>
  </conditionalFormatting>
  <conditionalFormatting sqref="A4:K4 A6:K6 A8:K8 A10:K10 A13:B13 E13 G13 I13:J13 A15 C15 E15 G15:K15 A17 C17 H17">
    <cfRule type="containsBlanks" dxfId="309" priority="344">
      <formula>LEN(TRIM(A4))=0</formula>
    </cfRule>
  </conditionalFormatting>
  <conditionalFormatting sqref="C1:E1">
    <cfRule type="containsBlanks" dxfId="308" priority="289">
      <formula>LEN(TRIM(C1))=0</formula>
    </cfRule>
  </conditionalFormatting>
  <conditionalFormatting sqref="G1">
    <cfRule type="containsBlanks" dxfId="307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306" priority="283" operator="lessThan">
      <formula>0.7</formula>
    </cfRule>
    <cfRule type="cellIs" dxfId="305" priority="285" operator="lessThan">
      <formula>0.9</formula>
    </cfRule>
    <cfRule type="cellIs" dxfId="304" priority="286" operator="lessThan">
      <formula>1</formula>
    </cfRule>
    <cfRule type="cellIs" dxfId="303" priority="287" operator="equal">
      <formula>1</formula>
    </cfRule>
    <cfRule type="cellIs" dxfId="302" priority="284" operator="lessThan">
      <formula>0.8</formula>
    </cfRule>
  </conditionalFormatting>
  <conditionalFormatting sqref="K19">
    <cfRule type="containsText" dxfId="301" priority="46" operator="containsText" text="No cumple">
      <formula>NOT(ISERROR(SEARCH("No cumple",K19)))</formula>
    </cfRule>
    <cfRule type="containsText" dxfId="300" priority="47" operator="containsText" text="Cumple">
      <formula>NOT(ISERROR(SEARCH("Cumple",K19)))</formula>
    </cfRule>
  </conditionalFormatting>
  <conditionalFormatting sqref="K19:K42">
    <cfRule type="cellIs" dxfId="299" priority="1" operator="equal">
      <formula>"No aplica"</formula>
    </cfRule>
  </conditionalFormatting>
  <conditionalFormatting sqref="K22">
    <cfRule type="containsText" dxfId="298" priority="44" operator="containsText" text="No cumple">
      <formula>NOT(ISERROR(SEARCH("No cumple",K22)))</formula>
    </cfRule>
    <cfRule type="containsText" dxfId="297" priority="45" operator="containsText" text="Cumple">
      <formula>NOT(ISERROR(SEARCH("Cumple",K22)))</formula>
    </cfRule>
  </conditionalFormatting>
  <conditionalFormatting sqref="K25">
    <cfRule type="containsText" dxfId="296" priority="43" operator="containsText" text="Cumple">
      <formula>NOT(ISERROR(SEARCH("Cumple",K25)))</formula>
    </cfRule>
    <cfRule type="containsText" dxfId="295" priority="42" operator="containsText" text="No cumple">
      <formula>NOT(ISERROR(SEARCH("No cumple",K25)))</formula>
    </cfRule>
  </conditionalFormatting>
  <conditionalFormatting sqref="K28">
    <cfRule type="containsText" dxfId="294" priority="40" operator="containsText" text="No cumple">
      <formula>NOT(ISERROR(SEARCH("No cumple",K28)))</formula>
    </cfRule>
    <cfRule type="containsText" dxfId="293" priority="41" operator="containsText" text="Cumple">
      <formula>NOT(ISERROR(SEARCH("Cumple",K28)))</formula>
    </cfRule>
  </conditionalFormatting>
  <conditionalFormatting sqref="K31">
    <cfRule type="containsText" dxfId="292" priority="76" operator="containsText" text="No cumple">
      <formula>NOT(ISERROR(SEARCH("No cumple",K31)))</formula>
    </cfRule>
    <cfRule type="containsText" dxfId="291" priority="77" operator="containsText" text="Cumple">
      <formula>NOT(ISERROR(SEARCH("Cumple",K31)))</formula>
    </cfRule>
  </conditionalFormatting>
  <conditionalFormatting sqref="K34">
    <cfRule type="containsText" dxfId="290" priority="38" operator="containsText" text="No cumple">
      <formula>NOT(ISERROR(SEARCH("No cumple",K34)))</formula>
    </cfRule>
    <cfRule type="containsText" dxfId="289" priority="39" operator="containsText" text="Cumple">
      <formula>NOT(ISERROR(SEARCH("Cumple",K34)))</formula>
    </cfRule>
  </conditionalFormatting>
  <conditionalFormatting sqref="K37">
    <cfRule type="containsText" dxfId="288" priority="37" operator="containsText" text="Cumple">
      <formula>NOT(ISERROR(SEARCH("Cumple",K37)))</formula>
    </cfRule>
    <cfRule type="containsText" dxfId="287" priority="36" operator="containsText" text="No cumple">
      <formula>NOT(ISERROR(SEARCH("No cumple",K37)))</formula>
    </cfRule>
  </conditionalFormatting>
  <conditionalFormatting sqref="K40">
    <cfRule type="containsText" dxfId="286" priority="33" operator="containsText" text="Cumple">
      <formula>NOT(ISERROR(SEARCH("Cumple",K40)))</formula>
    </cfRule>
    <cfRule type="containsText" dxfId="285" priority="32" operator="containsText" text="No cumple">
      <formula>NOT(ISERROR(SEARCH("No cumple",K40)))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5668-E3A8-4355-8D5C-6F396A74CDC9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T1cGBZjFZKtknyA0KKWF5T0bPTpIL865solv0T/mmRwJ0QA/yJA5hQkYbPCxgmqKDcR48W97sT5nCF5eT6DdSQ==" saltValue="xQo7tEpL/4XM36D5N6M1GQ==" spinCount="100000" sheet="1" objects="1" scenarios="1"/>
  <mergeCells count="131"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</mergeCells>
  <conditionalFormatting sqref="C2:C3 J23:J34 J49:J58 J93:J98 J101:J104">
    <cfRule type="containsBlanks" dxfId="60" priority="30">
      <formula>LEN(TRIM(C2))=0</formula>
    </cfRule>
  </conditionalFormatting>
  <conditionalFormatting sqref="C6:C8">
    <cfRule type="containsBlanks" dxfId="59" priority="5">
      <formula>LEN(TRIM(C6))=0</formula>
    </cfRule>
  </conditionalFormatting>
  <conditionalFormatting sqref="E4:E5">
    <cfRule type="containsBlanks" dxfId="58" priority="25">
      <formula>LEN(TRIM(E4))=0</formula>
    </cfRule>
  </conditionalFormatting>
  <conditionalFormatting sqref="G2">
    <cfRule type="containsBlanks" dxfId="57" priority="27">
      <formula>LEN(TRIM(G2))=0</formula>
    </cfRule>
  </conditionalFormatting>
  <conditionalFormatting sqref="H3">
    <cfRule type="containsBlanks" dxfId="56" priority="28">
      <formula>LEN(TRIM(H3))=0</formula>
    </cfRule>
  </conditionalFormatting>
  <conditionalFormatting sqref="H6:H7">
    <cfRule type="containsBlanks" dxfId="55" priority="26">
      <formula>LEN(TRIM(H6))=0</formula>
    </cfRule>
  </conditionalFormatting>
  <conditionalFormatting sqref="H10">
    <cfRule type="containsText" dxfId="54" priority="3" operator="containsText" text="No cumple">
      <formula>NOT(ISERROR(SEARCH("No cumple",H10)))</formula>
    </cfRule>
    <cfRule type="containsText" dxfId="53" priority="4" operator="containsText" text="Cumple">
      <formula>NOT(ISERROR(SEARCH("Cumple",H10)))</formula>
    </cfRule>
  </conditionalFormatting>
  <conditionalFormatting sqref="H21">
    <cfRule type="containsText" dxfId="52" priority="18" operator="containsText" text="No cumple">
      <formula>NOT(ISERROR(SEARCH("No cumple",H21)))</formula>
    </cfRule>
    <cfRule type="containsText" dxfId="51" priority="19" operator="containsText" text="Cumple">
      <formula>NOT(ISERROR(SEARCH("Cumple",H21)))</formula>
    </cfRule>
  </conditionalFormatting>
  <conditionalFormatting sqref="H35">
    <cfRule type="containsText" dxfId="50" priority="16" operator="containsText" text="No cumple">
      <formula>NOT(ISERROR(SEARCH("No cumple",H35)))</formula>
    </cfRule>
    <cfRule type="containsText" dxfId="49" priority="17" operator="containsText" text="Cumple">
      <formula>NOT(ISERROR(SEARCH("Cumple",H35)))</formula>
    </cfRule>
  </conditionalFormatting>
  <conditionalFormatting sqref="H47">
    <cfRule type="containsText" dxfId="48" priority="1" operator="containsText" text="No cumple">
      <formula>NOT(ISERROR(SEARCH("No cumple",H47)))</formula>
    </cfRule>
    <cfRule type="containsText" dxfId="47" priority="2" operator="containsText" text="Cumple">
      <formula>NOT(ISERROR(SEARCH("Cumple",H47)))</formula>
    </cfRule>
  </conditionalFormatting>
  <conditionalFormatting sqref="H65">
    <cfRule type="containsText" dxfId="46" priority="12" operator="containsText" text="No cumple">
      <formula>NOT(ISERROR(SEARCH("No cumple",H65)))</formula>
    </cfRule>
    <cfRule type="containsText" dxfId="45" priority="13" operator="containsText" text="Cumple">
      <formula>NOT(ISERROR(SEARCH("Cumple",H65)))</formula>
    </cfRule>
  </conditionalFormatting>
  <conditionalFormatting sqref="H69">
    <cfRule type="containsText" dxfId="44" priority="10" operator="containsText" text="No cumple">
      <formula>NOT(ISERROR(SEARCH("No cumple",H69)))</formula>
    </cfRule>
    <cfRule type="containsText" dxfId="43" priority="11" operator="containsText" text="Cumple">
      <formula>NOT(ISERROR(SEARCH("Cumple",H69)))</formula>
    </cfRule>
  </conditionalFormatting>
  <conditionalFormatting sqref="H91">
    <cfRule type="containsText" dxfId="42" priority="8" operator="containsText" text="No cumple">
      <formula>NOT(ISERROR(SEARCH("No cumple",H91)))</formula>
    </cfRule>
    <cfRule type="containsText" dxfId="41" priority="9" operator="containsText" text="Cumple">
      <formula>NOT(ISERROR(SEARCH("Cumple",H91)))</formula>
    </cfRule>
  </conditionalFormatting>
  <conditionalFormatting sqref="H99">
    <cfRule type="containsText" dxfId="40" priority="6" operator="containsText" text="No cumple">
      <formula>NOT(ISERROR(SEARCH("No cumple",H99)))</formula>
    </cfRule>
    <cfRule type="containsText" dxfId="39" priority="7" operator="containsText" text="Cumple">
      <formula>NOT(ISERROR(SEARCH("Cumple",H99)))</formula>
    </cfRule>
  </conditionalFormatting>
  <conditionalFormatting sqref="J2">
    <cfRule type="containsBlanks" dxfId="38" priority="29">
      <formula>LEN(TRIM(J2))=0</formula>
    </cfRule>
  </conditionalFormatting>
  <conditionalFormatting sqref="J12:J20">
    <cfRule type="containsBlanks" dxfId="37" priority="24">
      <formula>LEN(TRIM(J12))=0</formula>
    </cfRule>
  </conditionalFormatting>
  <conditionalFormatting sqref="J37:J46">
    <cfRule type="containsBlanks" dxfId="36" priority="23">
      <formula>LEN(TRIM(J37))=0</formula>
    </cfRule>
  </conditionalFormatting>
  <conditionalFormatting sqref="J60:J64">
    <cfRule type="containsBlanks" dxfId="35" priority="22">
      <formula>LEN(TRIM(J60))=0</formula>
    </cfRule>
  </conditionalFormatting>
  <conditionalFormatting sqref="J67:J68">
    <cfRule type="containsBlanks" dxfId="34" priority="21">
      <formula>LEN(TRIM(J67))=0</formula>
    </cfRule>
  </conditionalFormatting>
  <conditionalFormatting sqref="J71:J90">
    <cfRule type="containsBlanks" dxfId="33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5601AF9-4F2F-45EB-A912-FD5BF7F00D9F}">
          <x14:formula1>
            <xm:f>Tablas!$C$2</xm:f>
          </x14:formula1>
          <xm:sqref>H13:I20 H68:I68 H102:I104 H38:I46 H72:H90 H94:I98 H50:I58</xm:sqref>
        </x14:dataValidation>
        <x14:dataValidation type="list" allowBlank="1" showInputMessage="1" showErrorMessage="1" xr:uid="{FC85BE5E-5866-4CFC-BC45-5CA6D85FA148}">
          <x14:formula1>
            <xm:f>Tablas!$G$2:$G$3</xm:f>
          </x14:formula1>
          <xm:sqref>J2</xm:sqref>
        </x14:dataValidation>
        <x14:dataValidation type="list" allowBlank="1" showInputMessage="1" showErrorMessage="1" xr:uid="{871FF2E8-C8C6-4AFD-87B8-70B69C1F3CEC}">
          <x14:formula1>
            <xm:f>Tablas!$I$2:$I$5</xm:f>
          </x14:formula1>
          <xm:sqref>E4:J4</xm:sqref>
        </x14:dataValidation>
        <x14:dataValidation type="list" allowBlank="1" showInputMessage="1" showErrorMessage="1" xr:uid="{1BFF8DB4-759B-4049-AB78-F28B23AECEB4}">
          <x14:formula1>
            <xm:f>Tablas!$J$2:$J$7</xm:f>
          </x14:formula1>
          <xm:sqref>C6:E6</xm:sqref>
        </x14:dataValidation>
        <x14:dataValidation type="list" allowBlank="1" showInputMessage="1" showErrorMessage="1" xr:uid="{2F9EC65C-002B-4D7E-B061-DEE721AFFF9F}">
          <x14:formula1>
            <xm:f>Tablas!$K$2:$K$3</xm:f>
          </x14:formula1>
          <xm:sqref>H6:J6</xm:sqref>
        </x14:dataValidation>
        <x14:dataValidation type="list" allowBlank="1" showInputMessage="1" showErrorMessage="1" xr:uid="{8297D844-1324-455E-889A-E62D6DE523D0}">
          <x14:formula1>
            <xm:f>Tablas!$L$2:$L$9</xm:f>
          </x14:formula1>
          <xm:sqref>C7:E7</xm:sqref>
        </x14:dataValidation>
        <x14:dataValidation type="list" allowBlank="1" showInputMessage="1" showErrorMessage="1" xr:uid="{CF344711-06E0-4716-B197-B8B0046693AB}">
          <x14:formula1>
            <xm:f>Tablas!$H$2:$H$6</xm:f>
          </x14:formula1>
          <xm:sqref>C3:E3</xm:sqref>
        </x14:dataValidation>
        <x14:dataValidation type="list" allowBlank="1" showInputMessage="1" showErrorMessage="1" xr:uid="{555148D3-F2C1-46E9-9CE7-3254BE8071BF}">
          <x14:formula1>
            <xm:f>Tablas!$E$2:$E$4</xm:f>
          </x14:formula1>
          <xm:sqref>J101:J104 J60:J64 J67:J68 J12:J20 J23:J34 J37:J46 J49:J58 J71:J90 J93:J98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5385-687B-479A-BF82-1EF027245157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xZFeGQqJB8POG7/kWVLjklvxnurpW3eHyl6vxVUReoEme7ee1oeKaUzFE28UzbXC2lCK2eBqkdisCMMnOS1zZQ==" saltValue="lg3m8Lcc7KLp3hwo3042+g==" spinCount="100000" sheet="1" objects="1" scenarios="1"/>
  <mergeCells count="131"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</mergeCells>
  <conditionalFormatting sqref="C2:C3 J23:J34 J49:J58 J93:J98 J101:J104">
    <cfRule type="containsBlanks" dxfId="32" priority="30">
      <formula>LEN(TRIM(C2))=0</formula>
    </cfRule>
  </conditionalFormatting>
  <conditionalFormatting sqref="C6:C8">
    <cfRule type="containsBlanks" dxfId="31" priority="5">
      <formula>LEN(TRIM(C6))=0</formula>
    </cfRule>
  </conditionalFormatting>
  <conditionalFormatting sqref="E4:E5">
    <cfRule type="containsBlanks" dxfId="30" priority="25">
      <formula>LEN(TRIM(E4))=0</formula>
    </cfRule>
  </conditionalFormatting>
  <conditionalFormatting sqref="G2">
    <cfRule type="containsBlanks" dxfId="29" priority="27">
      <formula>LEN(TRIM(G2))=0</formula>
    </cfRule>
  </conditionalFormatting>
  <conditionalFormatting sqref="H3">
    <cfRule type="containsBlanks" dxfId="28" priority="28">
      <formula>LEN(TRIM(H3))=0</formula>
    </cfRule>
  </conditionalFormatting>
  <conditionalFormatting sqref="H6:H7">
    <cfRule type="containsBlanks" dxfId="27" priority="26">
      <formula>LEN(TRIM(H6))=0</formula>
    </cfRule>
  </conditionalFormatting>
  <conditionalFormatting sqref="H10">
    <cfRule type="containsText" dxfId="26" priority="3" operator="containsText" text="No cumple">
      <formula>NOT(ISERROR(SEARCH("No cumple",H10)))</formula>
    </cfRule>
    <cfRule type="containsText" dxfId="25" priority="4" operator="containsText" text="Cumple">
      <formula>NOT(ISERROR(SEARCH("Cumple",H10)))</formula>
    </cfRule>
  </conditionalFormatting>
  <conditionalFormatting sqref="H21">
    <cfRule type="containsText" dxfId="24" priority="18" operator="containsText" text="No cumple">
      <formula>NOT(ISERROR(SEARCH("No cumple",H21)))</formula>
    </cfRule>
    <cfRule type="containsText" dxfId="23" priority="19" operator="containsText" text="Cumple">
      <formula>NOT(ISERROR(SEARCH("Cumple",H21)))</formula>
    </cfRule>
  </conditionalFormatting>
  <conditionalFormatting sqref="H35">
    <cfRule type="containsText" dxfId="22" priority="16" operator="containsText" text="No cumple">
      <formula>NOT(ISERROR(SEARCH("No cumple",H35)))</formula>
    </cfRule>
    <cfRule type="containsText" dxfId="21" priority="17" operator="containsText" text="Cumple">
      <formula>NOT(ISERROR(SEARCH("Cumple",H35)))</formula>
    </cfRule>
  </conditionalFormatting>
  <conditionalFormatting sqref="H47">
    <cfRule type="containsText" dxfId="20" priority="1" operator="containsText" text="No cumple">
      <formula>NOT(ISERROR(SEARCH("No cumple",H47)))</formula>
    </cfRule>
    <cfRule type="containsText" dxfId="19" priority="2" operator="containsText" text="Cumple">
      <formula>NOT(ISERROR(SEARCH("Cumple",H47)))</formula>
    </cfRule>
  </conditionalFormatting>
  <conditionalFormatting sqref="H65">
    <cfRule type="containsText" dxfId="18" priority="12" operator="containsText" text="No cumple">
      <formula>NOT(ISERROR(SEARCH("No cumple",H65)))</formula>
    </cfRule>
    <cfRule type="containsText" dxfId="17" priority="13" operator="containsText" text="Cumple">
      <formula>NOT(ISERROR(SEARCH("Cumple",H65)))</formula>
    </cfRule>
  </conditionalFormatting>
  <conditionalFormatting sqref="H69">
    <cfRule type="containsText" dxfId="16" priority="10" operator="containsText" text="No cumple">
      <formula>NOT(ISERROR(SEARCH("No cumple",H69)))</formula>
    </cfRule>
    <cfRule type="containsText" dxfId="15" priority="11" operator="containsText" text="Cumple">
      <formula>NOT(ISERROR(SEARCH("Cumple",H69)))</formula>
    </cfRule>
  </conditionalFormatting>
  <conditionalFormatting sqref="H91">
    <cfRule type="containsText" dxfId="14" priority="8" operator="containsText" text="No cumple">
      <formula>NOT(ISERROR(SEARCH("No cumple",H91)))</formula>
    </cfRule>
    <cfRule type="containsText" dxfId="13" priority="9" operator="containsText" text="Cumple">
      <formula>NOT(ISERROR(SEARCH("Cumple",H91)))</formula>
    </cfRule>
  </conditionalFormatting>
  <conditionalFormatting sqref="H99">
    <cfRule type="containsText" dxfId="12" priority="6" operator="containsText" text="No cumple">
      <formula>NOT(ISERROR(SEARCH("No cumple",H99)))</formula>
    </cfRule>
    <cfRule type="containsText" dxfId="11" priority="7" operator="containsText" text="Cumple">
      <formula>NOT(ISERROR(SEARCH("Cumple",H99)))</formula>
    </cfRule>
  </conditionalFormatting>
  <conditionalFormatting sqref="J2">
    <cfRule type="containsBlanks" dxfId="10" priority="29">
      <formula>LEN(TRIM(J2))=0</formula>
    </cfRule>
  </conditionalFormatting>
  <conditionalFormatting sqref="J12:J20">
    <cfRule type="containsBlanks" dxfId="9" priority="24">
      <formula>LEN(TRIM(J12))=0</formula>
    </cfRule>
  </conditionalFormatting>
  <conditionalFormatting sqref="J37:J46">
    <cfRule type="containsBlanks" dxfId="8" priority="23">
      <formula>LEN(TRIM(J37))=0</formula>
    </cfRule>
  </conditionalFormatting>
  <conditionalFormatting sqref="J60:J64">
    <cfRule type="containsBlanks" dxfId="7" priority="22">
      <formula>LEN(TRIM(J60))=0</formula>
    </cfRule>
  </conditionalFormatting>
  <conditionalFormatting sqref="J67:J68">
    <cfRule type="containsBlanks" dxfId="6" priority="21">
      <formula>LEN(TRIM(J67))=0</formula>
    </cfRule>
  </conditionalFormatting>
  <conditionalFormatting sqref="J71:J90">
    <cfRule type="containsBlanks" dxfId="5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46F31DA-2C81-4349-9179-D1A2381D76FD}">
          <x14:formula1>
            <xm:f>Tablas!$E$2:$E$4</xm:f>
          </x14:formula1>
          <xm:sqref>J101:J104 J60:J64 J67:J68 J12:J20 J23:J34 J37:J46 J49:J58 J71:J90 J93:J98</xm:sqref>
        </x14:dataValidation>
        <x14:dataValidation type="list" allowBlank="1" showInputMessage="1" showErrorMessage="1" xr:uid="{8B6B560B-D236-4E7C-8394-543B7E729F20}">
          <x14:formula1>
            <xm:f>Tablas!$H$2:$H$6</xm:f>
          </x14:formula1>
          <xm:sqref>C3:E3</xm:sqref>
        </x14:dataValidation>
        <x14:dataValidation type="list" allowBlank="1" showInputMessage="1" showErrorMessage="1" xr:uid="{F6C34CA5-179D-4599-B009-E790FF92E4D7}">
          <x14:formula1>
            <xm:f>Tablas!$L$2:$L$9</xm:f>
          </x14:formula1>
          <xm:sqref>C7:E7</xm:sqref>
        </x14:dataValidation>
        <x14:dataValidation type="list" allowBlank="1" showInputMessage="1" showErrorMessage="1" xr:uid="{C8CE7511-2DA1-49CE-985D-92DC32847EF5}">
          <x14:formula1>
            <xm:f>Tablas!$K$2:$K$3</xm:f>
          </x14:formula1>
          <xm:sqref>H6:J6</xm:sqref>
        </x14:dataValidation>
        <x14:dataValidation type="list" allowBlank="1" showInputMessage="1" showErrorMessage="1" xr:uid="{B1C5C00A-EA84-450B-A4B2-E25FC64BD794}">
          <x14:formula1>
            <xm:f>Tablas!$J$2:$J$7</xm:f>
          </x14:formula1>
          <xm:sqref>C6:E6</xm:sqref>
        </x14:dataValidation>
        <x14:dataValidation type="list" allowBlank="1" showInputMessage="1" showErrorMessage="1" xr:uid="{08BB9C58-7D80-4C63-9D01-0C7FDC1158D8}">
          <x14:formula1>
            <xm:f>Tablas!$I$2:$I$5</xm:f>
          </x14:formula1>
          <xm:sqref>E4:J4</xm:sqref>
        </x14:dataValidation>
        <x14:dataValidation type="list" allowBlank="1" showInputMessage="1" showErrorMessage="1" xr:uid="{61883D65-4B5C-4246-B597-F99E809B57A5}">
          <x14:formula1>
            <xm:f>Tablas!$G$2:$G$3</xm:f>
          </x14:formula1>
          <xm:sqref>J2</xm:sqref>
        </x14:dataValidation>
        <x14:dataValidation type="list" allowBlank="1" showInputMessage="1" showErrorMessage="1" xr:uid="{E104F109-E240-4F55-95AE-C7D79F1E2A36}">
          <x14:formula1>
            <xm:f>Tablas!$C$2</xm:f>
          </x14:formula1>
          <xm:sqref>H13:I20 H68:I68 H102:I104 H38:I46 H72:H90 H94:I98 H50:I58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M2" sqref="JM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84"/>
      <c r="B1" s="193" t="s">
        <v>242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  <c r="II1" s="194"/>
      <c r="IJ1" s="194"/>
      <c r="IK1" s="194"/>
      <c r="IL1" s="194"/>
      <c r="IM1" s="194"/>
      <c r="IN1" s="194"/>
      <c r="IO1" s="194"/>
      <c r="IP1" s="194"/>
      <c r="IQ1" s="194"/>
      <c r="IR1" s="194"/>
      <c r="IS1" s="194"/>
      <c r="IT1" s="194"/>
      <c r="IU1" s="194"/>
      <c r="IV1" s="194"/>
      <c r="IW1" s="194"/>
      <c r="IX1" s="194"/>
      <c r="IY1" s="194"/>
      <c r="IZ1" s="194"/>
      <c r="JA1" s="194"/>
      <c r="JB1" s="194"/>
      <c r="JC1" s="194"/>
      <c r="JD1" s="194"/>
      <c r="JE1" s="194"/>
      <c r="JF1" s="194"/>
      <c r="JG1" s="194"/>
      <c r="JH1" s="194"/>
      <c r="JI1" s="194"/>
      <c r="JJ1" s="194"/>
      <c r="JK1" s="195"/>
      <c r="JL1" s="57" t="s">
        <v>250</v>
      </c>
      <c r="JM1" s="58">
        <v>45433</v>
      </c>
    </row>
    <row r="2" spans="1:274" ht="30" customHeight="1" x14ac:dyDescent="0.25">
      <c r="A2" s="185"/>
      <c r="B2" s="196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  <c r="EH2" s="197"/>
      <c r="EI2" s="197"/>
      <c r="EJ2" s="197"/>
      <c r="EK2" s="197"/>
      <c r="EL2" s="197"/>
      <c r="EM2" s="197"/>
      <c r="EN2" s="197"/>
      <c r="EO2" s="197"/>
      <c r="EP2" s="197"/>
      <c r="EQ2" s="197"/>
      <c r="ER2" s="197"/>
      <c r="ES2" s="197"/>
      <c r="ET2" s="197"/>
      <c r="EU2" s="197"/>
      <c r="EV2" s="197"/>
      <c r="EW2" s="197"/>
      <c r="EX2" s="197"/>
      <c r="EY2" s="197"/>
      <c r="EZ2" s="197"/>
      <c r="FA2" s="197"/>
      <c r="FB2" s="197"/>
      <c r="FC2" s="197"/>
      <c r="FD2" s="197"/>
      <c r="FE2" s="197"/>
      <c r="FF2" s="197"/>
      <c r="FG2" s="197"/>
      <c r="FH2" s="197"/>
      <c r="FI2" s="197"/>
      <c r="FJ2" s="197"/>
      <c r="FK2" s="197"/>
      <c r="FL2" s="197"/>
      <c r="FM2" s="197"/>
      <c r="FN2" s="197"/>
      <c r="FO2" s="197"/>
      <c r="FP2" s="197"/>
      <c r="FQ2" s="197"/>
      <c r="FR2" s="197"/>
      <c r="FS2" s="197"/>
      <c r="FT2" s="197"/>
      <c r="FU2" s="197"/>
      <c r="FV2" s="197"/>
      <c r="FW2" s="197"/>
      <c r="FX2" s="197"/>
      <c r="FY2" s="197"/>
      <c r="FZ2" s="197"/>
      <c r="GA2" s="197"/>
      <c r="GB2" s="197"/>
      <c r="GC2" s="197"/>
      <c r="GD2" s="197"/>
      <c r="GE2" s="197"/>
      <c r="GF2" s="197"/>
      <c r="GG2" s="197"/>
      <c r="GH2" s="197"/>
      <c r="GI2" s="197"/>
      <c r="GJ2" s="197"/>
      <c r="GK2" s="197"/>
      <c r="GL2" s="197"/>
      <c r="GM2" s="197"/>
      <c r="GN2" s="197"/>
      <c r="GO2" s="197"/>
      <c r="GP2" s="197"/>
      <c r="GQ2" s="197"/>
      <c r="GR2" s="197"/>
      <c r="GS2" s="197"/>
      <c r="GT2" s="197"/>
      <c r="GU2" s="197"/>
      <c r="GV2" s="197"/>
      <c r="GW2" s="197"/>
      <c r="GX2" s="197"/>
      <c r="GY2" s="197"/>
      <c r="GZ2" s="197"/>
      <c r="HA2" s="197"/>
      <c r="HB2" s="197"/>
      <c r="HC2" s="197"/>
      <c r="HD2" s="197"/>
      <c r="HE2" s="197"/>
      <c r="HF2" s="197"/>
      <c r="HG2" s="197"/>
      <c r="HH2" s="197"/>
      <c r="HI2" s="197"/>
      <c r="HJ2" s="197"/>
      <c r="HK2" s="197"/>
      <c r="HL2" s="197"/>
      <c r="HM2" s="197"/>
      <c r="HN2" s="197"/>
      <c r="HO2" s="197"/>
      <c r="HP2" s="197"/>
      <c r="HQ2" s="197"/>
      <c r="HR2" s="197"/>
      <c r="HS2" s="197"/>
      <c r="HT2" s="197"/>
      <c r="HU2" s="197"/>
      <c r="HV2" s="197"/>
      <c r="HW2" s="197"/>
      <c r="HX2" s="197"/>
      <c r="HY2" s="197"/>
      <c r="HZ2" s="197"/>
      <c r="IA2" s="197"/>
      <c r="IB2" s="197"/>
      <c r="IC2" s="197"/>
      <c r="ID2" s="197"/>
      <c r="IE2" s="197"/>
      <c r="IF2" s="197"/>
      <c r="IG2" s="197"/>
      <c r="IH2" s="197"/>
      <c r="II2" s="197"/>
      <c r="IJ2" s="197"/>
      <c r="IK2" s="197"/>
      <c r="IL2" s="197"/>
      <c r="IM2" s="197"/>
      <c r="IN2" s="197"/>
      <c r="IO2" s="197"/>
      <c r="IP2" s="197"/>
      <c r="IQ2" s="197"/>
      <c r="IR2" s="197"/>
      <c r="IS2" s="197"/>
      <c r="IT2" s="197"/>
      <c r="IU2" s="197"/>
      <c r="IV2" s="197"/>
      <c r="IW2" s="197"/>
      <c r="IX2" s="197"/>
      <c r="IY2" s="197"/>
      <c r="IZ2" s="197"/>
      <c r="JA2" s="197"/>
      <c r="JB2" s="197"/>
      <c r="JC2" s="197"/>
      <c r="JD2" s="197"/>
      <c r="JE2" s="197"/>
      <c r="JF2" s="197"/>
      <c r="JG2" s="197"/>
      <c r="JH2" s="197"/>
      <c r="JI2" s="197"/>
      <c r="JJ2" s="197"/>
      <c r="JK2" s="198"/>
      <c r="JL2" s="59" t="s">
        <v>154</v>
      </c>
      <c r="JM2" s="24" t="s">
        <v>59</v>
      </c>
    </row>
    <row r="3" spans="1:274" ht="30" customHeight="1" thickBot="1" x14ac:dyDescent="0.3">
      <c r="A3" s="186"/>
      <c r="B3" s="199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  <c r="IQ3" s="200"/>
      <c r="IR3" s="200"/>
      <c r="IS3" s="200"/>
      <c r="IT3" s="200"/>
      <c r="IU3" s="200"/>
      <c r="IV3" s="200"/>
      <c r="IW3" s="200"/>
      <c r="IX3" s="200"/>
      <c r="IY3" s="200"/>
      <c r="IZ3" s="200"/>
      <c r="JA3" s="200"/>
      <c r="JB3" s="200"/>
      <c r="JC3" s="200"/>
      <c r="JD3" s="200"/>
      <c r="JE3" s="200"/>
      <c r="JF3" s="200"/>
      <c r="JG3" s="200"/>
      <c r="JH3" s="200"/>
      <c r="JI3" s="200"/>
      <c r="JJ3" s="200"/>
      <c r="JK3" s="201"/>
      <c r="JL3" s="187" t="s">
        <v>58</v>
      </c>
      <c r="JM3" s="188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</row>
    <row r="8" spans="1:274" ht="15" customHeight="1" x14ac:dyDescent="0.25">
      <c r="D8" s="189" t="s">
        <v>1</v>
      </c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25"/>
      <c r="P8" s="189" t="s">
        <v>13</v>
      </c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36" t="s">
        <v>53</v>
      </c>
      <c r="AG8" s="36" t="s">
        <v>53</v>
      </c>
      <c r="AH8" s="36" t="s">
        <v>53</v>
      </c>
      <c r="AI8" s="36" t="s">
        <v>53</v>
      </c>
      <c r="AJ8" s="177" t="s">
        <v>130</v>
      </c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9"/>
      <c r="AV8" s="183" t="s">
        <v>130</v>
      </c>
      <c r="AW8" s="183"/>
      <c r="AX8" s="183"/>
      <c r="AY8" s="183"/>
      <c r="AZ8" s="183"/>
      <c r="BA8" s="183"/>
      <c r="BB8" s="183"/>
      <c r="BC8" s="183"/>
      <c r="BD8" s="177" t="s">
        <v>131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9"/>
      <c r="BP8" s="182" t="s">
        <v>131</v>
      </c>
      <c r="BQ8" s="182"/>
      <c r="BR8" s="182"/>
      <c r="BS8" s="182"/>
      <c r="BT8" s="182"/>
      <c r="BU8" s="182"/>
      <c r="BV8" s="182"/>
      <c r="BW8" s="182"/>
      <c r="BX8" s="177" t="s">
        <v>132</v>
      </c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9"/>
      <c r="CJ8" s="183" t="s">
        <v>132</v>
      </c>
      <c r="CK8" s="183"/>
      <c r="CL8" s="183"/>
      <c r="CM8" s="183"/>
      <c r="CN8" s="183"/>
      <c r="CO8" s="183"/>
      <c r="CP8" s="183"/>
      <c r="CQ8" s="183"/>
      <c r="CR8" s="177" t="s">
        <v>133</v>
      </c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9"/>
      <c r="DD8" s="182" t="s">
        <v>133</v>
      </c>
      <c r="DE8" s="182"/>
      <c r="DF8" s="182"/>
      <c r="DG8" s="182"/>
      <c r="DH8" s="182"/>
      <c r="DI8" s="182"/>
      <c r="DJ8" s="182"/>
      <c r="DK8" s="182"/>
      <c r="DL8" s="177" t="s">
        <v>134</v>
      </c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9"/>
      <c r="DX8" s="183" t="s">
        <v>134</v>
      </c>
      <c r="DY8" s="183"/>
      <c r="DZ8" s="183"/>
      <c r="EA8" s="183"/>
      <c r="EB8" s="183"/>
      <c r="EC8" s="183"/>
      <c r="ED8" s="183"/>
      <c r="EE8" s="183"/>
      <c r="EF8" s="177" t="s">
        <v>135</v>
      </c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9"/>
      <c r="ER8" s="182" t="s">
        <v>135</v>
      </c>
      <c r="ES8" s="182"/>
      <c r="ET8" s="182"/>
      <c r="EU8" s="182"/>
      <c r="EV8" s="182"/>
      <c r="EW8" s="182"/>
      <c r="EX8" s="182"/>
      <c r="EY8" s="182"/>
      <c r="EZ8" s="177" t="s">
        <v>136</v>
      </c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9"/>
      <c r="FL8" s="183" t="s">
        <v>136</v>
      </c>
      <c r="FM8" s="183"/>
      <c r="FN8" s="183"/>
      <c r="FO8" s="183"/>
      <c r="FP8" s="183"/>
      <c r="FQ8" s="183"/>
      <c r="FR8" s="183"/>
      <c r="FS8" s="183"/>
      <c r="FT8" s="177" t="s">
        <v>137</v>
      </c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9"/>
      <c r="GF8" s="182" t="s">
        <v>137</v>
      </c>
      <c r="GG8" s="182"/>
      <c r="GH8" s="182"/>
      <c r="GI8" s="182"/>
      <c r="GJ8" s="182"/>
      <c r="GK8" s="182"/>
      <c r="GL8" s="182"/>
      <c r="GM8" s="182"/>
      <c r="GN8" s="177" t="s">
        <v>138</v>
      </c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9"/>
      <c r="GZ8" s="183" t="s">
        <v>138</v>
      </c>
      <c r="HA8" s="183"/>
      <c r="HB8" s="183"/>
      <c r="HC8" s="183"/>
      <c r="HD8" s="183"/>
      <c r="HE8" s="183"/>
      <c r="HF8" s="183"/>
      <c r="HG8" s="183"/>
      <c r="HH8" s="177" t="s">
        <v>139</v>
      </c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9"/>
      <c r="HT8" s="182" t="s">
        <v>139</v>
      </c>
      <c r="HU8" s="182"/>
      <c r="HV8" s="182"/>
      <c r="HW8" s="182"/>
      <c r="HX8" s="182"/>
      <c r="HY8" s="182"/>
      <c r="HZ8" s="182"/>
      <c r="IA8" s="182"/>
      <c r="IB8" s="175" t="s">
        <v>130</v>
      </c>
      <c r="IC8" s="176"/>
      <c r="ID8" s="180" t="s">
        <v>131</v>
      </c>
      <c r="IE8" s="181"/>
      <c r="IF8" s="175" t="s">
        <v>132</v>
      </c>
      <c r="IG8" s="176"/>
      <c r="IH8" s="180" t="s">
        <v>133</v>
      </c>
      <c r="II8" s="181"/>
      <c r="IJ8" s="175" t="s">
        <v>134</v>
      </c>
      <c r="IK8" s="176"/>
      <c r="IL8" s="180" t="s">
        <v>135</v>
      </c>
      <c r="IM8" s="181"/>
      <c r="IN8" s="175" t="s">
        <v>136</v>
      </c>
      <c r="IO8" s="176"/>
      <c r="IP8" s="180" t="s">
        <v>137</v>
      </c>
      <c r="IQ8" s="181"/>
      <c r="IR8" s="175" t="s">
        <v>138</v>
      </c>
      <c r="IS8" s="176"/>
      <c r="IT8" s="180" t="s">
        <v>139</v>
      </c>
      <c r="IU8" s="181"/>
      <c r="IV8" s="190" t="s">
        <v>54</v>
      </c>
      <c r="IW8" s="191"/>
      <c r="IX8" s="191"/>
      <c r="IY8" s="192"/>
      <c r="IZ8" s="190" t="s">
        <v>55</v>
      </c>
      <c r="JA8" s="191"/>
      <c r="JB8" s="191"/>
      <c r="JC8" s="192"/>
      <c r="JD8" s="190" t="s">
        <v>56</v>
      </c>
      <c r="JE8" s="191"/>
      <c r="JF8" s="191"/>
      <c r="JG8" s="192"/>
      <c r="JH8" s="190" t="s">
        <v>57</v>
      </c>
      <c r="JI8" s="191"/>
      <c r="JJ8" s="191"/>
      <c r="JK8" s="192"/>
    </row>
    <row r="9" spans="1:274" ht="51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18" t="s">
        <v>75</v>
      </c>
      <c r="AC9" s="18" t="s">
        <v>76</v>
      </c>
      <c r="AD9" s="18" t="s">
        <v>121</v>
      </c>
      <c r="AE9" s="18" t="s">
        <v>79</v>
      </c>
      <c r="AF9" s="18" t="s">
        <v>238</v>
      </c>
      <c r="AG9" s="18" t="s">
        <v>199</v>
      </c>
      <c r="AH9" s="18" t="s">
        <v>92</v>
      </c>
      <c r="AI9" s="18" t="s">
        <v>241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120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120</v>
      </c>
      <c r="AU9" s="23" t="s">
        <v>151</v>
      </c>
      <c r="AV9" s="22" t="s">
        <v>75</v>
      </c>
      <c r="AW9" s="22" t="s">
        <v>76</v>
      </c>
      <c r="AX9" s="22" t="s">
        <v>121</v>
      </c>
      <c r="AY9" s="22" t="s">
        <v>79</v>
      </c>
      <c r="AZ9" s="22" t="s">
        <v>238</v>
      </c>
      <c r="BA9" s="22" t="s">
        <v>199</v>
      </c>
      <c r="BB9" s="22" t="s">
        <v>92</v>
      </c>
      <c r="BC9" s="22" t="s">
        <v>241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120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120</v>
      </c>
      <c r="BO9" s="23" t="s">
        <v>151</v>
      </c>
      <c r="BP9" s="15" t="s">
        <v>75</v>
      </c>
      <c r="BQ9" s="15" t="s">
        <v>76</v>
      </c>
      <c r="BR9" s="15" t="s">
        <v>121</v>
      </c>
      <c r="BS9" s="15" t="s">
        <v>79</v>
      </c>
      <c r="BT9" s="15" t="s">
        <v>238</v>
      </c>
      <c r="BU9" s="15" t="s">
        <v>199</v>
      </c>
      <c r="BV9" s="15" t="s">
        <v>92</v>
      </c>
      <c r="BW9" s="15" t="s">
        <v>241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120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120</v>
      </c>
      <c r="CI9" s="23" t="s">
        <v>151</v>
      </c>
      <c r="CJ9" s="22" t="s">
        <v>75</v>
      </c>
      <c r="CK9" s="22" t="s">
        <v>76</v>
      </c>
      <c r="CL9" s="22" t="s">
        <v>121</v>
      </c>
      <c r="CM9" s="22" t="s">
        <v>79</v>
      </c>
      <c r="CN9" s="22" t="s">
        <v>238</v>
      </c>
      <c r="CO9" s="22" t="s">
        <v>199</v>
      </c>
      <c r="CP9" s="22" t="s">
        <v>92</v>
      </c>
      <c r="CQ9" s="22" t="s">
        <v>241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120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120</v>
      </c>
      <c r="DC9" s="23" t="s">
        <v>151</v>
      </c>
      <c r="DD9" s="15" t="s">
        <v>75</v>
      </c>
      <c r="DE9" s="15" t="s">
        <v>76</v>
      </c>
      <c r="DF9" s="15" t="s">
        <v>121</v>
      </c>
      <c r="DG9" s="15" t="s">
        <v>79</v>
      </c>
      <c r="DH9" s="15" t="s">
        <v>238</v>
      </c>
      <c r="DI9" s="15" t="s">
        <v>199</v>
      </c>
      <c r="DJ9" s="15" t="s">
        <v>92</v>
      </c>
      <c r="DK9" s="15" t="s">
        <v>241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120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120</v>
      </c>
      <c r="DW9" s="23" t="s">
        <v>151</v>
      </c>
      <c r="DX9" s="22" t="s">
        <v>75</v>
      </c>
      <c r="DY9" s="22" t="s">
        <v>76</v>
      </c>
      <c r="DZ9" s="22" t="s">
        <v>121</v>
      </c>
      <c r="EA9" s="22" t="s">
        <v>79</v>
      </c>
      <c r="EB9" s="22" t="s">
        <v>238</v>
      </c>
      <c r="EC9" s="22" t="s">
        <v>199</v>
      </c>
      <c r="ED9" s="22" t="s">
        <v>92</v>
      </c>
      <c r="EE9" s="22" t="s">
        <v>241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120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120</v>
      </c>
      <c r="EQ9" s="23" t="s">
        <v>151</v>
      </c>
      <c r="ER9" s="15" t="s">
        <v>75</v>
      </c>
      <c r="ES9" s="15" t="s">
        <v>76</v>
      </c>
      <c r="ET9" s="15" t="s">
        <v>121</v>
      </c>
      <c r="EU9" s="15" t="s">
        <v>79</v>
      </c>
      <c r="EV9" s="15" t="s">
        <v>238</v>
      </c>
      <c r="EW9" s="15" t="s">
        <v>199</v>
      </c>
      <c r="EX9" s="15" t="s">
        <v>92</v>
      </c>
      <c r="EY9" s="15" t="s">
        <v>241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120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120</v>
      </c>
      <c r="FK9" s="23" t="s">
        <v>151</v>
      </c>
      <c r="FL9" s="22" t="s">
        <v>75</v>
      </c>
      <c r="FM9" s="22" t="s">
        <v>76</v>
      </c>
      <c r="FN9" s="22" t="s">
        <v>121</v>
      </c>
      <c r="FO9" s="22" t="s">
        <v>79</v>
      </c>
      <c r="FP9" s="22" t="s">
        <v>238</v>
      </c>
      <c r="FQ9" s="22" t="s">
        <v>199</v>
      </c>
      <c r="FR9" s="22" t="s">
        <v>92</v>
      </c>
      <c r="FS9" s="22" t="s">
        <v>241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120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120</v>
      </c>
      <c r="GE9" s="23" t="s">
        <v>151</v>
      </c>
      <c r="GF9" s="15" t="s">
        <v>75</v>
      </c>
      <c r="GG9" s="15" t="s">
        <v>76</v>
      </c>
      <c r="GH9" s="15" t="s">
        <v>121</v>
      </c>
      <c r="GI9" s="15" t="s">
        <v>79</v>
      </c>
      <c r="GJ9" s="15" t="s">
        <v>238</v>
      </c>
      <c r="GK9" s="15" t="s">
        <v>199</v>
      </c>
      <c r="GL9" s="15" t="s">
        <v>92</v>
      </c>
      <c r="GM9" s="15" t="s">
        <v>241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120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120</v>
      </c>
      <c r="GY9" s="23" t="s">
        <v>151</v>
      </c>
      <c r="GZ9" s="22" t="s">
        <v>75</v>
      </c>
      <c r="HA9" s="22" t="s">
        <v>76</v>
      </c>
      <c r="HB9" s="22" t="s">
        <v>121</v>
      </c>
      <c r="HC9" s="22" t="s">
        <v>79</v>
      </c>
      <c r="HD9" s="22" t="s">
        <v>238</v>
      </c>
      <c r="HE9" s="22" t="s">
        <v>199</v>
      </c>
      <c r="HF9" s="22" t="s">
        <v>92</v>
      </c>
      <c r="HG9" s="22" t="s">
        <v>241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120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120</v>
      </c>
      <c r="HS9" s="23" t="s">
        <v>151</v>
      </c>
      <c r="HT9" s="15" t="s">
        <v>75</v>
      </c>
      <c r="HU9" s="15" t="s">
        <v>76</v>
      </c>
      <c r="HV9" s="15" t="s">
        <v>121</v>
      </c>
      <c r="HW9" s="15" t="s">
        <v>79</v>
      </c>
      <c r="HX9" s="15" t="s">
        <v>238</v>
      </c>
      <c r="HY9" s="15" t="s">
        <v>199</v>
      </c>
      <c r="HZ9" s="15" t="s">
        <v>92</v>
      </c>
      <c r="IA9" s="15" t="s">
        <v>241</v>
      </c>
      <c r="IB9" s="23" t="s">
        <v>156</v>
      </c>
      <c r="IC9" s="23" t="s">
        <v>157</v>
      </c>
      <c r="ID9" s="23" t="s">
        <v>156</v>
      </c>
      <c r="IE9" s="23" t="s">
        <v>157</v>
      </c>
      <c r="IF9" s="23" t="s">
        <v>156</v>
      </c>
      <c r="IG9" s="23" t="s">
        <v>157</v>
      </c>
      <c r="IH9" s="23" t="s">
        <v>156</v>
      </c>
      <c r="II9" s="23" t="s">
        <v>157</v>
      </c>
      <c r="IJ9" s="23" t="s">
        <v>156</v>
      </c>
      <c r="IK9" s="23" t="s">
        <v>157</v>
      </c>
      <c r="IL9" s="23" t="s">
        <v>156</v>
      </c>
      <c r="IM9" s="23" t="s">
        <v>157</v>
      </c>
      <c r="IN9" s="23" t="s">
        <v>156</v>
      </c>
      <c r="IO9" s="23" t="s">
        <v>157</v>
      </c>
      <c r="IP9" s="23" t="s">
        <v>156</v>
      </c>
      <c r="IQ9" s="23" t="s">
        <v>157</v>
      </c>
      <c r="IR9" s="23" t="s">
        <v>156</v>
      </c>
      <c r="IS9" s="23" t="s">
        <v>157</v>
      </c>
      <c r="IT9" s="23" t="s">
        <v>156</v>
      </c>
      <c r="IU9" s="23" t="s">
        <v>157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13" t="str">
        <f>+ACTA!K19</f>
        <v/>
      </c>
      <c r="AC10" s="13" t="str">
        <f>+ACTA!K22</f>
        <v/>
      </c>
      <c r="AD10" s="13" t="str">
        <f>+ACTA!K25</f>
        <v/>
      </c>
      <c r="AE10" s="13" t="str">
        <f>+ACTA!K28</f>
        <v/>
      </c>
      <c r="AF10" s="13" t="str">
        <f>+ACTA!K31</f>
        <v/>
      </c>
      <c r="AG10" s="13" t="str">
        <f>+ACTA!K34</f>
        <v/>
      </c>
      <c r="AH10" s="13" t="str">
        <f>+ACTA!K37</f>
        <v/>
      </c>
      <c r="AI10" s="13" t="str">
        <f>+ACTA!K40</f>
        <v/>
      </c>
      <c r="AJ10" s="14">
        <f>+Entrev.1!C2</f>
        <v>0</v>
      </c>
      <c r="AK10" s="60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13" t="str">
        <f>+ACTA!A21</f>
        <v/>
      </c>
      <c r="AW10" s="13" t="str">
        <f>+ACTA!A24</f>
        <v/>
      </c>
      <c r="AX10" s="13" t="str">
        <f>+ACTA!A27</f>
        <v/>
      </c>
      <c r="AY10" s="13" t="str">
        <f>+ACTA!A30</f>
        <v/>
      </c>
      <c r="AZ10" s="13" t="str">
        <f>+ACTA!A33</f>
        <v/>
      </c>
      <c r="BA10" s="13" t="str">
        <f>+ACTA!A36</f>
        <v/>
      </c>
      <c r="BB10" s="13" t="str">
        <f>+ACTA!A39</f>
        <v/>
      </c>
      <c r="BC10" s="13" t="str">
        <f>+ACTA!A42</f>
        <v/>
      </c>
      <c r="BD10" s="14">
        <f>+Entrev.2!C2</f>
        <v>0</v>
      </c>
      <c r="BE10" s="60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13" t="str">
        <f>+ACTA!B21</f>
        <v/>
      </c>
      <c r="BQ10" s="13" t="str">
        <f>+ACTA!B24</f>
        <v/>
      </c>
      <c r="BR10" s="13" t="str">
        <f>+ACTA!B27</f>
        <v/>
      </c>
      <c r="BS10" s="13" t="str">
        <f>+ACTA!B30</f>
        <v/>
      </c>
      <c r="BT10" s="13" t="str">
        <f>+ACTA!B33</f>
        <v/>
      </c>
      <c r="BU10" s="13" t="str">
        <f>+ACTA!B36</f>
        <v/>
      </c>
      <c r="BV10" s="13" t="str">
        <f>+ACTA!B39</f>
        <v/>
      </c>
      <c r="BW10" s="13" t="str">
        <f>+ACTA!B42</f>
        <v/>
      </c>
      <c r="BX10" s="14">
        <f>+Entrev.3!C2</f>
        <v>0</v>
      </c>
      <c r="BY10" s="60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13" t="str">
        <f>+ACTA!C21</f>
        <v/>
      </c>
      <c r="CK10" s="13" t="str">
        <f>+ACTA!C24</f>
        <v/>
      </c>
      <c r="CL10" s="13" t="str">
        <f>+ACTA!C27</f>
        <v/>
      </c>
      <c r="CM10" s="13" t="str">
        <f>+ACTA!C30</f>
        <v/>
      </c>
      <c r="CN10" s="13" t="str">
        <f>+ACTA!C33</f>
        <v/>
      </c>
      <c r="CO10" s="13" t="str">
        <f>+ACTA!C36</f>
        <v/>
      </c>
      <c r="CP10" s="13" t="str">
        <f>+ACTA!C39</f>
        <v/>
      </c>
      <c r="CQ10" s="13" t="str">
        <f>+ACTA!C42</f>
        <v/>
      </c>
      <c r="CR10" s="14">
        <f>+Entrev.4!C2</f>
        <v>0</v>
      </c>
      <c r="CS10" s="60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13" t="str">
        <f>+ACTA!D21</f>
        <v/>
      </c>
      <c r="DE10" s="13" t="str">
        <f>+ACTA!D24</f>
        <v/>
      </c>
      <c r="DF10" s="13" t="str">
        <f>+ACTA!D27</f>
        <v/>
      </c>
      <c r="DG10" s="13" t="str">
        <f>+ACTA!D30</f>
        <v/>
      </c>
      <c r="DH10" s="13" t="str">
        <f>+ACTA!D33</f>
        <v/>
      </c>
      <c r="DI10" s="13" t="str">
        <f>+ACTA!D36</f>
        <v/>
      </c>
      <c r="DJ10" s="13" t="str">
        <f>+ACTA!D39</f>
        <v/>
      </c>
      <c r="DK10" s="13" t="str">
        <f>+ACTA!D42</f>
        <v/>
      </c>
      <c r="DL10" s="14">
        <f>+Entrev.5!C2</f>
        <v>0</v>
      </c>
      <c r="DM10" s="60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13" t="str">
        <f>+ACTA!E21</f>
        <v/>
      </c>
      <c r="DY10" s="13" t="str">
        <f>+ACTA!E24</f>
        <v/>
      </c>
      <c r="DZ10" s="13" t="str">
        <f>+ACTA!E27</f>
        <v/>
      </c>
      <c r="EA10" s="13" t="str">
        <f>+ACTA!E30</f>
        <v/>
      </c>
      <c r="EB10" s="13" t="str">
        <f>+ACTA!E33</f>
        <v/>
      </c>
      <c r="EC10" s="13" t="str">
        <f>+ACTA!E36</f>
        <v/>
      </c>
      <c r="ED10" s="13" t="str">
        <f>+ACTA!E39</f>
        <v/>
      </c>
      <c r="EE10" s="13" t="str">
        <f>+ACTA!E42</f>
        <v/>
      </c>
      <c r="EF10" s="14">
        <f>+Entrev.6!C2</f>
        <v>0</v>
      </c>
      <c r="EG10" s="60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13" t="str">
        <f>+ACTA!F21</f>
        <v/>
      </c>
      <c r="ES10" s="13" t="str">
        <f>+ACTA!F24</f>
        <v/>
      </c>
      <c r="ET10" s="13" t="str">
        <f>+ACTA!F27</f>
        <v/>
      </c>
      <c r="EU10" s="13" t="str">
        <f>+ACTA!F30</f>
        <v/>
      </c>
      <c r="EV10" s="13" t="str">
        <f>+ACTA!F33</f>
        <v/>
      </c>
      <c r="EW10" s="13" t="str">
        <f>+ACTA!F36</f>
        <v/>
      </c>
      <c r="EX10" s="13" t="str">
        <f>+ACTA!F39</f>
        <v/>
      </c>
      <c r="EY10" s="13" t="str">
        <f>+ACTA!F42</f>
        <v/>
      </c>
      <c r="EZ10" s="14">
        <f>+Entrev.7!C2</f>
        <v>0</v>
      </c>
      <c r="FA10" s="60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13" t="str">
        <f>+ACTA!G21</f>
        <v/>
      </c>
      <c r="FM10" s="13" t="str">
        <f>+ACTA!G24</f>
        <v/>
      </c>
      <c r="FN10" s="13" t="str">
        <f>+ACTA!G27</f>
        <v/>
      </c>
      <c r="FO10" s="13" t="str">
        <f>+ACTA!G30</f>
        <v/>
      </c>
      <c r="FP10" s="13" t="str">
        <f>+ACTA!G33</f>
        <v/>
      </c>
      <c r="FQ10" s="13" t="str">
        <f>+ACTA!G36</f>
        <v/>
      </c>
      <c r="FR10" s="13" t="str">
        <f>+ACTA!G39</f>
        <v/>
      </c>
      <c r="FS10" s="13" t="str">
        <f>+ACTA!G42</f>
        <v/>
      </c>
      <c r="FT10" s="14">
        <f>+Entrev.8!C2</f>
        <v>0</v>
      </c>
      <c r="FU10" s="60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13" t="str">
        <f>+ACTA!H21</f>
        <v/>
      </c>
      <c r="GG10" s="13" t="str">
        <f>+ACTA!H24</f>
        <v/>
      </c>
      <c r="GH10" s="13" t="str">
        <f>+ACTA!H27</f>
        <v/>
      </c>
      <c r="GI10" s="13" t="str">
        <f>+ACTA!H30</f>
        <v/>
      </c>
      <c r="GJ10" s="13" t="str">
        <f>+ACTA!H33</f>
        <v/>
      </c>
      <c r="GK10" s="13" t="str">
        <f>+ACTA!H36</f>
        <v/>
      </c>
      <c r="GL10" s="13" t="str">
        <f>+ACTA!H39</f>
        <v/>
      </c>
      <c r="GM10" s="13" t="str">
        <f>+ACTA!H42</f>
        <v/>
      </c>
      <c r="GN10" s="14">
        <f>+Entrev.9!C2</f>
        <v>0</v>
      </c>
      <c r="GO10" s="60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13" t="str">
        <f>+ACTA!I21</f>
        <v/>
      </c>
      <c r="HA10" s="13" t="str">
        <f>+ACTA!I24</f>
        <v/>
      </c>
      <c r="HB10" s="13" t="str">
        <f>+ACTA!I27</f>
        <v/>
      </c>
      <c r="HC10" s="13" t="str">
        <f>+ACTA!I30</f>
        <v/>
      </c>
      <c r="HD10" s="13" t="str">
        <f>+ACTA!I33</f>
        <v/>
      </c>
      <c r="HE10" s="13" t="str">
        <f>+ACTA!I36</f>
        <v/>
      </c>
      <c r="HF10" s="13" t="str">
        <f>+ACTA!I39</f>
        <v/>
      </c>
      <c r="HG10" s="13" t="str">
        <f>+ACTA!I42</f>
        <v/>
      </c>
      <c r="HH10" s="14">
        <f>+Entrev.10!C2</f>
        <v>0</v>
      </c>
      <c r="HI10" s="60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13" t="str">
        <f>+ACTA!J21</f>
        <v/>
      </c>
      <c r="HU10" s="13" t="str">
        <f>+ACTA!J24</f>
        <v/>
      </c>
      <c r="HV10" s="13" t="str">
        <f>+ACTA!J27</f>
        <v/>
      </c>
      <c r="HW10" s="13" t="str">
        <f>+ACTA!J30</f>
        <v/>
      </c>
      <c r="HX10" s="13" t="str">
        <f>+ACTA!J33</f>
        <v/>
      </c>
      <c r="HY10" s="13" t="str">
        <f>+ACTA!J36</f>
        <v/>
      </c>
      <c r="HZ10" s="13" t="str">
        <f>+ACTA!J39</f>
        <v/>
      </c>
      <c r="IA10" s="13" t="str">
        <f>+ACTA!J42</f>
        <v/>
      </c>
      <c r="IB10" s="13">
        <f>+Entrev.1!A106</f>
        <v>0</v>
      </c>
      <c r="IC10" s="13">
        <f>+Entrev.1!A108</f>
        <v>0</v>
      </c>
      <c r="ID10" s="13">
        <f>+Entrev.2!A106</f>
        <v>0</v>
      </c>
      <c r="IE10" s="13">
        <f>+Entrev.2!A108</f>
        <v>0</v>
      </c>
      <c r="IF10" s="13">
        <f>+Entrev.3!A106</f>
        <v>0</v>
      </c>
      <c r="IG10" s="13">
        <f>+Entrev.3!A108</f>
        <v>0</v>
      </c>
      <c r="IH10" s="13">
        <f>+Entrev.4!A106</f>
        <v>0</v>
      </c>
      <c r="II10" s="13">
        <f>+Entrev.4!A108</f>
        <v>0</v>
      </c>
      <c r="IJ10" s="13">
        <f>+Entrev.5!A106</f>
        <v>0</v>
      </c>
      <c r="IK10" s="13">
        <f>+Entrev.5!A108</f>
        <v>0</v>
      </c>
      <c r="IL10" s="13">
        <f>+Entrev.6!A106</f>
        <v>0</v>
      </c>
      <c r="IM10" s="13">
        <f>+Entrev.6!A108</f>
        <v>0</v>
      </c>
      <c r="IN10" s="13">
        <f>+Entrev.7!A106</f>
        <v>0</v>
      </c>
      <c r="IO10" s="13">
        <f>+Entrev.7!A108</f>
        <v>0</v>
      </c>
      <c r="IP10" s="13">
        <f>+Entrev.8!A106</f>
        <v>0</v>
      </c>
      <c r="IQ10" s="13">
        <f>+Entrev.8!A108</f>
        <v>0</v>
      </c>
      <c r="IR10" s="13">
        <f>+Entrev.9!A106</f>
        <v>0</v>
      </c>
      <c r="IS10" s="13">
        <f>+Entrev.9!A108</f>
        <v>0</v>
      </c>
      <c r="IT10" s="13">
        <f>+Entrev.10!A106</f>
        <v>0</v>
      </c>
      <c r="IU10" s="13">
        <f>+Entrev.10!A108</f>
        <v>0</v>
      </c>
      <c r="IV10" s="13">
        <f>+ACTA!B44</f>
        <v>0</v>
      </c>
      <c r="IW10" s="13">
        <f>+ACTA!B45</f>
        <v>0</v>
      </c>
      <c r="IX10" s="13">
        <f>+ACTA!B46</f>
        <v>0</v>
      </c>
      <c r="IY10" s="13">
        <f>+ACTA!B47</f>
        <v>0</v>
      </c>
      <c r="IZ10" s="13">
        <f>+ACTA!G44</f>
        <v>0</v>
      </c>
      <c r="JA10" s="13">
        <f>+ACTA!G45</f>
        <v>0</v>
      </c>
      <c r="JB10" s="13">
        <f>+ACTA!G46</f>
        <v>0</v>
      </c>
      <c r="JC10" s="13">
        <f>+ACTA!G47</f>
        <v>0</v>
      </c>
      <c r="JD10" s="13">
        <f>+ACTA!B50</f>
        <v>0</v>
      </c>
      <c r="JE10" s="13">
        <f>+ACTA!B51</f>
        <v>0</v>
      </c>
      <c r="JF10" s="13">
        <f>+ACTA!B52</f>
        <v>0</v>
      </c>
      <c r="JG10" s="13">
        <f>+ACTA!B53</f>
        <v>0</v>
      </c>
      <c r="JH10" s="13">
        <f>+ACTA!G50</f>
        <v>0</v>
      </c>
      <c r="JI10" s="13">
        <f>+ACTA!G51</f>
        <v>0</v>
      </c>
      <c r="JJ10" s="13">
        <f>+ACTA!G52</f>
        <v>0</v>
      </c>
      <c r="JK10" s="13">
        <f>+ACTA!G53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okhNZYZpB6x+CDX0TNM6P+xZkrvRlp3s1+41Y9v7sZXHaSj5e4qInOMhAIxisvRprElwQuVbZuV9UghMi+OAUQ==" saltValue="ae10E/AkvdWS2hB70qD+cw==" spinCount="100000" sheet="1" objects="1" scenarios="1"/>
  <mergeCells count="39"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F8:IG8"/>
    <mergeCell ref="EF8:EQ8"/>
    <mergeCell ref="EZ8:FK8"/>
    <mergeCell ref="IH8:II8"/>
    <mergeCell ref="IJ8:IK8"/>
    <mergeCell ref="ER8:EY8"/>
    <mergeCell ref="FL8:FS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123</v>
      </c>
      <c r="G1" s="6" t="s">
        <v>68</v>
      </c>
      <c r="H1" s="6" t="s">
        <v>69</v>
      </c>
      <c r="I1" s="6" t="s">
        <v>94</v>
      </c>
      <c r="J1" s="5" t="s">
        <v>72</v>
      </c>
      <c r="K1" s="6" t="s">
        <v>73</v>
      </c>
      <c r="L1" s="5" t="s">
        <v>95</v>
      </c>
    </row>
    <row r="2" spans="1:12" x14ac:dyDescent="0.25">
      <c r="A2" s="4" t="s">
        <v>143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124</v>
      </c>
      <c r="G2" s="45" t="s">
        <v>96</v>
      </c>
      <c r="H2" s="4" t="s">
        <v>98</v>
      </c>
      <c r="I2" s="4" t="s">
        <v>103</v>
      </c>
      <c r="J2" s="4" t="s">
        <v>106</v>
      </c>
      <c r="K2" s="4" t="s">
        <v>34</v>
      </c>
      <c r="L2" s="4" t="s">
        <v>112</v>
      </c>
    </row>
    <row r="3" spans="1:12" x14ac:dyDescent="0.25">
      <c r="A3" s="4" t="s">
        <v>144</v>
      </c>
      <c r="B3" s="4" t="s">
        <v>25</v>
      </c>
      <c r="D3" s="3" t="s">
        <v>32</v>
      </c>
      <c r="E3" s="4" t="s">
        <v>35</v>
      </c>
      <c r="F3" s="4" t="s">
        <v>125</v>
      </c>
      <c r="G3" s="45" t="s">
        <v>97</v>
      </c>
      <c r="H3" s="4" t="s">
        <v>99</v>
      </c>
      <c r="I3" s="4" t="s">
        <v>104</v>
      </c>
      <c r="J3" s="4" t="s">
        <v>105</v>
      </c>
      <c r="K3" s="4" t="s">
        <v>35</v>
      </c>
      <c r="L3" s="4" t="s">
        <v>113</v>
      </c>
    </row>
    <row r="4" spans="1:12" x14ac:dyDescent="0.25">
      <c r="A4" s="4" t="s">
        <v>145</v>
      </c>
      <c r="B4" s="9" t="s">
        <v>36</v>
      </c>
      <c r="D4" s="8" t="s">
        <v>30</v>
      </c>
      <c r="E4" s="4" t="s">
        <v>36</v>
      </c>
      <c r="F4" s="4" t="s">
        <v>127</v>
      </c>
      <c r="H4" s="4" t="s">
        <v>100</v>
      </c>
      <c r="I4" s="4" t="s">
        <v>109</v>
      </c>
      <c r="J4" s="4" t="s">
        <v>107</v>
      </c>
      <c r="L4" s="4" t="s">
        <v>118</v>
      </c>
    </row>
    <row r="5" spans="1:12" x14ac:dyDescent="0.25">
      <c r="A5" s="4" t="s">
        <v>146</v>
      </c>
      <c r="F5" s="4" t="s">
        <v>129</v>
      </c>
      <c r="H5" s="4" t="s">
        <v>101</v>
      </c>
      <c r="I5" s="4" t="s">
        <v>110</v>
      </c>
      <c r="J5" s="4" t="s">
        <v>44</v>
      </c>
      <c r="L5" s="4" t="s">
        <v>119</v>
      </c>
    </row>
    <row r="6" spans="1:12" x14ac:dyDescent="0.25">
      <c r="A6" s="4" t="s">
        <v>147</v>
      </c>
      <c r="F6" s="4" t="s">
        <v>126</v>
      </c>
      <c r="H6" s="4" t="s">
        <v>102</v>
      </c>
      <c r="J6" s="4" t="s">
        <v>111</v>
      </c>
      <c r="L6" s="4" t="s">
        <v>114</v>
      </c>
    </row>
    <row r="7" spans="1:12" x14ac:dyDescent="0.25">
      <c r="A7" s="4" t="s">
        <v>148</v>
      </c>
      <c r="F7" s="4" t="s">
        <v>128</v>
      </c>
      <c r="J7" s="4" t="s">
        <v>108</v>
      </c>
      <c r="L7" s="4" t="s">
        <v>115</v>
      </c>
    </row>
    <row r="8" spans="1:12" x14ac:dyDescent="0.25">
      <c r="A8" s="4" t="s">
        <v>149</v>
      </c>
      <c r="L8" s="4" t="s">
        <v>116</v>
      </c>
    </row>
    <row r="9" spans="1:12" x14ac:dyDescent="0.25">
      <c r="A9" s="4" t="s">
        <v>150</v>
      </c>
      <c r="L9" s="4" t="s">
        <v>117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71" t="s">
        <v>238</v>
      </c>
      <c r="B65" s="172"/>
      <c r="C65" s="172"/>
      <c r="D65" s="172"/>
      <c r="E65" s="172"/>
      <c r="F65" s="172"/>
      <c r="G65" s="172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74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jYqbqGWaF6bitU29P4rxjDpXR3iN7JMyBxJ4IwiMs1dEfAH/3ofpc+6O9WYoHTWKS4cyCYXXKKCEzuQdrXWTHw==" saltValue="x0mT5Kri2I9AzkbbQ1Xtxg==" spinCount="100000" sheet="1" objects="1" scenarios="1"/>
  <mergeCells count="131">
    <mergeCell ref="A62:I62"/>
    <mergeCell ref="A63:I63"/>
    <mergeCell ref="A75:H75"/>
    <mergeCell ref="A69:G69"/>
    <mergeCell ref="H69:J69"/>
    <mergeCell ref="A70:I70"/>
    <mergeCell ref="A65:G65"/>
    <mergeCell ref="H65:J65"/>
    <mergeCell ref="A66:I66"/>
    <mergeCell ref="A67:I67"/>
    <mergeCell ref="A68:I68"/>
    <mergeCell ref="A64:I64"/>
    <mergeCell ref="A18:I18"/>
    <mergeCell ref="A20:I20"/>
    <mergeCell ref="A19:I19"/>
    <mergeCell ref="A32:H32"/>
    <mergeCell ref="A33:H33"/>
    <mergeCell ref="A34:H34"/>
    <mergeCell ref="A43:I43"/>
    <mergeCell ref="A44:I44"/>
    <mergeCell ref="A45:I45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42:I42"/>
    <mergeCell ref="A105:J105"/>
    <mergeCell ref="A106:J106"/>
    <mergeCell ref="A107:J107"/>
    <mergeCell ref="A108:J108"/>
    <mergeCell ref="H99:J99"/>
    <mergeCell ref="A100:I100"/>
    <mergeCell ref="A99:G99"/>
    <mergeCell ref="A98:I98"/>
    <mergeCell ref="A93:I93"/>
    <mergeCell ref="A94:I94"/>
    <mergeCell ref="A95:I95"/>
    <mergeCell ref="A96:I96"/>
    <mergeCell ref="A97:I97"/>
    <mergeCell ref="A103:I103"/>
    <mergeCell ref="A102:I102"/>
    <mergeCell ref="A101:I101"/>
    <mergeCell ref="A104:I104"/>
    <mergeCell ref="A60:I60"/>
    <mergeCell ref="A61:I61"/>
    <mergeCell ref="A91:G91"/>
    <mergeCell ref="H91:J91"/>
    <mergeCell ref="A92:I92"/>
    <mergeCell ref="A83:H83"/>
    <mergeCell ref="A84:H84"/>
    <mergeCell ref="A85:H85"/>
    <mergeCell ref="A86:H86"/>
    <mergeCell ref="A87:H87"/>
    <mergeCell ref="A88:H88"/>
    <mergeCell ref="A89:H89"/>
    <mergeCell ref="A90:H90"/>
    <mergeCell ref="A76:H76"/>
    <mergeCell ref="A77:H77"/>
    <mergeCell ref="A78:H78"/>
    <mergeCell ref="A79:H79"/>
    <mergeCell ref="A80:H80"/>
    <mergeCell ref="A81:H81"/>
    <mergeCell ref="A82:H82"/>
    <mergeCell ref="A71:H71"/>
    <mergeCell ref="A72:H72"/>
    <mergeCell ref="A73:H73"/>
    <mergeCell ref="A74:H74"/>
    <mergeCell ref="A56:I56"/>
    <mergeCell ref="A57:I57"/>
    <mergeCell ref="A59:I59"/>
    <mergeCell ref="A54:I54"/>
    <mergeCell ref="A55:I55"/>
    <mergeCell ref="A49:I49"/>
    <mergeCell ref="A50:I50"/>
    <mergeCell ref="A51:I51"/>
    <mergeCell ref="A52:I52"/>
    <mergeCell ref="A53:I53"/>
    <mergeCell ref="A58:I58"/>
    <mergeCell ref="A48:I48"/>
    <mergeCell ref="A37:I37"/>
    <mergeCell ref="A38:I38"/>
    <mergeCell ref="A39:I39"/>
    <mergeCell ref="A40:I40"/>
    <mergeCell ref="A41:I41"/>
    <mergeCell ref="G2:H2"/>
    <mergeCell ref="A8:B8"/>
    <mergeCell ref="A35:G35"/>
    <mergeCell ref="H35:J35"/>
    <mergeCell ref="A36:I36"/>
    <mergeCell ref="A22:I22"/>
    <mergeCell ref="A21:G21"/>
    <mergeCell ref="H21:J21"/>
    <mergeCell ref="C8:E8"/>
    <mergeCell ref="F8:J8"/>
    <mergeCell ref="A11:I11"/>
    <mergeCell ref="A12:I12"/>
    <mergeCell ref="A13:I13"/>
    <mergeCell ref="A14:I14"/>
    <mergeCell ref="A15:I15"/>
    <mergeCell ref="A16:I16"/>
    <mergeCell ref="A47:G47"/>
    <mergeCell ref="H47:J47"/>
    <mergeCell ref="A46:I46"/>
    <mergeCell ref="A1:J1"/>
    <mergeCell ref="A9:J9"/>
    <mergeCell ref="A10:G10"/>
    <mergeCell ref="H10:J10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  <mergeCell ref="C6:E6"/>
    <mergeCell ref="F6:G6"/>
    <mergeCell ref="H6:J6"/>
    <mergeCell ref="A17:I17"/>
  </mergeCells>
  <conditionalFormatting sqref="C2:C3 J23:J34 J49:J58 J93:J98 J101:J104">
    <cfRule type="containsBlanks" dxfId="284" priority="52">
      <formula>LEN(TRIM(C2))=0</formula>
    </cfRule>
  </conditionalFormatting>
  <conditionalFormatting sqref="C6:C8">
    <cfRule type="containsBlanks" dxfId="283" priority="1">
      <formula>LEN(TRIM(C6))=0</formula>
    </cfRule>
  </conditionalFormatting>
  <conditionalFormatting sqref="E4:E5">
    <cfRule type="containsBlanks" dxfId="282" priority="43">
      <formula>LEN(TRIM(E4))=0</formula>
    </cfRule>
  </conditionalFormatting>
  <conditionalFormatting sqref="G2">
    <cfRule type="containsBlanks" dxfId="281" priority="49">
      <formula>LEN(TRIM(G2))=0</formula>
    </cfRule>
  </conditionalFormatting>
  <conditionalFormatting sqref="H3">
    <cfRule type="containsBlanks" dxfId="280" priority="50">
      <formula>LEN(TRIM(H3))=0</formula>
    </cfRule>
  </conditionalFormatting>
  <conditionalFormatting sqref="H6:H7">
    <cfRule type="containsBlanks" dxfId="279" priority="45">
      <formula>LEN(TRIM(H6))=0</formula>
    </cfRule>
  </conditionalFormatting>
  <conditionalFormatting sqref="H10">
    <cfRule type="containsText" dxfId="278" priority="71" operator="containsText" text="No cumple">
      <formula>NOT(ISERROR(SEARCH("No cumple",H10)))</formula>
    </cfRule>
    <cfRule type="containsText" dxfId="277" priority="72" operator="containsText" text="Cumple">
      <formula>NOT(ISERROR(SEARCH("Cumple",H10)))</formula>
    </cfRule>
  </conditionalFormatting>
  <conditionalFormatting sqref="H21">
    <cfRule type="containsText" dxfId="276" priority="18" operator="containsText" text="No cumple">
      <formula>NOT(ISERROR(SEARCH("No cumple",H21)))</formula>
    </cfRule>
    <cfRule type="containsText" dxfId="275" priority="19" operator="containsText" text="Cumple">
      <formula>NOT(ISERROR(SEARCH("Cumple",H21)))</formula>
    </cfRule>
  </conditionalFormatting>
  <conditionalFormatting sqref="H35">
    <cfRule type="containsText" dxfId="274" priority="16" operator="containsText" text="No cumple">
      <formula>NOT(ISERROR(SEARCH("No cumple",H35)))</formula>
    </cfRule>
    <cfRule type="containsText" dxfId="273" priority="17" operator="containsText" text="Cumple">
      <formula>NOT(ISERROR(SEARCH("Cumple",H35)))</formula>
    </cfRule>
  </conditionalFormatting>
  <conditionalFormatting sqref="H47">
    <cfRule type="containsText" dxfId="272" priority="14" operator="containsText" text="No cumple">
      <formula>NOT(ISERROR(SEARCH("No cumple",H47)))</formula>
    </cfRule>
    <cfRule type="containsText" dxfId="271" priority="15" operator="containsText" text="Cumple">
      <formula>NOT(ISERROR(SEARCH("Cumple",H47)))</formula>
    </cfRule>
  </conditionalFormatting>
  <conditionalFormatting sqref="H65">
    <cfRule type="containsText" dxfId="270" priority="12" operator="containsText" text="No cumple">
      <formula>NOT(ISERROR(SEARCH("No cumple",H65)))</formula>
    </cfRule>
    <cfRule type="containsText" dxfId="269" priority="13" operator="containsText" text="Cumple">
      <formula>NOT(ISERROR(SEARCH("Cumple",H65)))</formula>
    </cfRule>
  </conditionalFormatting>
  <conditionalFormatting sqref="H69">
    <cfRule type="containsText" dxfId="268" priority="10" operator="containsText" text="No cumple">
      <formula>NOT(ISERROR(SEARCH("No cumple",H69)))</formula>
    </cfRule>
    <cfRule type="containsText" dxfId="267" priority="11" operator="containsText" text="Cumple">
      <formula>NOT(ISERROR(SEARCH("Cumple",H69)))</formula>
    </cfRule>
  </conditionalFormatting>
  <conditionalFormatting sqref="H91">
    <cfRule type="containsText" dxfId="266" priority="8" operator="containsText" text="No cumple">
      <formula>NOT(ISERROR(SEARCH("No cumple",H91)))</formula>
    </cfRule>
    <cfRule type="containsText" dxfId="265" priority="9" operator="containsText" text="Cumple">
      <formula>NOT(ISERROR(SEARCH("Cumple",H91)))</formula>
    </cfRule>
  </conditionalFormatting>
  <conditionalFormatting sqref="H99">
    <cfRule type="containsText" dxfId="264" priority="4" operator="containsText" text="No cumple">
      <formula>NOT(ISERROR(SEARCH("No cumple",H99)))</formula>
    </cfRule>
    <cfRule type="containsText" dxfId="263" priority="5" operator="containsText" text="Cumple">
      <formula>NOT(ISERROR(SEARCH("Cumple",H99)))</formula>
    </cfRule>
  </conditionalFormatting>
  <conditionalFormatting sqref="J2">
    <cfRule type="containsBlanks" dxfId="262" priority="51">
      <formula>LEN(TRIM(J2))=0</formula>
    </cfRule>
  </conditionalFormatting>
  <conditionalFormatting sqref="J12:J20">
    <cfRule type="containsBlanks" dxfId="261" priority="42">
      <formula>LEN(TRIM(J12))=0</formula>
    </cfRule>
  </conditionalFormatting>
  <conditionalFormatting sqref="J37:J46">
    <cfRule type="containsBlanks" dxfId="260" priority="40">
      <formula>LEN(TRIM(J37))=0</formula>
    </cfRule>
  </conditionalFormatting>
  <conditionalFormatting sqref="J60:J64">
    <cfRule type="containsBlanks" dxfId="259" priority="38">
      <formula>LEN(TRIM(J60))=0</formula>
    </cfRule>
  </conditionalFormatting>
  <conditionalFormatting sqref="J67:J68">
    <cfRule type="containsBlanks" dxfId="258" priority="37">
      <formula>LEN(TRIM(J67))=0</formula>
    </cfRule>
  </conditionalFormatting>
  <conditionalFormatting sqref="J71:J90">
    <cfRule type="containsBlanks" dxfId="257" priority="3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H13:I20 H68:I68 H102:I104 H38:I46 H72:H90 H94:I98 H50:I58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J60:J64 J67:J68 J12:J20 J23:J34 J37:J46 J49:J58 J71:J90 J93:J98 J101:J104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C75F-96B0-446E-BA3E-51A3617ECFB9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yZ+fDsYCGvd2N9htZMHXDHXR4wVlTK8ZWZevnbBCuhfyCpvNcXjvIE0ysSiW7au0kpCTUXleMrvfx8BnY2NIFg==" saltValue="lnMJADaSP1R9e3+bQpgcQA==" spinCount="100000" sheet="1" objects="1" scenarios="1"/>
  <mergeCells count="131"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</mergeCells>
  <conditionalFormatting sqref="C2:C3 J23:J34 J49:J58 J93:J98 J101:J104">
    <cfRule type="containsBlanks" dxfId="256" priority="30">
      <formula>LEN(TRIM(C2))=0</formula>
    </cfRule>
  </conditionalFormatting>
  <conditionalFormatting sqref="C6:C8">
    <cfRule type="containsBlanks" dxfId="255" priority="5">
      <formula>LEN(TRIM(C6))=0</formula>
    </cfRule>
  </conditionalFormatting>
  <conditionalFormatting sqref="E4:E5">
    <cfRule type="containsBlanks" dxfId="254" priority="25">
      <formula>LEN(TRIM(E4))=0</formula>
    </cfRule>
  </conditionalFormatting>
  <conditionalFormatting sqref="G2">
    <cfRule type="containsBlanks" dxfId="253" priority="27">
      <formula>LEN(TRIM(G2))=0</formula>
    </cfRule>
  </conditionalFormatting>
  <conditionalFormatting sqref="H3">
    <cfRule type="containsBlanks" dxfId="252" priority="28">
      <formula>LEN(TRIM(H3))=0</formula>
    </cfRule>
  </conditionalFormatting>
  <conditionalFormatting sqref="H6:H7">
    <cfRule type="containsBlanks" dxfId="251" priority="26">
      <formula>LEN(TRIM(H6))=0</formula>
    </cfRule>
  </conditionalFormatting>
  <conditionalFormatting sqref="H10">
    <cfRule type="containsText" dxfId="250" priority="3" operator="containsText" text="No cumple">
      <formula>NOT(ISERROR(SEARCH("No cumple",H10)))</formula>
    </cfRule>
    <cfRule type="containsText" dxfId="249" priority="4" operator="containsText" text="Cumple">
      <formula>NOT(ISERROR(SEARCH("Cumple",H10)))</formula>
    </cfRule>
  </conditionalFormatting>
  <conditionalFormatting sqref="H21">
    <cfRule type="containsText" dxfId="248" priority="18" operator="containsText" text="No cumple">
      <formula>NOT(ISERROR(SEARCH("No cumple",H21)))</formula>
    </cfRule>
    <cfRule type="containsText" dxfId="247" priority="19" operator="containsText" text="Cumple">
      <formula>NOT(ISERROR(SEARCH("Cumple",H21)))</formula>
    </cfRule>
  </conditionalFormatting>
  <conditionalFormatting sqref="H35">
    <cfRule type="containsText" dxfId="246" priority="16" operator="containsText" text="No cumple">
      <formula>NOT(ISERROR(SEARCH("No cumple",H35)))</formula>
    </cfRule>
    <cfRule type="containsText" dxfId="245" priority="17" operator="containsText" text="Cumple">
      <formula>NOT(ISERROR(SEARCH("Cumple",H35)))</formula>
    </cfRule>
  </conditionalFormatting>
  <conditionalFormatting sqref="H47">
    <cfRule type="containsText" dxfId="244" priority="1" operator="containsText" text="No cumple">
      <formula>NOT(ISERROR(SEARCH("No cumple",H47)))</formula>
    </cfRule>
    <cfRule type="containsText" dxfId="243" priority="2" operator="containsText" text="Cumple">
      <formula>NOT(ISERROR(SEARCH("Cumple",H47)))</formula>
    </cfRule>
  </conditionalFormatting>
  <conditionalFormatting sqref="H65">
    <cfRule type="containsText" dxfId="242" priority="12" operator="containsText" text="No cumple">
      <formula>NOT(ISERROR(SEARCH("No cumple",H65)))</formula>
    </cfRule>
    <cfRule type="containsText" dxfId="241" priority="13" operator="containsText" text="Cumple">
      <formula>NOT(ISERROR(SEARCH("Cumple",H65)))</formula>
    </cfRule>
  </conditionalFormatting>
  <conditionalFormatting sqref="H69">
    <cfRule type="containsText" dxfId="240" priority="10" operator="containsText" text="No cumple">
      <formula>NOT(ISERROR(SEARCH("No cumple",H69)))</formula>
    </cfRule>
    <cfRule type="containsText" dxfId="239" priority="11" operator="containsText" text="Cumple">
      <formula>NOT(ISERROR(SEARCH("Cumple",H69)))</formula>
    </cfRule>
  </conditionalFormatting>
  <conditionalFormatting sqref="H91">
    <cfRule type="containsText" dxfId="238" priority="8" operator="containsText" text="No cumple">
      <formula>NOT(ISERROR(SEARCH("No cumple",H91)))</formula>
    </cfRule>
    <cfRule type="containsText" dxfId="237" priority="9" operator="containsText" text="Cumple">
      <formula>NOT(ISERROR(SEARCH("Cumple",H91)))</formula>
    </cfRule>
  </conditionalFormatting>
  <conditionalFormatting sqref="H99">
    <cfRule type="containsText" dxfId="236" priority="6" operator="containsText" text="No cumple">
      <formula>NOT(ISERROR(SEARCH("No cumple",H99)))</formula>
    </cfRule>
    <cfRule type="containsText" dxfId="235" priority="7" operator="containsText" text="Cumple">
      <formula>NOT(ISERROR(SEARCH("Cumple",H99)))</formula>
    </cfRule>
  </conditionalFormatting>
  <conditionalFormatting sqref="J2">
    <cfRule type="containsBlanks" dxfId="234" priority="29">
      <formula>LEN(TRIM(J2))=0</formula>
    </cfRule>
  </conditionalFormatting>
  <conditionalFormatting sqref="J12:J20">
    <cfRule type="containsBlanks" dxfId="233" priority="24">
      <formula>LEN(TRIM(J12))=0</formula>
    </cfRule>
  </conditionalFormatting>
  <conditionalFormatting sqref="J37:J46">
    <cfRule type="containsBlanks" dxfId="232" priority="23">
      <formula>LEN(TRIM(J37))=0</formula>
    </cfRule>
  </conditionalFormatting>
  <conditionalFormatting sqref="J60:J64">
    <cfRule type="containsBlanks" dxfId="231" priority="22">
      <formula>LEN(TRIM(J60))=0</formula>
    </cfRule>
  </conditionalFormatting>
  <conditionalFormatting sqref="J67:J68">
    <cfRule type="containsBlanks" dxfId="230" priority="21">
      <formula>LEN(TRIM(J67))=0</formula>
    </cfRule>
  </conditionalFormatting>
  <conditionalFormatting sqref="J71:J90">
    <cfRule type="containsBlanks" dxfId="229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9C19F06-40F8-40A5-98EA-AC11152F1DF2}">
          <x14:formula1>
            <xm:f>Tablas!$E$2:$E$4</xm:f>
          </x14:formula1>
          <xm:sqref>J101:J104 J60:J64 J67:J68 J12:J20 J23:J34 J37:J46 J49:J58 J71:J90 J93:J98</xm:sqref>
        </x14:dataValidation>
        <x14:dataValidation type="list" allowBlank="1" showInputMessage="1" showErrorMessage="1" xr:uid="{678C5E58-11D5-40C6-B22D-CAE680BC08CB}">
          <x14:formula1>
            <xm:f>Tablas!$H$2:$H$6</xm:f>
          </x14:formula1>
          <xm:sqref>C3:E3</xm:sqref>
        </x14:dataValidation>
        <x14:dataValidation type="list" allowBlank="1" showInputMessage="1" showErrorMessage="1" xr:uid="{C34349DA-7209-4C0B-92EE-BBEF6D6014EE}">
          <x14:formula1>
            <xm:f>Tablas!$L$2:$L$9</xm:f>
          </x14:formula1>
          <xm:sqref>C7:E7</xm:sqref>
        </x14:dataValidation>
        <x14:dataValidation type="list" allowBlank="1" showInputMessage="1" showErrorMessage="1" xr:uid="{BA5201DD-3437-4DC6-B9F9-D6B294958C65}">
          <x14:formula1>
            <xm:f>Tablas!$K$2:$K$3</xm:f>
          </x14:formula1>
          <xm:sqref>H6:J6</xm:sqref>
        </x14:dataValidation>
        <x14:dataValidation type="list" allowBlank="1" showInputMessage="1" showErrorMessage="1" xr:uid="{B1742FDC-A227-49F5-949F-5373C14A055C}">
          <x14:formula1>
            <xm:f>Tablas!$J$2:$J$7</xm:f>
          </x14:formula1>
          <xm:sqref>C6:E6</xm:sqref>
        </x14:dataValidation>
        <x14:dataValidation type="list" allowBlank="1" showInputMessage="1" showErrorMessage="1" xr:uid="{E9CBA3FD-82CE-4EBD-96FA-CE69BFD4E491}">
          <x14:formula1>
            <xm:f>Tablas!$I$2:$I$5</xm:f>
          </x14:formula1>
          <xm:sqref>E4:J4</xm:sqref>
        </x14:dataValidation>
        <x14:dataValidation type="list" allowBlank="1" showInputMessage="1" showErrorMessage="1" xr:uid="{546ACCE5-D42C-45D1-B8DF-0ACE88DEB1E3}">
          <x14:formula1>
            <xm:f>Tablas!$G$2:$G$3</xm:f>
          </x14:formula1>
          <xm:sqref>J2</xm:sqref>
        </x14:dataValidation>
        <x14:dataValidation type="list" allowBlank="1" showInputMessage="1" showErrorMessage="1" xr:uid="{E11463DC-1768-4F26-827D-6A7900AC871A}">
          <x14:formula1>
            <xm:f>Tablas!$C$2</xm:f>
          </x14:formula1>
          <xm:sqref>H13:I20 H68:I68 H102:I104 H38:I46 H72:H90 H94:I98 H50:I58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2F27-A481-4570-988E-17518BBD75D5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0m8j9grOYSj7ynRIYNAFqWd/HlqvSzeqSKs52Ksw6mpR5cBXxyxHJceU5WWXCHtCwGeDaOOVZylApxQoXFLpFw==" saltValue="0Qm3GWcn7+VE5tjAeOnioA==" spinCount="100000" sheet="1" objects="1" scenarios="1"/>
  <mergeCells count="131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</mergeCells>
  <conditionalFormatting sqref="C2:C3 J23:J34 J49:J58 J93:J98 J101:J104">
    <cfRule type="containsBlanks" dxfId="228" priority="30">
      <formula>LEN(TRIM(C2))=0</formula>
    </cfRule>
  </conditionalFormatting>
  <conditionalFormatting sqref="C6:C8">
    <cfRule type="containsBlanks" dxfId="227" priority="5">
      <formula>LEN(TRIM(C6))=0</formula>
    </cfRule>
  </conditionalFormatting>
  <conditionalFormatting sqref="E4:E5">
    <cfRule type="containsBlanks" dxfId="226" priority="25">
      <formula>LEN(TRIM(E4))=0</formula>
    </cfRule>
  </conditionalFormatting>
  <conditionalFormatting sqref="G2">
    <cfRule type="containsBlanks" dxfId="225" priority="27">
      <formula>LEN(TRIM(G2))=0</formula>
    </cfRule>
  </conditionalFormatting>
  <conditionalFormatting sqref="H3">
    <cfRule type="containsBlanks" dxfId="224" priority="28">
      <formula>LEN(TRIM(H3))=0</formula>
    </cfRule>
  </conditionalFormatting>
  <conditionalFormatting sqref="H6:H7">
    <cfRule type="containsBlanks" dxfId="223" priority="26">
      <formula>LEN(TRIM(H6))=0</formula>
    </cfRule>
  </conditionalFormatting>
  <conditionalFormatting sqref="H10">
    <cfRule type="containsText" dxfId="222" priority="3" operator="containsText" text="No cumple">
      <formula>NOT(ISERROR(SEARCH("No cumple",H10)))</formula>
    </cfRule>
    <cfRule type="containsText" dxfId="221" priority="4" operator="containsText" text="Cumple">
      <formula>NOT(ISERROR(SEARCH("Cumple",H10)))</formula>
    </cfRule>
  </conditionalFormatting>
  <conditionalFormatting sqref="H21">
    <cfRule type="containsText" dxfId="220" priority="18" operator="containsText" text="No cumple">
      <formula>NOT(ISERROR(SEARCH("No cumple",H21)))</formula>
    </cfRule>
    <cfRule type="containsText" dxfId="219" priority="19" operator="containsText" text="Cumple">
      <formula>NOT(ISERROR(SEARCH("Cumple",H21)))</formula>
    </cfRule>
  </conditionalFormatting>
  <conditionalFormatting sqref="H35">
    <cfRule type="containsText" dxfId="218" priority="16" operator="containsText" text="No cumple">
      <formula>NOT(ISERROR(SEARCH("No cumple",H35)))</formula>
    </cfRule>
    <cfRule type="containsText" dxfId="217" priority="17" operator="containsText" text="Cumple">
      <formula>NOT(ISERROR(SEARCH("Cumple",H35)))</formula>
    </cfRule>
  </conditionalFormatting>
  <conditionalFormatting sqref="H47">
    <cfRule type="containsText" dxfId="216" priority="1" operator="containsText" text="No cumple">
      <formula>NOT(ISERROR(SEARCH("No cumple",H47)))</formula>
    </cfRule>
    <cfRule type="containsText" dxfId="215" priority="2" operator="containsText" text="Cumple">
      <formula>NOT(ISERROR(SEARCH("Cumple",H47)))</formula>
    </cfRule>
  </conditionalFormatting>
  <conditionalFormatting sqref="H65">
    <cfRule type="containsText" dxfId="214" priority="12" operator="containsText" text="No cumple">
      <formula>NOT(ISERROR(SEARCH("No cumple",H65)))</formula>
    </cfRule>
    <cfRule type="containsText" dxfId="213" priority="13" operator="containsText" text="Cumple">
      <formula>NOT(ISERROR(SEARCH("Cumple",H65)))</formula>
    </cfRule>
  </conditionalFormatting>
  <conditionalFormatting sqref="H69">
    <cfRule type="containsText" dxfId="212" priority="10" operator="containsText" text="No cumple">
      <formula>NOT(ISERROR(SEARCH("No cumple",H69)))</formula>
    </cfRule>
    <cfRule type="containsText" dxfId="211" priority="11" operator="containsText" text="Cumple">
      <formula>NOT(ISERROR(SEARCH("Cumple",H69)))</formula>
    </cfRule>
  </conditionalFormatting>
  <conditionalFormatting sqref="H91">
    <cfRule type="containsText" dxfId="210" priority="8" operator="containsText" text="No cumple">
      <formula>NOT(ISERROR(SEARCH("No cumple",H91)))</formula>
    </cfRule>
    <cfRule type="containsText" dxfId="209" priority="9" operator="containsText" text="Cumple">
      <formula>NOT(ISERROR(SEARCH("Cumple",H91)))</formula>
    </cfRule>
  </conditionalFormatting>
  <conditionalFormatting sqref="H99">
    <cfRule type="containsText" dxfId="208" priority="6" operator="containsText" text="No cumple">
      <formula>NOT(ISERROR(SEARCH("No cumple",H99)))</formula>
    </cfRule>
    <cfRule type="containsText" dxfId="207" priority="7" operator="containsText" text="Cumple">
      <formula>NOT(ISERROR(SEARCH("Cumple",H99)))</formula>
    </cfRule>
  </conditionalFormatting>
  <conditionalFormatting sqref="J2">
    <cfRule type="containsBlanks" dxfId="206" priority="29">
      <formula>LEN(TRIM(J2))=0</formula>
    </cfRule>
  </conditionalFormatting>
  <conditionalFormatting sqref="J12:J20">
    <cfRule type="containsBlanks" dxfId="205" priority="24">
      <formula>LEN(TRIM(J12))=0</formula>
    </cfRule>
  </conditionalFormatting>
  <conditionalFormatting sqref="J37:J46">
    <cfRule type="containsBlanks" dxfId="204" priority="23">
      <formula>LEN(TRIM(J37))=0</formula>
    </cfRule>
  </conditionalFormatting>
  <conditionalFormatting sqref="J60:J64">
    <cfRule type="containsBlanks" dxfId="203" priority="22">
      <formula>LEN(TRIM(J60))=0</formula>
    </cfRule>
  </conditionalFormatting>
  <conditionalFormatting sqref="J67:J68">
    <cfRule type="containsBlanks" dxfId="202" priority="21">
      <formula>LEN(TRIM(J67))=0</formula>
    </cfRule>
  </conditionalFormatting>
  <conditionalFormatting sqref="J71:J90">
    <cfRule type="containsBlanks" dxfId="201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D45C9F0-70EA-4292-8AE0-717FC1D205E4}">
          <x14:formula1>
            <xm:f>Tablas!$C$2</xm:f>
          </x14:formula1>
          <xm:sqref>H13:I20 H68:I68 H102:I104 H38:I46 H72:H90 H94:I98 H50:I58</xm:sqref>
        </x14:dataValidation>
        <x14:dataValidation type="list" allowBlank="1" showInputMessage="1" showErrorMessage="1" xr:uid="{D9FAD620-A8CC-4270-A147-DF1E6B1F1F0F}">
          <x14:formula1>
            <xm:f>Tablas!$G$2:$G$3</xm:f>
          </x14:formula1>
          <xm:sqref>J2</xm:sqref>
        </x14:dataValidation>
        <x14:dataValidation type="list" allowBlank="1" showInputMessage="1" showErrorMessage="1" xr:uid="{8FE01861-C53D-4B2A-BFA3-7E62D940C68E}">
          <x14:formula1>
            <xm:f>Tablas!$I$2:$I$5</xm:f>
          </x14:formula1>
          <xm:sqref>E4:J4</xm:sqref>
        </x14:dataValidation>
        <x14:dataValidation type="list" allowBlank="1" showInputMessage="1" showErrorMessage="1" xr:uid="{49BC4484-0614-4D9B-BD28-B29575153054}">
          <x14:formula1>
            <xm:f>Tablas!$J$2:$J$7</xm:f>
          </x14:formula1>
          <xm:sqref>C6:E6</xm:sqref>
        </x14:dataValidation>
        <x14:dataValidation type="list" allowBlank="1" showInputMessage="1" showErrorMessage="1" xr:uid="{C2DA1230-A29D-4992-9FB6-D856B0D670F9}">
          <x14:formula1>
            <xm:f>Tablas!$K$2:$K$3</xm:f>
          </x14:formula1>
          <xm:sqref>H6:J6</xm:sqref>
        </x14:dataValidation>
        <x14:dataValidation type="list" allowBlank="1" showInputMessage="1" showErrorMessage="1" xr:uid="{07F4DF9A-4C56-4AA9-856B-B4627F8FDA7D}">
          <x14:formula1>
            <xm:f>Tablas!$L$2:$L$9</xm:f>
          </x14:formula1>
          <xm:sqref>C7:E7</xm:sqref>
        </x14:dataValidation>
        <x14:dataValidation type="list" allowBlank="1" showInputMessage="1" showErrorMessage="1" xr:uid="{8E03EFD4-92A2-4BA5-B70A-E83B009614C6}">
          <x14:formula1>
            <xm:f>Tablas!$H$2:$H$6</xm:f>
          </x14:formula1>
          <xm:sqref>C3:E3</xm:sqref>
        </x14:dataValidation>
        <x14:dataValidation type="list" allowBlank="1" showInputMessage="1" showErrorMessage="1" xr:uid="{7CC7CCBD-AB2C-4D94-BEE0-DF00518C7490}">
          <x14:formula1>
            <xm:f>Tablas!$E$2:$E$4</xm:f>
          </x14:formula1>
          <xm:sqref>J101:J104 J60:J64 J67:J68 J12:J20 J23:J34 J37:J46 J49:J58 J71:J90 J93:J98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4A37-6BC9-4FB2-8C7B-F8C2ABED8678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RDByY7hU8KT74OStD7KdABk9bphTWJGGibSflD0pL48iatLlW2G2+GltMFlZxKlDoqCihWibz0kTP3R/zGnLJQ==" saltValue="RI49gDnRewOCOD2bilO3JA==" spinCount="100000" sheet="1" objects="1" scenarios="1"/>
  <mergeCells count="131"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</mergeCells>
  <conditionalFormatting sqref="C2:C3 J23:J34 J49:J58 J93:J98 J101:J104">
    <cfRule type="containsBlanks" dxfId="200" priority="30">
      <formula>LEN(TRIM(C2))=0</formula>
    </cfRule>
  </conditionalFormatting>
  <conditionalFormatting sqref="C6:C8">
    <cfRule type="containsBlanks" dxfId="199" priority="5">
      <formula>LEN(TRIM(C6))=0</formula>
    </cfRule>
  </conditionalFormatting>
  <conditionalFormatting sqref="E4:E5">
    <cfRule type="containsBlanks" dxfId="198" priority="25">
      <formula>LEN(TRIM(E4))=0</formula>
    </cfRule>
  </conditionalFormatting>
  <conditionalFormatting sqref="G2">
    <cfRule type="containsBlanks" dxfId="197" priority="27">
      <formula>LEN(TRIM(G2))=0</formula>
    </cfRule>
  </conditionalFormatting>
  <conditionalFormatting sqref="H3">
    <cfRule type="containsBlanks" dxfId="196" priority="28">
      <formula>LEN(TRIM(H3))=0</formula>
    </cfRule>
  </conditionalFormatting>
  <conditionalFormatting sqref="H6:H7">
    <cfRule type="containsBlanks" dxfId="195" priority="26">
      <formula>LEN(TRIM(H6))=0</formula>
    </cfRule>
  </conditionalFormatting>
  <conditionalFormatting sqref="H10">
    <cfRule type="containsText" dxfId="194" priority="3" operator="containsText" text="No cumple">
      <formula>NOT(ISERROR(SEARCH("No cumple",H10)))</formula>
    </cfRule>
    <cfRule type="containsText" dxfId="193" priority="4" operator="containsText" text="Cumple">
      <formula>NOT(ISERROR(SEARCH("Cumple",H10)))</formula>
    </cfRule>
  </conditionalFormatting>
  <conditionalFormatting sqref="H21">
    <cfRule type="containsText" dxfId="192" priority="18" operator="containsText" text="No cumple">
      <formula>NOT(ISERROR(SEARCH("No cumple",H21)))</formula>
    </cfRule>
    <cfRule type="containsText" dxfId="191" priority="19" operator="containsText" text="Cumple">
      <formula>NOT(ISERROR(SEARCH("Cumple",H21)))</formula>
    </cfRule>
  </conditionalFormatting>
  <conditionalFormatting sqref="H35">
    <cfRule type="containsText" dxfId="190" priority="16" operator="containsText" text="No cumple">
      <formula>NOT(ISERROR(SEARCH("No cumple",H35)))</formula>
    </cfRule>
    <cfRule type="containsText" dxfId="189" priority="17" operator="containsText" text="Cumple">
      <formula>NOT(ISERROR(SEARCH("Cumple",H35)))</formula>
    </cfRule>
  </conditionalFormatting>
  <conditionalFormatting sqref="H47">
    <cfRule type="containsText" dxfId="188" priority="1" operator="containsText" text="No cumple">
      <formula>NOT(ISERROR(SEARCH("No cumple",H47)))</formula>
    </cfRule>
    <cfRule type="containsText" dxfId="187" priority="2" operator="containsText" text="Cumple">
      <formula>NOT(ISERROR(SEARCH("Cumple",H47)))</formula>
    </cfRule>
  </conditionalFormatting>
  <conditionalFormatting sqref="H65">
    <cfRule type="containsText" dxfId="186" priority="12" operator="containsText" text="No cumple">
      <formula>NOT(ISERROR(SEARCH("No cumple",H65)))</formula>
    </cfRule>
    <cfRule type="containsText" dxfId="185" priority="13" operator="containsText" text="Cumple">
      <formula>NOT(ISERROR(SEARCH("Cumple",H65)))</formula>
    </cfRule>
  </conditionalFormatting>
  <conditionalFormatting sqref="H69">
    <cfRule type="containsText" dxfId="184" priority="10" operator="containsText" text="No cumple">
      <formula>NOT(ISERROR(SEARCH("No cumple",H69)))</formula>
    </cfRule>
    <cfRule type="containsText" dxfId="183" priority="11" operator="containsText" text="Cumple">
      <formula>NOT(ISERROR(SEARCH("Cumple",H69)))</formula>
    </cfRule>
  </conditionalFormatting>
  <conditionalFormatting sqref="H91">
    <cfRule type="containsText" dxfId="182" priority="8" operator="containsText" text="No cumple">
      <formula>NOT(ISERROR(SEARCH("No cumple",H91)))</formula>
    </cfRule>
    <cfRule type="containsText" dxfId="181" priority="9" operator="containsText" text="Cumple">
      <formula>NOT(ISERROR(SEARCH("Cumple",H91)))</formula>
    </cfRule>
  </conditionalFormatting>
  <conditionalFormatting sqref="H99">
    <cfRule type="containsText" dxfId="180" priority="6" operator="containsText" text="No cumple">
      <formula>NOT(ISERROR(SEARCH("No cumple",H99)))</formula>
    </cfRule>
    <cfRule type="containsText" dxfId="179" priority="7" operator="containsText" text="Cumple">
      <formula>NOT(ISERROR(SEARCH("Cumple",H99)))</formula>
    </cfRule>
  </conditionalFormatting>
  <conditionalFormatting sqref="J2">
    <cfRule type="containsBlanks" dxfId="178" priority="29">
      <formula>LEN(TRIM(J2))=0</formula>
    </cfRule>
  </conditionalFormatting>
  <conditionalFormatting sqref="J12:J20">
    <cfRule type="containsBlanks" dxfId="177" priority="24">
      <formula>LEN(TRIM(J12))=0</formula>
    </cfRule>
  </conditionalFormatting>
  <conditionalFormatting sqref="J37:J46">
    <cfRule type="containsBlanks" dxfId="176" priority="23">
      <formula>LEN(TRIM(J37))=0</formula>
    </cfRule>
  </conditionalFormatting>
  <conditionalFormatting sqref="J60:J64">
    <cfRule type="containsBlanks" dxfId="175" priority="22">
      <formula>LEN(TRIM(J60))=0</formula>
    </cfRule>
  </conditionalFormatting>
  <conditionalFormatting sqref="J67:J68">
    <cfRule type="containsBlanks" dxfId="174" priority="21">
      <formula>LEN(TRIM(J67))=0</formula>
    </cfRule>
  </conditionalFormatting>
  <conditionalFormatting sqref="J71:J90">
    <cfRule type="containsBlanks" dxfId="173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252968E-D1C8-42A8-A7BD-C2772070B410}">
          <x14:formula1>
            <xm:f>Tablas!$E$2:$E$4</xm:f>
          </x14:formula1>
          <xm:sqref>J101:J104 J60:J64 J67:J68 J12:J20 J23:J34 J37:J46 J49:J58 J71:J90 J93:J98</xm:sqref>
        </x14:dataValidation>
        <x14:dataValidation type="list" allowBlank="1" showInputMessage="1" showErrorMessage="1" xr:uid="{380A16E6-0020-4E55-9862-F563F6E7FFF5}">
          <x14:formula1>
            <xm:f>Tablas!$H$2:$H$6</xm:f>
          </x14:formula1>
          <xm:sqref>C3:E3</xm:sqref>
        </x14:dataValidation>
        <x14:dataValidation type="list" allowBlank="1" showInputMessage="1" showErrorMessage="1" xr:uid="{2120E99B-3E9E-43F1-A1EC-057E930B38C8}">
          <x14:formula1>
            <xm:f>Tablas!$L$2:$L$9</xm:f>
          </x14:formula1>
          <xm:sqref>C7:E7</xm:sqref>
        </x14:dataValidation>
        <x14:dataValidation type="list" allowBlank="1" showInputMessage="1" showErrorMessage="1" xr:uid="{E8114FB4-0135-4F46-904C-013BCFD87DBE}">
          <x14:formula1>
            <xm:f>Tablas!$K$2:$K$3</xm:f>
          </x14:formula1>
          <xm:sqref>H6:J6</xm:sqref>
        </x14:dataValidation>
        <x14:dataValidation type="list" allowBlank="1" showInputMessage="1" showErrorMessage="1" xr:uid="{1BA8ACF3-647E-43F1-A656-4F783CA7DD46}">
          <x14:formula1>
            <xm:f>Tablas!$J$2:$J$7</xm:f>
          </x14:formula1>
          <xm:sqref>C6:E6</xm:sqref>
        </x14:dataValidation>
        <x14:dataValidation type="list" allowBlank="1" showInputMessage="1" showErrorMessage="1" xr:uid="{7238499A-EEB8-4C57-AAEE-C1D9C12B041C}">
          <x14:formula1>
            <xm:f>Tablas!$I$2:$I$5</xm:f>
          </x14:formula1>
          <xm:sqref>E4:J4</xm:sqref>
        </x14:dataValidation>
        <x14:dataValidation type="list" allowBlank="1" showInputMessage="1" showErrorMessage="1" xr:uid="{9EF13CA0-56BE-4E1B-9FB4-151C06DA994A}">
          <x14:formula1>
            <xm:f>Tablas!$G$2:$G$3</xm:f>
          </x14:formula1>
          <xm:sqref>J2</xm:sqref>
        </x14:dataValidation>
        <x14:dataValidation type="list" allowBlank="1" showInputMessage="1" showErrorMessage="1" xr:uid="{1793FD05-43B2-4B1F-8374-60451E2865AE}">
          <x14:formula1>
            <xm:f>Tablas!$C$2</xm:f>
          </x14:formula1>
          <xm:sqref>H13:I20 H68:I68 H102:I104 H38:I46 H72:H90 H94:I98 H50:I58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69DA-9ACB-4415-BCED-9A00127417B1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KnnFtBvc4mT/ZbOonCbmfv5Kqn+SPtFjQwF7rnW3ftxibFuAg0q43yA3YjWOglu0wYhXBAfxBzx1vmirNOm8Gg==" saltValue="/ySB7cFuFK06qILvLAqVzg==" spinCount="100000" sheet="1" objects="1" scenarios="1"/>
  <mergeCells count="131"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</mergeCells>
  <conditionalFormatting sqref="C2:C3 J23:J34 J49:J58 J93:J98 J101:J104">
    <cfRule type="containsBlanks" dxfId="172" priority="30">
      <formula>LEN(TRIM(C2))=0</formula>
    </cfRule>
  </conditionalFormatting>
  <conditionalFormatting sqref="C6:C8">
    <cfRule type="containsBlanks" dxfId="171" priority="5">
      <formula>LEN(TRIM(C6))=0</formula>
    </cfRule>
  </conditionalFormatting>
  <conditionalFormatting sqref="E4:E5">
    <cfRule type="containsBlanks" dxfId="170" priority="25">
      <formula>LEN(TRIM(E4))=0</formula>
    </cfRule>
  </conditionalFormatting>
  <conditionalFormatting sqref="G2">
    <cfRule type="containsBlanks" dxfId="169" priority="27">
      <formula>LEN(TRIM(G2))=0</formula>
    </cfRule>
  </conditionalFormatting>
  <conditionalFormatting sqref="H3">
    <cfRule type="containsBlanks" dxfId="168" priority="28">
      <formula>LEN(TRIM(H3))=0</formula>
    </cfRule>
  </conditionalFormatting>
  <conditionalFormatting sqref="H6:H7">
    <cfRule type="containsBlanks" dxfId="167" priority="26">
      <formula>LEN(TRIM(H6))=0</formula>
    </cfRule>
  </conditionalFormatting>
  <conditionalFormatting sqref="H10">
    <cfRule type="containsText" dxfId="166" priority="3" operator="containsText" text="No cumple">
      <formula>NOT(ISERROR(SEARCH("No cumple",H10)))</formula>
    </cfRule>
    <cfRule type="containsText" dxfId="165" priority="4" operator="containsText" text="Cumple">
      <formula>NOT(ISERROR(SEARCH("Cumple",H10)))</formula>
    </cfRule>
  </conditionalFormatting>
  <conditionalFormatting sqref="H21">
    <cfRule type="containsText" dxfId="164" priority="18" operator="containsText" text="No cumple">
      <formula>NOT(ISERROR(SEARCH("No cumple",H21)))</formula>
    </cfRule>
    <cfRule type="containsText" dxfId="163" priority="19" operator="containsText" text="Cumple">
      <formula>NOT(ISERROR(SEARCH("Cumple",H21)))</formula>
    </cfRule>
  </conditionalFormatting>
  <conditionalFormatting sqref="H35">
    <cfRule type="containsText" dxfId="162" priority="16" operator="containsText" text="No cumple">
      <formula>NOT(ISERROR(SEARCH("No cumple",H35)))</formula>
    </cfRule>
    <cfRule type="containsText" dxfId="161" priority="17" operator="containsText" text="Cumple">
      <formula>NOT(ISERROR(SEARCH("Cumple",H35)))</formula>
    </cfRule>
  </conditionalFormatting>
  <conditionalFormatting sqref="H47">
    <cfRule type="containsText" dxfId="160" priority="1" operator="containsText" text="No cumple">
      <formula>NOT(ISERROR(SEARCH("No cumple",H47)))</formula>
    </cfRule>
    <cfRule type="containsText" dxfId="159" priority="2" operator="containsText" text="Cumple">
      <formula>NOT(ISERROR(SEARCH("Cumple",H47)))</formula>
    </cfRule>
  </conditionalFormatting>
  <conditionalFormatting sqref="H65">
    <cfRule type="containsText" dxfId="158" priority="12" operator="containsText" text="No cumple">
      <formula>NOT(ISERROR(SEARCH("No cumple",H65)))</formula>
    </cfRule>
    <cfRule type="containsText" dxfId="157" priority="13" operator="containsText" text="Cumple">
      <formula>NOT(ISERROR(SEARCH("Cumple",H65)))</formula>
    </cfRule>
  </conditionalFormatting>
  <conditionalFormatting sqref="H69">
    <cfRule type="containsText" dxfId="156" priority="10" operator="containsText" text="No cumple">
      <formula>NOT(ISERROR(SEARCH("No cumple",H69)))</formula>
    </cfRule>
    <cfRule type="containsText" dxfId="155" priority="11" operator="containsText" text="Cumple">
      <formula>NOT(ISERROR(SEARCH("Cumple",H69)))</formula>
    </cfRule>
  </conditionalFormatting>
  <conditionalFormatting sqref="H91">
    <cfRule type="containsText" dxfId="154" priority="8" operator="containsText" text="No cumple">
      <formula>NOT(ISERROR(SEARCH("No cumple",H91)))</formula>
    </cfRule>
    <cfRule type="containsText" dxfId="153" priority="9" operator="containsText" text="Cumple">
      <formula>NOT(ISERROR(SEARCH("Cumple",H91)))</formula>
    </cfRule>
  </conditionalFormatting>
  <conditionalFormatting sqref="H99">
    <cfRule type="containsText" dxfId="152" priority="6" operator="containsText" text="No cumple">
      <formula>NOT(ISERROR(SEARCH("No cumple",H99)))</formula>
    </cfRule>
    <cfRule type="containsText" dxfId="151" priority="7" operator="containsText" text="Cumple">
      <formula>NOT(ISERROR(SEARCH("Cumple",H99)))</formula>
    </cfRule>
  </conditionalFormatting>
  <conditionalFormatting sqref="J2">
    <cfRule type="containsBlanks" dxfId="150" priority="29">
      <formula>LEN(TRIM(J2))=0</formula>
    </cfRule>
  </conditionalFormatting>
  <conditionalFormatting sqref="J12:J20">
    <cfRule type="containsBlanks" dxfId="149" priority="24">
      <formula>LEN(TRIM(J12))=0</formula>
    </cfRule>
  </conditionalFormatting>
  <conditionalFormatting sqref="J37:J46">
    <cfRule type="containsBlanks" dxfId="148" priority="23">
      <formula>LEN(TRIM(J37))=0</formula>
    </cfRule>
  </conditionalFormatting>
  <conditionalFormatting sqref="J60:J64">
    <cfRule type="containsBlanks" dxfId="147" priority="22">
      <formula>LEN(TRIM(J60))=0</formula>
    </cfRule>
  </conditionalFormatting>
  <conditionalFormatting sqref="J67:J68">
    <cfRule type="containsBlanks" dxfId="146" priority="21">
      <formula>LEN(TRIM(J67))=0</formula>
    </cfRule>
  </conditionalFormatting>
  <conditionalFormatting sqref="J71:J90">
    <cfRule type="containsBlanks" dxfId="145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F59BD45-B156-454D-BDC0-7EB4030CA545}">
          <x14:formula1>
            <xm:f>Tablas!$C$2</xm:f>
          </x14:formula1>
          <xm:sqref>H13:I20 H68:I68 H102:I104 H38:I46 H72:H90 H94:I98 H50:I58</xm:sqref>
        </x14:dataValidation>
        <x14:dataValidation type="list" allowBlank="1" showInputMessage="1" showErrorMessage="1" xr:uid="{0E9AA9FB-68B4-49E7-A433-D32A001401EC}">
          <x14:formula1>
            <xm:f>Tablas!$G$2:$G$3</xm:f>
          </x14:formula1>
          <xm:sqref>J2</xm:sqref>
        </x14:dataValidation>
        <x14:dataValidation type="list" allowBlank="1" showInputMessage="1" showErrorMessage="1" xr:uid="{F55457ED-5BD2-4AA5-ACC3-A640D7807D41}">
          <x14:formula1>
            <xm:f>Tablas!$I$2:$I$5</xm:f>
          </x14:formula1>
          <xm:sqref>E4:J4</xm:sqref>
        </x14:dataValidation>
        <x14:dataValidation type="list" allowBlank="1" showInputMessage="1" showErrorMessage="1" xr:uid="{84CF6B28-9129-4FE2-83B8-677B6C09604B}">
          <x14:formula1>
            <xm:f>Tablas!$J$2:$J$7</xm:f>
          </x14:formula1>
          <xm:sqref>C6:E6</xm:sqref>
        </x14:dataValidation>
        <x14:dataValidation type="list" allowBlank="1" showInputMessage="1" showErrorMessage="1" xr:uid="{EE9D3417-F855-44B0-A1F8-F4C0D7DF86D1}">
          <x14:formula1>
            <xm:f>Tablas!$K$2:$K$3</xm:f>
          </x14:formula1>
          <xm:sqref>H6:J6</xm:sqref>
        </x14:dataValidation>
        <x14:dataValidation type="list" allowBlank="1" showInputMessage="1" showErrorMessage="1" xr:uid="{7D58702B-FB3E-4C8C-B87A-1AA05E3EF437}">
          <x14:formula1>
            <xm:f>Tablas!$L$2:$L$9</xm:f>
          </x14:formula1>
          <xm:sqref>C7:E7</xm:sqref>
        </x14:dataValidation>
        <x14:dataValidation type="list" allowBlank="1" showInputMessage="1" showErrorMessage="1" xr:uid="{DD30D0FA-3168-4ACA-A4EF-9862B996D2B3}">
          <x14:formula1>
            <xm:f>Tablas!$H$2:$H$6</xm:f>
          </x14:formula1>
          <xm:sqref>C3:E3</xm:sqref>
        </x14:dataValidation>
        <x14:dataValidation type="list" allowBlank="1" showInputMessage="1" showErrorMessage="1" xr:uid="{55FAFA5F-BCE7-4199-9EB4-84C72A1D2D54}">
          <x14:formula1>
            <xm:f>Tablas!$E$2:$E$4</xm:f>
          </x14:formula1>
          <xm:sqref>J101:J104 J60:J64 J67:J68 J12:J20 J23:J34 J37:J46 J49:J58 J71:J90 J93:J98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29B0-7B68-4982-80C8-2E56C1716287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YgTyyfGsfJp9WGoz8qGUmFgIhf+L9Ldo0YOtwxkHK3nEDm4CPAoLnrOXAmVSR43XqAfjNKGDA8jOl+VlOTWuxQ==" saltValue="AxVu+GcCdURrJXF8jye1jQ==" spinCount="100000" sheet="1" objects="1" scenarios="1"/>
  <mergeCells count="131"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</mergeCells>
  <conditionalFormatting sqref="C2:C3 J23:J34 J49:J58 J93:J98 J101:J104">
    <cfRule type="containsBlanks" dxfId="144" priority="30">
      <formula>LEN(TRIM(C2))=0</formula>
    </cfRule>
  </conditionalFormatting>
  <conditionalFormatting sqref="C6:C8">
    <cfRule type="containsBlanks" dxfId="143" priority="5">
      <formula>LEN(TRIM(C6))=0</formula>
    </cfRule>
  </conditionalFormatting>
  <conditionalFormatting sqref="E4:E5">
    <cfRule type="containsBlanks" dxfId="142" priority="25">
      <formula>LEN(TRIM(E4))=0</formula>
    </cfRule>
  </conditionalFormatting>
  <conditionalFormatting sqref="G2">
    <cfRule type="containsBlanks" dxfId="141" priority="27">
      <formula>LEN(TRIM(G2))=0</formula>
    </cfRule>
  </conditionalFormatting>
  <conditionalFormatting sqref="H3">
    <cfRule type="containsBlanks" dxfId="140" priority="28">
      <formula>LEN(TRIM(H3))=0</formula>
    </cfRule>
  </conditionalFormatting>
  <conditionalFormatting sqref="H6:H7">
    <cfRule type="containsBlanks" dxfId="139" priority="26">
      <formula>LEN(TRIM(H6))=0</formula>
    </cfRule>
  </conditionalFormatting>
  <conditionalFormatting sqref="H10">
    <cfRule type="containsText" dxfId="138" priority="3" operator="containsText" text="No cumple">
      <formula>NOT(ISERROR(SEARCH("No cumple",H10)))</formula>
    </cfRule>
    <cfRule type="containsText" dxfId="137" priority="4" operator="containsText" text="Cumple">
      <formula>NOT(ISERROR(SEARCH("Cumple",H10)))</formula>
    </cfRule>
  </conditionalFormatting>
  <conditionalFormatting sqref="H21">
    <cfRule type="containsText" dxfId="136" priority="18" operator="containsText" text="No cumple">
      <formula>NOT(ISERROR(SEARCH("No cumple",H21)))</formula>
    </cfRule>
    <cfRule type="containsText" dxfId="135" priority="19" operator="containsText" text="Cumple">
      <formula>NOT(ISERROR(SEARCH("Cumple",H21)))</formula>
    </cfRule>
  </conditionalFormatting>
  <conditionalFormatting sqref="H35">
    <cfRule type="containsText" dxfId="134" priority="16" operator="containsText" text="No cumple">
      <formula>NOT(ISERROR(SEARCH("No cumple",H35)))</formula>
    </cfRule>
    <cfRule type="containsText" dxfId="133" priority="17" operator="containsText" text="Cumple">
      <formula>NOT(ISERROR(SEARCH("Cumple",H35)))</formula>
    </cfRule>
  </conditionalFormatting>
  <conditionalFormatting sqref="H47">
    <cfRule type="containsText" dxfId="132" priority="1" operator="containsText" text="No cumple">
      <formula>NOT(ISERROR(SEARCH("No cumple",H47)))</formula>
    </cfRule>
    <cfRule type="containsText" dxfId="131" priority="2" operator="containsText" text="Cumple">
      <formula>NOT(ISERROR(SEARCH("Cumple",H47)))</formula>
    </cfRule>
  </conditionalFormatting>
  <conditionalFormatting sqref="H65">
    <cfRule type="containsText" dxfId="130" priority="12" operator="containsText" text="No cumple">
      <formula>NOT(ISERROR(SEARCH("No cumple",H65)))</formula>
    </cfRule>
    <cfRule type="containsText" dxfId="129" priority="13" operator="containsText" text="Cumple">
      <formula>NOT(ISERROR(SEARCH("Cumple",H65)))</formula>
    </cfRule>
  </conditionalFormatting>
  <conditionalFormatting sqref="H69">
    <cfRule type="containsText" dxfId="128" priority="10" operator="containsText" text="No cumple">
      <formula>NOT(ISERROR(SEARCH("No cumple",H69)))</formula>
    </cfRule>
    <cfRule type="containsText" dxfId="127" priority="11" operator="containsText" text="Cumple">
      <formula>NOT(ISERROR(SEARCH("Cumple",H69)))</formula>
    </cfRule>
  </conditionalFormatting>
  <conditionalFormatting sqref="H91">
    <cfRule type="containsText" dxfId="126" priority="8" operator="containsText" text="No cumple">
      <formula>NOT(ISERROR(SEARCH("No cumple",H91)))</formula>
    </cfRule>
    <cfRule type="containsText" dxfId="125" priority="9" operator="containsText" text="Cumple">
      <formula>NOT(ISERROR(SEARCH("Cumple",H91)))</formula>
    </cfRule>
  </conditionalFormatting>
  <conditionalFormatting sqref="H99">
    <cfRule type="containsText" dxfId="124" priority="6" operator="containsText" text="No cumple">
      <formula>NOT(ISERROR(SEARCH("No cumple",H99)))</formula>
    </cfRule>
    <cfRule type="containsText" dxfId="123" priority="7" operator="containsText" text="Cumple">
      <formula>NOT(ISERROR(SEARCH("Cumple",H99)))</formula>
    </cfRule>
  </conditionalFormatting>
  <conditionalFormatting sqref="J2">
    <cfRule type="containsBlanks" dxfId="122" priority="29">
      <formula>LEN(TRIM(J2))=0</formula>
    </cfRule>
  </conditionalFormatting>
  <conditionalFormatting sqref="J12:J20">
    <cfRule type="containsBlanks" dxfId="121" priority="24">
      <formula>LEN(TRIM(J12))=0</formula>
    </cfRule>
  </conditionalFormatting>
  <conditionalFormatting sqref="J37:J46">
    <cfRule type="containsBlanks" dxfId="120" priority="23">
      <formula>LEN(TRIM(J37))=0</formula>
    </cfRule>
  </conditionalFormatting>
  <conditionalFormatting sqref="J60:J64">
    <cfRule type="containsBlanks" dxfId="119" priority="22">
      <formula>LEN(TRIM(J60))=0</formula>
    </cfRule>
  </conditionalFormatting>
  <conditionalFormatting sqref="J67:J68">
    <cfRule type="containsBlanks" dxfId="118" priority="21">
      <formula>LEN(TRIM(J67))=0</formula>
    </cfRule>
  </conditionalFormatting>
  <conditionalFormatting sqref="J71:J90">
    <cfRule type="containsBlanks" dxfId="117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B42ECDF-E18B-4FAD-B5A1-01F0AE552E04}">
          <x14:formula1>
            <xm:f>Tablas!$E$2:$E$4</xm:f>
          </x14:formula1>
          <xm:sqref>J101:J104 J60:J64 J67:J68 J12:J20 J23:J34 J37:J46 J49:J58 J71:J90 J93:J98</xm:sqref>
        </x14:dataValidation>
        <x14:dataValidation type="list" allowBlank="1" showInputMessage="1" showErrorMessage="1" xr:uid="{8BACFBFB-BE20-49AB-A923-079F742BD1AE}">
          <x14:formula1>
            <xm:f>Tablas!$H$2:$H$6</xm:f>
          </x14:formula1>
          <xm:sqref>C3:E3</xm:sqref>
        </x14:dataValidation>
        <x14:dataValidation type="list" allowBlank="1" showInputMessage="1" showErrorMessage="1" xr:uid="{2E7255A7-4FA2-4B13-858A-D320A2D72625}">
          <x14:formula1>
            <xm:f>Tablas!$L$2:$L$9</xm:f>
          </x14:formula1>
          <xm:sqref>C7:E7</xm:sqref>
        </x14:dataValidation>
        <x14:dataValidation type="list" allowBlank="1" showInputMessage="1" showErrorMessage="1" xr:uid="{BB1A8773-F1CB-4788-9780-3DD7BE594F54}">
          <x14:formula1>
            <xm:f>Tablas!$K$2:$K$3</xm:f>
          </x14:formula1>
          <xm:sqref>H6:J6</xm:sqref>
        </x14:dataValidation>
        <x14:dataValidation type="list" allowBlank="1" showInputMessage="1" showErrorMessage="1" xr:uid="{0303AB80-DF80-4246-89C2-DF765E1EDE6A}">
          <x14:formula1>
            <xm:f>Tablas!$J$2:$J$7</xm:f>
          </x14:formula1>
          <xm:sqref>C6:E6</xm:sqref>
        </x14:dataValidation>
        <x14:dataValidation type="list" allowBlank="1" showInputMessage="1" showErrorMessage="1" xr:uid="{3F1C255A-B157-43A7-8777-08DCB6F32685}">
          <x14:formula1>
            <xm:f>Tablas!$I$2:$I$5</xm:f>
          </x14:formula1>
          <xm:sqref>E4:J4</xm:sqref>
        </x14:dataValidation>
        <x14:dataValidation type="list" allowBlank="1" showInputMessage="1" showErrorMessage="1" xr:uid="{CD95D813-9DBC-4AD3-B8BE-8B2944BF185C}">
          <x14:formula1>
            <xm:f>Tablas!$G$2:$G$3</xm:f>
          </x14:formula1>
          <xm:sqref>J2</xm:sqref>
        </x14:dataValidation>
        <x14:dataValidation type="list" allowBlank="1" showInputMessage="1" showErrorMessage="1" xr:uid="{A6EBB6B5-2E3E-496E-B88C-BEC849CA776C}">
          <x14:formula1>
            <xm:f>Tablas!$C$2</xm:f>
          </x14:formula1>
          <xm:sqref>H13:I20 H68:I68 H102:I104 H38:I46 H72:H90 H94:I98 H50:I58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5EAAD-2A4D-4982-A946-0ECAA4D5DDE0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Uia2ei+aP1S3/+iaCtMGMHT6YI2vXuOieqM0RgDx2sfxxmLUDQyWopulyMnFOlqAAtS/UhipO2MreXXzOJqYqQ==" saltValue="7fQyyuYBFWiLfL1QcZS3aw==" spinCount="100000" sheet="1" objects="1" scenarios="1"/>
  <mergeCells count="131"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</mergeCells>
  <conditionalFormatting sqref="C2:C3 J23:J34 J49:J58 J93:J98 J101:J104">
    <cfRule type="containsBlanks" dxfId="116" priority="30">
      <formula>LEN(TRIM(C2))=0</formula>
    </cfRule>
  </conditionalFormatting>
  <conditionalFormatting sqref="C6:C8">
    <cfRule type="containsBlanks" dxfId="115" priority="5">
      <formula>LEN(TRIM(C6))=0</formula>
    </cfRule>
  </conditionalFormatting>
  <conditionalFormatting sqref="E4:E5">
    <cfRule type="containsBlanks" dxfId="114" priority="25">
      <formula>LEN(TRIM(E4))=0</formula>
    </cfRule>
  </conditionalFormatting>
  <conditionalFormatting sqref="G2">
    <cfRule type="containsBlanks" dxfId="113" priority="27">
      <formula>LEN(TRIM(G2))=0</formula>
    </cfRule>
  </conditionalFormatting>
  <conditionalFormatting sqref="H3">
    <cfRule type="containsBlanks" dxfId="112" priority="28">
      <formula>LEN(TRIM(H3))=0</formula>
    </cfRule>
  </conditionalFormatting>
  <conditionalFormatting sqref="H6:H7">
    <cfRule type="containsBlanks" dxfId="111" priority="26">
      <formula>LEN(TRIM(H6))=0</formula>
    </cfRule>
  </conditionalFormatting>
  <conditionalFormatting sqref="H10">
    <cfRule type="containsText" dxfId="110" priority="3" operator="containsText" text="No cumple">
      <formula>NOT(ISERROR(SEARCH("No cumple",H10)))</formula>
    </cfRule>
    <cfRule type="containsText" dxfId="109" priority="4" operator="containsText" text="Cumple">
      <formula>NOT(ISERROR(SEARCH("Cumple",H10)))</formula>
    </cfRule>
  </conditionalFormatting>
  <conditionalFormatting sqref="H21">
    <cfRule type="containsText" dxfId="108" priority="18" operator="containsText" text="No cumple">
      <formula>NOT(ISERROR(SEARCH("No cumple",H21)))</formula>
    </cfRule>
    <cfRule type="containsText" dxfId="107" priority="19" operator="containsText" text="Cumple">
      <formula>NOT(ISERROR(SEARCH("Cumple",H21)))</formula>
    </cfRule>
  </conditionalFormatting>
  <conditionalFormatting sqref="H35">
    <cfRule type="containsText" dxfId="106" priority="16" operator="containsText" text="No cumple">
      <formula>NOT(ISERROR(SEARCH("No cumple",H35)))</formula>
    </cfRule>
    <cfRule type="containsText" dxfId="105" priority="17" operator="containsText" text="Cumple">
      <formula>NOT(ISERROR(SEARCH("Cumple",H35)))</formula>
    </cfRule>
  </conditionalFormatting>
  <conditionalFormatting sqref="H47">
    <cfRule type="containsText" dxfId="104" priority="1" operator="containsText" text="No cumple">
      <formula>NOT(ISERROR(SEARCH("No cumple",H47)))</formula>
    </cfRule>
    <cfRule type="containsText" dxfId="103" priority="2" operator="containsText" text="Cumple">
      <formula>NOT(ISERROR(SEARCH("Cumple",H47)))</formula>
    </cfRule>
  </conditionalFormatting>
  <conditionalFormatting sqref="H65">
    <cfRule type="containsText" dxfId="102" priority="12" operator="containsText" text="No cumple">
      <formula>NOT(ISERROR(SEARCH("No cumple",H65)))</formula>
    </cfRule>
    <cfRule type="containsText" dxfId="101" priority="13" operator="containsText" text="Cumple">
      <formula>NOT(ISERROR(SEARCH("Cumple",H65)))</formula>
    </cfRule>
  </conditionalFormatting>
  <conditionalFormatting sqref="H69">
    <cfRule type="containsText" dxfId="100" priority="10" operator="containsText" text="No cumple">
      <formula>NOT(ISERROR(SEARCH("No cumple",H69)))</formula>
    </cfRule>
    <cfRule type="containsText" dxfId="99" priority="11" operator="containsText" text="Cumple">
      <formula>NOT(ISERROR(SEARCH("Cumple",H69)))</formula>
    </cfRule>
  </conditionalFormatting>
  <conditionalFormatting sqref="H91">
    <cfRule type="containsText" dxfId="98" priority="8" operator="containsText" text="No cumple">
      <formula>NOT(ISERROR(SEARCH("No cumple",H91)))</formula>
    </cfRule>
    <cfRule type="containsText" dxfId="97" priority="9" operator="containsText" text="Cumple">
      <formula>NOT(ISERROR(SEARCH("Cumple",H91)))</formula>
    </cfRule>
  </conditionalFormatting>
  <conditionalFormatting sqref="H99">
    <cfRule type="containsText" dxfId="96" priority="6" operator="containsText" text="No cumple">
      <formula>NOT(ISERROR(SEARCH("No cumple",H99)))</formula>
    </cfRule>
    <cfRule type="containsText" dxfId="95" priority="7" operator="containsText" text="Cumple">
      <formula>NOT(ISERROR(SEARCH("Cumple",H99)))</formula>
    </cfRule>
  </conditionalFormatting>
  <conditionalFormatting sqref="J2">
    <cfRule type="containsBlanks" dxfId="94" priority="29">
      <formula>LEN(TRIM(J2))=0</formula>
    </cfRule>
  </conditionalFormatting>
  <conditionalFormatting sqref="J12:J20">
    <cfRule type="containsBlanks" dxfId="93" priority="24">
      <formula>LEN(TRIM(J12))=0</formula>
    </cfRule>
  </conditionalFormatting>
  <conditionalFormatting sqref="J37:J46">
    <cfRule type="containsBlanks" dxfId="92" priority="23">
      <formula>LEN(TRIM(J37))=0</formula>
    </cfRule>
  </conditionalFormatting>
  <conditionalFormatting sqref="J60:J64">
    <cfRule type="containsBlanks" dxfId="91" priority="22">
      <formula>LEN(TRIM(J60))=0</formula>
    </cfRule>
  </conditionalFormatting>
  <conditionalFormatting sqref="J67:J68">
    <cfRule type="containsBlanks" dxfId="90" priority="21">
      <formula>LEN(TRIM(J67))=0</formula>
    </cfRule>
  </conditionalFormatting>
  <conditionalFormatting sqref="J71:J90">
    <cfRule type="containsBlanks" dxfId="89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7B8165F-BD07-45ED-A106-80447F15F8A5}">
          <x14:formula1>
            <xm:f>Tablas!$C$2</xm:f>
          </x14:formula1>
          <xm:sqref>H13:I20 H68:I68 H102:I104 H38:I46 H72:H90 H94:I98 H50:I58</xm:sqref>
        </x14:dataValidation>
        <x14:dataValidation type="list" allowBlank="1" showInputMessage="1" showErrorMessage="1" xr:uid="{87674791-A652-4D6F-B28F-5A2DF612A883}">
          <x14:formula1>
            <xm:f>Tablas!$G$2:$G$3</xm:f>
          </x14:formula1>
          <xm:sqref>J2</xm:sqref>
        </x14:dataValidation>
        <x14:dataValidation type="list" allowBlank="1" showInputMessage="1" showErrorMessage="1" xr:uid="{B82A1E31-5E88-4185-B605-4FCF240DAA4C}">
          <x14:formula1>
            <xm:f>Tablas!$I$2:$I$5</xm:f>
          </x14:formula1>
          <xm:sqref>E4:J4</xm:sqref>
        </x14:dataValidation>
        <x14:dataValidation type="list" allowBlank="1" showInputMessage="1" showErrorMessage="1" xr:uid="{BBFFEF2F-CBC2-41F6-8ABA-3A22ADE3650A}">
          <x14:formula1>
            <xm:f>Tablas!$J$2:$J$7</xm:f>
          </x14:formula1>
          <xm:sqref>C6:E6</xm:sqref>
        </x14:dataValidation>
        <x14:dataValidation type="list" allowBlank="1" showInputMessage="1" showErrorMessage="1" xr:uid="{984A1685-5D66-4BD1-B4DF-3908F8C3C5E9}">
          <x14:formula1>
            <xm:f>Tablas!$K$2:$K$3</xm:f>
          </x14:formula1>
          <xm:sqref>H6:J6</xm:sqref>
        </x14:dataValidation>
        <x14:dataValidation type="list" allowBlank="1" showInputMessage="1" showErrorMessage="1" xr:uid="{08CC8D93-D0FE-4D59-867E-406A2A63E86F}">
          <x14:formula1>
            <xm:f>Tablas!$L$2:$L$9</xm:f>
          </x14:formula1>
          <xm:sqref>C7:E7</xm:sqref>
        </x14:dataValidation>
        <x14:dataValidation type="list" allowBlank="1" showInputMessage="1" showErrorMessage="1" xr:uid="{D9CE377E-10AD-426A-9BF1-702F86F87B26}">
          <x14:formula1>
            <xm:f>Tablas!$H$2:$H$6</xm:f>
          </x14:formula1>
          <xm:sqref>C3:E3</xm:sqref>
        </x14:dataValidation>
        <x14:dataValidation type="list" allowBlank="1" showInputMessage="1" showErrorMessage="1" xr:uid="{E1157806-BD84-4B20-8BFA-5A447AC62C93}">
          <x14:formula1>
            <xm:f>Tablas!$E$2:$E$4</xm:f>
          </x14:formula1>
          <xm:sqref>J101:J104 J60:J64 J67:J68 J12:J20 J23:J34 J37:J46 J49:J58 J71:J90 J93:J98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3C95-B124-4A45-AC32-A77833B6686C}">
  <sheetPr>
    <pageSetUpPr fitToPage="1"/>
  </sheetPr>
  <dimension ref="A1:J108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33" t="s">
        <v>152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x14ac:dyDescent="0.25">
      <c r="A2" s="142" t="s">
        <v>66</v>
      </c>
      <c r="B2" s="143"/>
      <c r="C2" s="141"/>
      <c r="D2" s="141"/>
      <c r="E2" s="141"/>
      <c r="F2" s="42" t="s">
        <v>67</v>
      </c>
      <c r="G2" s="151"/>
      <c r="H2" s="151"/>
      <c r="I2" s="42" t="s">
        <v>68</v>
      </c>
      <c r="J2" s="46"/>
    </row>
    <row r="3" spans="1:10" x14ac:dyDescent="0.25">
      <c r="A3" s="142" t="s">
        <v>69</v>
      </c>
      <c r="B3" s="143"/>
      <c r="C3" s="116"/>
      <c r="D3" s="116"/>
      <c r="E3" s="116"/>
      <c r="F3" s="143" t="s">
        <v>120</v>
      </c>
      <c r="G3" s="143"/>
      <c r="H3" s="116"/>
      <c r="I3" s="116"/>
      <c r="J3" s="118"/>
    </row>
    <row r="4" spans="1:10" x14ac:dyDescent="0.25">
      <c r="A4" s="142" t="s">
        <v>70</v>
      </c>
      <c r="B4" s="143"/>
      <c r="C4" s="143"/>
      <c r="D4" s="143"/>
      <c r="E4" s="116"/>
      <c r="F4" s="116"/>
      <c r="G4" s="116"/>
      <c r="H4" s="116"/>
      <c r="I4" s="116"/>
      <c r="J4" s="118"/>
    </row>
    <row r="5" spans="1:10" x14ac:dyDescent="0.25">
      <c r="A5" s="142" t="s">
        <v>71</v>
      </c>
      <c r="B5" s="143"/>
      <c r="C5" s="143"/>
      <c r="D5" s="143"/>
      <c r="E5" s="116"/>
      <c r="F5" s="116"/>
      <c r="G5" s="116"/>
      <c r="H5" s="116"/>
      <c r="I5" s="116"/>
      <c r="J5" s="118"/>
    </row>
    <row r="6" spans="1:10" x14ac:dyDescent="0.25">
      <c r="A6" s="142" t="s">
        <v>72</v>
      </c>
      <c r="B6" s="143"/>
      <c r="C6" s="141"/>
      <c r="D6" s="141"/>
      <c r="E6" s="141"/>
      <c r="F6" s="143" t="s">
        <v>73</v>
      </c>
      <c r="G6" s="143"/>
      <c r="H6" s="141"/>
      <c r="I6" s="141"/>
      <c r="J6" s="144"/>
    </row>
    <row r="7" spans="1:10" x14ac:dyDescent="0.25">
      <c r="A7" s="142" t="s">
        <v>61</v>
      </c>
      <c r="B7" s="143"/>
      <c r="C7" s="141"/>
      <c r="D7" s="141"/>
      <c r="E7" s="141"/>
      <c r="F7" s="143" t="s">
        <v>120</v>
      </c>
      <c r="G7" s="143"/>
      <c r="H7" s="116"/>
      <c r="I7" s="116"/>
      <c r="J7" s="118"/>
    </row>
    <row r="8" spans="1:10" ht="15.75" thickBot="1" x14ac:dyDescent="0.3">
      <c r="A8" s="152" t="s">
        <v>151</v>
      </c>
      <c r="B8" s="153"/>
      <c r="C8" s="157"/>
      <c r="D8" s="157"/>
      <c r="E8" s="157"/>
      <c r="F8" s="158"/>
      <c r="G8" s="159"/>
      <c r="H8" s="159"/>
      <c r="I8" s="159"/>
      <c r="J8" s="160"/>
    </row>
    <row r="9" spans="1:10" ht="20.100000000000001" customHeight="1" thickBot="1" x14ac:dyDescent="0.3">
      <c r="A9" s="136" t="s">
        <v>74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ht="20.100000000000001" customHeight="1" x14ac:dyDescent="0.25">
      <c r="A10" s="126" t="s">
        <v>75</v>
      </c>
      <c r="B10" s="127"/>
      <c r="C10" s="127"/>
      <c r="D10" s="127"/>
      <c r="E10" s="127"/>
      <c r="F10" s="127"/>
      <c r="G10" s="127"/>
      <c r="H10" s="139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9"/>
      <c r="J10" s="140"/>
    </row>
    <row r="11" spans="1:10" ht="39.950000000000003" customHeight="1" x14ac:dyDescent="0.25">
      <c r="A11" s="148" t="s">
        <v>167</v>
      </c>
      <c r="B11" s="149"/>
      <c r="C11" s="149"/>
      <c r="D11" s="149"/>
      <c r="E11" s="149"/>
      <c r="F11" s="149"/>
      <c r="G11" s="149"/>
      <c r="H11" s="149"/>
      <c r="I11" s="150"/>
      <c r="J11" s="43" t="s">
        <v>122</v>
      </c>
    </row>
    <row r="12" spans="1:10" ht="30" customHeight="1" x14ac:dyDescent="0.25">
      <c r="A12" s="145" t="s">
        <v>158</v>
      </c>
      <c r="B12" s="146"/>
      <c r="C12" s="146"/>
      <c r="D12" s="146"/>
      <c r="E12" s="146"/>
      <c r="F12" s="146"/>
      <c r="G12" s="146"/>
      <c r="H12" s="146"/>
      <c r="I12" s="147"/>
      <c r="J12" s="46"/>
    </row>
    <row r="13" spans="1:10" ht="30" customHeight="1" x14ac:dyDescent="0.25">
      <c r="A13" s="145" t="s">
        <v>159</v>
      </c>
      <c r="B13" s="146"/>
      <c r="C13" s="146"/>
      <c r="D13" s="146"/>
      <c r="E13" s="146"/>
      <c r="F13" s="146"/>
      <c r="G13" s="146"/>
      <c r="H13" s="146"/>
      <c r="I13" s="147"/>
      <c r="J13" s="46"/>
    </row>
    <row r="14" spans="1:10" ht="30" customHeight="1" x14ac:dyDescent="0.25">
      <c r="A14" s="145" t="s">
        <v>160</v>
      </c>
      <c r="B14" s="146"/>
      <c r="C14" s="146"/>
      <c r="D14" s="146"/>
      <c r="E14" s="146"/>
      <c r="F14" s="146"/>
      <c r="G14" s="146"/>
      <c r="H14" s="146"/>
      <c r="I14" s="147"/>
      <c r="J14" s="46"/>
    </row>
    <row r="15" spans="1:10" ht="30" customHeight="1" x14ac:dyDescent="0.25">
      <c r="A15" s="145" t="s">
        <v>161</v>
      </c>
      <c r="B15" s="146"/>
      <c r="C15" s="146"/>
      <c r="D15" s="146"/>
      <c r="E15" s="146"/>
      <c r="F15" s="146"/>
      <c r="G15" s="146"/>
      <c r="H15" s="146"/>
      <c r="I15" s="147"/>
      <c r="J15" s="46"/>
    </row>
    <row r="16" spans="1:10" ht="30" customHeight="1" x14ac:dyDescent="0.25">
      <c r="A16" s="145" t="s">
        <v>162</v>
      </c>
      <c r="B16" s="146"/>
      <c r="C16" s="146"/>
      <c r="D16" s="146"/>
      <c r="E16" s="146"/>
      <c r="F16" s="146"/>
      <c r="G16" s="146"/>
      <c r="H16" s="146"/>
      <c r="I16" s="147"/>
      <c r="J16" s="46"/>
    </row>
    <row r="17" spans="1:10" ht="30" customHeight="1" x14ac:dyDescent="0.25">
      <c r="A17" s="145" t="s">
        <v>163</v>
      </c>
      <c r="B17" s="146"/>
      <c r="C17" s="146"/>
      <c r="D17" s="146"/>
      <c r="E17" s="146"/>
      <c r="F17" s="146"/>
      <c r="G17" s="146"/>
      <c r="H17" s="146"/>
      <c r="I17" s="147"/>
      <c r="J17" s="46"/>
    </row>
    <row r="18" spans="1:10" ht="30" customHeight="1" x14ac:dyDescent="0.25">
      <c r="A18" s="145" t="s">
        <v>166</v>
      </c>
      <c r="B18" s="146"/>
      <c r="C18" s="146"/>
      <c r="D18" s="146"/>
      <c r="E18" s="146"/>
      <c r="F18" s="146"/>
      <c r="G18" s="146"/>
      <c r="H18" s="146"/>
      <c r="I18" s="147"/>
      <c r="J18" s="46"/>
    </row>
    <row r="19" spans="1:10" ht="30" customHeight="1" x14ac:dyDescent="0.25">
      <c r="A19" s="145" t="s">
        <v>164</v>
      </c>
      <c r="B19" s="146"/>
      <c r="C19" s="146"/>
      <c r="D19" s="146"/>
      <c r="E19" s="146"/>
      <c r="F19" s="146"/>
      <c r="G19" s="146"/>
      <c r="H19" s="146"/>
      <c r="I19" s="147"/>
      <c r="J19" s="46"/>
    </row>
    <row r="20" spans="1:10" ht="30" customHeight="1" thickBot="1" x14ac:dyDescent="0.3">
      <c r="A20" s="145" t="s">
        <v>165</v>
      </c>
      <c r="B20" s="146"/>
      <c r="C20" s="146"/>
      <c r="D20" s="146"/>
      <c r="E20" s="146"/>
      <c r="F20" s="146"/>
      <c r="G20" s="146"/>
      <c r="H20" s="146"/>
      <c r="I20" s="147"/>
      <c r="J20" s="46"/>
    </row>
    <row r="21" spans="1:10" ht="20.100000000000001" customHeight="1" x14ac:dyDescent="0.25">
      <c r="A21" s="126" t="s">
        <v>76</v>
      </c>
      <c r="B21" s="127"/>
      <c r="C21" s="127"/>
      <c r="D21" s="127"/>
      <c r="E21" s="127"/>
      <c r="F21" s="127"/>
      <c r="G21" s="127"/>
      <c r="H21" s="139" t="str">
        <f>+IF(AND(J23="No aplica",J24="No aplica",J25="No aplica",J26="No aplica",J27="No aplica",J28="No aplica",J29="No aplica",J30="No aplica",J31="No aplica",J32="No aplica",J33="No aplica",J34="No aplica"),"No aplica",IF(OR(J23="",J24="",J25="",J26="",J27="",J28="",J29="",J30="",J31="",J32="",J33="",J34=""),"Valide todas las variables",IF(OR(J23="No",J24="No",J25="No",J26="No",J27="No",J28="No",J29="No",J30="No",J31="No",J32="No",J33="No",J34="No"),"No cumple","Cumple")))</f>
        <v>Valide todas las variables</v>
      </c>
      <c r="I21" s="139"/>
      <c r="J21" s="140"/>
    </row>
    <row r="22" spans="1:10" ht="66.75" customHeight="1" thickBot="1" x14ac:dyDescent="0.3">
      <c r="A22" s="154" t="s">
        <v>168</v>
      </c>
      <c r="B22" s="155"/>
      <c r="C22" s="155"/>
      <c r="D22" s="155"/>
      <c r="E22" s="155"/>
      <c r="F22" s="155"/>
      <c r="G22" s="155"/>
      <c r="H22" s="155"/>
      <c r="I22" s="156"/>
      <c r="J22" s="61" t="s">
        <v>122</v>
      </c>
    </row>
    <row r="23" spans="1:10" ht="20.100000000000001" customHeight="1" x14ac:dyDescent="0.25">
      <c r="A23" s="145" t="s">
        <v>169</v>
      </c>
      <c r="B23" s="146"/>
      <c r="C23" s="146"/>
      <c r="D23" s="146"/>
      <c r="E23" s="146"/>
      <c r="F23" s="146"/>
      <c r="G23" s="146"/>
      <c r="H23" s="146"/>
      <c r="I23" s="62">
        <v>2</v>
      </c>
      <c r="J23" s="51"/>
    </row>
    <row r="24" spans="1:10" ht="20.100000000000001" customHeight="1" x14ac:dyDescent="0.25">
      <c r="A24" s="145" t="s">
        <v>170</v>
      </c>
      <c r="B24" s="146"/>
      <c r="C24" s="146"/>
      <c r="D24" s="146"/>
      <c r="E24" s="146"/>
      <c r="F24" s="146"/>
      <c r="G24" s="146"/>
      <c r="H24" s="146"/>
      <c r="I24" s="63">
        <v>2</v>
      </c>
      <c r="J24" s="51"/>
    </row>
    <row r="25" spans="1:10" ht="20.100000000000001" customHeight="1" x14ac:dyDescent="0.25">
      <c r="A25" s="145" t="s">
        <v>171</v>
      </c>
      <c r="B25" s="146"/>
      <c r="C25" s="146"/>
      <c r="D25" s="146"/>
      <c r="E25" s="146"/>
      <c r="F25" s="146"/>
      <c r="G25" s="146"/>
      <c r="H25" s="146"/>
      <c r="I25" s="63">
        <v>1</v>
      </c>
      <c r="J25" s="51"/>
    </row>
    <row r="26" spans="1:10" ht="20.100000000000001" customHeight="1" x14ac:dyDescent="0.25">
      <c r="A26" s="145" t="s">
        <v>172</v>
      </c>
      <c r="B26" s="146"/>
      <c r="C26" s="146"/>
      <c r="D26" s="146"/>
      <c r="E26" s="146"/>
      <c r="F26" s="146"/>
      <c r="G26" s="146"/>
      <c r="H26" s="146"/>
      <c r="I26" s="63">
        <v>2</v>
      </c>
      <c r="J26" s="51"/>
    </row>
    <row r="27" spans="1:10" ht="20.100000000000001" customHeight="1" x14ac:dyDescent="0.25">
      <c r="A27" s="145" t="s">
        <v>77</v>
      </c>
      <c r="B27" s="146"/>
      <c r="C27" s="146"/>
      <c r="D27" s="146"/>
      <c r="E27" s="146"/>
      <c r="F27" s="146"/>
      <c r="G27" s="146"/>
      <c r="H27" s="146"/>
      <c r="I27" s="63">
        <v>2</v>
      </c>
      <c r="J27" s="51"/>
    </row>
    <row r="28" spans="1:10" ht="20.100000000000001" customHeight="1" x14ac:dyDescent="0.25">
      <c r="A28" s="145" t="s">
        <v>173</v>
      </c>
      <c r="B28" s="146"/>
      <c r="C28" s="146"/>
      <c r="D28" s="146"/>
      <c r="E28" s="146"/>
      <c r="F28" s="146"/>
      <c r="G28" s="146"/>
      <c r="H28" s="146"/>
      <c r="I28" s="63">
        <v>2</v>
      </c>
      <c r="J28" s="51"/>
    </row>
    <row r="29" spans="1:10" ht="20.100000000000001" customHeight="1" x14ac:dyDescent="0.25">
      <c r="A29" s="145" t="s">
        <v>174</v>
      </c>
      <c r="B29" s="146"/>
      <c r="C29" s="146"/>
      <c r="D29" s="146"/>
      <c r="E29" s="146"/>
      <c r="F29" s="146"/>
      <c r="G29" s="146"/>
      <c r="H29" s="146"/>
      <c r="I29" s="63">
        <v>1</v>
      </c>
      <c r="J29" s="51"/>
    </row>
    <row r="30" spans="1:10" ht="20.100000000000001" customHeight="1" x14ac:dyDescent="0.25">
      <c r="A30" s="145" t="s">
        <v>175</v>
      </c>
      <c r="B30" s="146"/>
      <c r="C30" s="146"/>
      <c r="D30" s="146"/>
      <c r="E30" s="146"/>
      <c r="F30" s="146"/>
      <c r="G30" s="146"/>
      <c r="H30" s="146"/>
      <c r="I30" s="63">
        <v>1</v>
      </c>
      <c r="J30" s="51"/>
    </row>
    <row r="31" spans="1:10" ht="20.100000000000001" customHeight="1" x14ac:dyDescent="0.25">
      <c r="A31" s="145" t="s">
        <v>176</v>
      </c>
      <c r="B31" s="146"/>
      <c r="C31" s="146"/>
      <c r="D31" s="146"/>
      <c r="E31" s="146"/>
      <c r="F31" s="146"/>
      <c r="G31" s="146"/>
      <c r="H31" s="146"/>
      <c r="I31" s="63">
        <v>2</v>
      </c>
      <c r="J31" s="51"/>
    </row>
    <row r="32" spans="1:10" ht="20.100000000000001" customHeight="1" x14ac:dyDescent="0.25">
      <c r="A32" s="145" t="s">
        <v>177</v>
      </c>
      <c r="B32" s="146"/>
      <c r="C32" s="146"/>
      <c r="D32" s="146"/>
      <c r="E32" s="146"/>
      <c r="F32" s="146"/>
      <c r="G32" s="146"/>
      <c r="H32" s="146"/>
      <c r="I32" s="63">
        <v>1</v>
      </c>
      <c r="J32" s="51"/>
    </row>
    <row r="33" spans="1:10" ht="20.100000000000001" customHeight="1" x14ac:dyDescent="0.25">
      <c r="A33" s="145" t="s">
        <v>178</v>
      </c>
      <c r="B33" s="146"/>
      <c r="C33" s="146"/>
      <c r="D33" s="146"/>
      <c r="E33" s="146"/>
      <c r="F33" s="146"/>
      <c r="G33" s="146"/>
      <c r="H33" s="146"/>
      <c r="I33" s="63">
        <v>1</v>
      </c>
      <c r="J33" s="51"/>
    </row>
    <row r="34" spans="1:10" ht="20.100000000000001" customHeight="1" thickBot="1" x14ac:dyDescent="0.3">
      <c r="A34" s="145" t="s">
        <v>179</v>
      </c>
      <c r="B34" s="146"/>
      <c r="C34" s="146"/>
      <c r="D34" s="146"/>
      <c r="E34" s="146"/>
      <c r="F34" s="146"/>
      <c r="G34" s="146"/>
      <c r="H34" s="146"/>
      <c r="I34" s="64">
        <v>1</v>
      </c>
      <c r="J34" s="51"/>
    </row>
    <row r="35" spans="1:10" ht="20.100000000000001" customHeight="1" x14ac:dyDescent="0.25">
      <c r="A35" s="126" t="s">
        <v>121</v>
      </c>
      <c r="B35" s="127"/>
      <c r="C35" s="127"/>
      <c r="D35" s="127"/>
      <c r="E35" s="127"/>
      <c r="F35" s="127"/>
      <c r="G35" s="127"/>
      <c r="H35" s="139" t="str">
        <f>+IF(AND(J37="No aplica",J38="No aplica",J39="No aplica",J40="No aplica",J41="No aplica",J42="No aplica",J43="No aplica",J44="No aplica",J45="No aplica",J46="No aplica"),"No aplica",IF(OR(J37="",J38="",J39="",J40="",J41="",J42="",J43="",J44="",J45="",J46=""),"Valide todas las variables",IF(OR(J37="No",J38="No",J39="No",J40="No",J41="No",J42="No",J43="No",J44="No",J45="No",J46="No"),"No cumple","Cumple")))</f>
        <v>Valide todas las variables</v>
      </c>
      <c r="I35" s="139"/>
      <c r="J35" s="140"/>
    </row>
    <row r="36" spans="1:10" ht="39.950000000000003" customHeight="1" x14ac:dyDescent="0.25">
      <c r="A36" s="148" t="s">
        <v>180</v>
      </c>
      <c r="B36" s="149"/>
      <c r="C36" s="149"/>
      <c r="D36" s="149"/>
      <c r="E36" s="149"/>
      <c r="F36" s="149"/>
      <c r="G36" s="149"/>
      <c r="H36" s="149"/>
      <c r="I36" s="150"/>
      <c r="J36" s="43" t="s">
        <v>122</v>
      </c>
    </row>
    <row r="37" spans="1:10" ht="30" customHeight="1" x14ac:dyDescent="0.25">
      <c r="A37" s="145" t="s">
        <v>181</v>
      </c>
      <c r="B37" s="146"/>
      <c r="C37" s="146"/>
      <c r="D37" s="146"/>
      <c r="E37" s="146"/>
      <c r="F37" s="146"/>
      <c r="G37" s="146"/>
      <c r="H37" s="146"/>
      <c r="I37" s="147"/>
      <c r="J37" s="46"/>
    </row>
    <row r="38" spans="1:10" ht="30" customHeight="1" x14ac:dyDescent="0.25">
      <c r="A38" s="145" t="s">
        <v>78</v>
      </c>
      <c r="B38" s="146"/>
      <c r="C38" s="146"/>
      <c r="D38" s="146"/>
      <c r="E38" s="146"/>
      <c r="F38" s="146"/>
      <c r="G38" s="146"/>
      <c r="H38" s="146"/>
      <c r="I38" s="147"/>
      <c r="J38" s="46"/>
    </row>
    <row r="39" spans="1:10" ht="30" customHeight="1" x14ac:dyDescent="0.25">
      <c r="A39" s="145" t="s">
        <v>182</v>
      </c>
      <c r="B39" s="146"/>
      <c r="C39" s="146"/>
      <c r="D39" s="146"/>
      <c r="E39" s="146"/>
      <c r="F39" s="146"/>
      <c r="G39" s="146"/>
      <c r="H39" s="146"/>
      <c r="I39" s="147"/>
      <c r="J39" s="46"/>
    </row>
    <row r="40" spans="1:10" ht="30" customHeight="1" x14ac:dyDescent="0.25">
      <c r="A40" s="145" t="s">
        <v>183</v>
      </c>
      <c r="B40" s="146"/>
      <c r="C40" s="146"/>
      <c r="D40" s="146"/>
      <c r="E40" s="146"/>
      <c r="F40" s="146"/>
      <c r="G40" s="146"/>
      <c r="H40" s="146"/>
      <c r="I40" s="147"/>
      <c r="J40" s="46"/>
    </row>
    <row r="41" spans="1:10" ht="30" customHeight="1" x14ac:dyDescent="0.25">
      <c r="A41" s="145" t="s">
        <v>184</v>
      </c>
      <c r="B41" s="146"/>
      <c r="C41" s="146"/>
      <c r="D41" s="146"/>
      <c r="E41" s="146"/>
      <c r="F41" s="146"/>
      <c r="G41" s="146"/>
      <c r="H41" s="146"/>
      <c r="I41" s="147"/>
      <c r="J41" s="46"/>
    </row>
    <row r="42" spans="1:10" ht="30" customHeight="1" x14ac:dyDescent="0.25">
      <c r="A42" s="145" t="s">
        <v>185</v>
      </c>
      <c r="B42" s="146"/>
      <c r="C42" s="146"/>
      <c r="D42" s="146"/>
      <c r="E42" s="146"/>
      <c r="F42" s="146"/>
      <c r="G42" s="146"/>
      <c r="H42" s="146"/>
      <c r="I42" s="147"/>
      <c r="J42" s="46"/>
    </row>
    <row r="43" spans="1:10" ht="30" customHeight="1" x14ac:dyDescent="0.25">
      <c r="A43" s="145" t="s">
        <v>186</v>
      </c>
      <c r="B43" s="146"/>
      <c r="C43" s="146"/>
      <c r="D43" s="146"/>
      <c r="E43" s="146"/>
      <c r="F43" s="146"/>
      <c r="G43" s="146"/>
      <c r="H43" s="146"/>
      <c r="I43" s="147"/>
      <c r="J43" s="65"/>
    </row>
    <row r="44" spans="1:10" ht="30" customHeight="1" x14ac:dyDescent="0.25">
      <c r="A44" s="145" t="s">
        <v>187</v>
      </c>
      <c r="B44" s="146"/>
      <c r="C44" s="146"/>
      <c r="D44" s="146"/>
      <c r="E44" s="146"/>
      <c r="F44" s="146"/>
      <c r="G44" s="146"/>
      <c r="H44" s="146"/>
      <c r="I44" s="147"/>
      <c r="J44" s="65"/>
    </row>
    <row r="45" spans="1:10" ht="30" customHeight="1" x14ac:dyDescent="0.25">
      <c r="A45" s="145" t="s">
        <v>188</v>
      </c>
      <c r="B45" s="146"/>
      <c r="C45" s="146"/>
      <c r="D45" s="146"/>
      <c r="E45" s="146"/>
      <c r="F45" s="146"/>
      <c r="G45" s="146"/>
      <c r="H45" s="146"/>
      <c r="I45" s="147"/>
      <c r="J45" s="65"/>
    </row>
    <row r="46" spans="1:10" ht="30" customHeight="1" thickBot="1" x14ac:dyDescent="0.3">
      <c r="A46" s="130" t="s">
        <v>189</v>
      </c>
      <c r="B46" s="131"/>
      <c r="C46" s="131"/>
      <c r="D46" s="131"/>
      <c r="E46" s="131"/>
      <c r="F46" s="131"/>
      <c r="G46" s="131"/>
      <c r="H46" s="131"/>
      <c r="I46" s="132"/>
      <c r="J46" s="41"/>
    </row>
    <row r="47" spans="1:10" ht="20.100000000000001" customHeight="1" x14ac:dyDescent="0.25">
      <c r="A47" s="126" t="s">
        <v>79</v>
      </c>
      <c r="B47" s="127"/>
      <c r="C47" s="127"/>
      <c r="D47" s="127"/>
      <c r="E47" s="127"/>
      <c r="F47" s="127"/>
      <c r="G47" s="127"/>
      <c r="H47" s="139" t="str">
        <f>+IF(AND(J49="No aplica",J50="No aplica",J51="No aplica",J52="No aplica",J53="No aplica",J54="No aplica",J55="No aplica",J56="No aplica",J57="No aplica",J58="No aplica",J60="No aplica",J61="No aplica",J62="No aplica",J63="No aplica",J64="No aplica"),"No aplica",IF(OR(J49="",J50="",J51="",J52="",J53="",J54="",J55="",J56="",J57="",J58="",J60="",J61="",J62="",J63="",J64=""),"Valide todas las variables",IF(OR(J49="No",J50="No",J51="No",J52="No",J53="No",J54="No",J55="No",J56="No",J57="No",J58="No",J60="No",J61="No",J62="No",J63="No",J64="No"),"No cumple","Cumple")))</f>
        <v>Valide todas las variables</v>
      </c>
      <c r="I47" s="139"/>
      <c r="J47" s="140"/>
    </row>
    <row r="48" spans="1:10" ht="39.950000000000003" customHeight="1" x14ac:dyDescent="0.25">
      <c r="A48" s="148" t="s">
        <v>80</v>
      </c>
      <c r="B48" s="149"/>
      <c r="C48" s="149"/>
      <c r="D48" s="149"/>
      <c r="E48" s="149"/>
      <c r="F48" s="149"/>
      <c r="G48" s="149"/>
      <c r="H48" s="149"/>
      <c r="I48" s="150"/>
      <c r="J48" s="43" t="s">
        <v>122</v>
      </c>
    </row>
    <row r="49" spans="1:10" ht="30" customHeight="1" x14ac:dyDescent="0.25">
      <c r="A49" s="145" t="s">
        <v>243</v>
      </c>
      <c r="B49" s="146"/>
      <c r="C49" s="146"/>
      <c r="D49" s="146"/>
      <c r="E49" s="146"/>
      <c r="F49" s="146"/>
      <c r="G49" s="146"/>
      <c r="H49" s="146"/>
      <c r="I49" s="147"/>
      <c r="J49" s="46"/>
    </row>
    <row r="50" spans="1:10" ht="30" customHeight="1" x14ac:dyDescent="0.25">
      <c r="A50" s="145" t="s">
        <v>244</v>
      </c>
      <c r="B50" s="146"/>
      <c r="C50" s="146"/>
      <c r="D50" s="146"/>
      <c r="E50" s="146"/>
      <c r="F50" s="146"/>
      <c r="G50" s="146"/>
      <c r="H50" s="146"/>
      <c r="I50" s="147"/>
      <c r="J50" s="46"/>
    </row>
    <row r="51" spans="1:10" ht="30" customHeight="1" x14ac:dyDescent="0.25">
      <c r="A51" s="145" t="s">
        <v>81</v>
      </c>
      <c r="B51" s="146"/>
      <c r="C51" s="146"/>
      <c r="D51" s="146"/>
      <c r="E51" s="146"/>
      <c r="F51" s="146"/>
      <c r="G51" s="146"/>
      <c r="H51" s="146"/>
      <c r="I51" s="147"/>
      <c r="J51" s="46"/>
    </row>
    <row r="52" spans="1:10" ht="30" customHeight="1" x14ac:dyDescent="0.25">
      <c r="A52" s="145" t="s">
        <v>245</v>
      </c>
      <c r="B52" s="146"/>
      <c r="C52" s="146"/>
      <c r="D52" s="146"/>
      <c r="E52" s="146"/>
      <c r="F52" s="146"/>
      <c r="G52" s="146"/>
      <c r="H52" s="146"/>
      <c r="I52" s="147"/>
      <c r="J52" s="46"/>
    </row>
    <row r="53" spans="1:10" ht="30" customHeight="1" x14ac:dyDescent="0.25">
      <c r="A53" s="145" t="s">
        <v>190</v>
      </c>
      <c r="B53" s="146"/>
      <c r="C53" s="146"/>
      <c r="D53" s="146"/>
      <c r="E53" s="146"/>
      <c r="F53" s="146"/>
      <c r="G53" s="146"/>
      <c r="H53" s="146"/>
      <c r="I53" s="147"/>
      <c r="J53" s="46"/>
    </row>
    <row r="54" spans="1:10" ht="30" customHeight="1" x14ac:dyDescent="0.25">
      <c r="A54" s="145" t="s">
        <v>82</v>
      </c>
      <c r="B54" s="146"/>
      <c r="C54" s="146"/>
      <c r="D54" s="146"/>
      <c r="E54" s="146"/>
      <c r="F54" s="146"/>
      <c r="G54" s="146"/>
      <c r="H54" s="146"/>
      <c r="I54" s="147"/>
      <c r="J54" s="46"/>
    </row>
    <row r="55" spans="1:10" ht="30" customHeight="1" x14ac:dyDescent="0.25">
      <c r="A55" s="145" t="s">
        <v>246</v>
      </c>
      <c r="B55" s="146"/>
      <c r="C55" s="146"/>
      <c r="D55" s="146"/>
      <c r="E55" s="146"/>
      <c r="F55" s="146"/>
      <c r="G55" s="146"/>
      <c r="H55" s="146"/>
      <c r="I55" s="147"/>
      <c r="J55" s="46"/>
    </row>
    <row r="56" spans="1:10" ht="30" customHeight="1" x14ac:dyDescent="0.25">
      <c r="A56" s="145" t="s">
        <v>247</v>
      </c>
      <c r="B56" s="146"/>
      <c r="C56" s="146"/>
      <c r="D56" s="146"/>
      <c r="E56" s="146"/>
      <c r="F56" s="146"/>
      <c r="G56" s="146"/>
      <c r="H56" s="146"/>
      <c r="I56" s="147"/>
      <c r="J56" s="46"/>
    </row>
    <row r="57" spans="1:10" ht="30" customHeight="1" x14ac:dyDescent="0.25">
      <c r="A57" s="145" t="s">
        <v>248</v>
      </c>
      <c r="B57" s="146"/>
      <c r="C57" s="146"/>
      <c r="D57" s="146"/>
      <c r="E57" s="146"/>
      <c r="F57" s="146"/>
      <c r="G57" s="146"/>
      <c r="H57" s="146"/>
      <c r="I57" s="147"/>
      <c r="J57" s="46"/>
    </row>
    <row r="58" spans="1:10" ht="30" customHeight="1" x14ac:dyDescent="0.25">
      <c r="A58" s="145" t="s">
        <v>249</v>
      </c>
      <c r="B58" s="146"/>
      <c r="C58" s="146"/>
      <c r="D58" s="146"/>
      <c r="E58" s="146"/>
      <c r="F58" s="146"/>
      <c r="G58" s="146"/>
      <c r="H58" s="146"/>
      <c r="I58" s="147"/>
      <c r="J58" s="46"/>
    </row>
    <row r="59" spans="1:10" ht="39.950000000000003" customHeight="1" x14ac:dyDescent="0.25">
      <c r="A59" s="148" t="s">
        <v>83</v>
      </c>
      <c r="B59" s="149"/>
      <c r="C59" s="149"/>
      <c r="D59" s="149"/>
      <c r="E59" s="149"/>
      <c r="F59" s="149"/>
      <c r="G59" s="149"/>
      <c r="H59" s="149"/>
      <c r="I59" s="150"/>
      <c r="J59" s="43" t="s">
        <v>122</v>
      </c>
    </row>
    <row r="60" spans="1:10" ht="30" customHeight="1" x14ac:dyDescent="0.25">
      <c r="A60" s="145" t="s">
        <v>84</v>
      </c>
      <c r="B60" s="146"/>
      <c r="C60" s="146"/>
      <c r="D60" s="146"/>
      <c r="E60" s="146"/>
      <c r="F60" s="146"/>
      <c r="G60" s="146"/>
      <c r="H60" s="146"/>
      <c r="I60" s="147"/>
      <c r="J60" s="46"/>
    </row>
    <row r="61" spans="1:10" ht="30" customHeight="1" x14ac:dyDescent="0.25">
      <c r="A61" s="145" t="s">
        <v>191</v>
      </c>
      <c r="B61" s="146"/>
      <c r="C61" s="146"/>
      <c r="D61" s="146"/>
      <c r="E61" s="146"/>
      <c r="F61" s="146"/>
      <c r="G61" s="146"/>
      <c r="H61" s="146" t="s">
        <v>194</v>
      </c>
      <c r="I61" s="147"/>
      <c r="J61" s="46"/>
    </row>
    <row r="62" spans="1:10" ht="30" customHeight="1" x14ac:dyDescent="0.25">
      <c r="A62" s="145" t="s">
        <v>192</v>
      </c>
      <c r="B62" s="146"/>
      <c r="C62" s="146"/>
      <c r="D62" s="146"/>
      <c r="E62" s="146"/>
      <c r="F62" s="146"/>
      <c r="G62" s="146"/>
      <c r="H62" s="146" t="s">
        <v>195</v>
      </c>
      <c r="I62" s="147"/>
      <c r="J62" s="46"/>
    </row>
    <row r="63" spans="1:10" ht="30" customHeight="1" x14ac:dyDescent="0.25">
      <c r="A63" s="145" t="s">
        <v>85</v>
      </c>
      <c r="B63" s="146"/>
      <c r="C63" s="146"/>
      <c r="D63" s="146"/>
      <c r="E63" s="146"/>
      <c r="F63" s="146"/>
      <c r="G63" s="146"/>
      <c r="H63" s="146" t="s">
        <v>196</v>
      </c>
      <c r="I63" s="147"/>
      <c r="J63" s="46"/>
    </row>
    <row r="64" spans="1:10" ht="30" customHeight="1" thickBot="1" x14ac:dyDescent="0.3">
      <c r="A64" s="130" t="s">
        <v>193</v>
      </c>
      <c r="B64" s="131"/>
      <c r="C64" s="131"/>
      <c r="D64" s="131"/>
      <c r="E64" s="131"/>
      <c r="F64" s="131"/>
      <c r="G64" s="131"/>
      <c r="H64" s="131" t="s">
        <v>197</v>
      </c>
      <c r="I64" s="132"/>
      <c r="J64" s="41"/>
    </row>
    <row r="65" spans="1:10" ht="20.100000000000001" customHeight="1" x14ac:dyDescent="0.25">
      <c r="A65" s="126" t="s">
        <v>238</v>
      </c>
      <c r="B65" s="127"/>
      <c r="C65" s="127"/>
      <c r="D65" s="127"/>
      <c r="E65" s="127"/>
      <c r="F65" s="127"/>
      <c r="G65" s="127"/>
      <c r="H65" s="173" t="str">
        <f>+IF(AND(J67="No aplica",J68="No aplica"),"No aplica",IF(OR(J67="",J68=""),"Valide todas las variables",IF(OR(J67="No",J68="No"),"No cumple","Cumple")))</f>
        <v>Valide todas las variables</v>
      </c>
      <c r="I65" s="173"/>
      <c r="J65" s="140"/>
    </row>
    <row r="66" spans="1:10" ht="39.950000000000003" customHeight="1" x14ac:dyDescent="0.25">
      <c r="A66" s="148" t="s">
        <v>198</v>
      </c>
      <c r="B66" s="149"/>
      <c r="C66" s="149"/>
      <c r="D66" s="149"/>
      <c r="E66" s="149"/>
      <c r="F66" s="149"/>
      <c r="G66" s="149"/>
      <c r="H66" s="149"/>
      <c r="I66" s="150"/>
      <c r="J66" s="43" t="s">
        <v>122</v>
      </c>
    </row>
    <row r="67" spans="1:10" ht="30" customHeight="1" x14ac:dyDescent="0.25">
      <c r="A67" s="145" t="s">
        <v>87</v>
      </c>
      <c r="B67" s="146"/>
      <c r="C67" s="146"/>
      <c r="D67" s="146"/>
      <c r="E67" s="146"/>
      <c r="F67" s="146"/>
      <c r="G67" s="146"/>
      <c r="H67" s="146"/>
      <c r="I67" s="147"/>
      <c r="J67" s="46"/>
    </row>
    <row r="68" spans="1:10" ht="30" customHeight="1" thickBot="1" x14ac:dyDescent="0.3">
      <c r="A68" s="130" t="s">
        <v>86</v>
      </c>
      <c r="B68" s="131"/>
      <c r="C68" s="131"/>
      <c r="D68" s="131"/>
      <c r="E68" s="131"/>
      <c r="F68" s="131"/>
      <c r="G68" s="131"/>
      <c r="H68" s="131"/>
      <c r="I68" s="132"/>
      <c r="J68" s="41"/>
    </row>
    <row r="69" spans="1:10" ht="20.100000000000001" customHeight="1" x14ac:dyDescent="0.25">
      <c r="A69" s="126" t="s">
        <v>199</v>
      </c>
      <c r="B69" s="127"/>
      <c r="C69" s="127"/>
      <c r="D69" s="127"/>
      <c r="E69" s="127"/>
      <c r="F69" s="127"/>
      <c r="G69" s="127"/>
      <c r="H69" s="139" t="str">
        <f>+IF(AND(J71="No aplica",J72="No aplica",J73="No aplica",J74="No aplica",J75="No aplica",J76="No aplica",J77="No aplica",J78="No aplica",J79="No aplica",J80="No aplica",J81="No aplica",J82="No aplica",J83="No aplica",J84="No aplica",J85="No aplica",J86="No aplica",J87="No aplica",J88="No aplica",J89="No aplica",J90="No aplica"),"No aplica",IF(OR(J71="",J72="",J73="",J74="",J75="",J76="",J77="",J78="",J79="",J80="",J81="",J82="",J83="",J84="",J85="",J86="",J87="",J88="",J89="",J90=""),"Valide todas las variables",IF(OR(J71="No",J72="No",J73="No",J74="No",J75="No",J76="No",J77="No",J78="No",J79="No",J80="No",J81="No",J82="No",J83="No",J84="No",J85="No",J86="No",J87="No",J88="No",J89="No",J90="No"),"No cumple","Cumple")))</f>
        <v>Valide todas las variables</v>
      </c>
      <c r="I69" s="139"/>
      <c r="J69" s="140"/>
    </row>
    <row r="70" spans="1:10" ht="39.950000000000003" customHeight="1" x14ac:dyDescent="0.25">
      <c r="A70" s="148" t="s">
        <v>200</v>
      </c>
      <c r="B70" s="149"/>
      <c r="C70" s="149"/>
      <c r="D70" s="149"/>
      <c r="E70" s="149"/>
      <c r="F70" s="149"/>
      <c r="G70" s="149"/>
      <c r="H70" s="149"/>
      <c r="I70" s="150"/>
      <c r="J70" s="43" t="s">
        <v>122</v>
      </c>
    </row>
    <row r="71" spans="1:10" ht="30" customHeight="1" x14ac:dyDescent="0.25">
      <c r="A71" s="145" t="s">
        <v>201</v>
      </c>
      <c r="B71" s="146"/>
      <c r="C71" s="146"/>
      <c r="D71" s="146"/>
      <c r="E71" s="146"/>
      <c r="F71" s="146"/>
      <c r="G71" s="146"/>
      <c r="H71" s="147"/>
      <c r="I71" s="44" t="s">
        <v>217</v>
      </c>
      <c r="J71" s="46"/>
    </row>
    <row r="72" spans="1:10" ht="30" customHeight="1" x14ac:dyDescent="0.25">
      <c r="A72" s="145" t="s">
        <v>88</v>
      </c>
      <c r="B72" s="146"/>
      <c r="C72" s="146"/>
      <c r="D72" s="146"/>
      <c r="E72" s="146"/>
      <c r="F72" s="146"/>
      <c r="G72" s="146"/>
      <c r="H72" s="147"/>
      <c r="I72" s="44" t="s">
        <v>217</v>
      </c>
      <c r="J72" s="46"/>
    </row>
    <row r="73" spans="1:10" ht="30" customHeight="1" x14ac:dyDescent="0.25">
      <c r="A73" s="145" t="s">
        <v>89</v>
      </c>
      <c r="B73" s="146"/>
      <c r="C73" s="146"/>
      <c r="D73" s="146"/>
      <c r="E73" s="146"/>
      <c r="F73" s="146"/>
      <c r="G73" s="146"/>
      <c r="H73" s="147"/>
      <c r="I73" s="44" t="s">
        <v>217</v>
      </c>
      <c r="J73" s="46"/>
    </row>
    <row r="74" spans="1:10" ht="30" customHeight="1" x14ac:dyDescent="0.25">
      <c r="A74" s="145" t="s">
        <v>202</v>
      </c>
      <c r="B74" s="146"/>
      <c r="C74" s="146"/>
      <c r="D74" s="146"/>
      <c r="E74" s="146"/>
      <c r="F74" s="146"/>
      <c r="G74" s="146"/>
      <c r="H74" s="147"/>
      <c r="I74" s="44" t="s">
        <v>218</v>
      </c>
      <c r="J74" s="46"/>
    </row>
    <row r="75" spans="1:10" ht="30" customHeight="1" x14ac:dyDescent="0.25">
      <c r="A75" s="145" t="s">
        <v>90</v>
      </c>
      <c r="B75" s="146"/>
      <c r="C75" s="146"/>
      <c r="D75" s="146"/>
      <c r="E75" s="146"/>
      <c r="F75" s="146"/>
      <c r="G75" s="146"/>
      <c r="H75" s="147"/>
      <c r="I75" s="44" t="s">
        <v>219</v>
      </c>
      <c r="J75" s="46"/>
    </row>
    <row r="76" spans="1:10" ht="30" customHeight="1" x14ac:dyDescent="0.25">
      <c r="A76" s="145" t="s">
        <v>91</v>
      </c>
      <c r="B76" s="146"/>
      <c r="C76" s="146"/>
      <c r="D76" s="146"/>
      <c r="E76" s="146"/>
      <c r="F76" s="146"/>
      <c r="G76" s="146"/>
      <c r="H76" s="147"/>
      <c r="I76" s="44" t="s">
        <v>220</v>
      </c>
      <c r="J76" s="46"/>
    </row>
    <row r="77" spans="1:10" ht="30" customHeight="1" x14ac:dyDescent="0.25">
      <c r="A77" s="145" t="s">
        <v>203</v>
      </c>
      <c r="B77" s="146"/>
      <c r="C77" s="146"/>
      <c r="D77" s="146"/>
      <c r="E77" s="146"/>
      <c r="F77" s="146"/>
      <c r="G77" s="146"/>
      <c r="H77" s="147"/>
      <c r="I77" s="44" t="s">
        <v>221</v>
      </c>
      <c r="J77" s="46"/>
    </row>
    <row r="78" spans="1:10" ht="30" customHeight="1" x14ac:dyDescent="0.25">
      <c r="A78" s="145" t="s">
        <v>204</v>
      </c>
      <c r="B78" s="146"/>
      <c r="C78" s="146"/>
      <c r="D78" s="146"/>
      <c r="E78" s="146"/>
      <c r="F78" s="146"/>
      <c r="G78" s="146"/>
      <c r="H78" s="147"/>
      <c r="I78" s="44" t="s">
        <v>222</v>
      </c>
      <c r="J78" s="46"/>
    </row>
    <row r="79" spans="1:10" ht="30" customHeight="1" x14ac:dyDescent="0.25">
      <c r="A79" s="145" t="s">
        <v>205</v>
      </c>
      <c r="B79" s="146"/>
      <c r="C79" s="146"/>
      <c r="D79" s="146"/>
      <c r="E79" s="146"/>
      <c r="F79" s="146"/>
      <c r="G79" s="146"/>
      <c r="H79" s="147"/>
      <c r="I79" s="44" t="s">
        <v>222</v>
      </c>
      <c r="J79" s="65"/>
    </row>
    <row r="80" spans="1:10" ht="30" customHeight="1" x14ac:dyDescent="0.25">
      <c r="A80" s="145" t="s">
        <v>206</v>
      </c>
      <c r="B80" s="146"/>
      <c r="C80" s="146"/>
      <c r="D80" s="146"/>
      <c r="E80" s="146"/>
      <c r="F80" s="146"/>
      <c r="G80" s="146"/>
      <c r="H80" s="147"/>
      <c r="I80" s="44" t="s">
        <v>222</v>
      </c>
      <c r="J80" s="65"/>
    </row>
    <row r="81" spans="1:10" ht="30" customHeight="1" x14ac:dyDescent="0.25">
      <c r="A81" s="145" t="s">
        <v>207</v>
      </c>
      <c r="B81" s="146"/>
      <c r="C81" s="146"/>
      <c r="D81" s="146"/>
      <c r="E81" s="146"/>
      <c r="F81" s="146"/>
      <c r="G81" s="146"/>
      <c r="H81" s="147"/>
      <c r="I81" s="44" t="s">
        <v>223</v>
      </c>
      <c r="J81" s="65"/>
    </row>
    <row r="82" spans="1:10" ht="30" customHeight="1" x14ac:dyDescent="0.25">
      <c r="A82" s="145" t="s">
        <v>208</v>
      </c>
      <c r="B82" s="146"/>
      <c r="C82" s="146"/>
      <c r="D82" s="146"/>
      <c r="E82" s="146"/>
      <c r="F82" s="146"/>
      <c r="G82" s="146"/>
      <c r="H82" s="147"/>
      <c r="I82" s="44" t="s">
        <v>224</v>
      </c>
      <c r="J82" s="65"/>
    </row>
    <row r="83" spans="1:10" ht="30" customHeight="1" x14ac:dyDescent="0.25">
      <c r="A83" s="145" t="s">
        <v>209</v>
      </c>
      <c r="B83" s="146"/>
      <c r="C83" s="146"/>
      <c r="D83" s="146"/>
      <c r="E83" s="146"/>
      <c r="F83" s="146"/>
      <c r="G83" s="146"/>
      <c r="H83" s="147"/>
      <c r="I83" s="44" t="s">
        <v>222</v>
      </c>
      <c r="J83" s="65"/>
    </row>
    <row r="84" spans="1:10" ht="30" customHeight="1" x14ac:dyDescent="0.25">
      <c r="A84" s="145" t="s">
        <v>210</v>
      </c>
      <c r="B84" s="146"/>
      <c r="C84" s="146"/>
      <c r="D84" s="146"/>
      <c r="E84" s="146"/>
      <c r="F84" s="146"/>
      <c r="G84" s="146"/>
      <c r="H84" s="147"/>
      <c r="I84" s="44" t="s">
        <v>222</v>
      </c>
      <c r="J84" s="65"/>
    </row>
    <row r="85" spans="1:10" ht="30" customHeight="1" x14ac:dyDescent="0.25">
      <c r="A85" s="145" t="s">
        <v>211</v>
      </c>
      <c r="B85" s="146"/>
      <c r="C85" s="146"/>
      <c r="D85" s="146"/>
      <c r="E85" s="146"/>
      <c r="F85" s="146"/>
      <c r="G85" s="146"/>
      <c r="H85" s="147"/>
      <c r="I85" s="44" t="s">
        <v>222</v>
      </c>
      <c r="J85" s="65"/>
    </row>
    <row r="86" spans="1:10" ht="30" customHeight="1" x14ac:dyDescent="0.25">
      <c r="A86" s="145" t="s">
        <v>212</v>
      </c>
      <c r="B86" s="146"/>
      <c r="C86" s="146"/>
      <c r="D86" s="146"/>
      <c r="E86" s="146"/>
      <c r="F86" s="146"/>
      <c r="G86" s="146"/>
      <c r="H86" s="147"/>
      <c r="I86" s="44" t="s">
        <v>222</v>
      </c>
      <c r="J86" s="65"/>
    </row>
    <row r="87" spans="1:10" ht="30" customHeight="1" x14ac:dyDescent="0.25">
      <c r="A87" s="145" t="s">
        <v>213</v>
      </c>
      <c r="B87" s="146"/>
      <c r="C87" s="146"/>
      <c r="D87" s="146"/>
      <c r="E87" s="146"/>
      <c r="F87" s="146"/>
      <c r="G87" s="146"/>
      <c r="H87" s="147"/>
      <c r="I87" s="44" t="s">
        <v>222</v>
      </c>
      <c r="J87" s="65"/>
    </row>
    <row r="88" spans="1:10" ht="30" customHeight="1" x14ac:dyDescent="0.25">
      <c r="A88" s="145" t="s">
        <v>214</v>
      </c>
      <c r="B88" s="146"/>
      <c r="C88" s="146"/>
      <c r="D88" s="146"/>
      <c r="E88" s="146"/>
      <c r="F88" s="146"/>
      <c r="G88" s="146"/>
      <c r="H88" s="147"/>
      <c r="I88" s="44" t="s">
        <v>225</v>
      </c>
      <c r="J88" s="65"/>
    </row>
    <row r="89" spans="1:10" ht="30" customHeight="1" x14ac:dyDescent="0.25">
      <c r="A89" s="145" t="s">
        <v>215</v>
      </c>
      <c r="B89" s="146"/>
      <c r="C89" s="146"/>
      <c r="D89" s="146"/>
      <c r="E89" s="146"/>
      <c r="F89" s="146"/>
      <c r="G89" s="146"/>
      <c r="H89" s="147"/>
      <c r="I89" s="44" t="s">
        <v>225</v>
      </c>
      <c r="J89" s="65"/>
    </row>
    <row r="90" spans="1:10" ht="30" customHeight="1" thickBot="1" x14ac:dyDescent="0.3">
      <c r="A90" s="145" t="s">
        <v>216</v>
      </c>
      <c r="B90" s="146"/>
      <c r="C90" s="146"/>
      <c r="D90" s="146"/>
      <c r="E90" s="146"/>
      <c r="F90" s="146"/>
      <c r="G90" s="146"/>
      <c r="H90" s="147"/>
      <c r="I90" s="44" t="s">
        <v>225</v>
      </c>
      <c r="J90" s="41"/>
    </row>
    <row r="91" spans="1:10" ht="20.100000000000001" customHeight="1" x14ac:dyDescent="0.25">
      <c r="A91" s="126" t="s">
        <v>92</v>
      </c>
      <c r="B91" s="127"/>
      <c r="C91" s="127"/>
      <c r="D91" s="127"/>
      <c r="E91" s="127"/>
      <c r="F91" s="127"/>
      <c r="G91" s="127"/>
      <c r="H91" s="139" t="str">
        <f>+IF(AND(J93="No aplica",J94="No aplica",J95="No aplica",J96="No aplica",J97="No aplica",J98="No aplica"),"No aplica",IF(OR(J93="",J94="",J95="",J96="",J97="",J98=""),"Valide todas las variables",IF(OR(J93="No",J94="No",J95="No",J96="No",J97="No",J98="No"),"No cumple","Cumple")))</f>
        <v>Valide todas las variables</v>
      </c>
      <c r="I91" s="139"/>
      <c r="J91" s="140"/>
    </row>
    <row r="92" spans="1:10" ht="39.950000000000003" customHeight="1" x14ac:dyDescent="0.25">
      <c r="A92" s="148" t="s">
        <v>226</v>
      </c>
      <c r="B92" s="149"/>
      <c r="C92" s="149"/>
      <c r="D92" s="149"/>
      <c r="E92" s="149"/>
      <c r="F92" s="149"/>
      <c r="G92" s="149"/>
      <c r="H92" s="149"/>
      <c r="I92" s="150"/>
      <c r="J92" s="43" t="s">
        <v>122</v>
      </c>
    </row>
    <row r="93" spans="1:10" ht="30" customHeight="1" x14ac:dyDescent="0.25">
      <c r="A93" s="145" t="s">
        <v>227</v>
      </c>
      <c r="B93" s="146"/>
      <c r="C93" s="146"/>
      <c r="D93" s="146"/>
      <c r="E93" s="146"/>
      <c r="F93" s="146"/>
      <c r="G93" s="146"/>
      <c r="H93" s="146"/>
      <c r="I93" s="147"/>
      <c r="J93" s="46"/>
    </row>
    <row r="94" spans="1:10" ht="30" customHeight="1" x14ac:dyDescent="0.25">
      <c r="A94" s="145" t="s">
        <v>228</v>
      </c>
      <c r="B94" s="146"/>
      <c r="C94" s="146"/>
      <c r="D94" s="146"/>
      <c r="E94" s="146"/>
      <c r="F94" s="146"/>
      <c r="G94" s="146"/>
      <c r="H94" s="146"/>
      <c r="I94" s="147"/>
      <c r="J94" s="46"/>
    </row>
    <row r="95" spans="1:10" ht="30" customHeight="1" x14ac:dyDescent="0.25">
      <c r="A95" s="145" t="s">
        <v>229</v>
      </c>
      <c r="B95" s="146"/>
      <c r="C95" s="146"/>
      <c r="D95" s="146"/>
      <c r="E95" s="146"/>
      <c r="F95" s="146"/>
      <c r="G95" s="146"/>
      <c r="H95" s="146"/>
      <c r="I95" s="147"/>
      <c r="J95" s="46"/>
    </row>
    <row r="96" spans="1:10" ht="30" customHeight="1" x14ac:dyDescent="0.25">
      <c r="A96" s="145" t="s">
        <v>230</v>
      </c>
      <c r="B96" s="146"/>
      <c r="C96" s="146"/>
      <c r="D96" s="146"/>
      <c r="E96" s="146"/>
      <c r="F96" s="146"/>
      <c r="G96" s="146"/>
      <c r="H96" s="146"/>
      <c r="I96" s="147"/>
      <c r="J96" s="46"/>
    </row>
    <row r="97" spans="1:10" ht="45" customHeight="1" x14ac:dyDescent="0.25">
      <c r="A97" s="145" t="s">
        <v>231</v>
      </c>
      <c r="B97" s="146"/>
      <c r="C97" s="146"/>
      <c r="D97" s="146"/>
      <c r="E97" s="146"/>
      <c r="F97" s="146"/>
      <c r="G97" s="146"/>
      <c r="H97" s="146"/>
      <c r="I97" s="147"/>
      <c r="J97" s="46"/>
    </row>
    <row r="98" spans="1:10" ht="30" customHeight="1" thickBot="1" x14ac:dyDescent="0.3">
      <c r="A98" s="130" t="s">
        <v>232</v>
      </c>
      <c r="B98" s="131"/>
      <c r="C98" s="131"/>
      <c r="D98" s="131"/>
      <c r="E98" s="131"/>
      <c r="F98" s="131"/>
      <c r="G98" s="131"/>
      <c r="H98" s="131"/>
      <c r="I98" s="132"/>
      <c r="J98" s="41"/>
    </row>
    <row r="99" spans="1:10" ht="20.100000000000001" customHeight="1" x14ac:dyDescent="0.25">
      <c r="A99" s="124" t="s">
        <v>239</v>
      </c>
      <c r="B99" s="125"/>
      <c r="C99" s="125"/>
      <c r="D99" s="125"/>
      <c r="E99" s="125"/>
      <c r="F99" s="125"/>
      <c r="G99" s="170"/>
      <c r="H99" s="167" t="str">
        <f>+IF(AND(J101="No aplica",J102="No aplica",J103="No aplica",J104="No aplica"),"No aplica",IF(OR(J101="",J102="",J103="",J104=""),"Valide todas las variables",IF(OR(J101="No",J102="No",J103="No",J104="No"),"No cumple","Cumple")))</f>
        <v>Valide todas las variables</v>
      </c>
      <c r="I99" s="168"/>
      <c r="J99" s="169"/>
    </row>
    <row r="100" spans="1:10" ht="39.950000000000003" customHeight="1" x14ac:dyDescent="0.25">
      <c r="A100" s="148" t="s">
        <v>198</v>
      </c>
      <c r="B100" s="149"/>
      <c r="C100" s="149"/>
      <c r="D100" s="149"/>
      <c r="E100" s="149"/>
      <c r="F100" s="149"/>
      <c r="G100" s="149"/>
      <c r="H100" s="149"/>
      <c r="I100" s="150"/>
      <c r="J100" s="43" t="s">
        <v>122</v>
      </c>
    </row>
    <row r="101" spans="1:10" ht="30" customHeight="1" x14ac:dyDescent="0.25">
      <c r="A101" s="145" t="s">
        <v>233</v>
      </c>
      <c r="B101" s="146"/>
      <c r="C101" s="146"/>
      <c r="D101" s="146"/>
      <c r="E101" s="146"/>
      <c r="F101" s="146"/>
      <c r="G101" s="146"/>
      <c r="H101" s="146"/>
      <c r="I101" s="147"/>
      <c r="J101" s="46"/>
    </row>
    <row r="102" spans="1:10" ht="30" customHeight="1" x14ac:dyDescent="0.25">
      <c r="A102" s="145" t="s">
        <v>234</v>
      </c>
      <c r="B102" s="146"/>
      <c r="C102" s="146"/>
      <c r="D102" s="146"/>
      <c r="E102" s="146"/>
      <c r="F102" s="146"/>
      <c r="G102" s="146"/>
      <c r="H102" s="146"/>
      <c r="I102" s="147"/>
      <c r="J102" s="46"/>
    </row>
    <row r="103" spans="1:10" ht="30" customHeight="1" x14ac:dyDescent="0.25">
      <c r="A103" s="145" t="s">
        <v>235</v>
      </c>
      <c r="B103" s="146"/>
      <c r="C103" s="146"/>
      <c r="D103" s="146"/>
      <c r="E103" s="146"/>
      <c r="F103" s="146"/>
      <c r="G103" s="146"/>
      <c r="H103" s="146"/>
      <c r="I103" s="147"/>
      <c r="J103" s="46"/>
    </row>
    <row r="104" spans="1:10" ht="30" customHeight="1" thickBot="1" x14ac:dyDescent="0.3">
      <c r="A104" s="130" t="s">
        <v>236</v>
      </c>
      <c r="B104" s="131"/>
      <c r="C104" s="131"/>
      <c r="D104" s="131"/>
      <c r="E104" s="131"/>
      <c r="F104" s="131"/>
      <c r="G104" s="131"/>
      <c r="H104" s="131"/>
      <c r="I104" s="132"/>
      <c r="J104" s="41"/>
    </row>
    <row r="105" spans="1:10" ht="50.1" customHeight="1" x14ac:dyDescent="0.25">
      <c r="A105" s="161" t="s">
        <v>237</v>
      </c>
      <c r="B105" s="162"/>
      <c r="C105" s="162"/>
      <c r="D105" s="162"/>
      <c r="E105" s="162"/>
      <c r="F105" s="162"/>
      <c r="G105" s="162"/>
      <c r="H105" s="162"/>
      <c r="I105" s="162"/>
      <c r="J105" s="163"/>
    </row>
    <row r="106" spans="1:10" ht="200.1" customHeight="1" thickBot="1" x14ac:dyDescent="0.3">
      <c r="A106" s="164"/>
      <c r="B106" s="165"/>
      <c r="C106" s="165"/>
      <c r="D106" s="165"/>
      <c r="E106" s="165"/>
      <c r="F106" s="165"/>
      <c r="G106" s="165"/>
      <c r="H106" s="165"/>
      <c r="I106" s="165"/>
      <c r="J106" s="166"/>
    </row>
    <row r="107" spans="1:10" ht="50.1" customHeight="1" x14ac:dyDescent="0.25">
      <c r="A107" s="161" t="s">
        <v>93</v>
      </c>
      <c r="B107" s="162"/>
      <c r="C107" s="162"/>
      <c r="D107" s="162"/>
      <c r="E107" s="162"/>
      <c r="F107" s="162"/>
      <c r="G107" s="162"/>
      <c r="H107" s="162"/>
      <c r="I107" s="162"/>
      <c r="J107" s="163"/>
    </row>
    <row r="108" spans="1:10" ht="200.1" customHeight="1" thickBot="1" x14ac:dyDescent="0.3">
      <c r="A108" s="164"/>
      <c r="B108" s="165"/>
      <c r="C108" s="165"/>
      <c r="D108" s="165"/>
      <c r="E108" s="165"/>
      <c r="F108" s="165"/>
      <c r="G108" s="165"/>
      <c r="H108" s="165"/>
      <c r="I108" s="165"/>
      <c r="J108" s="166"/>
    </row>
  </sheetData>
  <sheetProtection algorithmName="SHA-512" hashValue="zl1NAq/kYoGM26He1CGqVcM8lodMD+ZO/NYrV9waqzm3TmY5C1d27ySJdvmR7Z5i8YeoB42/o0qhqcKfU2t7Uw==" saltValue="j11iOpRycZllTpZd9fmDKw==" spinCount="100000" sheet="1" objects="1" scenarios="1"/>
  <mergeCells count="131">
    <mergeCell ref="A107:J107"/>
    <mergeCell ref="A108:J108"/>
    <mergeCell ref="A101:I101"/>
    <mergeCell ref="A102:I102"/>
    <mergeCell ref="A103:I103"/>
    <mergeCell ref="A104:I104"/>
    <mergeCell ref="A105:J105"/>
    <mergeCell ref="A106:J106"/>
    <mergeCell ref="A96:I96"/>
    <mergeCell ref="A97:I97"/>
    <mergeCell ref="A98:I98"/>
    <mergeCell ref="A99:G99"/>
    <mergeCell ref="H99:J99"/>
    <mergeCell ref="A100:I100"/>
    <mergeCell ref="A91:G91"/>
    <mergeCell ref="H91:J91"/>
    <mergeCell ref="A92:I92"/>
    <mergeCell ref="A93:I93"/>
    <mergeCell ref="A94:I94"/>
    <mergeCell ref="A95:I95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3:I63"/>
    <mergeCell ref="A68:I68"/>
    <mergeCell ref="A69:G69"/>
    <mergeCell ref="H69:J69"/>
    <mergeCell ref="A70:I70"/>
    <mergeCell ref="A71:H71"/>
    <mergeCell ref="A72:H72"/>
    <mergeCell ref="A65:G65"/>
    <mergeCell ref="H65:J65"/>
    <mergeCell ref="A66:I66"/>
    <mergeCell ref="A67:I67"/>
    <mergeCell ref="A64:I64"/>
    <mergeCell ref="A54:I54"/>
    <mergeCell ref="A55:I55"/>
    <mergeCell ref="A56:I56"/>
    <mergeCell ref="A57:I57"/>
    <mergeCell ref="A59:I59"/>
    <mergeCell ref="A58:I58"/>
    <mergeCell ref="A60:I60"/>
    <mergeCell ref="A61:I61"/>
    <mergeCell ref="A62:I62"/>
    <mergeCell ref="A48:I48"/>
    <mergeCell ref="A49:I49"/>
    <mergeCell ref="A50:I50"/>
    <mergeCell ref="A51:I51"/>
    <mergeCell ref="A52:I52"/>
    <mergeCell ref="A53:I53"/>
    <mergeCell ref="A42:I42"/>
    <mergeCell ref="A43:I43"/>
    <mergeCell ref="A44:I44"/>
    <mergeCell ref="A45:I45"/>
    <mergeCell ref="A46:I46"/>
    <mergeCell ref="A47:G47"/>
    <mergeCell ref="H47:J47"/>
    <mergeCell ref="A36:I36"/>
    <mergeCell ref="A37:I37"/>
    <mergeCell ref="A38:I38"/>
    <mergeCell ref="A39:I39"/>
    <mergeCell ref="A40:I40"/>
    <mergeCell ref="A41:I41"/>
    <mergeCell ref="A30:H30"/>
    <mergeCell ref="A31:H31"/>
    <mergeCell ref="A32:H32"/>
    <mergeCell ref="A33:H33"/>
    <mergeCell ref="A34:H34"/>
    <mergeCell ref="A35:G35"/>
    <mergeCell ref="H35:J35"/>
    <mergeCell ref="A24:H24"/>
    <mergeCell ref="A25:H25"/>
    <mergeCell ref="A26:H26"/>
    <mergeCell ref="A27:H27"/>
    <mergeCell ref="A28:H28"/>
    <mergeCell ref="A29:H29"/>
    <mergeCell ref="A20:I20"/>
    <mergeCell ref="A21:G21"/>
    <mergeCell ref="H21:J21"/>
    <mergeCell ref="A22:I22"/>
    <mergeCell ref="A23:H23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</mergeCells>
  <conditionalFormatting sqref="C2:C3 J23:J34 J49:J58 J93:J98 J101:J104">
    <cfRule type="containsBlanks" dxfId="88" priority="30">
      <formula>LEN(TRIM(C2))=0</formula>
    </cfRule>
  </conditionalFormatting>
  <conditionalFormatting sqref="C6:C8">
    <cfRule type="containsBlanks" dxfId="87" priority="5">
      <formula>LEN(TRIM(C6))=0</formula>
    </cfRule>
  </conditionalFormatting>
  <conditionalFormatting sqref="E4:E5">
    <cfRule type="containsBlanks" dxfId="86" priority="25">
      <formula>LEN(TRIM(E4))=0</formula>
    </cfRule>
  </conditionalFormatting>
  <conditionalFormatting sqref="G2">
    <cfRule type="containsBlanks" dxfId="85" priority="27">
      <formula>LEN(TRIM(G2))=0</formula>
    </cfRule>
  </conditionalFormatting>
  <conditionalFormatting sqref="H3">
    <cfRule type="containsBlanks" dxfId="84" priority="28">
      <formula>LEN(TRIM(H3))=0</formula>
    </cfRule>
  </conditionalFormatting>
  <conditionalFormatting sqref="H6:H7">
    <cfRule type="containsBlanks" dxfId="83" priority="26">
      <formula>LEN(TRIM(H6))=0</formula>
    </cfRule>
  </conditionalFormatting>
  <conditionalFormatting sqref="H10">
    <cfRule type="containsText" dxfId="82" priority="3" operator="containsText" text="No cumple">
      <formula>NOT(ISERROR(SEARCH("No cumple",H10)))</formula>
    </cfRule>
    <cfRule type="containsText" dxfId="81" priority="4" operator="containsText" text="Cumple">
      <formula>NOT(ISERROR(SEARCH("Cumple",H10)))</formula>
    </cfRule>
  </conditionalFormatting>
  <conditionalFormatting sqref="H21">
    <cfRule type="containsText" dxfId="80" priority="18" operator="containsText" text="No cumple">
      <formula>NOT(ISERROR(SEARCH("No cumple",H21)))</formula>
    </cfRule>
    <cfRule type="containsText" dxfId="79" priority="19" operator="containsText" text="Cumple">
      <formula>NOT(ISERROR(SEARCH("Cumple",H21)))</formula>
    </cfRule>
  </conditionalFormatting>
  <conditionalFormatting sqref="H35">
    <cfRule type="containsText" dxfId="78" priority="16" operator="containsText" text="No cumple">
      <formula>NOT(ISERROR(SEARCH("No cumple",H35)))</formula>
    </cfRule>
    <cfRule type="containsText" dxfId="77" priority="17" operator="containsText" text="Cumple">
      <formula>NOT(ISERROR(SEARCH("Cumple",H35)))</formula>
    </cfRule>
  </conditionalFormatting>
  <conditionalFormatting sqref="H47">
    <cfRule type="containsText" dxfId="76" priority="1" operator="containsText" text="No cumple">
      <formula>NOT(ISERROR(SEARCH("No cumple",H47)))</formula>
    </cfRule>
    <cfRule type="containsText" dxfId="75" priority="2" operator="containsText" text="Cumple">
      <formula>NOT(ISERROR(SEARCH("Cumple",H47)))</formula>
    </cfRule>
  </conditionalFormatting>
  <conditionalFormatting sqref="H65">
    <cfRule type="containsText" dxfId="74" priority="12" operator="containsText" text="No cumple">
      <formula>NOT(ISERROR(SEARCH("No cumple",H65)))</formula>
    </cfRule>
    <cfRule type="containsText" dxfId="73" priority="13" operator="containsText" text="Cumple">
      <formula>NOT(ISERROR(SEARCH("Cumple",H65)))</formula>
    </cfRule>
  </conditionalFormatting>
  <conditionalFormatting sqref="H69">
    <cfRule type="containsText" dxfId="72" priority="10" operator="containsText" text="No cumple">
      <formula>NOT(ISERROR(SEARCH("No cumple",H69)))</formula>
    </cfRule>
    <cfRule type="containsText" dxfId="71" priority="11" operator="containsText" text="Cumple">
      <formula>NOT(ISERROR(SEARCH("Cumple",H69)))</formula>
    </cfRule>
  </conditionalFormatting>
  <conditionalFormatting sqref="H91">
    <cfRule type="containsText" dxfId="70" priority="8" operator="containsText" text="No cumple">
      <formula>NOT(ISERROR(SEARCH("No cumple",H91)))</formula>
    </cfRule>
    <cfRule type="containsText" dxfId="69" priority="9" operator="containsText" text="Cumple">
      <formula>NOT(ISERROR(SEARCH("Cumple",H91)))</formula>
    </cfRule>
  </conditionalFormatting>
  <conditionalFormatting sqref="H99">
    <cfRule type="containsText" dxfId="68" priority="6" operator="containsText" text="No cumple">
      <formula>NOT(ISERROR(SEARCH("No cumple",H99)))</formula>
    </cfRule>
    <cfRule type="containsText" dxfId="67" priority="7" operator="containsText" text="Cumple">
      <formula>NOT(ISERROR(SEARCH("Cumple",H99)))</formula>
    </cfRule>
  </conditionalFormatting>
  <conditionalFormatting sqref="J2">
    <cfRule type="containsBlanks" dxfId="66" priority="29">
      <formula>LEN(TRIM(J2))=0</formula>
    </cfRule>
  </conditionalFormatting>
  <conditionalFormatting sqref="J12:J20">
    <cfRule type="containsBlanks" dxfId="65" priority="24">
      <formula>LEN(TRIM(J12))=0</formula>
    </cfRule>
  </conditionalFormatting>
  <conditionalFormatting sqref="J37:J46">
    <cfRule type="containsBlanks" dxfId="64" priority="23">
      <formula>LEN(TRIM(J37))=0</formula>
    </cfRule>
  </conditionalFormatting>
  <conditionalFormatting sqref="J60:J64">
    <cfRule type="containsBlanks" dxfId="63" priority="22">
      <formula>LEN(TRIM(J60))=0</formula>
    </cfRule>
  </conditionalFormatting>
  <conditionalFormatting sqref="J67:J68">
    <cfRule type="containsBlanks" dxfId="62" priority="21">
      <formula>LEN(TRIM(J67))=0</formula>
    </cfRule>
  </conditionalFormatting>
  <conditionalFormatting sqref="J71:J90">
    <cfRule type="containsBlanks" dxfId="61" priority="20">
      <formula>LEN(TRIM(J71))=0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RAJ SRPA&amp;R&amp;"Arial,Normal"&amp;10F1.A55.G27.P 
Versión 1 
Página &amp;P de &amp;N 
21/05/2024 
Clasificación de la Información 
Clasificada</oddHeader>
    <oddFooter>&amp;C&amp;G</oddFooter>
  </headerFooter>
  <rowBreaks count="4" manualBreakCount="4">
    <brk id="46" max="16383" man="1"/>
    <brk id="64" max="16383" man="1"/>
    <brk id="96" max="9" man="1"/>
    <brk id="10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0DB9F69-64A5-464D-A0FF-8E6A0BCA4C6C}">
          <x14:formula1>
            <xm:f>Tablas!$E$2:$E$4</xm:f>
          </x14:formula1>
          <xm:sqref>J101:J104 J60:J64 J67:J68 J12:J20 J23:J34 J37:J46 J49:J58 J71:J90 J93:J98</xm:sqref>
        </x14:dataValidation>
        <x14:dataValidation type="list" allowBlank="1" showInputMessage="1" showErrorMessage="1" xr:uid="{D7A0F968-A2EE-4BA5-9A7E-1B8B91A72156}">
          <x14:formula1>
            <xm:f>Tablas!$H$2:$H$6</xm:f>
          </x14:formula1>
          <xm:sqref>C3:E3</xm:sqref>
        </x14:dataValidation>
        <x14:dataValidation type="list" allowBlank="1" showInputMessage="1" showErrorMessage="1" xr:uid="{0E2F7940-0FB1-4D99-B417-A77D8797BE1D}">
          <x14:formula1>
            <xm:f>Tablas!$L$2:$L$9</xm:f>
          </x14:formula1>
          <xm:sqref>C7:E7</xm:sqref>
        </x14:dataValidation>
        <x14:dataValidation type="list" allowBlank="1" showInputMessage="1" showErrorMessage="1" xr:uid="{8E0A8EB6-4E46-46BF-959C-707A16F5E765}">
          <x14:formula1>
            <xm:f>Tablas!$K$2:$K$3</xm:f>
          </x14:formula1>
          <xm:sqref>H6:J6</xm:sqref>
        </x14:dataValidation>
        <x14:dataValidation type="list" allowBlank="1" showInputMessage="1" showErrorMessage="1" xr:uid="{7559A373-7217-4FFD-B0CD-110B2734F0BA}">
          <x14:formula1>
            <xm:f>Tablas!$J$2:$J$7</xm:f>
          </x14:formula1>
          <xm:sqref>C6:E6</xm:sqref>
        </x14:dataValidation>
        <x14:dataValidation type="list" allowBlank="1" showInputMessage="1" showErrorMessage="1" xr:uid="{8A87CC98-24ED-4ECB-ADF7-082B5B39F88A}">
          <x14:formula1>
            <xm:f>Tablas!$I$2:$I$5</xm:f>
          </x14:formula1>
          <xm:sqref>E4:J4</xm:sqref>
        </x14:dataValidation>
        <x14:dataValidation type="list" allowBlank="1" showInputMessage="1" showErrorMessage="1" xr:uid="{C5CADA3B-FA8D-4DEA-BE1F-DD7293A2C14B}">
          <x14:formula1>
            <xm:f>Tablas!$G$2:$G$3</xm:f>
          </x14:formula1>
          <xm:sqref>J2</xm:sqref>
        </x14:dataValidation>
        <x14:dataValidation type="list" allowBlank="1" showInputMessage="1" showErrorMessage="1" xr:uid="{A98AA4E4-EDA0-4628-BDA2-8D50B2E633DC}">
          <x14:formula1>
            <xm:f>Tablas!$C$2</xm:f>
          </x14:formula1>
          <xm:sqref>H13:I20 H68:I68 H102:I104 H38:I46 H72:H90 H94:I98 H50:I58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DFCD87-7CD4-4FB8-897A-CAB6B3F8F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E9016C-F69B-4601-B596-C53BBE629757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41</vt:i4>
      </vt:variant>
    </vt:vector>
  </HeadingPairs>
  <TitlesOfParts>
    <vt:vector size="5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Entrev.1!_ftnref1</vt:lpstr>
      <vt:lpstr>Entrev.10!_ftnref1</vt:lpstr>
      <vt:lpstr>Entrev.2!_ftnref1</vt:lpstr>
      <vt:lpstr>Entrev.3!_ftnref1</vt:lpstr>
      <vt:lpstr>Entrev.4!_ftnref1</vt:lpstr>
      <vt:lpstr>Entrev.5!_ftnref1</vt:lpstr>
      <vt:lpstr>Entrev.6!_ftnref1</vt:lpstr>
      <vt:lpstr>Entrev.7!_ftnref1</vt:lpstr>
      <vt:lpstr>Entrev.8!_ftnref1</vt:lpstr>
      <vt:lpstr>Entrev.9!_ftnref1</vt:lpstr>
      <vt:lpstr>Entrev.1!_ftnref2</vt:lpstr>
      <vt:lpstr>Entrev.10!_ftnref2</vt:lpstr>
      <vt:lpstr>Entrev.2!_ftnref2</vt:lpstr>
      <vt:lpstr>Entrev.3!_ftnref2</vt:lpstr>
      <vt:lpstr>Entrev.4!_ftnref2</vt:lpstr>
      <vt:lpstr>Entrev.5!_ftnref2</vt:lpstr>
      <vt:lpstr>Entrev.6!_ftnref2</vt:lpstr>
      <vt:lpstr>Entrev.7!_ftnref2</vt:lpstr>
      <vt:lpstr>Entrev.8!_ftnref2</vt:lpstr>
      <vt:lpstr>Entrev.9!_ftnref2</vt:lpstr>
      <vt:lpstr>Entrev.1!_ftnref3</vt:lpstr>
      <vt:lpstr>Entrev.10!_ftnref3</vt:lpstr>
      <vt:lpstr>Entrev.2!_ftnref3</vt:lpstr>
      <vt:lpstr>Entrev.3!_ftnref3</vt:lpstr>
      <vt:lpstr>Entrev.4!_ftnref3</vt:lpstr>
      <vt:lpstr>Entrev.5!_ftnref3</vt:lpstr>
      <vt:lpstr>Entrev.6!_ftnref3</vt:lpstr>
      <vt:lpstr>Entrev.7!_ftnref3</vt:lpstr>
      <vt:lpstr>Entrev.8!_ftnref3</vt:lpstr>
      <vt:lpstr>Entrev.9!_ftnref3</vt:lpstr>
      <vt:lpstr>Entrev.1!_ftnref4</vt:lpstr>
      <vt:lpstr>Entrev.10!_ftnref4</vt:lpstr>
      <vt:lpstr>Entrev.2!_ftnref4</vt:lpstr>
      <vt:lpstr>Entrev.3!_ftnref4</vt:lpstr>
      <vt:lpstr>Entrev.4!_ftnref4</vt:lpstr>
      <vt:lpstr>Entrev.5!_ftnref4</vt:lpstr>
      <vt:lpstr>Entrev.6!_ftnref4</vt:lpstr>
      <vt:lpstr>Entrev.7!_ftnref4</vt:lpstr>
      <vt:lpstr>Entrev.8!_ftnref4</vt:lpstr>
      <vt:lpstr>Entrev.9!_ftnref4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2024-05-21T14:43:04Z</cp:lastPrinted>
  <dcterms:created xsi:type="dcterms:W3CDTF">2019-01-30T14:18:32Z</dcterms:created>
  <dcterms:modified xsi:type="dcterms:W3CDTF">2024-05-21T14:43:45Z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