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BE60F794-6810-4AA6-8A02-3310674061BA}" xr6:coauthVersionLast="47" xr6:coauthVersionMax="47" xr10:uidLastSave="{2C12B9CE-25C9-4C28-813C-8A37F960A9BC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30" r:id="rId3"/>
    <sheet name="Entrev.3" sheetId="31" r:id="rId4"/>
    <sheet name="Entrev.4" sheetId="32" r:id="rId5"/>
    <sheet name="Entrev.5" sheetId="33" r:id="rId6"/>
    <sheet name="Entrev.6" sheetId="37" r:id="rId7"/>
    <sheet name="Entrev.7" sheetId="34" r:id="rId8"/>
    <sheet name="Entrev.8" sheetId="35" r:id="rId9"/>
    <sheet name="Entrev.9" sheetId="36" r:id="rId10"/>
    <sheet name="Entrev.10" sheetId="38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Entrev.1!#REF!</definedName>
    <definedName name="_ftnref1" localSheetId="10">Entrev.10!#REF!</definedName>
    <definedName name="_ftnref1" localSheetId="2">Entrev.2!#REF!</definedName>
    <definedName name="_ftnref1" localSheetId="3">Entrev.3!#REF!</definedName>
    <definedName name="_ftnref1" localSheetId="4">Entrev.4!#REF!</definedName>
    <definedName name="_ftnref1" localSheetId="5">Entrev.5!#REF!</definedName>
    <definedName name="_ftnref1" localSheetId="6">Entrev.6!#REF!</definedName>
    <definedName name="_ftnref1" localSheetId="7">Entrev.7!#REF!</definedName>
    <definedName name="_ftnref1" localSheetId="8">Entrev.8!#REF!</definedName>
    <definedName name="_ftnref1" localSheetId="9">Entrev.9!#REF!</definedName>
    <definedName name="_ftnref2" localSheetId="1">Entrev.1!#REF!</definedName>
    <definedName name="_ftnref2" localSheetId="10">Entrev.10!#REF!</definedName>
    <definedName name="_ftnref2" localSheetId="2">Entrev.2!#REF!</definedName>
    <definedName name="_ftnref2" localSheetId="3">Entrev.3!#REF!</definedName>
    <definedName name="_ftnref2" localSheetId="4">Entrev.4!#REF!</definedName>
    <definedName name="_ftnref2" localSheetId="5">Entrev.5!#REF!</definedName>
    <definedName name="_ftnref2" localSheetId="6">Entrev.6!#REF!</definedName>
    <definedName name="_ftnref2" localSheetId="7">Entrev.7!#REF!</definedName>
    <definedName name="_ftnref2" localSheetId="8">Entrev.8!#REF!</definedName>
    <definedName name="_ftnref2" localSheetId="9">Entrev.9!#REF!</definedName>
    <definedName name="_ftnref3" localSheetId="1">Entrev.1!#REF!</definedName>
    <definedName name="_ftnref3" localSheetId="10">Entrev.10!#REF!</definedName>
    <definedName name="_ftnref3" localSheetId="2">Entrev.2!#REF!</definedName>
    <definedName name="_ftnref3" localSheetId="3">Entrev.3!#REF!</definedName>
    <definedName name="_ftnref3" localSheetId="4">Entrev.4!#REF!</definedName>
    <definedName name="_ftnref3" localSheetId="5">Entrev.5!#REF!</definedName>
    <definedName name="_ftnref3" localSheetId="6">Entrev.6!#REF!</definedName>
    <definedName name="_ftnref3" localSheetId="7">Entrev.7!#REF!</definedName>
    <definedName name="_ftnref3" localSheetId="8">Entrev.8!#REF!</definedName>
    <definedName name="_ftnref3" localSheetId="9">Entrev.9!#REF!</definedName>
    <definedName name="_ftnref4" localSheetId="1">Entrev.1!#REF!</definedName>
    <definedName name="_ftnref4" localSheetId="10">Entrev.10!#REF!</definedName>
    <definedName name="_ftnref4" localSheetId="2">Entrev.2!#REF!</definedName>
    <definedName name="_ftnref4" localSheetId="3">Entrev.3!#REF!</definedName>
    <definedName name="_ftnref4" localSheetId="4">Entrev.4!#REF!</definedName>
    <definedName name="_ftnref4" localSheetId="5">Entrev.5!#REF!</definedName>
    <definedName name="_ftnref4" localSheetId="6">Entrev.6!#REF!</definedName>
    <definedName name="_ftnref4" localSheetId="7">Entrev.7!#REF!</definedName>
    <definedName name="_ftnref4" localSheetId="8">Entrev.8!#REF!</definedName>
    <definedName name="_ftnref4" localSheetId="9">Entrev.9!#REF!</definedName>
    <definedName name="_xlnm.Print_Area" localSheetId="0">ACTA!$A$1:$K$42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IU10" i="5"/>
  <c r="IT10" i="5"/>
  <c r="IS10" i="5"/>
  <c r="IR10" i="5"/>
  <c r="IQ10" i="5"/>
  <c r="IP10" i="5"/>
  <c r="IO10" i="5"/>
  <c r="IN10" i="5"/>
  <c r="IM10" i="5"/>
  <c r="IL10" i="5"/>
  <c r="IK10" i="5"/>
  <c r="IJ10" i="5"/>
  <c r="II10" i="5"/>
  <c r="IH10" i="5"/>
  <c r="IG10" i="5"/>
  <c r="IF10" i="5"/>
  <c r="IE10" i="5"/>
  <c r="ID10" i="5"/>
  <c r="HS10" i="5"/>
  <c r="HR10" i="5"/>
  <c r="HQ10" i="5"/>
  <c r="HP10" i="5"/>
  <c r="HO10" i="5"/>
  <c r="HN10" i="5"/>
  <c r="HM10" i="5"/>
  <c r="HL10" i="5"/>
  <c r="HK10" i="5"/>
  <c r="HJ10" i="5"/>
  <c r="HI10" i="5"/>
  <c r="HH10" i="5"/>
  <c r="GY10" i="5"/>
  <c r="GX10" i="5"/>
  <c r="GW10" i="5"/>
  <c r="GV10" i="5"/>
  <c r="GU10" i="5"/>
  <c r="GT10" i="5"/>
  <c r="GS10" i="5"/>
  <c r="GR10" i="5"/>
  <c r="GQ10" i="5"/>
  <c r="GP10" i="5"/>
  <c r="GO10" i="5"/>
  <c r="GN10" i="5"/>
  <c r="GE10" i="5"/>
  <c r="GD10" i="5"/>
  <c r="GC10" i="5"/>
  <c r="GB10" i="5"/>
  <c r="GA10" i="5"/>
  <c r="FZ10" i="5"/>
  <c r="FY10" i="5"/>
  <c r="FX10" i="5"/>
  <c r="FW10" i="5"/>
  <c r="FV10" i="5"/>
  <c r="FU10" i="5"/>
  <c r="FT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J30" i="1"/>
  <c r="J27" i="1"/>
  <c r="J24" i="1"/>
  <c r="J21" i="1"/>
  <c r="I30" i="1"/>
  <c r="I27" i="1"/>
  <c r="I24" i="1"/>
  <c r="I21" i="1"/>
  <c r="H30" i="1"/>
  <c r="H27" i="1"/>
  <c r="H24" i="1"/>
  <c r="H21" i="1"/>
  <c r="G30" i="1"/>
  <c r="G27" i="1"/>
  <c r="G24" i="1"/>
  <c r="G21" i="1"/>
  <c r="F27" i="1"/>
  <c r="F24" i="1"/>
  <c r="F21" i="1"/>
  <c r="E30" i="1"/>
  <c r="E27" i="1"/>
  <c r="E24" i="1"/>
  <c r="E21" i="1"/>
  <c r="D30" i="1"/>
  <c r="D27" i="1"/>
  <c r="D24" i="1"/>
  <c r="D21" i="1"/>
  <c r="C30" i="1"/>
  <c r="C27" i="1"/>
  <c r="C24" i="1"/>
  <c r="C21" i="1"/>
  <c r="B30" i="1"/>
  <c r="B27" i="1"/>
  <c r="B24" i="1"/>
  <c r="B21" i="1"/>
  <c r="H49" i="38"/>
  <c r="H41" i="38"/>
  <c r="H19" i="38"/>
  <c r="H10" i="38"/>
  <c r="H49" i="37"/>
  <c r="F30" i="1" s="1"/>
  <c r="H41" i="37"/>
  <c r="H19" i="37"/>
  <c r="H10" i="37"/>
  <c r="H49" i="36"/>
  <c r="H41" i="36"/>
  <c r="H19" i="36"/>
  <c r="H10" i="36"/>
  <c r="H49" i="35"/>
  <c r="H41" i="35"/>
  <c r="H19" i="35"/>
  <c r="H10" i="35"/>
  <c r="H49" i="34"/>
  <c r="H41" i="34"/>
  <c r="H19" i="34"/>
  <c r="H10" i="34"/>
  <c r="H49" i="33"/>
  <c r="H41" i="33"/>
  <c r="H19" i="33"/>
  <c r="H10" i="33"/>
  <c r="H49" i="32"/>
  <c r="H41" i="32"/>
  <c r="H19" i="32"/>
  <c r="H10" i="32"/>
  <c r="H49" i="31"/>
  <c r="H41" i="31"/>
  <c r="H19" i="31"/>
  <c r="H10" i="31"/>
  <c r="H49" i="30"/>
  <c r="H41" i="30"/>
  <c r="H19" i="30"/>
  <c r="H10" i="30"/>
  <c r="H19" i="11"/>
  <c r="H10" i="11"/>
  <c r="H49" i="11"/>
  <c r="H41" i="11"/>
  <c r="AU10" i="5"/>
  <c r="AT10" i="5"/>
  <c r="AS10" i="5"/>
  <c r="AR10" i="5"/>
  <c r="AQ10" i="5"/>
  <c r="AP10" i="5"/>
  <c r="AO10" i="5"/>
  <c r="AN10" i="5"/>
  <c r="AM10" i="5"/>
  <c r="AL10" i="5"/>
  <c r="AK10" i="5"/>
  <c r="AJ10" i="5"/>
  <c r="IV10" i="5"/>
  <c r="IW10" i="5"/>
  <c r="IX10" i="5"/>
  <c r="IY10" i="5"/>
  <c r="IZ10" i="5"/>
  <c r="JA10" i="5"/>
  <c r="JB10" i="5"/>
  <c r="JC10" i="5"/>
  <c r="JD10" i="5"/>
  <c r="JE10" i="5"/>
  <c r="JF10" i="5"/>
  <c r="JG10" i="5"/>
  <c r="JH10" i="5"/>
  <c r="JI10" i="5"/>
  <c r="JJ10" i="5"/>
  <c r="JK10" i="5"/>
  <c r="IC10" i="5"/>
  <c r="IB10" i="5"/>
  <c r="HW10" i="5" l="1"/>
  <c r="HE10" i="5"/>
  <c r="GL10" i="5"/>
  <c r="FS10" i="5"/>
  <c r="CO10" i="5"/>
  <c r="EX10" i="5"/>
  <c r="HZ10" i="5"/>
  <c r="FQ10" i="5"/>
  <c r="EE10" i="5"/>
  <c r="BV10" i="5"/>
  <c r="HG10" i="5"/>
  <c r="CM10" i="5"/>
  <c r="FO10" i="5"/>
  <c r="BU10" i="5"/>
  <c r="EW10" i="5"/>
  <c r="HY10" i="5"/>
  <c r="ED10" i="5"/>
  <c r="HF10" i="5"/>
  <c r="DK10" i="5"/>
  <c r="GM10" i="5"/>
  <c r="DG10" i="5"/>
  <c r="GI10" i="5"/>
  <c r="EA10" i="5"/>
  <c r="HC10" i="5"/>
  <c r="DI10" i="5"/>
  <c r="GK10" i="5"/>
  <c r="CP10" i="5"/>
  <c r="FR10" i="5"/>
  <c r="BW10" i="5"/>
  <c r="EY10" i="5"/>
  <c r="IA10" i="5"/>
  <c r="BS10" i="5"/>
  <c r="EU10" i="5"/>
  <c r="EC10" i="5"/>
  <c r="DJ10" i="5"/>
  <c r="CQ10" i="5"/>
  <c r="A30" i="1"/>
  <c r="A27" i="1"/>
  <c r="A24" i="1"/>
  <c r="A21" i="1"/>
  <c r="K28" i="1" l="1"/>
  <c r="AI10" i="5" s="1"/>
  <c r="BC10" i="5"/>
  <c r="K25" i="1"/>
  <c r="AH10" i="5" s="1"/>
  <c r="BB10" i="5"/>
  <c r="K22" i="1"/>
  <c r="AG10" i="5" s="1"/>
  <c r="BA10" i="5"/>
  <c r="K19" i="1"/>
  <c r="AY10" i="5"/>
  <c r="I1" i="1" l="1"/>
  <c r="JL10" i="5" s="1"/>
  <c r="AE10" i="5"/>
  <c r="C10" i="5"/>
  <c r="B10" i="5"/>
  <c r="AA10" i="5"/>
  <c r="Z10" i="5"/>
  <c r="V10" i="5" l="1"/>
  <c r="U10" i="5"/>
  <c r="S10" i="5"/>
  <c r="R10" i="5"/>
  <c r="P10" i="5"/>
  <c r="O10" i="5"/>
  <c r="A10" i="5" l="1"/>
  <c r="JM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<sst xmlns="http://schemas.openxmlformats.org/spreadsheetml/2006/main" count="1382" uniqueCount="203">
  <si>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</si>
  <si>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</si>
  <si>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</si>
  <si>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</si>
  <si>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</si>
  <si>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</si>
  <si>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</si>
  <si>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</si>
  <si>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</si>
  <si>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</si>
  <si>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</si>
  <si>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</si>
  <si>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</si>
  <si>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</si>
  <si>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</si>
  <si>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</si>
  <si>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</si>
  <si>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</si>
  <si>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</si>
  <si>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</si>
  <si>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</si>
  <si>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</si>
  <si>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</si>
  <si>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</si>
  <si>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</si>
  <si>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</si>
  <si>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</si>
  <si>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</si>
  <si>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</si>
  <si>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</si>
  <si>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</si>
  <si>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</si>
  <si>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</si>
  <si>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</si>
  <si>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</si>
  <si>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</si>
  <si>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</si>
  <si>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</si>
  <si>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</si>
  <si>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</si>
  <si>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</si>
  <si>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</si>
  <si>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</si>
  <si>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</si>
  <si>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</si>
  <si>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</si>
  <si>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</si>
  <si>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</si>
  <si>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</si>
  <si>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</si>
  <si>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</si>
  <si>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</si>
  <si>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</si>
  <si>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</si>
  <si>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</si>
  <si>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</si>
  <si>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</si>
  <si>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</si>
  <si>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</si>
  <si>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</si>
  <si>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</si>
  <si>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</si>
  <si>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</si>
  <si>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</si>
  <si>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</si>
  <si>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</si>
  <si>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</si>
  <si>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</si>
  <si>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</si>
  <si>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</si>
  <si>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</si>
  <si>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</si>
  <si>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</si>
  <si>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</si>
  <si>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</si>
  <si>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</si>
  <si>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II. DOTACIÓN PERSONAL - ELEMENTOS </t>
  </si>
  <si>
    <t>Pregunte al usuario si cuenta diariamente con los elementos de uso común, siguientes:</t>
  </si>
  <si>
    <t>Crema dental</t>
  </si>
  <si>
    <t>Papel higiénico</t>
  </si>
  <si>
    <t>Cepillo de dientes</t>
  </si>
  <si>
    <t>OBSERVACIONES GENERALES DEL PROFESIONAL
Registre las observaciones que tenga durante la aplicación de la entrevista.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</si>
  <si>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</si>
  <si>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</si>
  <si>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</si>
  <si>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</si>
  <si>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</si>
  <si>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</si>
  <si>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</si>
  <si>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</si>
  <si>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</si>
  <si>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</si>
  <si>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</si>
  <si>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</si>
  <si>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</si>
  <si>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</si>
  <si>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</si>
  <si>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</si>
  <si>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</si>
  <si>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</si>
  <si>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</si>
  <si>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</si>
  <si>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</si>
  <si>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</si>
  <si>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</si>
  <si>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</si>
  <si>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</si>
  <si>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</si>
  <si>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</si>
  <si>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</si>
  <si>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</si>
  <si>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</si>
  <si>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</si>
  <si>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</si>
  <si>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</si>
  <si>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</si>
  <si>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</si>
  <si>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</si>
  <si>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</si>
  <si>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</si>
  <si>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</si>
  <si>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</si>
  <si>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</si>
  <si>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</si>
  <si>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</si>
  <si>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</si>
  <si>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</si>
  <si>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</si>
  <si>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</si>
  <si>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</si>
  <si>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</si>
  <si>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</si>
  <si>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</si>
  <si>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</si>
  <si>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</si>
  <si>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</si>
  <si>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</si>
  <si>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</si>
  <si>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</si>
  <si>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</si>
  <si>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</si>
  <si>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</si>
  <si>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</si>
  <si>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</si>
  <si>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</si>
  <si>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</si>
  <si>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>1 cada tres meses</t>
  </si>
  <si>
    <t>Pregunte al adolescente o joven:</t>
  </si>
  <si>
    <t>Pregunte al adolescente o joven si la modalidad cuenta con:</t>
  </si>
  <si>
    <t>Papelógrafo</t>
  </si>
  <si>
    <t>Pinceles tamaño 4</t>
  </si>
  <si>
    <t>Pinceles tamaño 5</t>
  </si>
  <si>
    <t>Pinceles tamaño 6</t>
  </si>
  <si>
    <t>Lápices No. 2</t>
  </si>
  <si>
    <t>Vasos plásticos porta pinceles</t>
  </si>
  <si>
    <t>Taja lápiz</t>
  </si>
  <si>
    <t>Cajas de colores básicos por 12 unidades</t>
  </si>
  <si>
    <t>Cajas de crayones gruesos de diferentes colores</t>
  </si>
  <si>
    <t>Cajas de marcadores medianos de diferentes colores</t>
  </si>
  <si>
    <t>Tijeras plásticas de punta redonda</t>
  </si>
  <si>
    <t>Cartulina Bristol de diferentes colores, por octavos</t>
  </si>
  <si>
    <t>Vinilos colores básicos (amarillo, azul, rojo, blanco y negro)</t>
  </si>
  <si>
    <t>Papel silueta por octavos colores básicos (amarillo, azul, rojo, naranja, verde, violeta, blanco y negro)</t>
  </si>
  <si>
    <t>1 x C/20</t>
  </si>
  <si>
    <t>1 x C/10</t>
  </si>
  <si>
    <t>1 x 50</t>
  </si>
  <si>
    <t>10 x 20</t>
  </si>
  <si>
    <t>40 x 20</t>
  </si>
  <si>
    <t>20 x 20</t>
  </si>
  <si>
    <t>30 x 20</t>
  </si>
  <si>
    <t>Pregunte al adolescente o joven</t>
  </si>
  <si>
    <t>Has podido participar en las actividades que se realizan</t>
  </si>
  <si>
    <t>La actividad física no tiene un fin exclusivo de esparcimiento o de ocupación del tiempo; la práctica recreo - deportiva tiene un enfoque restaurativo centrado en el desarrollo personal y la resiliencia.</t>
  </si>
  <si>
    <t>El código de ética está expuesto o publicado en un lugar visible.</t>
  </si>
  <si>
    <t>Los profesionales de esta modalidad te han socializado el código de ética</t>
  </si>
  <si>
    <t>Te han informado que puedes denunciar las faltas al código de ética</t>
  </si>
  <si>
    <t>El talento humano te trata como lo establece el código de ética</t>
  </si>
  <si>
    <t>OBSERVACIONES GENERALES DEL ADOLESCENTE O JOVEN
Registre las observaciones, sugerencias o peticiones que tenga el adolescente o joven, durante la aplicación de la entrevista.</t>
  </si>
  <si>
    <t>V. DOTACIÓN ESCOLAR</t>
  </si>
  <si>
    <t>PROCESO
PROTECCIÓN
ENTREVISTA
EXTERNADO MEDIA JORNADA Y JORNADA COMPLETA RAJ SRPA</t>
  </si>
  <si>
    <t>I. DOTACIÓN DE ASEO E HIGIENE</t>
  </si>
  <si>
    <t>II. DOTACIÓN DE ELEMENTOS LÚDICO DEPORTIVOS  Y CENTRO DE INTERÉS - ARTES</t>
  </si>
  <si>
    <t>IV. CÓDIGO DE ÉTICA</t>
  </si>
  <si>
    <t>II. DOTACIÓN DE ELEMENTOS LÚDICO DEPORTIVOS Y CENTRO DE INTERÉS - ARTES</t>
  </si>
  <si>
    <t>III. ACTIVIDADES RECREATIVAS Y CULTURALES</t>
  </si>
  <si>
    <t xml:space="preserve">IV. CÓDIGO DE ÉTICA      </t>
  </si>
  <si>
    <t>Están disponibles cuando se requieren para su uso.
Pueden ser utilizados en dispensadores</t>
  </si>
  <si>
    <t>1 permanente</t>
  </si>
  <si>
    <t>Jabón líquido</t>
  </si>
  <si>
    <t>Toallas para manos</t>
  </si>
  <si>
    <t>Gel antibacterial</t>
  </si>
  <si>
    <t>Dispones de los elementos de uso personal, siguientes:</t>
  </si>
  <si>
    <t>Juegos de mesa como loterías, dominós, ajedrez, parqués, entre otros, mínimo dos elementos diferentes</t>
  </si>
  <si>
    <t>Mesa ping pong con raquetas</t>
  </si>
  <si>
    <t>Aros, frisbee, lazos, conos, discos o platillos.</t>
  </si>
  <si>
    <t>Mallas para baloncesto basquetbol, voleibol, microfútbol, según las características de la infraestructura</t>
  </si>
  <si>
    <t>Balones de fútbol, de baloncesto, de voleibol.</t>
  </si>
  <si>
    <t>1 x espacio</t>
  </si>
  <si>
    <t>Existe un cronograma de actividades culturales, recreativas y deportivas con periodicidad trimestral</t>
  </si>
  <si>
    <t>Se planean y desarrollan actividades recreativas y culturales as de acuerdo con los intereses de los adolescentes jóvenes</t>
  </si>
  <si>
    <t>Se gestiona la vinculación de adolescentes y jóvenes a programas dirigidos a la juventud a nivel distrital, municipal y departamental, permitiendo su acercamiento a los programas de formación ciudadana, a las iniciativas de protección y cuidado del ambiente, a la prevención de las adicciones, entre otros.</t>
  </si>
  <si>
    <t>Existen actas, registros fotográficos, videos o listados de asistencia, de las actividades culturales, recreativas y deportivas</t>
  </si>
  <si>
    <t>F1.A53.G27.P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</si>
</sst>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14" borderId="5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4" xfId="0" applyNumberFormat="1" applyFont="1" applyBorder="1" applyAlignment="1">
      <alignment horizontal="center" vertical="center"/>
    </xf>
    <xf numFmtId="10" fontId="9" fillId="0" borderId="43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42" fontId="2" fillId="0" borderId="30" xfId="1" applyFont="1" applyBorder="1" applyAlignment="1">
      <alignment horizontal="center" vertical="center"/>
    </xf>
    <xf numFmtId="42" fontId="2" fillId="0" borderId="3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9" borderId="47" xfId="0" applyFont="1" applyFill="1" applyBorder="1" applyAlignment="1">
      <alignment horizontal="center" vertical="center" wrapText="1"/>
    </xf>
    <xf numFmtId="0" fontId="6" fillId="9" borderId="48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0" fillId="3" borderId="39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 wrapText="1"/>
    </xf>
    <xf numFmtId="0" fontId="0" fillId="3" borderId="38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56" xfId="0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0" fillId="8" borderId="44" xfId="0" applyFill="1" applyBorder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0" fillId="3" borderId="23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0" fillId="10" borderId="42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horizontal="center" vertical="center" wrapText="1"/>
    </xf>
    <xf numFmtId="0" fontId="10" fillId="10" borderId="37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29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19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view="pageBreakPreview" zoomScale="90" zoomScaleNormal="100" zoomScaleSheetLayoutView="90" workbookViewId="0">
      <selection activeCell="C1" sqref="C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62" t="s">
        <v>129</v>
      </c>
      <c r="B1" s="63"/>
      <c r="C1" s="34"/>
      <c r="D1" s="40" t="s">
        <v>130</v>
      </c>
      <c r="E1" s="33"/>
      <c r="F1" s="32" t="s">
        <v>23</v>
      </c>
      <c r="G1" s="26"/>
      <c r="H1" s="31" t="s">
        <v>143</v>
      </c>
      <c r="I1" s="76" t="str">
        <f>+IF(OR(K19="",K22="",K25="",K28=""),"",(1-COUNTIF(K19:K30,"No cumple")/(4-COUNTIF(K19:K30,"No aplica"))))</f>
        <v/>
      </c>
      <c r="J1" s="77"/>
      <c r="K1" s="78"/>
      <c r="N1" s="30"/>
    </row>
    <row r="2" spans="1:14" ht="15" customHeight="1" x14ac:dyDescent="0.2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6"/>
      <c r="K2" s="67"/>
    </row>
    <row r="3" spans="1:14" ht="15" customHeight="1" x14ac:dyDescent="0.2">
      <c r="A3" s="68" t="s">
        <v>2</v>
      </c>
      <c r="B3" s="69"/>
      <c r="C3" s="69" t="s">
        <v>3</v>
      </c>
      <c r="D3" s="69"/>
      <c r="E3" s="69"/>
      <c r="F3" s="69"/>
      <c r="G3" s="69"/>
      <c r="H3" s="69"/>
      <c r="I3" s="69" t="s">
        <v>4</v>
      </c>
      <c r="J3" s="72"/>
      <c r="K3" s="73"/>
    </row>
    <row r="4" spans="1:14" ht="20.100000000000001" customHeight="1" x14ac:dyDescent="0.2">
      <c r="A4" s="70" t="str">
        <f>+IFERROR(VLOOKUP(G1,[2]Directorio!$B$2:$Z$1100,2,FALSE),"")</f>
        <v/>
      </c>
      <c r="B4" s="71"/>
      <c r="C4" s="71" t="str">
        <f>+IFERROR(VLOOKUP(G1,[2]Directorio!$B$2:$Z$1100,3,FALSE),"")</f>
        <v/>
      </c>
      <c r="D4" s="71"/>
      <c r="E4" s="71"/>
      <c r="F4" s="71"/>
      <c r="G4" s="71"/>
      <c r="H4" s="71"/>
      <c r="I4" s="71" t="str">
        <f>+IFERROR(VLOOKUP(G1,[2]Directorio!$B$2:$Z$1100,4,FALSE),"")</f>
        <v/>
      </c>
      <c r="J4" s="74"/>
      <c r="K4" s="75"/>
    </row>
    <row r="5" spans="1:14" ht="15" customHeight="1" x14ac:dyDescent="0.2">
      <c r="A5" s="68" t="s">
        <v>6</v>
      </c>
      <c r="B5" s="69"/>
      <c r="C5" s="69"/>
      <c r="D5" s="69"/>
      <c r="E5" s="69" t="s">
        <v>5</v>
      </c>
      <c r="F5" s="69"/>
      <c r="G5" s="69"/>
      <c r="H5" s="69"/>
      <c r="I5" s="69"/>
      <c r="J5" s="72"/>
      <c r="K5" s="73"/>
    </row>
    <row r="6" spans="1:14" ht="15" customHeight="1" x14ac:dyDescent="0.2">
      <c r="A6" s="105" t="str">
        <f>+IFERROR(VLOOKUP(G1,[2]Directorio!$B$2:$Z$1100,5,FALSE),"")</f>
        <v/>
      </c>
      <c r="B6" s="85"/>
      <c r="C6" s="85"/>
      <c r="D6" s="85"/>
      <c r="E6" s="85" t="str">
        <f>+IFERROR(VLOOKUP(G1,[2]Directorio!$B$2:$Z$1100,6,FALSE),"")</f>
        <v/>
      </c>
      <c r="F6" s="85"/>
      <c r="G6" s="85"/>
      <c r="H6" s="85"/>
      <c r="I6" s="85"/>
      <c r="J6" s="87"/>
      <c r="K6" s="106"/>
    </row>
    <row r="7" spans="1:14" ht="15" customHeight="1" x14ac:dyDescent="0.2">
      <c r="A7" s="68" t="s">
        <v>7</v>
      </c>
      <c r="B7" s="69"/>
      <c r="C7" s="69"/>
      <c r="D7" s="69"/>
      <c r="E7" s="69" t="s">
        <v>8</v>
      </c>
      <c r="F7" s="69"/>
      <c r="G7" s="69"/>
      <c r="H7" s="69" t="s">
        <v>9</v>
      </c>
      <c r="I7" s="69"/>
      <c r="J7" s="72"/>
      <c r="K7" s="73"/>
    </row>
    <row r="8" spans="1:14" ht="15" customHeight="1" x14ac:dyDescent="0.2">
      <c r="A8" s="105" t="str">
        <f>+IFERROR(VLOOKUP(G1,[2]Directorio!$B$2:$Z$1100,7,FALSE),"")</f>
        <v/>
      </c>
      <c r="B8" s="85"/>
      <c r="C8" s="85"/>
      <c r="D8" s="85"/>
      <c r="E8" s="85" t="str">
        <f>+IFERROR(VLOOKUP(G1,[2]Directorio!$B$2:$Z$1100,8,FALSE),"")</f>
        <v/>
      </c>
      <c r="F8" s="85"/>
      <c r="G8" s="85"/>
      <c r="H8" s="85" t="str">
        <f>+IFERROR(VLOOKUP(G1,[2]Directorio!$B$2:$Z$1100,9,FALSE),"")</f>
        <v/>
      </c>
      <c r="I8" s="85"/>
      <c r="J8" s="87"/>
      <c r="K8" s="106"/>
    </row>
    <row r="9" spans="1:14" ht="15" customHeight="1" x14ac:dyDescent="0.2">
      <c r="A9" s="68" t="s">
        <v>10</v>
      </c>
      <c r="B9" s="69"/>
      <c r="C9" s="69"/>
      <c r="D9" s="69" t="s">
        <v>11</v>
      </c>
      <c r="E9" s="69"/>
      <c r="F9" s="69"/>
      <c r="G9" s="69" t="s">
        <v>12</v>
      </c>
      <c r="H9" s="69"/>
      <c r="I9" s="69"/>
      <c r="J9" s="72"/>
      <c r="K9" s="73"/>
    </row>
    <row r="10" spans="1:14" ht="30" customHeight="1" thickBot="1" x14ac:dyDescent="0.25">
      <c r="A10" s="97" t="str">
        <f>+IFERROR(VLOOKUP(G1,[2]Directorio!$B$2:$Z$1100,10,FALSE),"")</f>
        <v/>
      </c>
      <c r="B10" s="98"/>
      <c r="C10" s="98"/>
      <c r="D10" s="98" t="str">
        <f>+IFERROR(VLOOKUP(G1,[2]Directorio!$B$2:$Z$1100,11,FALSE),"")</f>
        <v/>
      </c>
      <c r="E10" s="98"/>
      <c r="F10" s="98"/>
      <c r="G10" s="99" t="str">
        <f>+IFERROR(VLOOKUP(G1,[2]Directorio!$B$2:$Z$1100,12,FALSE),"")</f>
        <v/>
      </c>
      <c r="H10" s="99"/>
      <c r="I10" s="99"/>
      <c r="J10" s="100"/>
      <c r="K10" s="101"/>
    </row>
    <row r="11" spans="1:14" ht="15" customHeight="1" x14ac:dyDescent="0.2">
      <c r="A11" s="64" t="s">
        <v>13</v>
      </c>
      <c r="B11" s="65"/>
      <c r="C11" s="65"/>
      <c r="D11" s="65"/>
      <c r="E11" s="65"/>
      <c r="F11" s="65"/>
      <c r="G11" s="65"/>
      <c r="H11" s="65"/>
      <c r="I11" s="65"/>
      <c r="J11" s="66"/>
      <c r="K11" s="67"/>
    </row>
    <row r="12" spans="1:14" ht="15" customHeight="1" x14ac:dyDescent="0.2">
      <c r="A12" s="28" t="s">
        <v>60</v>
      </c>
      <c r="B12" s="69" t="s">
        <v>14</v>
      </c>
      <c r="C12" s="69"/>
      <c r="D12" s="69"/>
      <c r="E12" s="72" t="s">
        <v>15</v>
      </c>
      <c r="F12" s="86"/>
      <c r="G12" s="72" t="s">
        <v>16</v>
      </c>
      <c r="H12" s="86"/>
      <c r="I12" s="72" t="s">
        <v>61</v>
      </c>
      <c r="J12" s="94"/>
      <c r="K12" s="96"/>
    </row>
    <row r="13" spans="1:14" ht="15" customHeight="1" x14ac:dyDescent="0.2">
      <c r="A13" s="27" t="str">
        <f>+IFERROR(VLOOKUP(G1,[2]Directorio!$B$2:$Z$1100,13,FALSE),"")</f>
        <v/>
      </c>
      <c r="B13" s="85" t="str">
        <f>+IFERROR(VLOOKUP(G1,[2]Directorio!$B$2:$Z$1100,14,FALSE),"")</f>
        <v/>
      </c>
      <c r="C13" s="85"/>
      <c r="D13" s="85"/>
      <c r="E13" s="87" t="str">
        <f>+IFERROR(VLOOKUP(G1,[2]Directorio!$B$2:$Z$1100,15,FALSE),"")</f>
        <v/>
      </c>
      <c r="F13" s="88"/>
      <c r="G13" s="87" t="str">
        <f>+IFERROR(VLOOKUP(G1,[2]Directorio!$B$2:$Z$1100,16,FALSE),"")</f>
        <v/>
      </c>
      <c r="H13" s="88"/>
      <c r="I13" s="87" t="str">
        <f>+IFERROR(VLOOKUP(G1,[2]Directorio!$B$2:$Z$1100,17,FALSE),"")</f>
        <v/>
      </c>
      <c r="J13" s="108"/>
      <c r="K13" s="109"/>
    </row>
    <row r="14" spans="1:14" ht="15" customHeight="1" x14ac:dyDescent="0.2">
      <c r="A14" s="93" t="s">
        <v>17</v>
      </c>
      <c r="B14" s="86"/>
      <c r="C14" s="72" t="s">
        <v>18</v>
      </c>
      <c r="D14" s="86"/>
      <c r="E14" s="89" t="s">
        <v>62</v>
      </c>
      <c r="F14" s="90"/>
      <c r="G14" s="69" t="s">
        <v>19</v>
      </c>
      <c r="H14" s="69"/>
      <c r="I14" s="69" t="s">
        <v>20</v>
      </c>
      <c r="J14" s="72"/>
      <c r="K14" s="73"/>
    </row>
    <row r="15" spans="1:14" ht="15" customHeight="1" x14ac:dyDescent="0.2">
      <c r="A15" s="107" t="str">
        <f>+IFERROR(VLOOKUP(G1,[2]Directorio!$B$2:$Z$1100,18,FALSE),"")</f>
        <v/>
      </c>
      <c r="B15" s="88"/>
      <c r="C15" s="87" t="str">
        <f>+IFERROR(VLOOKUP(G1,[2]Directorio!$B$2:$Z$1100,19,FALSE),"")</f>
        <v/>
      </c>
      <c r="D15" s="88"/>
      <c r="E15" s="91" t="str">
        <f>+IFERROR(VLOOKUP(G1,[2]Directorio!$B$2:$Z$1100,20,FALSE),"")</f>
        <v/>
      </c>
      <c r="F15" s="92"/>
      <c r="G15" s="95" t="str">
        <f>+IFERROR(VLOOKUP(G1,[2]Directorio!$B$2:$Z$1100,21,FALSE),"")</f>
        <v/>
      </c>
      <c r="H15" s="95"/>
      <c r="I15" s="95" t="str">
        <f>+IFERROR(VLOOKUP(G1,[2]Directorio!$B$2:$Z$1100,22,FALSE),"")</f>
        <v/>
      </c>
      <c r="J15" s="91"/>
      <c r="K15" s="113"/>
    </row>
    <row r="16" spans="1:14" ht="15" customHeight="1" x14ac:dyDescent="0.2">
      <c r="A16" s="93" t="s">
        <v>21</v>
      </c>
      <c r="B16" s="86"/>
      <c r="C16" s="72" t="s">
        <v>22</v>
      </c>
      <c r="D16" s="94"/>
      <c r="E16" s="94"/>
      <c r="F16" s="94"/>
      <c r="G16" s="86"/>
      <c r="H16" s="72" t="s">
        <v>63</v>
      </c>
      <c r="I16" s="94"/>
      <c r="J16" s="94"/>
      <c r="K16" s="96"/>
    </row>
    <row r="17" spans="1:11" ht="15" customHeight="1" thickBot="1" x14ac:dyDescent="0.25">
      <c r="A17" s="79" t="str">
        <f>+IFERROR(VLOOKUP(G1,[2]Directorio!$B$2:$Z$1100,23,FALSE),"")</f>
        <v/>
      </c>
      <c r="B17" s="80"/>
      <c r="C17" s="81" t="str">
        <f>+IFERROR(VLOOKUP(G1,[2]Directorio!$B$2:$Z$1100,24,FALSE),"")</f>
        <v/>
      </c>
      <c r="D17" s="82"/>
      <c r="E17" s="82"/>
      <c r="F17" s="82"/>
      <c r="G17" s="83"/>
      <c r="H17" s="81" t="str">
        <f>+IFERROR(VLOOKUP(G1,[2]Directorio!$B$2:$Z$1100,25,FALSE),"")</f>
        <v/>
      </c>
      <c r="I17" s="82"/>
      <c r="J17" s="82"/>
      <c r="K17" s="84"/>
    </row>
    <row r="18" spans="1:11" ht="18" customHeight="1" thickBot="1" x14ac:dyDescent="0.25">
      <c r="A18" s="118" t="s">
        <v>141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53" t="s">
        <v>33</v>
      </c>
    </row>
    <row r="19" spans="1:11" ht="30" customHeight="1" x14ac:dyDescent="0.2">
      <c r="A19" s="120" t="s">
        <v>180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02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2.75" customHeight="1" x14ac:dyDescent="0.2">
      <c r="A20" s="47" t="s">
        <v>118</v>
      </c>
      <c r="B20" s="48" t="s">
        <v>119</v>
      </c>
      <c r="C20" s="48" t="s">
        <v>120</v>
      </c>
      <c r="D20" s="48" t="s">
        <v>121</v>
      </c>
      <c r="E20" s="48" t="s">
        <v>122</v>
      </c>
      <c r="F20" s="48" t="s">
        <v>123</v>
      </c>
      <c r="G20" s="48" t="s">
        <v>124</v>
      </c>
      <c r="H20" s="48" t="s">
        <v>125</v>
      </c>
      <c r="I20" s="48" t="s">
        <v>126</v>
      </c>
      <c r="J20" s="49" t="s">
        <v>127</v>
      </c>
      <c r="K20" s="103"/>
    </row>
    <row r="21" spans="1:11" ht="20.100000000000001" customHeight="1" thickBot="1" x14ac:dyDescent="0.25">
      <c r="A21" s="50" t="str">
        <f>+IF(Entrev.1!H10="Valide todas las variables","",Entrev.1!H10)</f>
        <v/>
      </c>
      <c r="B21" s="51" t="str">
        <f>+IF(Entrev.2!H10="Valide todas las variables","",Entrev.2!H10)</f>
        <v/>
      </c>
      <c r="C21" s="51" t="str">
        <f>+IF(Entrev.3!H10="Valide todas las variables","",Entrev.3!H10)</f>
        <v/>
      </c>
      <c r="D21" s="51" t="str">
        <f>+IF(Entrev.4!H10="Valide todas las variables","",Entrev.4!H10)</f>
        <v/>
      </c>
      <c r="E21" s="51" t="str">
        <f>+IF(Entrev.5!H10="Valide todas las variables","",Entrev.5!H10)</f>
        <v/>
      </c>
      <c r="F21" s="51" t="str">
        <f>+IF(Entrev.6!H10="Valide todas las variables","",Entrev.6!H10)</f>
        <v/>
      </c>
      <c r="G21" s="51" t="str">
        <f>+IF(Entrev.7!H10="Valide todas las variables","",Entrev.7!H10)</f>
        <v/>
      </c>
      <c r="H21" s="51" t="str">
        <f>+IF(Entrev.8!H10="Valide todas las variables","",Entrev.8!H10)</f>
        <v/>
      </c>
      <c r="I21" s="51" t="str">
        <f>+IF(Entrev.9!H10="Valide todas las variables","",Entrev.9!H10)</f>
        <v/>
      </c>
      <c r="J21" s="52" t="str">
        <f>+IF(Entrev.10!H10="Valide todas las variables","",Entrev.10!H10)</f>
        <v/>
      </c>
      <c r="K21" s="104"/>
    </row>
    <row r="22" spans="1:11" ht="30" customHeight="1" x14ac:dyDescent="0.2">
      <c r="A22" s="120" t="s">
        <v>183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02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7" t="s">
        <v>118</v>
      </c>
      <c r="B23" s="48" t="s">
        <v>119</v>
      </c>
      <c r="C23" s="48" t="s">
        <v>120</v>
      </c>
      <c r="D23" s="48" t="s">
        <v>121</v>
      </c>
      <c r="E23" s="48" t="s">
        <v>122</v>
      </c>
      <c r="F23" s="48" t="s">
        <v>123</v>
      </c>
      <c r="G23" s="48" t="s">
        <v>124</v>
      </c>
      <c r="H23" s="48" t="s">
        <v>125</v>
      </c>
      <c r="I23" s="48" t="s">
        <v>126</v>
      </c>
      <c r="J23" s="49" t="s">
        <v>127</v>
      </c>
      <c r="K23" s="103"/>
    </row>
    <row r="24" spans="1:11" ht="20.100000000000001" customHeight="1" thickBot="1" x14ac:dyDescent="0.25">
      <c r="A24" s="50" t="str">
        <f>+IF(Entrev.1!H19="Valide todas las variables","",Entrev.1!H19)</f>
        <v/>
      </c>
      <c r="B24" s="51" t="str">
        <f>+IF(Entrev.2!H19="Valide todas las variables","",Entrev.2!H19)</f>
        <v/>
      </c>
      <c r="C24" s="51" t="str">
        <f>+IF(Entrev.3!H19="Valide todas las variables","",Entrev.3!H19)</f>
        <v/>
      </c>
      <c r="D24" s="51" t="str">
        <f>+IF(Entrev.4!H19="Valide todas las variables","",Entrev.4!H19)</f>
        <v/>
      </c>
      <c r="E24" s="51" t="str">
        <f>+IF(Entrev.5!H19="Valide todas las variables","",Entrev.5!H19)</f>
        <v/>
      </c>
      <c r="F24" s="51" t="str">
        <f>+IF(Entrev.6!H19="Valide todas las variables","",Entrev.6!H19)</f>
        <v/>
      </c>
      <c r="G24" s="51" t="str">
        <f>+IF(Entrev.7!H19="Valide todas las variables","",Entrev.7!H19)</f>
        <v/>
      </c>
      <c r="H24" s="51" t="str">
        <f>+IF(Entrev.8!H19="Valide todas las variables","",Entrev.8!H19)</f>
        <v/>
      </c>
      <c r="I24" s="51" t="str">
        <f>+IF(Entrev.9!H19="Valide todas las variables","",Entrev.9!H19)</f>
        <v/>
      </c>
      <c r="J24" s="52" t="str">
        <f>+IF(Entrev.10!H19="Valide todas las variables","",Entrev.10!H19)</f>
        <v/>
      </c>
      <c r="K24" s="104"/>
    </row>
    <row r="25" spans="1:11" ht="30" customHeight="1" x14ac:dyDescent="0.2">
      <c r="A25" s="120" t="s">
        <v>184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02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7" t="s">
        <v>118</v>
      </c>
      <c r="B26" s="48" t="s">
        <v>119</v>
      </c>
      <c r="C26" s="48" t="s">
        <v>120</v>
      </c>
      <c r="D26" s="48" t="s">
        <v>121</v>
      </c>
      <c r="E26" s="48" t="s">
        <v>122</v>
      </c>
      <c r="F26" s="48" t="s">
        <v>123</v>
      </c>
      <c r="G26" s="48" t="s">
        <v>124</v>
      </c>
      <c r="H26" s="48" t="s">
        <v>125</v>
      </c>
      <c r="I26" s="48" t="s">
        <v>126</v>
      </c>
      <c r="J26" s="49" t="s">
        <v>127</v>
      </c>
      <c r="K26" s="103"/>
    </row>
    <row r="27" spans="1:11" ht="20.100000000000001" customHeight="1" thickBot="1" x14ac:dyDescent="0.25">
      <c r="A27" s="50" t="str">
        <f>+IF(Entrev.1!H41="Valide todas las variables","",Entrev.1!H41)</f>
        <v/>
      </c>
      <c r="B27" s="51" t="str">
        <f>+IF(Entrev.2!H41="Valide todas las variables","",Entrev.2!H41)</f>
        <v/>
      </c>
      <c r="C27" s="51" t="str">
        <f>+IF(Entrev.3!H41="Valide todas las variables","",Entrev.3!H41)</f>
        <v/>
      </c>
      <c r="D27" s="51" t="str">
        <f>+IF(Entrev.4!H41="Valide todas las variables","",Entrev.4!H41)</f>
        <v/>
      </c>
      <c r="E27" s="51" t="str">
        <f>+IF(Entrev.5!H41="Valide todas las variables","",Entrev.5!H41)</f>
        <v/>
      </c>
      <c r="F27" s="51" t="str">
        <f>+IF(Entrev.6!H41="Valide todas las variables","",Entrev.6!H41)</f>
        <v/>
      </c>
      <c r="G27" s="51" t="str">
        <f>+IF(Entrev.7!H41="Valide todas las variables","",Entrev.7!H41)</f>
        <v/>
      </c>
      <c r="H27" s="51" t="str">
        <f>+IF(Entrev.8!H41="Valide todas las variables","",Entrev.8!H41)</f>
        <v/>
      </c>
      <c r="I27" s="51" t="str">
        <f>+IF(Entrev.9!H41="Valide todas las variables","",Entrev.9!H41)</f>
        <v/>
      </c>
      <c r="J27" s="52" t="str">
        <f>+IF(Entrev.10!H41="Valide todas las variables","",Entrev.10!H41)</f>
        <v/>
      </c>
      <c r="K27" s="104"/>
    </row>
    <row r="28" spans="1:11" ht="30" customHeight="1" x14ac:dyDescent="0.2">
      <c r="A28" s="120" t="s">
        <v>182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02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47" t="s">
        <v>118</v>
      </c>
      <c r="B29" s="48" t="s">
        <v>119</v>
      </c>
      <c r="C29" s="48" t="s">
        <v>120</v>
      </c>
      <c r="D29" s="48" t="s">
        <v>121</v>
      </c>
      <c r="E29" s="48" t="s">
        <v>122</v>
      </c>
      <c r="F29" s="48" t="s">
        <v>123</v>
      </c>
      <c r="G29" s="48" t="s">
        <v>124</v>
      </c>
      <c r="H29" s="48" t="s">
        <v>125</v>
      </c>
      <c r="I29" s="48" t="s">
        <v>126</v>
      </c>
      <c r="J29" s="49" t="s">
        <v>127</v>
      </c>
      <c r="K29" s="103"/>
    </row>
    <row r="30" spans="1:11" ht="20.100000000000001" customHeight="1" thickBot="1" x14ac:dyDescent="0.25">
      <c r="A30" s="50" t="str">
        <f>+IF(Entrev.1!H49="Valide todas las variables","",Entrev.1!H49)</f>
        <v/>
      </c>
      <c r="B30" s="51" t="str">
        <f>+IF(Entrev.2!H49="Valide todas las variables","",Entrev.2!H49)</f>
        <v/>
      </c>
      <c r="C30" s="51" t="str">
        <f>+IF(Entrev.3!H49="Valide todas las variables","",Entrev.3!H49)</f>
        <v/>
      </c>
      <c r="D30" s="51" t="str">
        <f>+IF(Entrev.4!H49="Valide todas las variables","",Entrev.4!H49)</f>
        <v/>
      </c>
      <c r="E30" s="51" t="str">
        <f>+IF(Entrev.5!H49="Valide todas las variables","",Entrev.5!H49)</f>
        <v/>
      </c>
      <c r="F30" s="51" t="str">
        <f>+IF(Entrev.6!H49="Valide todas las variables","",Entrev.6!H49)</f>
        <v/>
      </c>
      <c r="G30" s="51" t="str">
        <f>+IF(Entrev.7!H49="Valide todas las variables","",Entrev.7!H49)</f>
        <v/>
      </c>
      <c r="H30" s="51" t="str">
        <f>+IF(Entrev.8!H49="Valide todas las variables","",Entrev.8!H49)</f>
        <v/>
      </c>
      <c r="I30" s="51" t="str">
        <f>+IF(Entrev.9!H49="Valide todas las variables","",Entrev.9!H49)</f>
        <v/>
      </c>
      <c r="J30" s="52" t="str">
        <f>+IF(Entrev.10!H49="Valide todas las variables","",Entrev.10!H49)</f>
        <v/>
      </c>
      <c r="K30" s="104"/>
    </row>
    <row r="31" spans="1:11" ht="20.100000000000001" customHeight="1" x14ac:dyDescent="0.2">
      <c r="A31" s="114" t="s">
        <v>128</v>
      </c>
      <c r="B31" s="115"/>
      <c r="C31" s="115"/>
      <c r="D31" s="115"/>
      <c r="E31" s="115"/>
      <c r="F31" s="115"/>
      <c r="G31" s="115"/>
      <c r="H31" s="115"/>
      <c r="I31" s="115"/>
      <c r="J31" s="116"/>
      <c r="K31" s="117"/>
    </row>
    <row r="32" spans="1:11" ht="24.95" customHeight="1" x14ac:dyDescent="0.2">
      <c r="A32" s="21" t="s">
        <v>49</v>
      </c>
      <c r="B32" s="110"/>
      <c r="C32" s="110"/>
      <c r="D32" s="110"/>
      <c r="E32" s="110"/>
      <c r="F32" s="20" t="s">
        <v>50</v>
      </c>
      <c r="G32" s="110"/>
      <c r="H32" s="110"/>
      <c r="I32" s="110"/>
      <c r="J32" s="111"/>
      <c r="K32" s="112"/>
    </row>
    <row r="33" spans="1:11" ht="24.95" customHeight="1" x14ac:dyDescent="0.2">
      <c r="A33" s="21" t="s">
        <v>45</v>
      </c>
      <c r="B33" s="110"/>
      <c r="C33" s="110"/>
      <c r="D33" s="110"/>
      <c r="E33" s="110"/>
      <c r="F33" s="20" t="s">
        <v>45</v>
      </c>
      <c r="G33" s="110"/>
      <c r="H33" s="110"/>
      <c r="I33" s="110"/>
      <c r="J33" s="111"/>
      <c r="K33" s="112"/>
    </row>
    <row r="34" spans="1:11" ht="24.95" customHeight="1" x14ac:dyDescent="0.2">
      <c r="A34" s="21" t="s">
        <v>48</v>
      </c>
      <c r="B34" s="110"/>
      <c r="C34" s="110"/>
      <c r="D34" s="110"/>
      <c r="E34" s="110"/>
      <c r="F34" s="20" t="s">
        <v>48</v>
      </c>
      <c r="G34" s="110"/>
      <c r="H34" s="110"/>
      <c r="I34" s="110"/>
      <c r="J34" s="111"/>
      <c r="K34" s="112"/>
    </row>
    <row r="35" spans="1:11" ht="24.95" customHeight="1" x14ac:dyDescent="0.2">
      <c r="A35" s="21" t="s">
        <v>47</v>
      </c>
      <c r="B35" s="110"/>
      <c r="C35" s="110"/>
      <c r="D35" s="110"/>
      <c r="E35" s="110"/>
      <c r="F35" s="20" t="s">
        <v>47</v>
      </c>
      <c r="G35" s="110"/>
      <c r="H35" s="110"/>
      <c r="I35" s="110"/>
      <c r="J35" s="111"/>
      <c r="K35" s="112"/>
    </row>
    <row r="36" spans="1:11" ht="39.950000000000003" customHeight="1" x14ac:dyDescent="0.2">
      <c r="A36" s="21" t="s">
        <v>46</v>
      </c>
      <c r="B36" s="110"/>
      <c r="C36" s="110"/>
      <c r="D36" s="110"/>
      <c r="E36" s="110"/>
      <c r="F36" s="20" t="s">
        <v>46</v>
      </c>
      <c r="G36" s="110"/>
      <c r="H36" s="110"/>
      <c r="I36" s="110"/>
      <c r="J36" s="111"/>
      <c r="K36" s="112"/>
    </row>
    <row r="37" spans="1:11" ht="5.0999999999999996" customHeight="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72"/>
      <c r="K37" s="73"/>
    </row>
    <row r="38" spans="1:11" ht="24.95" customHeight="1" x14ac:dyDescent="0.2">
      <c r="A38" s="21" t="s">
        <v>51</v>
      </c>
      <c r="B38" s="110"/>
      <c r="C38" s="110"/>
      <c r="D38" s="110"/>
      <c r="E38" s="110"/>
      <c r="F38" s="20" t="s">
        <v>52</v>
      </c>
      <c r="G38" s="110"/>
      <c r="H38" s="110"/>
      <c r="I38" s="110"/>
      <c r="J38" s="111"/>
      <c r="K38" s="112"/>
    </row>
    <row r="39" spans="1:11" ht="24.95" customHeight="1" x14ac:dyDescent="0.2">
      <c r="A39" s="21" t="s">
        <v>45</v>
      </c>
      <c r="B39" s="110"/>
      <c r="C39" s="110"/>
      <c r="D39" s="110"/>
      <c r="E39" s="110"/>
      <c r="F39" s="20" t="s">
        <v>45</v>
      </c>
      <c r="G39" s="110"/>
      <c r="H39" s="110"/>
      <c r="I39" s="110"/>
      <c r="J39" s="111"/>
      <c r="K39" s="112"/>
    </row>
    <row r="40" spans="1:11" ht="24.95" customHeight="1" x14ac:dyDescent="0.2">
      <c r="A40" s="21" t="s">
        <v>48</v>
      </c>
      <c r="B40" s="110"/>
      <c r="C40" s="110"/>
      <c r="D40" s="110"/>
      <c r="E40" s="110"/>
      <c r="F40" s="20" t="s">
        <v>48</v>
      </c>
      <c r="G40" s="110"/>
      <c r="H40" s="110"/>
      <c r="I40" s="110"/>
      <c r="J40" s="111"/>
      <c r="K40" s="112"/>
    </row>
    <row r="41" spans="1:11" ht="24.95" customHeight="1" x14ac:dyDescent="0.2">
      <c r="A41" s="21" t="s">
        <v>47</v>
      </c>
      <c r="B41" s="110"/>
      <c r="C41" s="110"/>
      <c r="D41" s="110"/>
      <c r="E41" s="110"/>
      <c r="F41" s="20" t="s">
        <v>47</v>
      </c>
      <c r="G41" s="110"/>
      <c r="H41" s="110"/>
      <c r="I41" s="110"/>
      <c r="J41" s="111"/>
      <c r="K41" s="112"/>
    </row>
    <row r="42" spans="1:11" ht="39.950000000000003" customHeight="1" x14ac:dyDescent="0.2">
      <c r="A42" s="21" t="s">
        <v>46</v>
      </c>
      <c r="B42" s="110"/>
      <c r="C42" s="110"/>
      <c r="D42" s="110"/>
      <c r="E42" s="110"/>
      <c r="F42" s="20" t="s">
        <v>46</v>
      </c>
      <c r="G42" s="110"/>
      <c r="H42" s="110"/>
      <c r="I42" s="110"/>
      <c r="J42" s="111"/>
      <c r="K42" s="112"/>
    </row>
  </sheetData>
  <sheetProtection algorithmName="SHA-512" hashValue="N500oeKGl2J4ovLackkh4hq1RFX5WxNOtniEUyTxq+wcQOrtf/tZc6oxGgr+peCX88k4jMd9WHOpBfqlU89gvw==" saltValue="rAY1csV7bw7dp71WqJauQA==" spinCount="100000" sheet="1" formatRows="0"/>
  <mergeCells count="81">
    <mergeCell ref="B33:E33"/>
    <mergeCell ref="B34:E34"/>
    <mergeCell ref="G34:K34"/>
    <mergeCell ref="G33:K33"/>
    <mergeCell ref="B42:E42"/>
    <mergeCell ref="G42:K42"/>
    <mergeCell ref="B35:E35"/>
    <mergeCell ref="G35:K35"/>
    <mergeCell ref="B36:E36"/>
    <mergeCell ref="G36:K36"/>
    <mergeCell ref="A37:K37"/>
    <mergeCell ref="B38:E38"/>
    <mergeCell ref="G38:K38"/>
    <mergeCell ref="B39:E39"/>
    <mergeCell ref="G39:K39"/>
    <mergeCell ref="B40:E40"/>
    <mergeCell ref="G40:K40"/>
    <mergeCell ref="B41:E41"/>
    <mergeCell ref="G41:K41"/>
    <mergeCell ref="I15:K15"/>
    <mergeCell ref="G14:H14"/>
    <mergeCell ref="A31:K31"/>
    <mergeCell ref="B32:E32"/>
    <mergeCell ref="G32:K32"/>
    <mergeCell ref="A18:J18"/>
    <mergeCell ref="K25:K27"/>
    <mergeCell ref="K28:K30"/>
    <mergeCell ref="A22:J22"/>
    <mergeCell ref="A25:J25"/>
    <mergeCell ref="A28:J28"/>
    <mergeCell ref="A19:J19"/>
    <mergeCell ref="K19:K21"/>
    <mergeCell ref="K22:K24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G12:H12"/>
    <mergeCell ref="G13:H13"/>
    <mergeCell ref="A9:C9"/>
    <mergeCell ref="D9:F9"/>
    <mergeCell ref="G9:K9"/>
    <mergeCell ref="A10:C10"/>
    <mergeCell ref="D10:F10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E13:F13"/>
    <mergeCell ref="A1:B1"/>
    <mergeCell ref="A2:K2"/>
    <mergeCell ref="A3:B3"/>
    <mergeCell ref="A4:B4"/>
    <mergeCell ref="C3:H3"/>
    <mergeCell ref="C4:H4"/>
    <mergeCell ref="I3:K3"/>
    <mergeCell ref="I4:K4"/>
    <mergeCell ref="I1:K1"/>
  </mergeCells>
  <phoneticPr fontId="12" type="noConversion"/>
  <conditionalFormatting sqref="A21:J21">
    <cfRule type="cellIs" dxfId="193" priority="17" operator="equal">
      <formula>"No aplica"</formula>
    </cfRule>
    <cfRule type="containsText" dxfId="192" priority="18" operator="containsText" text="No cumple">
      <formula>NOT(ISERROR(SEARCH("No cumple",A21)))</formula>
    </cfRule>
    <cfRule type="containsText" dxfId="191" priority="19" operator="containsText" text="Cumple">
      <formula>NOT(ISERROR(SEARCH("Cumple",A21)))</formula>
    </cfRule>
  </conditionalFormatting>
  <conditionalFormatting sqref="A24:J24">
    <cfRule type="cellIs" dxfId="190" priority="14" operator="equal">
      <formula>"No aplica"</formula>
    </cfRule>
    <cfRule type="containsText" dxfId="189" priority="15" operator="containsText" text="No cumple">
      <formula>NOT(ISERROR(SEARCH("No cumple",A24)))</formula>
    </cfRule>
    <cfRule type="containsText" dxfId="188" priority="16" operator="containsText" text="Cumple">
      <formula>NOT(ISERROR(SEARCH("Cumple",A24)))</formula>
    </cfRule>
  </conditionalFormatting>
  <conditionalFormatting sqref="A27:J27">
    <cfRule type="cellIs" dxfId="187" priority="11" operator="equal">
      <formula>"No aplica"</formula>
    </cfRule>
    <cfRule type="containsText" dxfId="186" priority="12" operator="containsText" text="No cumple">
      <formula>NOT(ISERROR(SEARCH("No cumple",A27)))</formula>
    </cfRule>
    <cfRule type="containsText" dxfId="185" priority="13" operator="containsText" text="Cumple">
      <formula>NOT(ISERROR(SEARCH("Cumple",A27)))</formula>
    </cfRule>
  </conditionalFormatting>
  <conditionalFormatting sqref="A30:J30">
    <cfRule type="cellIs" dxfId="184" priority="5" operator="equal">
      <formula>"No aplica"</formula>
    </cfRule>
    <cfRule type="containsText" dxfId="183" priority="6" operator="containsText" text="No cumple">
      <formula>NOT(ISERROR(SEARCH("No cumple",A30)))</formula>
    </cfRule>
    <cfRule type="containsText" dxfId="182" priority="7" operator="containsText" text="Cumple">
      <formula>NOT(ISERROR(SEARCH("Cumple",A30)))</formula>
    </cfRule>
  </conditionalFormatting>
  <conditionalFormatting sqref="A4:K4 A6:K6 A8:K8 A10:K10 A13:B13 E13 G13 I13:J13 A15 C15 E15 G15:K15 A17 C17 H17">
    <cfRule type="containsBlanks" dxfId="181" priority="344">
      <formula>LEN(TRIM(A4))=0</formula>
    </cfRule>
  </conditionalFormatting>
  <conditionalFormatting sqref="C1:E1">
    <cfRule type="containsBlanks" dxfId="180" priority="289">
      <formula>LEN(TRIM(C1))=0</formula>
    </cfRule>
  </conditionalFormatting>
  <conditionalFormatting sqref="G1">
    <cfRule type="containsBlanks" dxfId="179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178" priority="283" operator="lessThan">
      <formula>0.7</formula>
    </cfRule>
    <cfRule type="cellIs" dxfId="177" priority="284" operator="lessThan">
      <formula>0.8</formula>
    </cfRule>
    <cfRule type="cellIs" dxfId="176" priority="285" operator="lessThan">
      <formula>0.9</formula>
    </cfRule>
    <cfRule type="cellIs" dxfId="175" priority="286" operator="lessThan">
      <formula>1</formula>
    </cfRule>
    <cfRule type="cellIs" dxfId="174" priority="287" operator="equal">
      <formula>1</formula>
    </cfRule>
  </conditionalFormatting>
  <conditionalFormatting sqref="K19">
    <cfRule type="containsText" dxfId="173" priority="40" operator="containsText" text="No cumple">
      <formula>NOT(ISERROR(SEARCH("No cumple",K19)))</formula>
    </cfRule>
    <cfRule type="containsText" dxfId="172" priority="41" operator="containsText" text="Cumple">
      <formula>NOT(ISERROR(SEARCH("Cumple",K19)))</formula>
    </cfRule>
  </conditionalFormatting>
  <conditionalFormatting sqref="K19:K30">
    <cfRule type="cellIs" dxfId="171" priority="1" operator="equal">
      <formula>"No aplica"</formula>
    </cfRule>
  </conditionalFormatting>
  <conditionalFormatting sqref="K22">
    <cfRule type="containsText" dxfId="170" priority="38" operator="containsText" text="No cumple">
      <formula>NOT(ISERROR(SEARCH("No cumple",K22)))</formula>
    </cfRule>
    <cfRule type="containsText" dxfId="169" priority="39" operator="containsText" text="Cumple">
      <formula>NOT(ISERROR(SEARCH("Cumple",K22)))</formula>
    </cfRule>
  </conditionalFormatting>
  <conditionalFormatting sqref="K25">
    <cfRule type="containsText" dxfId="168" priority="36" operator="containsText" text="No cumple">
      <formula>NOT(ISERROR(SEARCH("No cumple",K25)))</formula>
    </cfRule>
    <cfRule type="containsText" dxfId="167" priority="37" operator="containsText" text="Cumple">
      <formula>NOT(ISERROR(SEARCH("Cumple",K25)))</formula>
    </cfRule>
  </conditionalFormatting>
  <conditionalFormatting sqref="K28">
    <cfRule type="containsText" dxfId="166" priority="32" operator="containsText" text="No cumple">
      <formula>NOT(ISERROR(SEARCH("No cumple",K28)))</formula>
    </cfRule>
    <cfRule type="containsText" dxfId="165" priority="33" operator="containsText" text="Cumple">
      <formula>NOT(ISERROR(SEARCH("Cumple",K28)))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horizontalDpi="4294967295" verticalDpi="4294967295" r:id="rId1"/>
  <headerFooter>
    <oddHeader>&amp;L&amp;G&amp;C&amp;"Arial,Normal"&amp;10PROCESO
PROTECCIÓN
ENTREVISTA
EXTERNADO MEDIA JORNADA Y JORNADA COMPLETA RAJ SRPA&amp;R&amp;"Arial,Normal"&amp;10F1.A53.G27.P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7AD9D-1B1B-4EB2-9BA2-65844ADBC7E1}">
  <sheetPr>
    <pageSetUpPr fitToPage="1"/>
  </sheetPr>
  <dimension ref="A1:J58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145" t="s">
        <v>66</v>
      </c>
      <c r="B2" s="146"/>
      <c r="C2" s="144"/>
      <c r="D2" s="144"/>
      <c r="E2" s="144"/>
      <c r="F2" s="42" t="s">
        <v>67</v>
      </c>
      <c r="G2" s="147"/>
      <c r="H2" s="147"/>
      <c r="I2" s="42" t="s">
        <v>68</v>
      </c>
      <c r="J2" s="46"/>
    </row>
    <row r="3" spans="1:10" x14ac:dyDescent="0.25">
      <c r="A3" s="145" t="s">
        <v>69</v>
      </c>
      <c r="B3" s="146"/>
      <c r="C3" s="110"/>
      <c r="D3" s="110"/>
      <c r="E3" s="110"/>
      <c r="F3" s="146" t="s">
        <v>108</v>
      </c>
      <c r="G3" s="146"/>
      <c r="H3" s="110"/>
      <c r="I3" s="110"/>
      <c r="J3" s="112"/>
    </row>
    <row r="4" spans="1:10" x14ac:dyDescent="0.25">
      <c r="A4" s="145" t="s">
        <v>70</v>
      </c>
      <c r="B4" s="146"/>
      <c r="C4" s="146"/>
      <c r="D4" s="146"/>
      <c r="E4" s="110"/>
      <c r="F4" s="110"/>
      <c r="G4" s="110"/>
      <c r="H4" s="110"/>
      <c r="I4" s="110"/>
      <c r="J4" s="112"/>
    </row>
    <row r="5" spans="1:10" x14ac:dyDescent="0.25">
      <c r="A5" s="145" t="s">
        <v>71</v>
      </c>
      <c r="B5" s="146"/>
      <c r="C5" s="146"/>
      <c r="D5" s="146"/>
      <c r="E5" s="110"/>
      <c r="F5" s="110"/>
      <c r="G5" s="110"/>
      <c r="H5" s="110"/>
      <c r="I5" s="110"/>
      <c r="J5" s="112"/>
    </row>
    <row r="6" spans="1:10" x14ac:dyDescent="0.25">
      <c r="A6" s="145" t="s">
        <v>72</v>
      </c>
      <c r="B6" s="146"/>
      <c r="C6" s="144"/>
      <c r="D6" s="144"/>
      <c r="E6" s="144"/>
      <c r="F6" s="146" t="s">
        <v>73</v>
      </c>
      <c r="G6" s="146"/>
      <c r="H6" s="144"/>
      <c r="I6" s="144"/>
      <c r="J6" s="158"/>
    </row>
    <row r="7" spans="1:10" x14ac:dyDescent="0.25">
      <c r="A7" s="145" t="s">
        <v>61</v>
      </c>
      <c r="B7" s="146"/>
      <c r="C7" s="144"/>
      <c r="D7" s="144"/>
      <c r="E7" s="144"/>
      <c r="F7" s="146" t="s">
        <v>108</v>
      </c>
      <c r="G7" s="146"/>
      <c r="H7" s="110"/>
      <c r="I7" s="110"/>
      <c r="J7" s="112"/>
    </row>
    <row r="8" spans="1:10" ht="15.75" thickBot="1" x14ac:dyDescent="0.3">
      <c r="A8" s="148" t="s">
        <v>139</v>
      </c>
      <c r="B8" s="149"/>
      <c r="C8" s="150"/>
      <c r="D8" s="150"/>
      <c r="E8" s="150"/>
      <c r="F8" s="151"/>
      <c r="G8" s="152"/>
      <c r="H8" s="152"/>
      <c r="I8" s="152"/>
      <c r="J8" s="153"/>
    </row>
    <row r="9" spans="1:10" ht="20.100000000000001" customHeight="1" thickBot="1" x14ac:dyDescent="0.3">
      <c r="A9" s="141" t="s">
        <v>74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0" ht="20.100000000000001" customHeight="1" x14ac:dyDescent="0.25">
      <c r="A10" s="154" t="s">
        <v>180</v>
      </c>
      <c r="B10" s="155"/>
      <c r="C10" s="155"/>
      <c r="D10" s="155"/>
      <c r="E10" s="155"/>
      <c r="F10" s="155"/>
      <c r="G10" s="155"/>
      <c r="H10" s="156" t="str">
        <f>+IF(AND(J12="No aplica",J13="No aplica",J14="No aplica",J15="No aplica",J17="No aplica",J18="No aplica"),"No aplica",IF(OR(J12="",J13="",J14="",J15="",J17="",J18=""),"Valide todas las variables",IF(OR(J12="No",J13="No",J14="No",J15="No",J17="No",J18="No"),"No cumple","Cumple")))</f>
        <v>Valide todas las variables</v>
      </c>
      <c r="I10" s="156"/>
      <c r="J10" s="157"/>
    </row>
    <row r="11" spans="1:10" ht="39.950000000000003" customHeight="1" x14ac:dyDescent="0.25">
      <c r="A11" s="132" t="s">
        <v>77</v>
      </c>
      <c r="B11" s="133"/>
      <c r="C11" s="133"/>
      <c r="D11" s="133"/>
      <c r="E11" s="133"/>
      <c r="F11" s="133"/>
      <c r="G11" s="133"/>
      <c r="H11" s="133"/>
      <c r="I11" s="134"/>
      <c r="J11" s="43" t="s">
        <v>110</v>
      </c>
    </row>
    <row r="12" spans="1:10" ht="30" customHeight="1" x14ac:dyDescent="0.25">
      <c r="A12" s="122" t="s">
        <v>188</v>
      </c>
      <c r="B12" s="123"/>
      <c r="C12" s="123"/>
      <c r="D12" s="123"/>
      <c r="E12" s="123"/>
      <c r="F12" s="123"/>
      <c r="G12" s="124"/>
      <c r="H12" s="126" t="s">
        <v>186</v>
      </c>
      <c r="I12" s="127"/>
      <c r="J12" s="46"/>
    </row>
    <row r="13" spans="1:10" ht="30" customHeight="1" x14ac:dyDescent="0.25">
      <c r="A13" s="122" t="s">
        <v>79</v>
      </c>
      <c r="B13" s="123"/>
      <c r="C13" s="123"/>
      <c r="D13" s="123"/>
      <c r="E13" s="123"/>
      <c r="F13" s="123"/>
      <c r="G13" s="124"/>
      <c r="H13" s="128"/>
      <c r="I13" s="129"/>
      <c r="J13" s="46"/>
    </row>
    <row r="14" spans="1:10" ht="30" customHeight="1" x14ac:dyDescent="0.25">
      <c r="A14" s="122" t="s">
        <v>189</v>
      </c>
      <c r="B14" s="123"/>
      <c r="C14" s="123"/>
      <c r="D14" s="123"/>
      <c r="E14" s="123"/>
      <c r="F14" s="123"/>
      <c r="G14" s="124"/>
      <c r="H14" s="130"/>
      <c r="I14" s="131"/>
      <c r="J14" s="46"/>
    </row>
    <row r="15" spans="1:10" ht="30" customHeight="1" x14ac:dyDescent="0.25">
      <c r="A15" s="122" t="s">
        <v>78</v>
      </c>
      <c r="B15" s="123"/>
      <c r="C15" s="123"/>
      <c r="D15" s="123"/>
      <c r="E15" s="123"/>
      <c r="F15" s="123"/>
      <c r="G15" s="124"/>
      <c r="H15" s="125" t="s">
        <v>146</v>
      </c>
      <c r="I15" s="125"/>
      <c r="J15" s="46"/>
    </row>
    <row r="16" spans="1:10" ht="39.950000000000003" customHeight="1" x14ac:dyDescent="0.25">
      <c r="A16" s="132" t="s">
        <v>191</v>
      </c>
      <c r="B16" s="133"/>
      <c r="C16" s="133"/>
      <c r="D16" s="133"/>
      <c r="E16" s="133"/>
      <c r="F16" s="133"/>
      <c r="G16" s="133"/>
      <c r="H16" s="133"/>
      <c r="I16" s="134"/>
      <c r="J16" s="43" t="s">
        <v>110</v>
      </c>
    </row>
    <row r="17" spans="1:10" ht="30" customHeight="1" x14ac:dyDescent="0.25">
      <c r="A17" s="122" t="s">
        <v>80</v>
      </c>
      <c r="B17" s="123"/>
      <c r="C17" s="123"/>
      <c r="D17" s="123"/>
      <c r="E17" s="123"/>
      <c r="F17" s="123"/>
      <c r="G17" s="124"/>
      <c r="H17" s="125" t="s">
        <v>146</v>
      </c>
      <c r="I17" s="125"/>
      <c r="J17" s="46"/>
    </row>
    <row r="18" spans="1:10" ht="30" customHeight="1" thickBot="1" x14ac:dyDescent="0.3">
      <c r="A18" s="135" t="s">
        <v>190</v>
      </c>
      <c r="B18" s="136"/>
      <c r="C18" s="136"/>
      <c r="D18" s="136"/>
      <c r="E18" s="136"/>
      <c r="F18" s="136"/>
      <c r="G18" s="137"/>
      <c r="H18" s="125" t="s">
        <v>187</v>
      </c>
      <c r="I18" s="125"/>
      <c r="J18" s="41"/>
    </row>
    <row r="19" spans="1:10" ht="20.100000000000001" customHeight="1" x14ac:dyDescent="0.25">
      <c r="A19" s="154" t="s">
        <v>181</v>
      </c>
      <c r="B19" s="155"/>
      <c r="C19" s="155"/>
      <c r="D19" s="155"/>
      <c r="E19" s="155"/>
      <c r="F19" s="155"/>
      <c r="G19" s="155"/>
      <c r="H19" s="156" t="str">
        <f>+IF(AND(J21="No aplica",J22="No aplica",J23="No aplica",J24="No aplica",J25="No aplica",J27="No aplica",J28="No aplica",J29="No aplica",J30="No aplica",J31="No aplica",J32="No aplica",J33="No aplica",J34="No aplica",J35="No aplica",J36="No aplica",J37="No aplica",J38="No aplica",J39="No aplica",J40="No aplica"),"No aplica",IF(OR(J21="",J22="",J23="",J24="",J25="",J27="",J28="",J29="",J30="",J31="",J32="",J33="",J34="",J35="",J36="",J37="",J38="",J39="",J40=""),"Valide todas las variables",IF(OR(J21="No",J22="No",J23="No",J24="No",J25="No",J27="No",J28="No",J29="No",J30="No",J31="No",J32="No",J33="No",J34="No",J35="No",J36="No",J37="No",J38="No",J39="No",J40="No"),"No cumple","Cumple")))</f>
        <v>Valide todas las variables</v>
      </c>
      <c r="I19" s="156"/>
      <c r="J19" s="157"/>
    </row>
    <row r="20" spans="1:10" ht="30" customHeight="1" x14ac:dyDescent="0.25">
      <c r="A20" s="132" t="s">
        <v>148</v>
      </c>
      <c r="B20" s="133"/>
      <c r="C20" s="133"/>
      <c r="D20" s="133"/>
      <c r="E20" s="133"/>
      <c r="F20" s="133"/>
      <c r="G20" s="133"/>
      <c r="H20" s="133"/>
      <c r="I20" s="134"/>
      <c r="J20" s="43" t="s">
        <v>110</v>
      </c>
    </row>
    <row r="21" spans="1:10" ht="30" customHeight="1" x14ac:dyDescent="0.25">
      <c r="A21" s="159" t="s">
        <v>192</v>
      </c>
      <c r="B21" s="160"/>
      <c r="C21" s="160"/>
      <c r="D21" s="160"/>
      <c r="E21" s="160"/>
      <c r="F21" s="160"/>
      <c r="G21" s="160"/>
      <c r="H21" s="161"/>
      <c r="I21" s="44" t="s">
        <v>163</v>
      </c>
      <c r="J21" s="46"/>
    </row>
    <row r="22" spans="1:10" ht="30" customHeight="1" x14ac:dyDescent="0.25">
      <c r="A22" s="159" t="s">
        <v>193</v>
      </c>
      <c r="B22" s="160"/>
      <c r="C22" s="160"/>
      <c r="D22" s="160"/>
      <c r="E22" s="160"/>
      <c r="F22" s="160"/>
      <c r="G22" s="160"/>
      <c r="H22" s="161"/>
      <c r="I22" s="44" t="s">
        <v>163</v>
      </c>
      <c r="J22" s="46"/>
    </row>
    <row r="23" spans="1:10" ht="30" customHeight="1" x14ac:dyDescent="0.25">
      <c r="A23" s="159" t="s">
        <v>194</v>
      </c>
      <c r="B23" s="160"/>
      <c r="C23" s="160"/>
      <c r="D23" s="160"/>
      <c r="E23" s="160"/>
      <c r="F23" s="160"/>
      <c r="G23" s="160"/>
      <c r="H23" s="161"/>
      <c r="I23" s="44" t="s">
        <v>164</v>
      </c>
      <c r="J23" s="46"/>
    </row>
    <row r="24" spans="1:10" ht="30" customHeight="1" x14ac:dyDescent="0.25">
      <c r="A24" s="159" t="s">
        <v>195</v>
      </c>
      <c r="B24" s="160"/>
      <c r="C24" s="160"/>
      <c r="D24" s="160"/>
      <c r="E24" s="160"/>
      <c r="F24" s="160"/>
      <c r="G24" s="160"/>
      <c r="H24" s="161"/>
      <c r="I24" s="44" t="s">
        <v>197</v>
      </c>
      <c r="J24" s="46"/>
    </row>
    <row r="25" spans="1:10" ht="30" customHeight="1" x14ac:dyDescent="0.25">
      <c r="A25" s="159" t="s">
        <v>196</v>
      </c>
      <c r="B25" s="160"/>
      <c r="C25" s="160"/>
      <c r="D25" s="160"/>
      <c r="E25" s="160"/>
      <c r="F25" s="160"/>
      <c r="G25" s="160"/>
      <c r="H25" s="161"/>
      <c r="I25" s="44" t="s">
        <v>163</v>
      </c>
      <c r="J25" s="46"/>
    </row>
    <row r="26" spans="1:10" ht="30" customHeight="1" x14ac:dyDescent="0.25">
      <c r="A26" s="132" t="s">
        <v>148</v>
      </c>
      <c r="B26" s="133"/>
      <c r="C26" s="133"/>
      <c r="D26" s="133"/>
      <c r="E26" s="133"/>
      <c r="F26" s="133"/>
      <c r="G26" s="133"/>
      <c r="H26" s="133"/>
      <c r="I26" s="134"/>
      <c r="J26" s="43" t="s">
        <v>110</v>
      </c>
    </row>
    <row r="27" spans="1:10" ht="30" customHeight="1" x14ac:dyDescent="0.25">
      <c r="A27" s="159" t="s">
        <v>149</v>
      </c>
      <c r="B27" s="160"/>
      <c r="C27" s="160"/>
      <c r="D27" s="160"/>
      <c r="E27" s="160"/>
      <c r="F27" s="160"/>
      <c r="G27" s="160"/>
      <c r="H27" s="161"/>
      <c r="I27" s="44" t="s">
        <v>165</v>
      </c>
      <c r="J27" s="46"/>
    </row>
    <row r="28" spans="1:10" ht="30" customHeight="1" x14ac:dyDescent="0.25">
      <c r="A28" s="159" t="s">
        <v>150</v>
      </c>
      <c r="B28" s="160"/>
      <c r="C28" s="160"/>
      <c r="D28" s="160"/>
      <c r="E28" s="160"/>
      <c r="F28" s="160"/>
      <c r="G28" s="160"/>
      <c r="H28" s="161"/>
      <c r="I28" s="44" t="s">
        <v>166</v>
      </c>
      <c r="J28" s="46"/>
    </row>
    <row r="29" spans="1:10" ht="30" customHeight="1" x14ac:dyDescent="0.25">
      <c r="A29" s="159" t="s">
        <v>151</v>
      </c>
      <c r="B29" s="160"/>
      <c r="C29" s="160"/>
      <c r="D29" s="160"/>
      <c r="E29" s="160"/>
      <c r="F29" s="160"/>
      <c r="G29" s="160"/>
      <c r="H29" s="161"/>
      <c r="I29" s="44" t="s">
        <v>166</v>
      </c>
      <c r="J29" s="59"/>
    </row>
    <row r="30" spans="1:10" ht="30" customHeight="1" x14ac:dyDescent="0.25">
      <c r="A30" s="159" t="s">
        <v>152</v>
      </c>
      <c r="B30" s="160"/>
      <c r="C30" s="160"/>
      <c r="D30" s="160"/>
      <c r="E30" s="160"/>
      <c r="F30" s="160"/>
      <c r="G30" s="160"/>
      <c r="H30" s="161"/>
      <c r="I30" s="44" t="s">
        <v>166</v>
      </c>
      <c r="J30" s="59"/>
    </row>
    <row r="31" spans="1:10" ht="30" customHeight="1" x14ac:dyDescent="0.25">
      <c r="A31" s="159" t="s">
        <v>153</v>
      </c>
      <c r="B31" s="160"/>
      <c r="C31" s="160"/>
      <c r="D31" s="160"/>
      <c r="E31" s="160"/>
      <c r="F31" s="160"/>
      <c r="G31" s="160"/>
      <c r="H31" s="161"/>
      <c r="I31" s="44" t="s">
        <v>167</v>
      </c>
      <c r="J31" s="59"/>
    </row>
    <row r="32" spans="1:10" ht="30" customHeight="1" x14ac:dyDescent="0.25">
      <c r="A32" s="159" t="s">
        <v>154</v>
      </c>
      <c r="B32" s="160"/>
      <c r="C32" s="160"/>
      <c r="D32" s="160"/>
      <c r="E32" s="160"/>
      <c r="F32" s="160"/>
      <c r="G32" s="160"/>
      <c r="H32" s="161"/>
      <c r="I32" s="44" t="s">
        <v>168</v>
      </c>
      <c r="J32" s="59"/>
    </row>
    <row r="33" spans="1:10" ht="30" customHeight="1" x14ac:dyDescent="0.25">
      <c r="A33" s="159" t="s">
        <v>155</v>
      </c>
      <c r="B33" s="160"/>
      <c r="C33" s="160"/>
      <c r="D33" s="160"/>
      <c r="E33" s="160"/>
      <c r="F33" s="160"/>
      <c r="G33" s="160"/>
      <c r="H33" s="161"/>
      <c r="I33" s="44" t="s">
        <v>166</v>
      </c>
      <c r="J33" s="59"/>
    </row>
    <row r="34" spans="1:10" ht="30" customHeight="1" x14ac:dyDescent="0.25">
      <c r="A34" s="159" t="s">
        <v>156</v>
      </c>
      <c r="B34" s="160"/>
      <c r="C34" s="160"/>
      <c r="D34" s="160"/>
      <c r="E34" s="160"/>
      <c r="F34" s="160"/>
      <c r="G34" s="160"/>
      <c r="H34" s="161"/>
      <c r="I34" s="44" t="s">
        <v>166</v>
      </c>
      <c r="J34" s="59"/>
    </row>
    <row r="35" spans="1:10" ht="30" customHeight="1" x14ac:dyDescent="0.25">
      <c r="A35" s="159" t="s">
        <v>157</v>
      </c>
      <c r="B35" s="160"/>
      <c r="C35" s="160"/>
      <c r="D35" s="160"/>
      <c r="E35" s="160"/>
      <c r="F35" s="160"/>
      <c r="G35" s="160"/>
      <c r="H35" s="161"/>
      <c r="I35" s="44" t="s">
        <v>166</v>
      </c>
      <c r="J35" s="59"/>
    </row>
    <row r="36" spans="1:10" ht="30" customHeight="1" x14ac:dyDescent="0.25">
      <c r="A36" s="159" t="s">
        <v>158</v>
      </c>
      <c r="B36" s="160"/>
      <c r="C36" s="160"/>
      <c r="D36" s="160"/>
      <c r="E36" s="160"/>
      <c r="F36" s="160"/>
      <c r="G36" s="160"/>
      <c r="H36" s="161"/>
      <c r="I36" s="44" t="s">
        <v>166</v>
      </c>
      <c r="J36" s="59"/>
    </row>
    <row r="37" spans="1:10" ht="30" customHeight="1" x14ac:dyDescent="0.25">
      <c r="A37" s="159" t="s">
        <v>159</v>
      </c>
      <c r="B37" s="160"/>
      <c r="C37" s="160"/>
      <c r="D37" s="160"/>
      <c r="E37" s="160"/>
      <c r="F37" s="160"/>
      <c r="G37" s="160"/>
      <c r="H37" s="161"/>
      <c r="I37" s="44" t="s">
        <v>166</v>
      </c>
      <c r="J37" s="59"/>
    </row>
    <row r="38" spans="1:10" ht="30" customHeight="1" x14ac:dyDescent="0.25">
      <c r="A38" s="159" t="s">
        <v>160</v>
      </c>
      <c r="B38" s="160"/>
      <c r="C38" s="160"/>
      <c r="D38" s="160"/>
      <c r="E38" s="160"/>
      <c r="F38" s="160"/>
      <c r="G38" s="160"/>
      <c r="H38" s="161"/>
      <c r="I38" s="44" t="s">
        <v>169</v>
      </c>
      <c r="J38" s="59"/>
    </row>
    <row r="39" spans="1:10" ht="30" customHeight="1" x14ac:dyDescent="0.25">
      <c r="A39" s="159" t="s">
        <v>161</v>
      </c>
      <c r="B39" s="160"/>
      <c r="C39" s="160"/>
      <c r="D39" s="160"/>
      <c r="E39" s="160"/>
      <c r="F39" s="160"/>
      <c r="G39" s="160"/>
      <c r="H39" s="161"/>
      <c r="I39" s="44" t="s">
        <v>169</v>
      </c>
      <c r="J39" s="59"/>
    </row>
    <row r="40" spans="1:10" ht="30" customHeight="1" thickBot="1" x14ac:dyDescent="0.3">
      <c r="A40" s="159" t="s">
        <v>162</v>
      </c>
      <c r="B40" s="160"/>
      <c r="C40" s="160"/>
      <c r="D40" s="160"/>
      <c r="E40" s="160"/>
      <c r="F40" s="160"/>
      <c r="G40" s="160"/>
      <c r="H40" s="161"/>
      <c r="I40" s="44" t="s">
        <v>169</v>
      </c>
      <c r="J40" s="41"/>
    </row>
    <row r="41" spans="1:10" ht="20.100000000000001" customHeight="1" x14ac:dyDescent="0.25">
      <c r="A41" s="154" t="s">
        <v>184</v>
      </c>
      <c r="B41" s="155"/>
      <c r="C41" s="155"/>
      <c r="D41" s="155"/>
      <c r="E41" s="155"/>
      <c r="F41" s="155"/>
      <c r="G41" s="155"/>
      <c r="H41" s="156" t="str">
        <f>+IF(AND(J43="No aplica",J44="No aplica",J45="No aplica",J46="No aplica",J47="No aplica",J48="No aplica"),"No aplica",IF(OR(J43="",J44="",J45="",J46="",J47="",J48=""),"Valide todas las variables",IF(OR(J43="No",J44="No",J45="No",J46="No",J47="No",J48="No"),"No cumple","Cumple")))</f>
        <v>Valide todas las variables</v>
      </c>
      <c r="I41" s="156"/>
      <c r="J41" s="157"/>
    </row>
    <row r="42" spans="1:10" ht="39.950000000000003" customHeight="1" x14ac:dyDescent="0.25">
      <c r="A42" s="132" t="s">
        <v>170</v>
      </c>
      <c r="B42" s="133"/>
      <c r="C42" s="133"/>
      <c r="D42" s="133"/>
      <c r="E42" s="133"/>
      <c r="F42" s="133"/>
      <c r="G42" s="133"/>
      <c r="H42" s="133"/>
      <c r="I42" s="134"/>
      <c r="J42" s="43" t="s">
        <v>110</v>
      </c>
    </row>
    <row r="43" spans="1:10" ht="30" customHeight="1" x14ac:dyDescent="0.25">
      <c r="A43" s="159" t="s">
        <v>198</v>
      </c>
      <c r="B43" s="160"/>
      <c r="C43" s="160"/>
      <c r="D43" s="160"/>
      <c r="E43" s="160"/>
      <c r="F43" s="160"/>
      <c r="G43" s="160"/>
      <c r="H43" s="160"/>
      <c r="I43" s="161"/>
      <c r="J43" s="46"/>
    </row>
    <row r="44" spans="1:10" ht="30" customHeight="1" x14ac:dyDescent="0.25">
      <c r="A44" s="159" t="s">
        <v>199</v>
      </c>
      <c r="B44" s="160"/>
      <c r="C44" s="160"/>
      <c r="D44" s="160"/>
      <c r="E44" s="160"/>
      <c r="F44" s="160"/>
      <c r="G44" s="160"/>
      <c r="H44" s="160"/>
      <c r="I44" s="161"/>
      <c r="J44" s="46"/>
    </row>
    <row r="45" spans="1:10" ht="30" customHeight="1" x14ac:dyDescent="0.25">
      <c r="A45" s="159" t="s">
        <v>171</v>
      </c>
      <c r="B45" s="160"/>
      <c r="C45" s="160"/>
      <c r="D45" s="160"/>
      <c r="E45" s="160"/>
      <c r="F45" s="160"/>
      <c r="G45" s="160"/>
      <c r="H45" s="160"/>
      <c r="I45" s="161"/>
      <c r="J45" s="46"/>
    </row>
    <row r="46" spans="1:10" ht="30" customHeight="1" x14ac:dyDescent="0.25">
      <c r="A46" s="159" t="s">
        <v>172</v>
      </c>
      <c r="B46" s="160"/>
      <c r="C46" s="160"/>
      <c r="D46" s="160"/>
      <c r="E46" s="160"/>
      <c r="F46" s="160"/>
      <c r="G46" s="160"/>
      <c r="H46" s="160"/>
      <c r="I46" s="161"/>
      <c r="J46" s="46"/>
    </row>
    <row r="47" spans="1:10" ht="45" customHeight="1" x14ac:dyDescent="0.25">
      <c r="A47" s="159" t="s">
        <v>200</v>
      </c>
      <c r="B47" s="160"/>
      <c r="C47" s="160"/>
      <c r="D47" s="160"/>
      <c r="E47" s="160"/>
      <c r="F47" s="160"/>
      <c r="G47" s="160"/>
      <c r="H47" s="160"/>
      <c r="I47" s="161"/>
      <c r="J47" s="46"/>
    </row>
    <row r="48" spans="1:10" ht="30" customHeight="1" thickBot="1" x14ac:dyDescent="0.3">
      <c r="A48" s="135" t="s">
        <v>201</v>
      </c>
      <c r="B48" s="136"/>
      <c r="C48" s="136"/>
      <c r="D48" s="136"/>
      <c r="E48" s="136"/>
      <c r="F48" s="136"/>
      <c r="G48" s="136"/>
      <c r="H48" s="136"/>
      <c r="I48" s="137"/>
      <c r="J48" s="41"/>
    </row>
    <row r="49" spans="1:10" ht="20.100000000000001" customHeight="1" x14ac:dyDescent="0.25">
      <c r="A49" s="120" t="s">
        <v>182</v>
      </c>
      <c r="B49" s="121"/>
      <c r="C49" s="121"/>
      <c r="D49" s="121"/>
      <c r="E49" s="121"/>
      <c r="F49" s="121"/>
      <c r="G49" s="171"/>
      <c r="H49" s="168" t="str">
        <f>+IF(AND(J51="No aplica",J52="No aplica",J53="No aplica",J54="No aplica"),"No aplica",IF(OR(J51="",J52="",J53="",J54=""),"Valide todas las variables",IF(OR(J51="No",J52="No",J53="No",J54="No"),"No cumple","Cumple")))</f>
        <v>Valide todas las variables</v>
      </c>
      <c r="I49" s="169"/>
      <c r="J49" s="170"/>
    </row>
    <row r="50" spans="1:10" ht="39.950000000000003" customHeight="1" x14ac:dyDescent="0.25">
      <c r="A50" s="132" t="s">
        <v>147</v>
      </c>
      <c r="B50" s="133"/>
      <c r="C50" s="133"/>
      <c r="D50" s="133"/>
      <c r="E50" s="133"/>
      <c r="F50" s="133"/>
      <c r="G50" s="133"/>
      <c r="H50" s="133"/>
      <c r="I50" s="134"/>
      <c r="J50" s="43" t="s">
        <v>110</v>
      </c>
    </row>
    <row r="51" spans="1:10" ht="30" customHeight="1" x14ac:dyDescent="0.25">
      <c r="A51" s="159" t="s">
        <v>173</v>
      </c>
      <c r="B51" s="160"/>
      <c r="C51" s="160"/>
      <c r="D51" s="160"/>
      <c r="E51" s="160"/>
      <c r="F51" s="160"/>
      <c r="G51" s="160"/>
      <c r="H51" s="160"/>
      <c r="I51" s="161"/>
      <c r="J51" s="46"/>
    </row>
    <row r="52" spans="1:10" ht="30" customHeight="1" x14ac:dyDescent="0.25">
      <c r="A52" s="159" t="s">
        <v>174</v>
      </c>
      <c r="B52" s="160"/>
      <c r="C52" s="160"/>
      <c r="D52" s="160"/>
      <c r="E52" s="160"/>
      <c r="F52" s="160"/>
      <c r="G52" s="160"/>
      <c r="H52" s="160"/>
      <c r="I52" s="161"/>
      <c r="J52" s="46"/>
    </row>
    <row r="53" spans="1:10" ht="30" customHeight="1" x14ac:dyDescent="0.25">
      <c r="A53" s="159" t="s">
        <v>175</v>
      </c>
      <c r="B53" s="160"/>
      <c r="C53" s="160"/>
      <c r="D53" s="160"/>
      <c r="E53" s="160"/>
      <c r="F53" s="160"/>
      <c r="G53" s="160"/>
      <c r="H53" s="160"/>
      <c r="I53" s="161"/>
      <c r="J53" s="46"/>
    </row>
    <row r="54" spans="1:10" ht="30" customHeight="1" thickBot="1" x14ac:dyDescent="0.3">
      <c r="A54" s="135" t="s">
        <v>176</v>
      </c>
      <c r="B54" s="136"/>
      <c r="C54" s="136"/>
      <c r="D54" s="136"/>
      <c r="E54" s="136"/>
      <c r="F54" s="136"/>
      <c r="G54" s="136"/>
      <c r="H54" s="136"/>
      <c r="I54" s="137"/>
      <c r="J54" s="41"/>
    </row>
    <row r="55" spans="1:10" ht="50.1" customHeight="1" x14ac:dyDescent="0.25">
      <c r="A55" s="162" t="s">
        <v>177</v>
      </c>
      <c r="B55" s="163"/>
      <c r="C55" s="163"/>
      <c r="D55" s="163"/>
      <c r="E55" s="163"/>
      <c r="F55" s="163"/>
      <c r="G55" s="163"/>
      <c r="H55" s="163"/>
      <c r="I55" s="163"/>
      <c r="J55" s="164"/>
    </row>
    <row r="56" spans="1:10" ht="200.1" customHeight="1" thickBot="1" x14ac:dyDescent="0.3">
      <c r="A56" s="165"/>
      <c r="B56" s="166"/>
      <c r="C56" s="166"/>
      <c r="D56" s="166"/>
      <c r="E56" s="166"/>
      <c r="F56" s="166"/>
      <c r="G56" s="166"/>
      <c r="H56" s="166"/>
      <c r="I56" s="166"/>
      <c r="J56" s="167"/>
    </row>
    <row r="57" spans="1:10" ht="50.1" customHeight="1" x14ac:dyDescent="0.25">
      <c r="A57" s="162" t="s">
        <v>81</v>
      </c>
      <c r="B57" s="163"/>
      <c r="C57" s="163"/>
      <c r="D57" s="163"/>
      <c r="E57" s="163"/>
      <c r="F57" s="163"/>
      <c r="G57" s="163"/>
      <c r="H57" s="163"/>
      <c r="I57" s="163"/>
      <c r="J57" s="164"/>
    </row>
    <row r="58" spans="1:10" ht="200.1" customHeight="1" thickBot="1" x14ac:dyDescent="0.3">
      <c r="A58" s="165"/>
      <c r="B58" s="166"/>
      <c r="C58" s="166"/>
      <c r="D58" s="166"/>
      <c r="E58" s="166"/>
      <c r="F58" s="166"/>
      <c r="G58" s="166"/>
      <c r="H58" s="166"/>
      <c r="I58" s="166"/>
      <c r="J58" s="167"/>
    </row>
  </sheetData>
  <sheetProtection algorithmName="SHA-512" hashValue="SVJak+en5rzu1jJ+208xDdsUYBh7wZWLULo+mwOBlS3wQ+AFkQVVFyC8o/PhLCgWxxkOJdkGt+0VITCDTcVTtw==" saltValue="PL/HZrRbv13tHQJxzUnrDg==" spinCount="100000" sheet="1" objects="1" scenarios="1"/>
  <mergeCells count="81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3:H23"/>
    <mergeCell ref="A15:G15"/>
    <mergeCell ref="H15:I15"/>
    <mergeCell ref="A16:I16"/>
    <mergeCell ref="A17:G17"/>
    <mergeCell ref="H17:I17"/>
    <mergeCell ref="A18:G18"/>
    <mergeCell ref="H18:I18"/>
    <mergeCell ref="A19:G19"/>
    <mergeCell ref="H19:J19"/>
    <mergeCell ref="A20:I20"/>
    <mergeCell ref="A21:H21"/>
    <mergeCell ref="A22:H22"/>
    <mergeCell ref="A35:H35"/>
    <mergeCell ref="A24:H24"/>
    <mergeCell ref="A25:H25"/>
    <mergeCell ref="A26:I26"/>
    <mergeCell ref="A27:H27"/>
    <mergeCell ref="A28:H28"/>
    <mergeCell ref="A29:H29"/>
    <mergeCell ref="A30:H30"/>
    <mergeCell ref="A31:H31"/>
    <mergeCell ref="A32:H32"/>
    <mergeCell ref="A33:H33"/>
    <mergeCell ref="A34:H34"/>
    <mergeCell ref="A47:I47"/>
    <mergeCell ref="A36:H36"/>
    <mergeCell ref="A37:H37"/>
    <mergeCell ref="A38:H38"/>
    <mergeCell ref="A39:H39"/>
    <mergeCell ref="A40:H40"/>
    <mergeCell ref="A41:G41"/>
    <mergeCell ref="H41:J41"/>
    <mergeCell ref="A42:I42"/>
    <mergeCell ref="A43:I43"/>
    <mergeCell ref="A44:I44"/>
    <mergeCell ref="A45:I45"/>
    <mergeCell ref="A46:I46"/>
    <mergeCell ref="A58:J58"/>
    <mergeCell ref="A48:I48"/>
    <mergeCell ref="A49:G49"/>
    <mergeCell ref="H49:J49"/>
    <mergeCell ref="A50:I50"/>
    <mergeCell ref="A51:I51"/>
    <mergeCell ref="A52:I52"/>
    <mergeCell ref="A53:I53"/>
    <mergeCell ref="A54:I54"/>
    <mergeCell ref="A55:J55"/>
    <mergeCell ref="A56:J56"/>
    <mergeCell ref="A57:J57"/>
  </mergeCells>
  <conditionalFormatting sqref="C2:C3 J12:J15 J17:J18 J43:J48 J51:J54">
    <cfRule type="containsBlanks" dxfId="36" priority="16">
      <formula>LEN(TRIM(C2))=0</formula>
    </cfRule>
  </conditionalFormatting>
  <conditionalFormatting sqref="C6:C8">
    <cfRule type="containsBlanks" dxfId="35" priority="1">
      <formula>LEN(TRIM(C6))=0</formula>
    </cfRule>
  </conditionalFormatting>
  <conditionalFormatting sqref="E4:E5">
    <cfRule type="containsBlanks" dxfId="34" priority="11">
      <formula>LEN(TRIM(E4))=0</formula>
    </cfRule>
  </conditionalFormatting>
  <conditionalFormatting sqref="G2">
    <cfRule type="containsBlanks" dxfId="33" priority="13">
      <formula>LEN(TRIM(G2))=0</formula>
    </cfRule>
  </conditionalFormatting>
  <conditionalFormatting sqref="H3">
    <cfRule type="containsBlanks" dxfId="32" priority="14">
      <formula>LEN(TRIM(H3))=0</formula>
    </cfRule>
  </conditionalFormatting>
  <conditionalFormatting sqref="H6:H7">
    <cfRule type="containsBlanks" dxfId="31" priority="12">
      <formula>LEN(TRIM(H6))=0</formula>
    </cfRule>
  </conditionalFormatting>
  <conditionalFormatting sqref="H10">
    <cfRule type="containsText" dxfId="30" priority="8" operator="containsText" text="No cumple">
      <formula>NOT(ISERROR(SEARCH("No cumple",H10)))</formula>
    </cfRule>
    <cfRule type="containsText" dxfId="29" priority="9" operator="containsText" text="Cumple">
      <formula>NOT(ISERROR(SEARCH("Cumple",H10)))</formula>
    </cfRule>
  </conditionalFormatting>
  <conditionalFormatting sqref="H19">
    <cfRule type="containsText" dxfId="28" priority="6" operator="containsText" text="No cumple">
      <formula>NOT(ISERROR(SEARCH("No cumple",H19)))</formula>
    </cfRule>
    <cfRule type="containsText" dxfId="27" priority="7" operator="containsText" text="Cumple">
      <formula>NOT(ISERROR(SEARCH("Cumple",H19)))</formula>
    </cfRule>
  </conditionalFormatting>
  <conditionalFormatting sqref="H41">
    <cfRule type="containsText" dxfId="26" priority="4" operator="containsText" text="No cumple">
      <formula>NOT(ISERROR(SEARCH("No cumple",H41)))</formula>
    </cfRule>
    <cfRule type="containsText" dxfId="25" priority="5" operator="containsText" text="Cumple">
      <formula>NOT(ISERROR(SEARCH("Cumple",H41)))</formula>
    </cfRule>
  </conditionalFormatting>
  <conditionalFormatting sqref="H49">
    <cfRule type="containsText" dxfId="24" priority="2" operator="containsText" text="No cumple">
      <formula>NOT(ISERROR(SEARCH("No cumple",H49)))</formula>
    </cfRule>
    <cfRule type="containsText" dxfId="23" priority="3" operator="containsText" text="Cumple">
      <formula>NOT(ISERROR(SEARCH("Cumple",H49)))</formula>
    </cfRule>
  </conditionalFormatting>
  <conditionalFormatting sqref="J2">
    <cfRule type="containsBlanks" dxfId="22" priority="15">
      <formula>LEN(TRIM(J2))=0</formula>
    </cfRule>
  </conditionalFormatting>
  <conditionalFormatting sqref="J21:J25 J27:J40">
    <cfRule type="containsBlanks" dxfId="21" priority="10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MEDIA JORNADA Y JORNADA COMPLETA RAJ SRPA&amp;R&amp;"Arial,Normal"&amp;10F1.A53.G27.P 
Versión 1 
Página &amp;P de &amp;N 
21/05/2024 
Clasificación de la Información 
Clasificada</oddHeader>
    <oddFooter>&amp;C&amp;G</oddFooter>
  </headerFooter>
  <rowBreaks count="3" manualBreakCount="3">
    <brk id="9" max="16383" man="1"/>
    <brk id="46" max="9" man="1"/>
    <brk id="5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9747ECE-582D-4788-97B9-CF9268B0415B}">
          <x14:formula1>
            <xm:f>Tablas!$E$2:$E$4</xm:f>
          </x14:formula1>
          <xm:sqref>J12:J15 J17:J18 J43:J48 J51:J54 J21:J25 J27:J40</xm:sqref>
        </x14:dataValidation>
        <x14:dataValidation type="list" allowBlank="1" showInputMessage="1" showErrorMessage="1" xr:uid="{B4E4AC98-2A16-4763-97CE-FD65ABBBCF9C}">
          <x14:formula1>
            <xm:f>Tablas!$H$2:$H$6</xm:f>
          </x14:formula1>
          <xm:sqref>C3:E3</xm:sqref>
        </x14:dataValidation>
        <x14:dataValidation type="list" allowBlank="1" showInputMessage="1" showErrorMessage="1" xr:uid="{0FEB6F5F-9BF7-4838-B5BE-ACF24499FB9B}">
          <x14:formula1>
            <xm:f>Tablas!$L$2:$L$9</xm:f>
          </x14:formula1>
          <xm:sqref>C7:E7</xm:sqref>
        </x14:dataValidation>
        <x14:dataValidation type="list" allowBlank="1" showInputMessage="1" showErrorMessage="1" xr:uid="{81C61850-BB6C-45CB-B362-73E48F31D018}">
          <x14:formula1>
            <xm:f>Tablas!$K$2:$K$3</xm:f>
          </x14:formula1>
          <xm:sqref>H6:J6</xm:sqref>
        </x14:dataValidation>
        <x14:dataValidation type="list" allowBlank="1" showInputMessage="1" showErrorMessage="1" xr:uid="{A2AF673E-C596-46A4-A221-128DAEB1C282}">
          <x14:formula1>
            <xm:f>Tablas!$J$2:$J$7</xm:f>
          </x14:formula1>
          <xm:sqref>C6:E6</xm:sqref>
        </x14:dataValidation>
        <x14:dataValidation type="list" allowBlank="1" showInputMessage="1" showErrorMessage="1" xr:uid="{7F4081FA-6649-4378-B89D-FD21C3F45DBA}">
          <x14:formula1>
            <xm:f>Tablas!$I$2:$I$5</xm:f>
          </x14:formula1>
          <xm:sqref>E4:J4</xm:sqref>
        </x14:dataValidation>
        <x14:dataValidation type="list" allowBlank="1" showInputMessage="1" showErrorMessage="1" xr:uid="{0EC758AE-3D58-43E3-8DAB-4941EFC3990D}">
          <x14:formula1>
            <xm:f>Tablas!$G$2:$G$3</xm:f>
          </x14:formula1>
          <xm:sqref>J2</xm:sqref>
        </x14:dataValidation>
        <x14:dataValidation type="list" allowBlank="1" showInputMessage="1" showErrorMessage="1" xr:uid="{70DD9E73-A3AC-4BA0-9B85-ECB6A864C1F7}">
          <x14:formula1>
            <xm:f>Tablas!$C$2</xm:f>
          </x14:formula1>
          <xm:sqref>H52:I54 H44:I48 H22:H25 H27:H40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5E78-FCF9-4169-81A3-793C10F66E22}">
  <sheetPr>
    <pageSetUpPr fitToPage="1"/>
  </sheetPr>
  <dimension ref="A1:J58"/>
  <sheetViews>
    <sheetView showGridLines="0" view="pageBreakPreview" zoomScaleNormal="80" zoomScaleSheetLayoutView="100" workbookViewId="0">
      <selection sqref="A1:J1"/>
    </sheetView>
  </sheetViews>
  <sheetFormatPr baseColWidth="10" defaultRowHeight="15" x14ac:dyDescent="0.25"/>
  <sheetData>
    <row r="1" spans="1:10" x14ac:dyDescent="0.25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145" t="s">
        <v>66</v>
      </c>
      <c r="B2" s="146"/>
      <c r="C2" s="144"/>
      <c r="D2" s="144"/>
      <c r="E2" s="144"/>
      <c r="F2" s="42" t="s">
        <v>67</v>
      </c>
      <c r="G2" s="147"/>
      <c r="H2" s="147"/>
      <c r="I2" s="42" t="s">
        <v>68</v>
      </c>
      <c r="J2" s="46"/>
    </row>
    <row r="3" spans="1:10" x14ac:dyDescent="0.25">
      <c r="A3" s="145" t="s">
        <v>69</v>
      </c>
      <c r="B3" s="146"/>
      <c r="C3" s="110"/>
      <c r="D3" s="110"/>
      <c r="E3" s="110"/>
      <c r="F3" s="146" t="s">
        <v>108</v>
      </c>
      <c r="G3" s="146"/>
      <c r="H3" s="110"/>
      <c r="I3" s="110"/>
      <c r="J3" s="112"/>
    </row>
    <row r="4" spans="1:10" x14ac:dyDescent="0.25">
      <c r="A4" s="145" t="s">
        <v>70</v>
      </c>
      <c r="B4" s="146"/>
      <c r="C4" s="146"/>
      <c r="D4" s="146"/>
      <c r="E4" s="110"/>
      <c r="F4" s="110"/>
      <c r="G4" s="110"/>
      <c r="H4" s="110"/>
      <c r="I4" s="110"/>
      <c r="J4" s="112"/>
    </row>
    <row r="5" spans="1:10" x14ac:dyDescent="0.25">
      <c r="A5" s="145" t="s">
        <v>71</v>
      </c>
      <c r="B5" s="146"/>
      <c r="C5" s="146"/>
      <c r="D5" s="146"/>
      <c r="E5" s="110"/>
      <c r="F5" s="110"/>
      <c r="G5" s="110"/>
      <c r="H5" s="110"/>
      <c r="I5" s="110"/>
      <c r="J5" s="112"/>
    </row>
    <row r="6" spans="1:10" x14ac:dyDescent="0.25">
      <c r="A6" s="145" t="s">
        <v>72</v>
      </c>
      <c r="B6" s="146"/>
      <c r="C6" s="144"/>
      <c r="D6" s="144"/>
      <c r="E6" s="144"/>
      <c r="F6" s="146" t="s">
        <v>73</v>
      </c>
      <c r="G6" s="146"/>
      <c r="H6" s="144"/>
      <c r="I6" s="144"/>
      <c r="J6" s="158"/>
    </row>
    <row r="7" spans="1:10" x14ac:dyDescent="0.25">
      <c r="A7" s="145" t="s">
        <v>61</v>
      </c>
      <c r="B7" s="146"/>
      <c r="C7" s="144"/>
      <c r="D7" s="144"/>
      <c r="E7" s="144"/>
      <c r="F7" s="146" t="s">
        <v>108</v>
      </c>
      <c r="G7" s="146"/>
      <c r="H7" s="110"/>
      <c r="I7" s="110"/>
      <c r="J7" s="112"/>
    </row>
    <row r="8" spans="1:10" ht="15.75" thickBot="1" x14ac:dyDescent="0.3">
      <c r="A8" s="148" t="s">
        <v>139</v>
      </c>
      <c r="B8" s="149"/>
      <c r="C8" s="150"/>
      <c r="D8" s="150"/>
      <c r="E8" s="150"/>
      <c r="F8" s="151"/>
      <c r="G8" s="152"/>
      <c r="H8" s="152"/>
      <c r="I8" s="152"/>
      <c r="J8" s="153"/>
    </row>
    <row r="9" spans="1:10" ht="20.100000000000001" customHeight="1" thickBot="1" x14ac:dyDescent="0.3">
      <c r="A9" s="141" t="s">
        <v>74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0" ht="20.100000000000001" customHeight="1" x14ac:dyDescent="0.25">
      <c r="A10" s="154" t="s">
        <v>180</v>
      </c>
      <c r="B10" s="155"/>
      <c r="C10" s="155"/>
      <c r="D10" s="155"/>
      <c r="E10" s="155"/>
      <c r="F10" s="155"/>
      <c r="G10" s="155"/>
      <c r="H10" s="156" t="str">
        <f>+IF(AND(J12="No aplica",J13="No aplica",J14="No aplica",J15="No aplica",J17="No aplica",J18="No aplica"),"No aplica",IF(OR(J12="",J13="",J14="",J15="",J17="",J18=""),"Valide todas las variables",IF(OR(J12="No",J13="No",J14="No",J15="No",J17="No",J18="No"),"No cumple","Cumple")))</f>
        <v>Valide todas las variables</v>
      </c>
      <c r="I10" s="156"/>
      <c r="J10" s="157"/>
    </row>
    <row r="11" spans="1:10" ht="39.950000000000003" customHeight="1" x14ac:dyDescent="0.25">
      <c r="A11" s="132" t="s">
        <v>77</v>
      </c>
      <c r="B11" s="133"/>
      <c r="C11" s="133"/>
      <c r="D11" s="133"/>
      <c r="E11" s="133"/>
      <c r="F11" s="133"/>
      <c r="G11" s="133"/>
      <c r="H11" s="133"/>
      <c r="I11" s="134"/>
      <c r="J11" s="43" t="s">
        <v>110</v>
      </c>
    </row>
    <row r="12" spans="1:10" ht="30" customHeight="1" x14ac:dyDescent="0.25">
      <c r="A12" s="122" t="s">
        <v>188</v>
      </c>
      <c r="B12" s="123"/>
      <c r="C12" s="123"/>
      <c r="D12" s="123"/>
      <c r="E12" s="123"/>
      <c r="F12" s="123"/>
      <c r="G12" s="124"/>
      <c r="H12" s="126" t="s">
        <v>186</v>
      </c>
      <c r="I12" s="127"/>
      <c r="J12" s="46"/>
    </row>
    <row r="13" spans="1:10" ht="30" customHeight="1" x14ac:dyDescent="0.25">
      <c r="A13" s="122" t="s">
        <v>79</v>
      </c>
      <c r="B13" s="123"/>
      <c r="C13" s="123"/>
      <c r="D13" s="123"/>
      <c r="E13" s="123"/>
      <c r="F13" s="123"/>
      <c r="G13" s="124"/>
      <c r="H13" s="128"/>
      <c r="I13" s="129"/>
      <c r="J13" s="46"/>
    </row>
    <row r="14" spans="1:10" ht="30" customHeight="1" x14ac:dyDescent="0.25">
      <c r="A14" s="122" t="s">
        <v>189</v>
      </c>
      <c r="B14" s="123"/>
      <c r="C14" s="123"/>
      <c r="D14" s="123"/>
      <c r="E14" s="123"/>
      <c r="F14" s="123"/>
      <c r="G14" s="124"/>
      <c r="H14" s="130"/>
      <c r="I14" s="131"/>
      <c r="J14" s="46"/>
    </row>
    <row r="15" spans="1:10" ht="30" customHeight="1" x14ac:dyDescent="0.25">
      <c r="A15" s="122" t="s">
        <v>78</v>
      </c>
      <c r="B15" s="123"/>
      <c r="C15" s="123"/>
      <c r="D15" s="123"/>
      <c r="E15" s="123"/>
      <c r="F15" s="123"/>
      <c r="G15" s="124"/>
      <c r="H15" s="125" t="s">
        <v>146</v>
      </c>
      <c r="I15" s="125"/>
      <c r="J15" s="46"/>
    </row>
    <row r="16" spans="1:10" ht="39.950000000000003" customHeight="1" x14ac:dyDescent="0.25">
      <c r="A16" s="132" t="s">
        <v>191</v>
      </c>
      <c r="B16" s="133"/>
      <c r="C16" s="133"/>
      <c r="D16" s="133"/>
      <c r="E16" s="133"/>
      <c r="F16" s="133"/>
      <c r="G16" s="133"/>
      <c r="H16" s="133"/>
      <c r="I16" s="134"/>
      <c r="J16" s="43" t="s">
        <v>110</v>
      </c>
    </row>
    <row r="17" spans="1:10" ht="30" customHeight="1" x14ac:dyDescent="0.25">
      <c r="A17" s="122" t="s">
        <v>80</v>
      </c>
      <c r="B17" s="123"/>
      <c r="C17" s="123"/>
      <c r="D17" s="123"/>
      <c r="E17" s="123"/>
      <c r="F17" s="123"/>
      <c r="G17" s="124"/>
      <c r="H17" s="125" t="s">
        <v>146</v>
      </c>
      <c r="I17" s="125"/>
      <c r="J17" s="46"/>
    </row>
    <row r="18" spans="1:10" ht="30" customHeight="1" thickBot="1" x14ac:dyDescent="0.3">
      <c r="A18" s="135" t="s">
        <v>190</v>
      </c>
      <c r="B18" s="136"/>
      <c r="C18" s="136"/>
      <c r="D18" s="136"/>
      <c r="E18" s="136"/>
      <c r="F18" s="136"/>
      <c r="G18" s="137"/>
      <c r="H18" s="125" t="s">
        <v>187</v>
      </c>
      <c r="I18" s="125"/>
      <c r="J18" s="41"/>
    </row>
    <row r="19" spans="1:10" ht="20.100000000000001" customHeight="1" x14ac:dyDescent="0.25">
      <c r="A19" s="154" t="s">
        <v>181</v>
      </c>
      <c r="B19" s="155"/>
      <c r="C19" s="155"/>
      <c r="D19" s="155"/>
      <c r="E19" s="155"/>
      <c r="F19" s="155"/>
      <c r="G19" s="155"/>
      <c r="H19" s="156" t="str">
        <f>+IF(AND(J21="No aplica",J22="No aplica",J23="No aplica",J24="No aplica",J25="No aplica",J27="No aplica",J28="No aplica",J29="No aplica",J30="No aplica",J31="No aplica",J32="No aplica",J33="No aplica",J34="No aplica",J35="No aplica",J36="No aplica",J37="No aplica",J38="No aplica",J39="No aplica",J40="No aplica"),"No aplica",IF(OR(J21="",J22="",J23="",J24="",J25="",J27="",J28="",J29="",J30="",J31="",J32="",J33="",J34="",J35="",J36="",J37="",J38="",J39="",J40=""),"Valide todas las variables",IF(OR(J21="No",J22="No",J23="No",J24="No",J25="No",J27="No",J28="No",J29="No",J30="No",J31="No",J32="No",J33="No",J34="No",J35="No",J36="No",J37="No",J38="No",J39="No",J40="No"),"No cumple","Cumple")))</f>
        <v>Valide todas las variables</v>
      </c>
      <c r="I19" s="156"/>
      <c r="J19" s="157"/>
    </row>
    <row r="20" spans="1:10" ht="30" customHeight="1" x14ac:dyDescent="0.25">
      <c r="A20" s="132" t="s">
        <v>148</v>
      </c>
      <c r="B20" s="133"/>
      <c r="C20" s="133"/>
      <c r="D20" s="133"/>
      <c r="E20" s="133"/>
      <c r="F20" s="133"/>
      <c r="G20" s="133"/>
      <c r="H20" s="133"/>
      <c r="I20" s="134"/>
      <c r="J20" s="43" t="s">
        <v>110</v>
      </c>
    </row>
    <row r="21" spans="1:10" ht="30" customHeight="1" x14ac:dyDescent="0.25">
      <c r="A21" s="159" t="s">
        <v>192</v>
      </c>
      <c r="B21" s="160"/>
      <c r="C21" s="160"/>
      <c r="D21" s="160"/>
      <c r="E21" s="160"/>
      <c r="F21" s="160"/>
      <c r="G21" s="160"/>
      <c r="H21" s="161"/>
      <c r="I21" s="44" t="s">
        <v>163</v>
      </c>
      <c r="J21" s="46"/>
    </row>
    <row r="22" spans="1:10" ht="30" customHeight="1" x14ac:dyDescent="0.25">
      <c r="A22" s="159" t="s">
        <v>193</v>
      </c>
      <c r="B22" s="160"/>
      <c r="C22" s="160"/>
      <c r="D22" s="160"/>
      <c r="E22" s="160"/>
      <c r="F22" s="160"/>
      <c r="G22" s="160"/>
      <c r="H22" s="161"/>
      <c r="I22" s="44" t="s">
        <v>163</v>
      </c>
      <c r="J22" s="46"/>
    </row>
    <row r="23" spans="1:10" ht="30" customHeight="1" x14ac:dyDescent="0.25">
      <c r="A23" s="159" t="s">
        <v>194</v>
      </c>
      <c r="B23" s="160"/>
      <c r="C23" s="160"/>
      <c r="D23" s="160"/>
      <c r="E23" s="160"/>
      <c r="F23" s="160"/>
      <c r="G23" s="160"/>
      <c r="H23" s="161"/>
      <c r="I23" s="44" t="s">
        <v>164</v>
      </c>
      <c r="J23" s="46"/>
    </row>
    <row r="24" spans="1:10" ht="30" customHeight="1" x14ac:dyDescent="0.25">
      <c r="A24" s="159" t="s">
        <v>195</v>
      </c>
      <c r="B24" s="160"/>
      <c r="C24" s="160"/>
      <c r="D24" s="160"/>
      <c r="E24" s="160"/>
      <c r="F24" s="160"/>
      <c r="G24" s="160"/>
      <c r="H24" s="161"/>
      <c r="I24" s="44" t="s">
        <v>197</v>
      </c>
      <c r="J24" s="46"/>
    </row>
    <row r="25" spans="1:10" ht="30" customHeight="1" x14ac:dyDescent="0.25">
      <c r="A25" s="159" t="s">
        <v>196</v>
      </c>
      <c r="B25" s="160"/>
      <c r="C25" s="160"/>
      <c r="D25" s="160"/>
      <c r="E25" s="160"/>
      <c r="F25" s="160"/>
      <c r="G25" s="160"/>
      <c r="H25" s="161"/>
      <c r="I25" s="44" t="s">
        <v>163</v>
      </c>
      <c r="J25" s="46"/>
    </row>
    <row r="26" spans="1:10" ht="30" customHeight="1" x14ac:dyDescent="0.25">
      <c r="A26" s="132" t="s">
        <v>148</v>
      </c>
      <c r="B26" s="133"/>
      <c r="C26" s="133"/>
      <c r="D26" s="133"/>
      <c r="E26" s="133"/>
      <c r="F26" s="133"/>
      <c r="G26" s="133"/>
      <c r="H26" s="133"/>
      <c r="I26" s="134"/>
      <c r="J26" s="43" t="s">
        <v>110</v>
      </c>
    </row>
    <row r="27" spans="1:10" ht="30" customHeight="1" x14ac:dyDescent="0.25">
      <c r="A27" s="159" t="s">
        <v>149</v>
      </c>
      <c r="B27" s="160"/>
      <c r="C27" s="160"/>
      <c r="D27" s="160"/>
      <c r="E27" s="160"/>
      <c r="F27" s="160"/>
      <c r="G27" s="160"/>
      <c r="H27" s="161"/>
      <c r="I27" s="44" t="s">
        <v>165</v>
      </c>
      <c r="J27" s="46"/>
    </row>
    <row r="28" spans="1:10" ht="30" customHeight="1" x14ac:dyDescent="0.25">
      <c r="A28" s="159" t="s">
        <v>150</v>
      </c>
      <c r="B28" s="160"/>
      <c r="C28" s="160"/>
      <c r="D28" s="160"/>
      <c r="E28" s="160"/>
      <c r="F28" s="160"/>
      <c r="G28" s="160"/>
      <c r="H28" s="161"/>
      <c r="I28" s="44" t="s">
        <v>166</v>
      </c>
      <c r="J28" s="46"/>
    </row>
    <row r="29" spans="1:10" ht="30" customHeight="1" x14ac:dyDescent="0.25">
      <c r="A29" s="159" t="s">
        <v>151</v>
      </c>
      <c r="B29" s="160"/>
      <c r="C29" s="160"/>
      <c r="D29" s="160"/>
      <c r="E29" s="160"/>
      <c r="F29" s="160"/>
      <c r="G29" s="160"/>
      <c r="H29" s="161"/>
      <c r="I29" s="44" t="s">
        <v>166</v>
      </c>
      <c r="J29" s="59"/>
    </row>
    <row r="30" spans="1:10" ht="30" customHeight="1" x14ac:dyDescent="0.25">
      <c r="A30" s="159" t="s">
        <v>152</v>
      </c>
      <c r="B30" s="160"/>
      <c r="C30" s="160"/>
      <c r="D30" s="160"/>
      <c r="E30" s="160"/>
      <c r="F30" s="160"/>
      <c r="G30" s="160"/>
      <c r="H30" s="161"/>
      <c r="I30" s="44" t="s">
        <v>166</v>
      </c>
      <c r="J30" s="59"/>
    </row>
    <row r="31" spans="1:10" ht="30" customHeight="1" x14ac:dyDescent="0.25">
      <c r="A31" s="159" t="s">
        <v>153</v>
      </c>
      <c r="B31" s="160"/>
      <c r="C31" s="160"/>
      <c r="D31" s="160"/>
      <c r="E31" s="160"/>
      <c r="F31" s="160"/>
      <c r="G31" s="160"/>
      <c r="H31" s="161"/>
      <c r="I31" s="44" t="s">
        <v>167</v>
      </c>
      <c r="J31" s="59"/>
    </row>
    <row r="32" spans="1:10" ht="30" customHeight="1" x14ac:dyDescent="0.25">
      <c r="A32" s="159" t="s">
        <v>154</v>
      </c>
      <c r="B32" s="160"/>
      <c r="C32" s="160"/>
      <c r="D32" s="160"/>
      <c r="E32" s="160"/>
      <c r="F32" s="160"/>
      <c r="G32" s="160"/>
      <c r="H32" s="161"/>
      <c r="I32" s="44" t="s">
        <v>168</v>
      </c>
      <c r="J32" s="59"/>
    </row>
    <row r="33" spans="1:10" ht="30" customHeight="1" x14ac:dyDescent="0.25">
      <c r="A33" s="159" t="s">
        <v>155</v>
      </c>
      <c r="B33" s="160"/>
      <c r="C33" s="160"/>
      <c r="D33" s="160"/>
      <c r="E33" s="160"/>
      <c r="F33" s="160"/>
      <c r="G33" s="160"/>
      <c r="H33" s="161"/>
      <c r="I33" s="44" t="s">
        <v>166</v>
      </c>
      <c r="J33" s="59"/>
    </row>
    <row r="34" spans="1:10" ht="30" customHeight="1" x14ac:dyDescent="0.25">
      <c r="A34" s="159" t="s">
        <v>156</v>
      </c>
      <c r="B34" s="160"/>
      <c r="C34" s="160"/>
      <c r="D34" s="160"/>
      <c r="E34" s="160"/>
      <c r="F34" s="160"/>
      <c r="G34" s="160"/>
      <c r="H34" s="161"/>
      <c r="I34" s="44" t="s">
        <v>166</v>
      </c>
      <c r="J34" s="59"/>
    </row>
    <row r="35" spans="1:10" ht="30" customHeight="1" x14ac:dyDescent="0.25">
      <c r="A35" s="159" t="s">
        <v>157</v>
      </c>
      <c r="B35" s="160"/>
      <c r="C35" s="160"/>
      <c r="D35" s="160"/>
      <c r="E35" s="160"/>
      <c r="F35" s="160"/>
      <c r="G35" s="160"/>
      <c r="H35" s="161"/>
      <c r="I35" s="44" t="s">
        <v>166</v>
      </c>
      <c r="J35" s="59"/>
    </row>
    <row r="36" spans="1:10" ht="30" customHeight="1" x14ac:dyDescent="0.25">
      <c r="A36" s="159" t="s">
        <v>158</v>
      </c>
      <c r="B36" s="160"/>
      <c r="C36" s="160"/>
      <c r="D36" s="160"/>
      <c r="E36" s="160"/>
      <c r="F36" s="160"/>
      <c r="G36" s="160"/>
      <c r="H36" s="161"/>
      <c r="I36" s="44" t="s">
        <v>166</v>
      </c>
      <c r="J36" s="59"/>
    </row>
    <row r="37" spans="1:10" ht="30" customHeight="1" x14ac:dyDescent="0.25">
      <c r="A37" s="159" t="s">
        <v>159</v>
      </c>
      <c r="B37" s="160"/>
      <c r="C37" s="160"/>
      <c r="D37" s="160"/>
      <c r="E37" s="160"/>
      <c r="F37" s="160"/>
      <c r="G37" s="160"/>
      <c r="H37" s="161"/>
      <c r="I37" s="44" t="s">
        <v>166</v>
      </c>
      <c r="J37" s="59"/>
    </row>
    <row r="38" spans="1:10" ht="30" customHeight="1" x14ac:dyDescent="0.25">
      <c r="A38" s="159" t="s">
        <v>160</v>
      </c>
      <c r="B38" s="160"/>
      <c r="C38" s="160"/>
      <c r="D38" s="160"/>
      <c r="E38" s="160"/>
      <c r="F38" s="160"/>
      <c r="G38" s="160"/>
      <c r="H38" s="161"/>
      <c r="I38" s="44" t="s">
        <v>169</v>
      </c>
      <c r="J38" s="59"/>
    </row>
    <row r="39" spans="1:10" ht="30" customHeight="1" x14ac:dyDescent="0.25">
      <c r="A39" s="159" t="s">
        <v>161</v>
      </c>
      <c r="B39" s="160"/>
      <c r="C39" s="160"/>
      <c r="D39" s="160"/>
      <c r="E39" s="160"/>
      <c r="F39" s="160"/>
      <c r="G39" s="160"/>
      <c r="H39" s="161"/>
      <c r="I39" s="44" t="s">
        <v>169</v>
      </c>
      <c r="J39" s="59"/>
    </row>
    <row r="40" spans="1:10" ht="30" customHeight="1" thickBot="1" x14ac:dyDescent="0.3">
      <c r="A40" s="159" t="s">
        <v>162</v>
      </c>
      <c r="B40" s="160"/>
      <c r="C40" s="160"/>
      <c r="D40" s="160"/>
      <c r="E40" s="160"/>
      <c r="F40" s="160"/>
      <c r="G40" s="160"/>
      <c r="H40" s="161"/>
      <c r="I40" s="44" t="s">
        <v>169</v>
      </c>
      <c r="J40" s="41"/>
    </row>
    <row r="41" spans="1:10" ht="20.100000000000001" customHeight="1" x14ac:dyDescent="0.25">
      <c r="A41" s="154" t="s">
        <v>184</v>
      </c>
      <c r="B41" s="155"/>
      <c r="C41" s="155"/>
      <c r="D41" s="155"/>
      <c r="E41" s="155"/>
      <c r="F41" s="155"/>
      <c r="G41" s="155"/>
      <c r="H41" s="156" t="str">
        <f>+IF(AND(J43="No aplica",J44="No aplica",J45="No aplica",J46="No aplica",J47="No aplica",J48="No aplica"),"No aplica",IF(OR(J43="",J44="",J45="",J46="",J47="",J48=""),"Valide todas las variables",IF(OR(J43="No",J44="No",J45="No",J46="No",J47="No",J48="No"),"No cumple","Cumple")))</f>
        <v>Valide todas las variables</v>
      </c>
      <c r="I41" s="156"/>
      <c r="J41" s="157"/>
    </row>
    <row r="42" spans="1:10" ht="39.950000000000003" customHeight="1" x14ac:dyDescent="0.25">
      <c r="A42" s="132" t="s">
        <v>170</v>
      </c>
      <c r="B42" s="133"/>
      <c r="C42" s="133"/>
      <c r="D42" s="133"/>
      <c r="E42" s="133"/>
      <c r="F42" s="133"/>
      <c r="G42" s="133"/>
      <c r="H42" s="133"/>
      <c r="I42" s="134"/>
      <c r="J42" s="43" t="s">
        <v>110</v>
      </c>
    </row>
    <row r="43" spans="1:10" ht="30" customHeight="1" x14ac:dyDescent="0.25">
      <c r="A43" s="159" t="s">
        <v>198</v>
      </c>
      <c r="B43" s="160"/>
      <c r="C43" s="160"/>
      <c r="D43" s="160"/>
      <c r="E43" s="160"/>
      <c r="F43" s="160"/>
      <c r="G43" s="160"/>
      <c r="H43" s="160"/>
      <c r="I43" s="161"/>
      <c r="J43" s="46"/>
    </row>
    <row r="44" spans="1:10" ht="30" customHeight="1" x14ac:dyDescent="0.25">
      <c r="A44" s="159" t="s">
        <v>199</v>
      </c>
      <c r="B44" s="160"/>
      <c r="C44" s="160"/>
      <c r="D44" s="160"/>
      <c r="E44" s="160"/>
      <c r="F44" s="160"/>
      <c r="G44" s="160"/>
      <c r="H44" s="160"/>
      <c r="I44" s="161"/>
      <c r="J44" s="46"/>
    </row>
    <row r="45" spans="1:10" ht="30" customHeight="1" x14ac:dyDescent="0.25">
      <c r="A45" s="159" t="s">
        <v>171</v>
      </c>
      <c r="B45" s="160"/>
      <c r="C45" s="160"/>
      <c r="D45" s="160"/>
      <c r="E45" s="160"/>
      <c r="F45" s="160"/>
      <c r="G45" s="160"/>
      <c r="H45" s="160"/>
      <c r="I45" s="161"/>
      <c r="J45" s="46"/>
    </row>
    <row r="46" spans="1:10" ht="30" customHeight="1" x14ac:dyDescent="0.25">
      <c r="A46" s="159" t="s">
        <v>172</v>
      </c>
      <c r="B46" s="160"/>
      <c r="C46" s="160"/>
      <c r="D46" s="160"/>
      <c r="E46" s="160"/>
      <c r="F46" s="160"/>
      <c r="G46" s="160"/>
      <c r="H46" s="160"/>
      <c r="I46" s="161"/>
      <c r="J46" s="46"/>
    </row>
    <row r="47" spans="1:10" ht="45" customHeight="1" x14ac:dyDescent="0.25">
      <c r="A47" s="159" t="s">
        <v>200</v>
      </c>
      <c r="B47" s="160"/>
      <c r="C47" s="160"/>
      <c r="D47" s="160"/>
      <c r="E47" s="160"/>
      <c r="F47" s="160"/>
      <c r="G47" s="160"/>
      <c r="H47" s="160"/>
      <c r="I47" s="161"/>
      <c r="J47" s="46"/>
    </row>
    <row r="48" spans="1:10" ht="30" customHeight="1" thickBot="1" x14ac:dyDescent="0.3">
      <c r="A48" s="135" t="s">
        <v>201</v>
      </c>
      <c r="B48" s="136"/>
      <c r="C48" s="136"/>
      <c r="D48" s="136"/>
      <c r="E48" s="136"/>
      <c r="F48" s="136"/>
      <c r="G48" s="136"/>
      <c r="H48" s="136"/>
      <c r="I48" s="137"/>
      <c r="J48" s="41"/>
    </row>
    <row r="49" spans="1:10" ht="20.100000000000001" customHeight="1" x14ac:dyDescent="0.25">
      <c r="A49" s="120" t="s">
        <v>182</v>
      </c>
      <c r="B49" s="121"/>
      <c r="C49" s="121"/>
      <c r="D49" s="121"/>
      <c r="E49" s="121"/>
      <c r="F49" s="121"/>
      <c r="G49" s="171"/>
      <c r="H49" s="168" t="str">
        <f>+IF(AND(J51="No aplica",J52="No aplica",J53="No aplica",J54="No aplica"),"No aplica",IF(OR(J51="",J52="",J53="",J54=""),"Valide todas las variables",IF(OR(J51="No",J52="No",J53="No",J54="No"),"No cumple","Cumple")))</f>
        <v>Valide todas las variables</v>
      </c>
      <c r="I49" s="169"/>
      <c r="J49" s="170"/>
    </row>
    <row r="50" spans="1:10" ht="39.950000000000003" customHeight="1" x14ac:dyDescent="0.25">
      <c r="A50" s="132" t="s">
        <v>147</v>
      </c>
      <c r="B50" s="133"/>
      <c r="C50" s="133"/>
      <c r="D50" s="133"/>
      <c r="E50" s="133"/>
      <c r="F50" s="133"/>
      <c r="G50" s="133"/>
      <c r="H50" s="133"/>
      <c r="I50" s="134"/>
      <c r="J50" s="43" t="s">
        <v>110</v>
      </c>
    </row>
    <row r="51" spans="1:10" ht="30" customHeight="1" x14ac:dyDescent="0.25">
      <c r="A51" s="159" t="s">
        <v>173</v>
      </c>
      <c r="B51" s="160"/>
      <c r="C51" s="160"/>
      <c r="D51" s="160"/>
      <c r="E51" s="160"/>
      <c r="F51" s="160"/>
      <c r="G51" s="160"/>
      <c r="H51" s="160"/>
      <c r="I51" s="161"/>
      <c r="J51" s="46"/>
    </row>
    <row r="52" spans="1:10" ht="30" customHeight="1" x14ac:dyDescent="0.25">
      <c r="A52" s="159" t="s">
        <v>174</v>
      </c>
      <c r="B52" s="160"/>
      <c r="C52" s="160"/>
      <c r="D52" s="160"/>
      <c r="E52" s="160"/>
      <c r="F52" s="160"/>
      <c r="G52" s="160"/>
      <c r="H52" s="160"/>
      <c r="I52" s="161"/>
      <c r="J52" s="46"/>
    </row>
    <row r="53" spans="1:10" ht="30" customHeight="1" x14ac:dyDescent="0.25">
      <c r="A53" s="159" t="s">
        <v>175</v>
      </c>
      <c r="B53" s="160"/>
      <c r="C53" s="160"/>
      <c r="D53" s="160"/>
      <c r="E53" s="160"/>
      <c r="F53" s="160"/>
      <c r="G53" s="160"/>
      <c r="H53" s="160"/>
      <c r="I53" s="161"/>
      <c r="J53" s="46"/>
    </row>
    <row r="54" spans="1:10" ht="30" customHeight="1" thickBot="1" x14ac:dyDescent="0.3">
      <c r="A54" s="135" t="s">
        <v>176</v>
      </c>
      <c r="B54" s="136"/>
      <c r="C54" s="136"/>
      <c r="D54" s="136"/>
      <c r="E54" s="136"/>
      <c r="F54" s="136"/>
      <c r="G54" s="136"/>
      <c r="H54" s="136"/>
      <c r="I54" s="137"/>
      <c r="J54" s="41"/>
    </row>
    <row r="55" spans="1:10" ht="50.1" customHeight="1" x14ac:dyDescent="0.25">
      <c r="A55" s="162" t="s">
        <v>177</v>
      </c>
      <c r="B55" s="163"/>
      <c r="C55" s="163"/>
      <c r="D55" s="163"/>
      <c r="E55" s="163"/>
      <c r="F55" s="163"/>
      <c r="G55" s="163"/>
      <c r="H55" s="163"/>
      <c r="I55" s="163"/>
      <c r="J55" s="164"/>
    </row>
    <row r="56" spans="1:10" ht="200.1" customHeight="1" thickBot="1" x14ac:dyDescent="0.3">
      <c r="A56" s="165"/>
      <c r="B56" s="166"/>
      <c r="C56" s="166"/>
      <c r="D56" s="166"/>
      <c r="E56" s="166"/>
      <c r="F56" s="166"/>
      <c r="G56" s="166"/>
      <c r="H56" s="166"/>
      <c r="I56" s="166"/>
      <c r="J56" s="167"/>
    </row>
    <row r="57" spans="1:10" ht="50.1" customHeight="1" x14ac:dyDescent="0.25">
      <c r="A57" s="162" t="s">
        <v>81</v>
      </c>
      <c r="B57" s="163"/>
      <c r="C57" s="163"/>
      <c r="D57" s="163"/>
      <c r="E57" s="163"/>
      <c r="F57" s="163"/>
      <c r="G57" s="163"/>
      <c r="H57" s="163"/>
      <c r="I57" s="163"/>
      <c r="J57" s="164"/>
    </row>
    <row r="58" spans="1:10" ht="200.1" customHeight="1" thickBot="1" x14ac:dyDescent="0.3">
      <c r="A58" s="165"/>
      <c r="B58" s="166"/>
      <c r="C58" s="166"/>
      <c r="D58" s="166"/>
      <c r="E58" s="166"/>
      <c r="F58" s="166"/>
      <c r="G58" s="166"/>
      <c r="H58" s="166"/>
      <c r="I58" s="166"/>
      <c r="J58" s="167"/>
    </row>
  </sheetData>
  <sheetProtection algorithmName="SHA-512" hashValue="SVJak+en5rzu1jJ+208xDdsUYBh7wZWLULo+mwOBlS3wQ+AFkQVVFyC8o/PhLCgWxxkOJdkGt+0VITCDTcVTtw==" saltValue="PL/HZrRbv13tHQJxzUnrDg==" spinCount="100000" sheet="1" objects="1" scenarios="1"/>
  <mergeCells count="81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3:H23"/>
    <mergeCell ref="A15:G15"/>
    <mergeCell ref="H15:I15"/>
    <mergeCell ref="A16:I16"/>
    <mergeCell ref="A17:G17"/>
    <mergeCell ref="H17:I17"/>
    <mergeCell ref="A18:G18"/>
    <mergeCell ref="H18:I18"/>
    <mergeCell ref="A19:G19"/>
    <mergeCell ref="H19:J19"/>
    <mergeCell ref="A20:I20"/>
    <mergeCell ref="A21:H21"/>
    <mergeCell ref="A22:H22"/>
    <mergeCell ref="A35:H35"/>
    <mergeCell ref="A24:H24"/>
    <mergeCell ref="A25:H25"/>
    <mergeCell ref="A26:I26"/>
    <mergeCell ref="A27:H27"/>
    <mergeCell ref="A28:H28"/>
    <mergeCell ref="A29:H29"/>
    <mergeCell ref="A30:H30"/>
    <mergeCell ref="A31:H31"/>
    <mergeCell ref="A32:H32"/>
    <mergeCell ref="A33:H33"/>
    <mergeCell ref="A34:H34"/>
    <mergeCell ref="A47:I47"/>
    <mergeCell ref="A36:H36"/>
    <mergeCell ref="A37:H37"/>
    <mergeCell ref="A38:H38"/>
    <mergeCell ref="A39:H39"/>
    <mergeCell ref="A40:H40"/>
    <mergeCell ref="A41:G41"/>
    <mergeCell ref="H41:J41"/>
    <mergeCell ref="A42:I42"/>
    <mergeCell ref="A43:I43"/>
    <mergeCell ref="A44:I44"/>
    <mergeCell ref="A45:I45"/>
    <mergeCell ref="A46:I46"/>
    <mergeCell ref="A58:J58"/>
    <mergeCell ref="A48:I48"/>
    <mergeCell ref="A49:G49"/>
    <mergeCell ref="H49:J49"/>
    <mergeCell ref="A50:I50"/>
    <mergeCell ref="A51:I51"/>
    <mergeCell ref="A52:I52"/>
    <mergeCell ref="A53:I53"/>
    <mergeCell ref="A54:I54"/>
    <mergeCell ref="A55:J55"/>
    <mergeCell ref="A56:J56"/>
    <mergeCell ref="A57:J57"/>
  </mergeCells>
  <conditionalFormatting sqref="C2:C3 J12:J15 J17:J18 J43:J48 J51:J54">
    <cfRule type="containsBlanks" dxfId="20" priority="16">
      <formula>LEN(TRIM(C2))=0</formula>
    </cfRule>
  </conditionalFormatting>
  <conditionalFormatting sqref="C6:C8">
    <cfRule type="containsBlanks" dxfId="19" priority="1">
      <formula>LEN(TRIM(C6))=0</formula>
    </cfRule>
  </conditionalFormatting>
  <conditionalFormatting sqref="E4:E5">
    <cfRule type="containsBlanks" dxfId="18" priority="11">
      <formula>LEN(TRIM(E4))=0</formula>
    </cfRule>
  </conditionalFormatting>
  <conditionalFormatting sqref="G2">
    <cfRule type="containsBlanks" dxfId="17" priority="13">
      <formula>LEN(TRIM(G2))=0</formula>
    </cfRule>
  </conditionalFormatting>
  <conditionalFormatting sqref="H3">
    <cfRule type="containsBlanks" dxfId="16" priority="14">
      <formula>LEN(TRIM(H3))=0</formula>
    </cfRule>
  </conditionalFormatting>
  <conditionalFormatting sqref="H6:H7">
    <cfRule type="containsBlanks" dxfId="15" priority="12">
      <formula>LEN(TRIM(H6))=0</formula>
    </cfRule>
  </conditionalFormatting>
  <conditionalFormatting sqref="H10">
    <cfRule type="containsText" dxfId="14" priority="8" operator="containsText" text="No cumple">
      <formula>NOT(ISERROR(SEARCH("No cumple",H10)))</formula>
    </cfRule>
    <cfRule type="containsText" dxfId="13" priority="9" operator="containsText" text="Cumple">
      <formula>NOT(ISERROR(SEARCH("Cumple",H10)))</formula>
    </cfRule>
  </conditionalFormatting>
  <conditionalFormatting sqref="H19">
    <cfRule type="containsText" dxfId="12" priority="6" operator="containsText" text="No cumple">
      <formula>NOT(ISERROR(SEARCH("No cumple",H19)))</formula>
    </cfRule>
    <cfRule type="containsText" dxfId="11" priority="7" operator="containsText" text="Cumple">
      <formula>NOT(ISERROR(SEARCH("Cumple",H19)))</formula>
    </cfRule>
  </conditionalFormatting>
  <conditionalFormatting sqref="H41">
    <cfRule type="containsText" dxfId="10" priority="4" operator="containsText" text="No cumple">
      <formula>NOT(ISERROR(SEARCH("No cumple",H41)))</formula>
    </cfRule>
    <cfRule type="containsText" dxfId="9" priority="5" operator="containsText" text="Cumple">
      <formula>NOT(ISERROR(SEARCH("Cumple",H41)))</formula>
    </cfRule>
  </conditionalFormatting>
  <conditionalFormatting sqref="H49">
    <cfRule type="containsText" dxfId="8" priority="2" operator="containsText" text="No cumple">
      <formula>NOT(ISERROR(SEARCH("No cumple",H49)))</formula>
    </cfRule>
    <cfRule type="containsText" dxfId="7" priority="3" operator="containsText" text="Cumple">
      <formula>NOT(ISERROR(SEARCH("Cumple",H49)))</formula>
    </cfRule>
  </conditionalFormatting>
  <conditionalFormatting sqref="J2">
    <cfRule type="containsBlanks" dxfId="6" priority="15">
      <formula>LEN(TRIM(J2))=0</formula>
    </cfRule>
  </conditionalFormatting>
  <conditionalFormatting sqref="J21:J25 J27:J40">
    <cfRule type="containsBlanks" dxfId="5" priority="10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MEDIA JORNADA Y JORNADA COMPLETA RAJ SRPA&amp;R&amp;"Arial,Normal"&amp;10F1.A53.G27.P 
Versión 1 
Página &amp;P de &amp;N 
21/05/2024 
Clasificación de la Información 
Clasificada</oddHeader>
    <oddFooter>&amp;C&amp;G</oddFooter>
  </headerFooter>
  <rowBreaks count="3" manualBreakCount="3">
    <brk id="9" max="16383" man="1"/>
    <brk id="46" max="9" man="1"/>
    <brk id="5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482B541-C9F8-4F78-8075-B005004E6554}">
          <x14:formula1>
            <xm:f>Tablas!$E$2:$E$4</xm:f>
          </x14:formula1>
          <xm:sqref>J12:J15 J17:J18 J43:J48 J51:J54 J21:J25 J27:J40</xm:sqref>
        </x14:dataValidation>
        <x14:dataValidation type="list" allowBlank="1" showInputMessage="1" showErrorMessage="1" xr:uid="{F399DD43-17F7-4ABD-B315-76434F5010D4}">
          <x14:formula1>
            <xm:f>Tablas!$H$2:$H$6</xm:f>
          </x14:formula1>
          <xm:sqref>C3:E3</xm:sqref>
        </x14:dataValidation>
        <x14:dataValidation type="list" allowBlank="1" showInputMessage="1" showErrorMessage="1" xr:uid="{5E7C4557-3C52-426F-9745-E426F869C940}">
          <x14:formula1>
            <xm:f>Tablas!$L$2:$L$9</xm:f>
          </x14:formula1>
          <xm:sqref>C7:E7</xm:sqref>
        </x14:dataValidation>
        <x14:dataValidation type="list" allowBlank="1" showInputMessage="1" showErrorMessage="1" xr:uid="{4B77267C-659F-4E88-A7F2-42572AEDBF32}">
          <x14:formula1>
            <xm:f>Tablas!$K$2:$K$3</xm:f>
          </x14:formula1>
          <xm:sqref>H6:J6</xm:sqref>
        </x14:dataValidation>
        <x14:dataValidation type="list" allowBlank="1" showInputMessage="1" showErrorMessage="1" xr:uid="{908498BF-E253-43D8-A213-7D190F4F5940}">
          <x14:formula1>
            <xm:f>Tablas!$J$2:$J$7</xm:f>
          </x14:formula1>
          <xm:sqref>C6:E6</xm:sqref>
        </x14:dataValidation>
        <x14:dataValidation type="list" allowBlank="1" showInputMessage="1" showErrorMessage="1" xr:uid="{253B9040-68C8-4594-94BC-DC4BBEB1262D}">
          <x14:formula1>
            <xm:f>Tablas!$I$2:$I$5</xm:f>
          </x14:formula1>
          <xm:sqref>E4:J4</xm:sqref>
        </x14:dataValidation>
        <x14:dataValidation type="list" allowBlank="1" showInputMessage="1" showErrorMessage="1" xr:uid="{012A5478-D060-4C47-9362-EA8F27F99A66}">
          <x14:formula1>
            <xm:f>Tablas!$G$2:$G$3</xm:f>
          </x14:formula1>
          <xm:sqref>J2</xm:sqref>
        </x14:dataValidation>
        <x14:dataValidation type="list" allowBlank="1" showInputMessage="1" showErrorMessage="1" xr:uid="{AB024CEE-FECD-44AB-A4C1-47CBAD262E32}">
          <x14:formula1>
            <xm:f>Tablas!$C$2</xm:f>
          </x14:formula1>
          <xm:sqref>H52:I54 H44:I48 H22:H25 H27:H40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N10"/>
  <sheetViews>
    <sheetView showGridLines="0" tabSelected="1" topLeftCell="IW1" zoomScale="60" zoomScaleNormal="60" workbookViewId="0">
      <selection activeCell="JL2" sqref="JL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5" width="35.7109375" style="2" customWidth="1"/>
    <col min="36" max="47" width="15.7109375" style="2" customWidth="1"/>
    <col min="48" max="55" width="25.7109375" style="2"/>
    <col min="56" max="67" width="15.7109375" style="2" customWidth="1"/>
    <col min="68" max="75" width="25.7109375" style="2"/>
    <col min="76" max="87" width="15.7109375" style="2" customWidth="1"/>
    <col min="88" max="95" width="25.7109375" style="2"/>
    <col min="96" max="107" width="15.7109375" style="2" customWidth="1"/>
    <col min="108" max="115" width="25.7109375" style="2"/>
    <col min="116" max="127" width="15.7109375" style="2" customWidth="1"/>
    <col min="128" max="135" width="25.7109375" style="2"/>
    <col min="136" max="147" width="15.7109375" style="2" customWidth="1"/>
    <col min="148" max="155" width="25.7109375" style="2"/>
    <col min="156" max="167" width="15.7109375" style="2" customWidth="1"/>
    <col min="168" max="175" width="25.7109375" style="2"/>
    <col min="176" max="187" width="15.7109375" style="2" customWidth="1"/>
    <col min="188" max="195" width="25.7109375" style="2"/>
    <col min="196" max="207" width="15.7109375" style="2" customWidth="1"/>
    <col min="208" max="215" width="25.7109375" style="2"/>
    <col min="216" max="227" width="15.7109375" style="2" customWidth="1"/>
    <col min="228" max="16384" width="25.7109375" style="2"/>
  </cols>
  <sheetData>
    <row r="1" spans="1:274" ht="30" customHeight="1" x14ac:dyDescent="0.25">
      <c r="A1" s="181"/>
      <c r="B1" s="190" t="s">
        <v>179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  <c r="II1" s="191"/>
      <c r="IJ1" s="191"/>
      <c r="IK1" s="191"/>
      <c r="IL1" s="191"/>
      <c r="IM1" s="191"/>
      <c r="IN1" s="191"/>
      <c r="IO1" s="191"/>
      <c r="IP1" s="191"/>
      <c r="IQ1" s="191"/>
      <c r="IR1" s="191"/>
      <c r="IS1" s="191"/>
      <c r="IT1" s="191"/>
      <c r="IU1" s="191"/>
      <c r="IV1" s="191"/>
      <c r="IW1" s="191"/>
      <c r="IX1" s="191"/>
      <c r="IY1" s="191"/>
      <c r="IZ1" s="191"/>
      <c r="JA1" s="191"/>
      <c r="JB1" s="191"/>
      <c r="JC1" s="191"/>
      <c r="JD1" s="191"/>
      <c r="JE1" s="191"/>
      <c r="JF1" s="191"/>
      <c r="JG1" s="191"/>
      <c r="JH1" s="191"/>
      <c r="JI1" s="191"/>
      <c r="JJ1" s="191"/>
      <c r="JK1" s="192"/>
      <c r="JL1" s="55" t="s">
        <v>202</v>
      </c>
      <c r="JM1" s="56">
        <v>45433</v>
      </c>
    </row>
    <row r="2" spans="1:274" ht="30" customHeight="1" x14ac:dyDescent="0.25">
      <c r="A2" s="182"/>
      <c r="B2" s="193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  <c r="DO2" s="194"/>
      <c r="DP2" s="194"/>
      <c r="DQ2" s="194"/>
      <c r="DR2" s="194"/>
      <c r="DS2" s="194"/>
      <c r="DT2" s="194"/>
      <c r="DU2" s="194"/>
      <c r="DV2" s="194"/>
      <c r="DW2" s="194"/>
      <c r="DX2" s="194"/>
      <c r="DY2" s="194"/>
      <c r="DZ2" s="194"/>
      <c r="EA2" s="194"/>
      <c r="EB2" s="194"/>
      <c r="EC2" s="194"/>
      <c r="ED2" s="194"/>
      <c r="EE2" s="194"/>
      <c r="EF2" s="194"/>
      <c r="EG2" s="194"/>
      <c r="EH2" s="194"/>
      <c r="EI2" s="194"/>
      <c r="EJ2" s="194"/>
      <c r="EK2" s="194"/>
      <c r="EL2" s="194"/>
      <c r="EM2" s="194"/>
      <c r="EN2" s="194"/>
      <c r="EO2" s="194"/>
      <c r="EP2" s="194"/>
      <c r="EQ2" s="194"/>
      <c r="ER2" s="194"/>
      <c r="ES2" s="194"/>
      <c r="ET2" s="194"/>
      <c r="EU2" s="194"/>
      <c r="EV2" s="194"/>
      <c r="EW2" s="194"/>
      <c r="EX2" s="194"/>
      <c r="EY2" s="194"/>
      <c r="EZ2" s="194"/>
      <c r="FA2" s="194"/>
      <c r="FB2" s="194"/>
      <c r="FC2" s="194"/>
      <c r="FD2" s="194"/>
      <c r="FE2" s="194"/>
      <c r="FF2" s="194"/>
      <c r="FG2" s="194"/>
      <c r="FH2" s="194"/>
      <c r="FI2" s="194"/>
      <c r="FJ2" s="194"/>
      <c r="FK2" s="194"/>
      <c r="FL2" s="194"/>
      <c r="FM2" s="194"/>
      <c r="FN2" s="194"/>
      <c r="FO2" s="194"/>
      <c r="FP2" s="194"/>
      <c r="FQ2" s="194"/>
      <c r="FR2" s="194"/>
      <c r="FS2" s="194"/>
      <c r="FT2" s="194"/>
      <c r="FU2" s="194"/>
      <c r="FV2" s="194"/>
      <c r="FW2" s="194"/>
      <c r="FX2" s="194"/>
      <c r="FY2" s="194"/>
      <c r="FZ2" s="194"/>
      <c r="GA2" s="194"/>
      <c r="GB2" s="194"/>
      <c r="GC2" s="194"/>
      <c r="GD2" s="194"/>
      <c r="GE2" s="194"/>
      <c r="GF2" s="194"/>
      <c r="GG2" s="194"/>
      <c r="GH2" s="194"/>
      <c r="GI2" s="194"/>
      <c r="GJ2" s="194"/>
      <c r="GK2" s="194"/>
      <c r="GL2" s="194"/>
      <c r="GM2" s="194"/>
      <c r="GN2" s="194"/>
      <c r="GO2" s="194"/>
      <c r="GP2" s="194"/>
      <c r="GQ2" s="194"/>
      <c r="GR2" s="194"/>
      <c r="GS2" s="194"/>
      <c r="GT2" s="194"/>
      <c r="GU2" s="194"/>
      <c r="GV2" s="194"/>
      <c r="GW2" s="194"/>
      <c r="GX2" s="194"/>
      <c r="GY2" s="194"/>
      <c r="GZ2" s="194"/>
      <c r="HA2" s="194"/>
      <c r="HB2" s="194"/>
      <c r="HC2" s="194"/>
      <c r="HD2" s="194"/>
      <c r="HE2" s="194"/>
      <c r="HF2" s="194"/>
      <c r="HG2" s="194"/>
      <c r="HH2" s="194"/>
      <c r="HI2" s="194"/>
      <c r="HJ2" s="194"/>
      <c r="HK2" s="194"/>
      <c r="HL2" s="194"/>
      <c r="HM2" s="194"/>
      <c r="HN2" s="194"/>
      <c r="HO2" s="194"/>
      <c r="HP2" s="194"/>
      <c r="HQ2" s="194"/>
      <c r="HR2" s="194"/>
      <c r="HS2" s="194"/>
      <c r="HT2" s="194"/>
      <c r="HU2" s="194"/>
      <c r="HV2" s="194"/>
      <c r="HW2" s="194"/>
      <c r="HX2" s="194"/>
      <c r="HY2" s="194"/>
      <c r="HZ2" s="194"/>
      <c r="IA2" s="194"/>
      <c r="IB2" s="194"/>
      <c r="IC2" s="194"/>
      <c r="ID2" s="194"/>
      <c r="IE2" s="194"/>
      <c r="IF2" s="194"/>
      <c r="IG2" s="194"/>
      <c r="IH2" s="194"/>
      <c r="II2" s="194"/>
      <c r="IJ2" s="194"/>
      <c r="IK2" s="194"/>
      <c r="IL2" s="194"/>
      <c r="IM2" s="194"/>
      <c r="IN2" s="194"/>
      <c r="IO2" s="194"/>
      <c r="IP2" s="194"/>
      <c r="IQ2" s="194"/>
      <c r="IR2" s="194"/>
      <c r="IS2" s="194"/>
      <c r="IT2" s="194"/>
      <c r="IU2" s="194"/>
      <c r="IV2" s="194"/>
      <c r="IW2" s="194"/>
      <c r="IX2" s="194"/>
      <c r="IY2" s="194"/>
      <c r="IZ2" s="194"/>
      <c r="JA2" s="194"/>
      <c r="JB2" s="194"/>
      <c r="JC2" s="194"/>
      <c r="JD2" s="194"/>
      <c r="JE2" s="194"/>
      <c r="JF2" s="194"/>
      <c r="JG2" s="194"/>
      <c r="JH2" s="194"/>
      <c r="JI2" s="194"/>
      <c r="JJ2" s="194"/>
      <c r="JK2" s="195"/>
      <c r="JL2" s="57" t="s">
        <v>142</v>
      </c>
      <c r="JM2" s="24" t="s">
        <v>59</v>
      </c>
    </row>
    <row r="3" spans="1:274" ht="30" customHeight="1" thickBot="1" x14ac:dyDescent="0.3">
      <c r="A3" s="183"/>
      <c r="B3" s="196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  <c r="DC3" s="197"/>
      <c r="DD3" s="197"/>
      <c r="DE3" s="197"/>
      <c r="DF3" s="197"/>
      <c r="DG3" s="197"/>
      <c r="DH3" s="197"/>
      <c r="DI3" s="197"/>
      <c r="DJ3" s="197"/>
      <c r="DK3" s="197"/>
      <c r="DL3" s="197"/>
      <c r="DM3" s="197"/>
      <c r="DN3" s="197"/>
      <c r="DO3" s="197"/>
      <c r="DP3" s="197"/>
      <c r="DQ3" s="197"/>
      <c r="DR3" s="197"/>
      <c r="DS3" s="197"/>
      <c r="DT3" s="197"/>
      <c r="DU3" s="197"/>
      <c r="DV3" s="197"/>
      <c r="DW3" s="197"/>
      <c r="DX3" s="197"/>
      <c r="DY3" s="197"/>
      <c r="DZ3" s="197"/>
      <c r="EA3" s="197"/>
      <c r="EB3" s="197"/>
      <c r="EC3" s="197"/>
      <c r="ED3" s="197"/>
      <c r="EE3" s="197"/>
      <c r="EF3" s="197"/>
      <c r="EG3" s="197"/>
      <c r="EH3" s="197"/>
      <c r="EI3" s="197"/>
      <c r="EJ3" s="197"/>
      <c r="EK3" s="197"/>
      <c r="EL3" s="197"/>
      <c r="EM3" s="197"/>
      <c r="EN3" s="197"/>
      <c r="EO3" s="197"/>
      <c r="EP3" s="197"/>
      <c r="EQ3" s="197"/>
      <c r="ER3" s="197"/>
      <c r="ES3" s="197"/>
      <c r="ET3" s="197"/>
      <c r="EU3" s="197"/>
      <c r="EV3" s="197"/>
      <c r="EW3" s="197"/>
      <c r="EX3" s="197"/>
      <c r="EY3" s="197"/>
      <c r="EZ3" s="197"/>
      <c r="FA3" s="197"/>
      <c r="FB3" s="197"/>
      <c r="FC3" s="197"/>
      <c r="FD3" s="197"/>
      <c r="FE3" s="197"/>
      <c r="FF3" s="197"/>
      <c r="FG3" s="197"/>
      <c r="FH3" s="197"/>
      <c r="FI3" s="197"/>
      <c r="FJ3" s="197"/>
      <c r="FK3" s="197"/>
      <c r="FL3" s="197"/>
      <c r="FM3" s="197"/>
      <c r="FN3" s="197"/>
      <c r="FO3" s="197"/>
      <c r="FP3" s="197"/>
      <c r="FQ3" s="197"/>
      <c r="FR3" s="197"/>
      <c r="FS3" s="197"/>
      <c r="FT3" s="197"/>
      <c r="FU3" s="197"/>
      <c r="FV3" s="197"/>
      <c r="FW3" s="197"/>
      <c r="FX3" s="197"/>
      <c r="FY3" s="197"/>
      <c r="FZ3" s="197"/>
      <c r="GA3" s="197"/>
      <c r="GB3" s="197"/>
      <c r="GC3" s="197"/>
      <c r="GD3" s="197"/>
      <c r="GE3" s="197"/>
      <c r="GF3" s="197"/>
      <c r="GG3" s="197"/>
      <c r="GH3" s="197"/>
      <c r="GI3" s="197"/>
      <c r="GJ3" s="197"/>
      <c r="GK3" s="197"/>
      <c r="GL3" s="197"/>
      <c r="GM3" s="197"/>
      <c r="GN3" s="197"/>
      <c r="GO3" s="197"/>
      <c r="GP3" s="197"/>
      <c r="GQ3" s="197"/>
      <c r="GR3" s="197"/>
      <c r="GS3" s="197"/>
      <c r="GT3" s="197"/>
      <c r="GU3" s="197"/>
      <c r="GV3" s="197"/>
      <c r="GW3" s="197"/>
      <c r="GX3" s="197"/>
      <c r="GY3" s="197"/>
      <c r="GZ3" s="197"/>
      <c r="HA3" s="197"/>
      <c r="HB3" s="197"/>
      <c r="HC3" s="197"/>
      <c r="HD3" s="197"/>
      <c r="HE3" s="197"/>
      <c r="HF3" s="197"/>
      <c r="HG3" s="197"/>
      <c r="HH3" s="197"/>
      <c r="HI3" s="197"/>
      <c r="HJ3" s="197"/>
      <c r="HK3" s="197"/>
      <c r="HL3" s="197"/>
      <c r="HM3" s="197"/>
      <c r="HN3" s="197"/>
      <c r="HO3" s="197"/>
      <c r="HP3" s="197"/>
      <c r="HQ3" s="197"/>
      <c r="HR3" s="197"/>
      <c r="HS3" s="197"/>
      <c r="HT3" s="197"/>
      <c r="HU3" s="197"/>
      <c r="HV3" s="197"/>
      <c r="HW3" s="197"/>
      <c r="HX3" s="197"/>
      <c r="HY3" s="197"/>
      <c r="HZ3" s="197"/>
      <c r="IA3" s="197"/>
      <c r="IB3" s="197"/>
      <c r="IC3" s="197"/>
      <c r="ID3" s="197"/>
      <c r="IE3" s="197"/>
      <c r="IF3" s="197"/>
      <c r="IG3" s="197"/>
      <c r="IH3" s="197"/>
      <c r="II3" s="197"/>
      <c r="IJ3" s="197"/>
      <c r="IK3" s="197"/>
      <c r="IL3" s="197"/>
      <c r="IM3" s="197"/>
      <c r="IN3" s="197"/>
      <c r="IO3" s="197"/>
      <c r="IP3" s="197"/>
      <c r="IQ3" s="197"/>
      <c r="IR3" s="197"/>
      <c r="IS3" s="197"/>
      <c r="IT3" s="197"/>
      <c r="IU3" s="197"/>
      <c r="IV3" s="197"/>
      <c r="IW3" s="197"/>
      <c r="IX3" s="197"/>
      <c r="IY3" s="197"/>
      <c r="IZ3" s="197"/>
      <c r="JA3" s="197"/>
      <c r="JB3" s="197"/>
      <c r="JC3" s="197"/>
      <c r="JD3" s="197"/>
      <c r="JE3" s="197"/>
      <c r="JF3" s="197"/>
      <c r="JG3" s="197"/>
      <c r="JH3" s="197"/>
      <c r="JI3" s="197"/>
      <c r="JJ3" s="197"/>
      <c r="JK3" s="198"/>
      <c r="JL3" s="184" t="s">
        <v>58</v>
      </c>
      <c r="JM3" s="185"/>
    </row>
    <row r="4" spans="1:274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35"/>
      <c r="JN4" s="35"/>
    </row>
    <row r="5" spans="1:274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35"/>
      <c r="JN5" s="35"/>
    </row>
    <row r="6" spans="1:274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35"/>
      <c r="JN6" s="35"/>
    </row>
    <row r="7" spans="1:274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  <c r="IZ7" s="54"/>
      <c r="JA7" s="54"/>
      <c r="JB7" s="54"/>
      <c r="JC7" s="54"/>
      <c r="JD7" s="54"/>
      <c r="JE7" s="54"/>
      <c r="JF7" s="54"/>
      <c r="JG7" s="54"/>
      <c r="JH7" s="54"/>
      <c r="JI7" s="54"/>
      <c r="JJ7" s="54"/>
      <c r="JK7" s="54"/>
    </row>
    <row r="8" spans="1:274" ht="15" customHeight="1" x14ac:dyDescent="0.25">
      <c r="D8" s="186" t="s">
        <v>1</v>
      </c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25"/>
      <c r="P8" s="186" t="s">
        <v>13</v>
      </c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25"/>
      <c r="AB8" s="61" t="s">
        <v>53</v>
      </c>
      <c r="AC8" s="61" t="s">
        <v>53</v>
      </c>
      <c r="AD8" s="61" t="s">
        <v>53</v>
      </c>
      <c r="AE8" s="36" t="s">
        <v>53</v>
      </c>
      <c r="AF8" s="61" t="s">
        <v>53</v>
      </c>
      <c r="AG8" s="36" t="s">
        <v>53</v>
      </c>
      <c r="AH8" s="36" t="s">
        <v>53</v>
      </c>
      <c r="AI8" s="36" t="s">
        <v>53</v>
      </c>
      <c r="AJ8" s="174" t="s">
        <v>118</v>
      </c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6"/>
      <c r="AV8" s="180" t="s">
        <v>118</v>
      </c>
      <c r="AW8" s="180"/>
      <c r="AX8" s="180"/>
      <c r="AY8" s="180"/>
      <c r="AZ8" s="180"/>
      <c r="BA8" s="180"/>
      <c r="BB8" s="180"/>
      <c r="BC8" s="180"/>
      <c r="BD8" s="174" t="s">
        <v>119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6"/>
      <c r="BP8" s="179" t="s">
        <v>119</v>
      </c>
      <c r="BQ8" s="179"/>
      <c r="BR8" s="179"/>
      <c r="BS8" s="179"/>
      <c r="BT8" s="179"/>
      <c r="BU8" s="179"/>
      <c r="BV8" s="179"/>
      <c r="BW8" s="179"/>
      <c r="BX8" s="174" t="s">
        <v>120</v>
      </c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6"/>
      <c r="CJ8" s="180" t="s">
        <v>120</v>
      </c>
      <c r="CK8" s="180"/>
      <c r="CL8" s="180"/>
      <c r="CM8" s="180"/>
      <c r="CN8" s="180"/>
      <c r="CO8" s="180"/>
      <c r="CP8" s="180"/>
      <c r="CQ8" s="180"/>
      <c r="CR8" s="174" t="s">
        <v>121</v>
      </c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6"/>
      <c r="DD8" s="179" t="s">
        <v>121</v>
      </c>
      <c r="DE8" s="179"/>
      <c r="DF8" s="179"/>
      <c r="DG8" s="179"/>
      <c r="DH8" s="179"/>
      <c r="DI8" s="179"/>
      <c r="DJ8" s="179"/>
      <c r="DK8" s="179"/>
      <c r="DL8" s="174" t="s">
        <v>122</v>
      </c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6"/>
      <c r="DX8" s="180" t="s">
        <v>122</v>
      </c>
      <c r="DY8" s="180"/>
      <c r="DZ8" s="180"/>
      <c r="EA8" s="180"/>
      <c r="EB8" s="180"/>
      <c r="EC8" s="180"/>
      <c r="ED8" s="180"/>
      <c r="EE8" s="180"/>
      <c r="EF8" s="174" t="s">
        <v>123</v>
      </c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6"/>
      <c r="ER8" s="179" t="s">
        <v>123</v>
      </c>
      <c r="ES8" s="179"/>
      <c r="ET8" s="179"/>
      <c r="EU8" s="179"/>
      <c r="EV8" s="179"/>
      <c r="EW8" s="179"/>
      <c r="EX8" s="179"/>
      <c r="EY8" s="179"/>
      <c r="EZ8" s="174" t="s">
        <v>124</v>
      </c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6"/>
      <c r="FL8" s="180" t="s">
        <v>124</v>
      </c>
      <c r="FM8" s="180"/>
      <c r="FN8" s="180"/>
      <c r="FO8" s="180"/>
      <c r="FP8" s="180"/>
      <c r="FQ8" s="180"/>
      <c r="FR8" s="180"/>
      <c r="FS8" s="180"/>
      <c r="FT8" s="174" t="s">
        <v>125</v>
      </c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6"/>
      <c r="GF8" s="179" t="s">
        <v>125</v>
      </c>
      <c r="GG8" s="179"/>
      <c r="GH8" s="179"/>
      <c r="GI8" s="179"/>
      <c r="GJ8" s="179"/>
      <c r="GK8" s="179"/>
      <c r="GL8" s="179"/>
      <c r="GM8" s="179"/>
      <c r="GN8" s="174" t="s">
        <v>126</v>
      </c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6"/>
      <c r="GZ8" s="180" t="s">
        <v>126</v>
      </c>
      <c r="HA8" s="180"/>
      <c r="HB8" s="180"/>
      <c r="HC8" s="180"/>
      <c r="HD8" s="180"/>
      <c r="HE8" s="180"/>
      <c r="HF8" s="180"/>
      <c r="HG8" s="180"/>
      <c r="HH8" s="174" t="s">
        <v>127</v>
      </c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6"/>
      <c r="HT8" s="179" t="s">
        <v>127</v>
      </c>
      <c r="HU8" s="179"/>
      <c r="HV8" s="179"/>
      <c r="HW8" s="179"/>
      <c r="HX8" s="179"/>
      <c r="HY8" s="179"/>
      <c r="HZ8" s="179"/>
      <c r="IA8" s="179"/>
      <c r="IB8" s="172" t="s">
        <v>118</v>
      </c>
      <c r="IC8" s="173"/>
      <c r="ID8" s="177" t="s">
        <v>119</v>
      </c>
      <c r="IE8" s="178"/>
      <c r="IF8" s="172" t="s">
        <v>120</v>
      </c>
      <c r="IG8" s="173"/>
      <c r="IH8" s="177" t="s">
        <v>121</v>
      </c>
      <c r="II8" s="178"/>
      <c r="IJ8" s="172" t="s">
        <v>122</v>
      </c>
      <c r="IK8" s="173"/>
      <c r="IL8" s="177" t="s">
        <v>123</v>
      </c>
      <c r="IM8" s="178"/>
      <c r="IN8" s="172" t="s">
        <v>124</v>
      </c>
      <c r="IO8" s="173"/>
      <c r="IP8" s="177" t="s">
        <v>125</v>
      </c>
      <c r="IQ8" s="178"/>
      <c r="IR8" s="172" t="s">
        <v>126</v>
      </c>
      <c r="IS8" s="173"/>
      <c r="IT8" s="177" t="s">
        <v>127</v>
      </c>
      <c r="IU8" s="178"/>
      <c r="IV8" s="187" t="s">
        <v>54</v>
      </c>
      <c r="IW8" s="188"/>
      <c r="IX8" s="188"/>
      <c r="IY8" s="189"/>
      <c r="IZ8" s="187" t="s">
        <v>55</v>
      </c>
      <c r="JA8" s="188"/>
      <c r="JB8" s="188"/>
      <c r="JC8" s="189"/>
      <c r="JD8" s="187" t="s">
        <v>56</v>
      </c>
      <c r="JE8" s="188"/>
      <c r="JF8" s="188"/>
      <c r="JG8" s="189"/>
      <c r="JH8" s="187" t="s">
        <v>57</v>
      </c>
      <c r="JI8" s="188"/>
      <c r="JJ8" s="188"/>
      <c r="JK8" s="189"/>
    </row>
    <row r="9" spans="1:274" ht="51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60" t="s">
        <v>75</v>
      </c>
      <c r="AC9" s="60" t="s">
        <v>76</v>
      </c>
      <c r="AD9" s="60" t="s">
        <v>109</v>
      </c>
      <c r="AE9" s="18" t="s">
        <v>180</v>
      </c>
      <c r="AF9" s="60" t="s">
        <v>178</v>
      </c>
      <c r="AG9" s="18" t="s">
        <v>181</v>
      </c>
      <c r="AH9" s="18" t="s">
        <v>184</v>
      </c>
      <c r="AI9" s="18" t="s">
        <v>185</v>
      </c>
      <c r="AJ9" s="23" t="s">
        <v>66</v>
      </c>
      <c r="AK9" s="23" t="s">
        <v>67</v>
      </c>
      <c r="AL9" s="23" t="s">
        <v>68</v>
      </c>
      <c r="AM9" s="23" t="s">
        <v>69</v>
      </c>
      <c r="AN9" s="23" t="s">
        <v>108</v>
      </c>
      <c r="AO9" s="23" t="s">
        <v>70</v>
      </c>
      <c r="AP9" s="23" t="s">
        <v>71</v>
      </c>
      <c r="AQ9" s="23" t="s">
        <v>72</v>
      </c>
      <c r="AR9" s="23" t="s">
        <v>73</v>
      </c>
      <c r="AS9" s="23" t="s">
        <v>61</v>
      </c>
      <c r="AT9" s="23" t="s">
        <v>108</v>
      </c>
      <c r="AU9" s="23" t="s">
        <v>139</v>
      </c>
      <c r="AV9" s="60" t="s">
        <v>75</v>
      </c>
      <c r="AW9" s="60" t="s">
        <v>76</v>
      </c>
      <c r="AX9" s="60" t="s">
        <v>109</v>
      </c>
      <c r="AY9" s="22" t="s">
        <v>180</v>
      </c>
      <c r="AZ9" s="60" t="s">
        <v>178</v>
      </c>
      <c r="BA9" s="22" t="s">
        <v>181</v>
      </c>
      <c r="BB9" s="22" t="s">
        <v>184</v>
      </c>
      <c r="BC9" s="22" t="s">
        <v>185</v>
      </c>
      <c r="BD9" s="23" t="s">
        <v>66</v>
      </c>
      <c r="BE9" s="23" t="s">
        <v>67</v>
      </c>
      <c r="BF9" s="23" t="s">
        <v>68</v>
      </c>
      <c r="BG9" s="23" t="s">
        <v>69</v>
      </c>
      <c r="BH9" s="23" t="s">
        <v>108</v>
      </c>
      <c r="BI9" s="23" t="s">
        <v>70</v>
      </c>
      <c r="BJ9" s="23" t="s">
        <v>71</v>
      </c>
      <c r="BK9" s="23" t="s">
        <v>72</v>
      </c>
      <c r="BL9" s="23" t="s">
        <v>73</v>
      </c>
      <c r="BM9" s="23" t="s">
        <v>61</v>
      </c>
      <c r="BN9" s="23" t="s">
        <v>108</v>
      </c>
      <c r="BO9" s="23" t="s">
        <v>139</v>
      </c>
      <c r="BP9" s="60" t="s">
        <v>75</v>
      </c>
      <c r="BQ9" s="60" t="s">
        <v>76</v>
      </c>
      <c r="BR9" s="60" t="s">
        <v>109</v>
      </c>
      <c r="BS9" s="15" t="s">
        <v>180</v>
      </c>
      <c r="BT9" s="60" t="s">
        <v>178</v>
      </c>
      <c r="BU9" s="15" t="s">
        <v>181</v>
      </c>
      <c r="BV9" s="15" t="s">
        <v>184</v>
      </c>
      <c r="BW9" s="15" t="s">
        <v>185</v>
      </c>
      <c r="BX9" s="23" t="s">
        <v>66</v>
      </c>
      <c r="BY9" s="23" t="s">
        <v>67</v>
      </c>
      <c r="BZ9" s="23" t="s">
        <v>68</v>
      </c>
      <c r="CA9" s="23" t="s">
        <v>69</v>
      </c>
      <c r="CB9" s="23" t="s">
        <v>108</v>
      </c>
      <c r="CC9" s="23" t="s">
        <v>70</v>
      </c>
      <c r="CD9" s="23" t="s">
        <v>71</v>
      </c>
      <c r="CE9" s="23" t="s">
        <v>72</v>
      </c>
      <c r="CF9" s="23" t="s">
        <v>73</v>
      </c>
      <c r="CG9" s="23" t="s">
        <v>61</v>
      </c>
      <c r="CH9" s="23" t="s">
        <v>108</v>
      </c>
      <c r="CI9" s="23" t="s">
        <v>139</v>
      </c>
      <c r="CJ9" s="60" t="s">
        <v>75</v>
      </c>
      <c r="CK9" s="60" t="s">
        <v>76</v>
      </c>
      <c r="CL9" s="60" t="s">
        <v>109</v>
      </c>
      <c r="CM9" s="22" t="s">
        <v>180</v>
      </c>
      <c r="CN9" s="60" t="s">
        <v>178</v>
      </c>
      <c r="CO9" s="22" t="s">
        <v>181</v>
      </c>
      <c r="CP9" s="22" t="s">
        <v>184</v>
      </c>
      <c r="CQ9" s="22" t="s">
        <v>185</v>
      </c>
      <c r="CR9" s="23" t="s">
        <v>66</v>
      </c>
      <c r="CS9" s="23" t="s">
        <v>67</v>
      </c>
      <c r="CT9" s="23" t="s">
        <v>68</v>
      </c>
      <c r="CU9" s="23" t="s">
        <v>69</v>
      </c>
      <c r="CV9" s="23" t="s">
        <v>108</v>
      </c>
      <c r="CW9" s="23" t="s">
        <v>70</v>
      </c>
      <c r="CX9" s="23" t="s">
        <v>71</v>
      </c>
      <c r="CY9" s="23" t="s">
        <v>72</v>
      </c>
      <c r="CZ9" s="23" t="s">
        <v>73</v>
      </c>
      <c r="DA9" s="23" t="s">
        <v>61</v>
      </c>
      <c r="DB9" s="23" t="s">
        <v>108</v>
      </c>
      <c r="DC9" s="23" t="s">
        <v>139</v>
      </c>
      <c r="DD9" s="60" t="s">
        <v>75</v>
      </c>
      <c r="DE9" s="60" t="s">
        <v>76</v>
      </c>
      <c r="DF9" s="60" t="s">
        <v>109</v>
      </c>
      <c r="DG9" s="15" t="s">
        <v>180</v>
      </c>
      <c r="DH9" s="60" t="s">
        <v>178</v>
      </c>
      <c r="DI9" s="15" t="s">
        <v>181</v>
      </c>
      <c r="DJ9" s="15" t="s">
        <v>184</v>
      </c>
      <c r="DK9" s="15" t="s">
        <v>185</v>
      </c>
      <c r="DL9" s="23" t="s">
        <v>66</v>
      </c>
      <c r="DM9" s="23" t="s">
        <v>67</v>
      </c>
      <c r="DN9" s="23" t="s">
        <v>68</v>
      </c>
      <c r="DO9" s="23" t="s">
        <v>69</v>
      </c>
      <c r="DP9" s="23" t="s">
        <v>108</v>
      </c>
      <c r="DQ9" s="23" t="s">
        <v>70</v>
      </c>
      <c r="DR9" s="23" t="s">
        <v>71</v>
      </c>
      <c r="DS9" s="23" t="s">
        <v>72</v>
      </c>
      <c r="DT9" s="23" t="s">
        <v>73</v>
      </c>
      <c r="DU9" s="23" t="s">
        <v>61</v>
      </c>
      <c r="DV9" s="23" t="s">
        <v>108</v>
      </c>
      <c r="DW9" s="23" t="s">
        <v>139</v>
      </c>
      <c r="DX9" s="60" t="s">
        <v>75</v>
      </c>
      <c r="DY9" s="60" t="s">
        <v>76</v>
      </c>
      <c r="DZ9" s="60" t="s">
        <v>109</v>
      </c>
      <c r="EA9" s="22" t="s">
        <v>180</v>
      </c>
      <c r="EB9" s="60" t="s">
        <v>178</v>
      </c>
      <c r="EC9" s="22" t="s">
        <v>181</v>
      </c>
      <c r="ED9" s="22" t="s">
        <v>184</v>
      </c>
      <c r="EE9" s="22" t="s">
        <v>185</v>
      </c>
      <c r="EF9" s="23" t="s">
        <v>66</v>
      </c>
      <c r="EG9" s="23" t="s">
        <v>67</v>
      </c>
      <c r="EH9" s="23" t="s">
        <v>68</v>
      </c>
      <c r="EI9" s="23" t="s">
        <v>69</v>
      </c>
      <c r="EJ9" s="23" t="s">
        <v>108</v>
      </c>
      <c r="EK9" s="23" t="s">
        <v>70</v>
      </c>
      <c r="EL9" s="23" t="s">
        <v>71</v>
      </c>
      <c r="EM9" s="23" t="s">
        <v>72</v>
      </c>
      <c r="EN9" s="23" t="s">
        <v>73</v>
      </c>
      <c r="EO9" s="23" t="s">
        <v>61</v>
      </c>
      <c r="EP9" s="23" t="s">
        <v>108</v>
      </c>
      <c r="EQ9" s="23" t="s">
        <v>139</v>
      </c>
      <c r="ER9" s="60" t="s">
        <v>75</v>
      </c>
      <c r="ES9" s="60" t="s">
        <v>76</v>
      </c>
      <c r="ET9" s="60" t="s">
        <v>109</v>
      </c>
      <c r="EU9" s="15" t="s">
        <v>180</v>
      </c>
      <c r="EV9" s="60" t="s">
        <v>178</v>
      </c>
      <c r="EW9" s="15" t="s">
        <v>181</v>
      </c>
      <c r="EX9" s="15" t="s">
        <v>184</v>
      </c>
      <c r="EY9" s="15" t="s">
        <v>185</v>
      </c>
      <c r="EZ9" s="23" t="s">
        <v>66</v>
      </c>
      <c r="FA9" s="23" t="s">
        <v>67</v>
      </c>
      <c r="FB9" s="23" t="s">
        <v>68</v>
      </c>
      <c r="FC9" s="23" t="s">
        <v>69</v>
      </c>
      <c r="FD9" s="23" t="s">
        <v>108</v>
      </c>
      <c r="FE9" s="23" t="s">
        <v>70</v>
      </c>
      <c r="FF9" s="23" t="s">
        <v>71</v>
      </c>
      <c r="FG9" s="23" t="s">
        <v>72</v>
      </c>
      <c r="FH9" s="23" t="s">
        <v>73</v>
      </c>
      <c r="FI9" s="23" t="s">
        <v>61</v>
      </c>
      <c r="FJ9" s="23" t="s">
        <v>108</v>
      </c>
      <c r="FK9" s="23" t="s">
        <v>139</v>
      </c>
      <c r="FL9" s="60" t="s">
        <v>75</v>
      </c>
      <c r="FM9" s="60" t="s">
        <v>76</v>
      </c>
      <c r="FN9" s="60" t="s">
        <v>109</v>
      </c>
      <c r="FO9" s="22" t="s">
        <v>180</v>
      </c>
      <c r="FP9" s="60" t="s">
        <v>178</v>
      </c>
      <c r="FQ9" s="22" t="s">
        <v>181</v>
      </c>
      <c r="FR9" s="22" t="s">
        <v>184</v>
      </c>
      <c r="FS9" s="22" t="s">
        <v>185</v>
      </c>
      <c r="FT9" s="23" t="s">
        <v>66</v>
      </c>
      <c r="FU9" s="23" t="s">
        <v>67</v>
      </c>
      <c r="FV9" s="23" t="s">
        <v>68</v>
      </c>
      <c r="FW9" s="23" t="s">
        <v>69</v>
      </c>
      <c r="FX9" s="23" t="s">
        <v>108</v>
      </c>
      <c r="FY9" s="23" t="s">
        <v>70</v>
      </c>
      <c r="FZ9" s="23" t="s">
        <v>71</v>
      </c>
      <c r="GA9" s="23" t="s">
        <v>72</v>
      </c>
      <c r="GB9" s="23" t="s">
        <v>73</v>
      </c>
      <c r="GC9" s="23" t="s">
        <v>61</v>
      </c>
      <c r="GD9" s="23" t="s">
        <v>108</v>
      </c>
      <c r="GE9" s="23" t="s">
        <v>139</v>
      </c>
      <c r="GF9" s="60" t="s">
        <v>75</v>
      </c>
      <c r="GG9" s="60" t="s">
        <v>76</v>
      </c>
      <c r="GH9" s="60" t="s">
        <v>109</v>
      </c>
      <c r="GI9" s="15" t="s">
        <v>180</v>
      </c>
      <c r="GJ9" s="60" t="s">
        <v>178</v>
      </c>
      <c r="GK9" s="15" t="s">
        <v>181</v>
      </c>
      <c r="GL9" s="15" t="s">
        <v>184</v>
      </c>
      <c r="GM9" s="15" t="s">
        <v>185</v>
      </c>
      <c r="GN9" s="23" t="s">
        <v>66</v>
      </c>
      <c r="GO9" s="23" t="s">
        <v>67</v>
      </c>
      <c r="GP9" s="23" t="s">
        <v>68</v>
      </c>
      <c r="GQ9" s="23" t="s">
        <v>69</v>
      </c>
      <c r="GR9" s="23" t="s">
        <v>108</v>
      </c>
      <c r="GS9" s="23" t="s">
        <v>70</v>
      </c>
      <c r="GT9" s="23" t="s">
        <v>71</v>
      </c>
      <c r="GU9" s="23" t="s">
        <v>72</v>
      </c>
      <c r="GV9" s="23" t="s">
        <v>73</v>
      </c>
      <c r="GW9" s="23" t="s">
        <v>61</v>
      </c>
      <c r="GX9" s="23" t="s">
        <v>108</v>
      </c>
      <c r="GY9" s="23" t="s">
        <v>139</v>
      </c>
      <c r="GZ9" s="60" t="s">
        <v>75</v>
      </c>
      <c r="HA9" s="60" t="s">
        <v>76</v>
      </c>
      <c r="HB9" s="60" t="s">
        <v>109</v>
      </c>
      <c r="HC9" s="22" t="s">
        <v>180</v>
      </c>
      <c r="HD9" s="60" t="s">
        <v>178</v>
      </c>
      <c r="HE9" s="22" t="s">
        <v>181</v>
      </c>
      <c r="HF9" s="22" t="s">
        <v>184</v>
      </c>
      <c r="HG9" s="22" t="s">
        <v>185</v>
      </c>
      <c r="HH9" s="23" t="s">
        <v>66</v>
      </c>
      <c r="HI9" s="23" t="s">
        <v>67</v>
      </c>
      <c r="HJ9" s="23" t="s">
        <v>68</v>
      </c>
      <c r="HK9" s="23" t="s">
        <v>69</v>
      </c>
      <c r="HL9" s="23" t="s">
        <v>108</v>
      </c>
      <c r="HM9" s="23" t="s">
        <v>70</v>
      </c>
      <c r="HN9" s="23" t="s">
        <v>71</v>
      </c>
      <c r="HO9" s="23" t="s">
        <v>72</v>
      </c>
      <c r="HP9" s="23" t="s">
        <v>73</v>
      </c>
      <c r="HQ9" s="23" t="s">
        <v>61</v>
      </c>
      <c r="HR9" s="23" t="s">
        <v>108</v>
      </c>
      <c r="HS9" s="23" t="s">
        <v>139</v>
      </c>
      <c r="HT9" s="60" t="s">
        <v>75</v>
      </c>
      <c r="HU9" s="60" t="s">
        <v>76</v>
      </c>
      <c r="HV9" s="60" t="s">
        <v>109</v>
      </c>
      <c r="HW9" s="15" t="s">
        <v>180</v>
      </c>
      <c r="HX9" s="60" t="s">
        <v>178</v>
      </c>
      <c r="HY9" s="15" t="s">
        <v>181</v>
      </c>
      <c r="HZ9" s="15" t="s">
        <v>184</v>
      </c>
      <c r="IA9" s="15" t="s">
        <v>185</v>
      </c>
      <c r="IB9" s="23" t="s">
        <v>144</v>
      </c>
      <c r="IC9" s="23" t="s">
        <v>145</v>
      </c>
      <c r="ID9" s="23" t="s">
        <v>144</v>
      </c>
      <c r="IE9" s="23" t="s">
        <v>145</v>
      </c>
      <c r="IF9" s="23" t="s">
        <v>144</v>
      </c>
      <c r="IG9" s="23" t="s">
        <v>145</v>
      </c>
      <c r="IH9" s="23" t="s">
        <v>144</v>
      </c>
      <c r="II9" s="23" t="s">
        <v>145</v>
      </c>
      <c r="IJ9" s="23" t="s">
        <v>144</v>
      </c>
      <c r="IK9" s="23" t="s">
        <v>145</v>
      </c>
      <c r="IL9" s="23" t="s">
        <v>144</v>
      </c>
      <c r="IM9" s="23" t="s">
        <v>145</v>
      </c>
      <c r="IN9" s="23" t="s">
        <v>144</v>
      </c>
      <c r="IO9" s="23" t="s">
        <v>145</v>
      </c>
      <c r="IP9" s="23" t="s">
        <v>144</v>
      </c>
      <c r="IQ9" s="23" t="s">
        <v>145</v>
      </c>
      <c r="IR9" s="23" t="s">
        <v>144</v>
      </c>
      <c r="IS9" s="23" t="s">
        <v>145</v>
      </c>
      <c r="IT9" s="23" t="s">
        <v>144</v>
      </c>
      <c r="IU9" s="23" t="s">
        <v>145</v>
      </c>
      <c r="IV9" s="19" t="s">
        <v>49</v>
      </c>
      <c r="IW9" s="19" t="s">
        <v>45</v>
      </c>
      <c r="IX9" s="19" t="s">
        <v>48</v>
      </c>
      <c r="IY9" s="19" t="s">
        <v>47</v>
      </c>
      <c r="IZ9" s="19" t="s">
        <v>50</v>
      </c>
      <c r="JA9" s="19" t="s">
        <v>45</v>
      </c>
      <c r="JB9" s="19" t="s">
        <v>48</v>
      </c>
      <c r="JC9" s="19" t="s">
        <v>47</v>
      </c>
      <c r="JD9" s="19" t="s">
        <v>51</v>
      </c>
      <c r="JE9" s="19" t="s">
        <v>45</v>
      </c>
      <c r="JF9" s="19" t="s">
        <v>48</v>
      </c>
      <c r="JG9" s="19" t="s">
        <v>47</v>
      </c>
      <c r="JH9" s="19" t="s">
        <v>52</v>
      </c>
      <c r="JI9" s="19" t="s">
        <v>45</v>
      </c>
      <c r="JJ9" s="19" t="s">
        <v>48</v>
      </c>
      <c r="JK9" s="19" t="s">
        <v>47</v>
      </c>
      <c r="JL9" s="37" t="s">
        <v>64</v>
      </c>
      <c r="JM9" s="38" t="s">
        <v>65</v>
      </c>
    </row>
    <row r="10" spans="1:274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60"/>
      <c r="AC10" s="60"/>
      <c r="AD10" s="60"/>
      <c r="AE10" s="13" t="str">
        <f>+ACTA!K19</f>
        <v/>
      </c>
      <c r="AF10" s="60"/>
      <c r="AG10" s="13" t="str">
        <f>+ACTA!K22</f>
        <v/>
      </c>
      <c r="AH10" s="13" t="str">
        <f>+ACTA!K25</f>
        <v/>
      </c>
      <c r="AI10" s="13" t="str">
        <f>+ACTA!K28</f>
        <v/>
      </c>
      <c r="AJ10" s="14">
        <f>+Entrev.1!C2</f>
        <v>0</v>
      </c>
      <c r="AK10" s="58">
        <f>+Entrev.1!G2</f>
        <v>0</v>
      </c>
      <c r="AL10" s="13">
        <f>+Entrev.1!J2</f>
        <v>0</v>
      </c>
      <c r="AM10" s="13">
        <f>+Entrev.1!C3</f>
        <v>0</v>
      </c>
      <c r="AN10" s="13">
        <f>+Entrev.1!H3</f>
        <v>0</v>
      </c>
      <c r="AO10" s="13">
        <f>+Entrev.1!E4</f>
        <v>0</v>
      </c>
      <c r="AP10" s="13">
        <f>+Entrev.1!E5</f>
        <v>0</v>
      </c>
      <c r="AQ10" s="13">
        <f>+Entrev.1!C6</f>
        <v>0</v>
      </c>
      <c r="AR10" s="13">
        <f>+Entrev.1!H6</f>
        <v>0</v>
      </c>
      <c r="AS10" s="13">
        <f>+Entrev.1!C7</f>
        <v>0</v>
      </c>
      <c r="AT10" s="13">
        <f>+Entrev.1!H7</f>
        <v>0</v>
      </c>
      <c r="AU10" s="14">
        <f>+Entrev.1!C8</f>
        <v>0</v>
      </c>
      <c r="AV10" s="60"/>
      <c r="AW10" s="60"/>
      <c r="AX10" s="60"/>
      <c r="AY10" s="13" t="str">
        <f>+ACTA!A21</f>
        <v/>
      </c>
      <c r="AZ10" s="60"/>
      <c r="BA10" s="13" t="str">
        <f>+ACTA!A24</f>
        <v/>
      </c>
      <c r="BB10" s="13" t="str">
        <f>+ACTA!A27</f>
        <v/>
      </c>
      <c r="BC10" s="13" t="str">
        <f>+ACTA!A30</f>
        <v/>
      </c>
      <c r="BD10" s="14">
        <f>+Entrev.2!C2</f>
        <v>0</v>
      </c>
      <c r="BE10" s="58">
        <f>+Entrev.2!G2</f>
        <v>0</v>
      </c>
      <c r="BF10" s="13">
        <f>+Entrev.2!J2</f>
        <v>0</v>
      </c>
      <c r="BG10" s="13">
        <f>+Entrev.2!C3</f>
        <v>0</v>
      </c>
      <c r="BH10" s="13">
        <f>+Entrev.2!H3</f>
        <v>0</v>
      </c>
      <c r="BI10" s="13">
        <f>+Entrev.2!E4</f>
        <v>0</v>
      </c>
      <c r="BJ10" s="13">
        <f>+Entrev.2!E5</f>
        <v>0</v>
      </c>
      <c r="BK10" s="13">
        <f>+Entrev.2!C6</f>
        <v>0</v>
      </c>
      <c r="BL10" s="13">
        <f>+Entrev.2!H6</f>
        <v>0</v>
      </c>
      <c r="BM10" s="13">
        <f>+Entrev.2!C7</f>
        <v>0</v>
      </c>
      <c r="BN10" s="13">
        <f>+Entrev.2!H7</f>
        <v>0</v>
      </c>
      <c r="BO10" s="14">
        <f>+Entrev.2!C8</f>
        <v>0</v>
      </c>
      <c r="BP10" s="60"/>
      <c r="BQ10" s="60"/>
      <c r="BR10" s="60"/>
      <c r="BS10" s="13" t="str">
        <f>+ACTA!B21</f>
        <v/>
      </c>
      <c r="BT10" s="60"/>
      <c r="BU10" s="13" t="str">
        <f>+ACTA!B24</f>
        <v/>
      </c>
      <c r="BV10" s="13" t="str">
        <f>+ACTA!B27</f>
        <v/>
      </c>
      <c r="BW10" s="13" t="str">
        <f>+ACTA!B30</f>
        <v/>
      </c>
      <c r="BX10" s="14">
        <f>+Entrev.3!C2</f>
        <v>0</v>
      </c>
      <c r="BY10" s="58">
        <f>+Entrev.3!G2</f>
        <v>0</v>
      </c>
      <c r="BZ10" s="13">
        <f>+Entrev.3!J2</f>
        <v>0</v>
      </c>
      <c r="CA10" s="13">
        <f>+Entrev.3!C3</f>
        <v>0</v>
      </c>
      <c r="CB10" s="13">
        <f>+Entrev.3!H3</f>
        <v>0</v>
      </c>
      <c r="CC10" s="13">
        <f>+Entrev.3!E4</f>
        <v>0</v>
      </c>
      <c r="CD10" s="13">
        <f>+Entrev.3!E5</f>
        <v>0</v>
      </c>
      <c r="CE10" s="13">
        <f>+Entrev.3!C6</f>
        <v>0</v>
      </c>
      <c r="CF10" s="13">
        <f>+Entrev.3!H6</f>
        <v>0</v>
      </c>
      <c r="CG10" s="13">
        <f>+Entrev.3!C7</f>
        <v>0</v>
      </c>
      <c r="CH10" s="13">
        <f>+Entrev.3!H7</f>
        <v>0</v>
      </c>
      <c r="CI10" s="14">
        <f>+Entrev.3!C8</f>
        <v>0</v>
      </c>
      <c r="CJ10" s="60"/>
      <c r="CK10" s="60"/>
      <c r="CL10" s="60"/>
      <c r="CM10" s="13" t="str">
        <f>+ACTA!C21</f>
        <v/>
      </c>
      <c r="CN10" s="60"/>
      <c r="CO10" s="13" t="str">
        <f>+ACTA!C24</f>
        <v/>
      </c>
      <c r="CP10" s="13" t="str">
        <f>+ACTA!C27</f>
        <v/>
      </c>
      <c r="CQ10" s="13" t="str">
        <f>+ACTA!C30</f>
        <v/>
      </c>
      <c r="CR10" s="14">
        <f>+Entrev.4!C2</f>
        <v>0</v>
      </c>
      <c r="CS10" s="58">
        <f>+Entrev.4!G2</f>
        <v>0</v>
      </c>
      <c r="CT10" s="13">
        <f>+Entrev.4!J2</f>
        <v>0</v>
      </c>
      <c r="CU10" s="13">
        <f>+Entrev.4!C3</f>
        <v>0</v>
      </c>
      <c r="CV10" s="13">
        <f>+Entrev.4!H3</f>
        <v>0</v>
      </c>
      <c r="CW10" s="13">
        <f>+Entrev.4!E4</f>
        <v>0</v>
      </c>
      <c r="CX10" s="13">
        <f>+Entrev.4!E5</f>
        <v>0</v>
      </c>
      <c r="CY10" s="13">
        <f>+Entrev.4!C6</f>
        <v>0</v>
      </c>
      <c r="CZ10" s="13">
        <f>+Entrev.4!H6</f>
        <v>0</v>
      </c>
      <c r="DA10" s="13">
        <f>+Entrev.4!C7</f>
        <v>0</v>
      </c>
      <c r="DB10" s="13">
        <f>+Entrev.4!H7</f>
        <v>0</v>
      </c>
      <c r="DC10" s="14">
        <f>+Entrev.4!C8</f>
        <v>0</v>
      </c>
      <c r="DD10" s="60"/>
      <c r="DE10" s="60"/>
      <c r="DF10" s="60"/>
      <c r="DG10" s="13" t="str">
        <f>+ACTA!D21</f>
        <v/>
      </c>
      <c r="DH10" s="60"/>
      <c r="DI10" s="13" t="str">
        <f>+ACTA!D24</f>
        <v/>
      </c>
      <c r="DJ10" s="13" t="str">
        <f>+ACTA!D27</f>
        <v/>
      </c>
      <c r="DK10" s="13" t="str">
        <f>+ACTA!D30</f>
        <v/>
      </c>
      <c r="DL10" s="14">
        <f>+Entrev.5!C2</f>
        <v>0</v>
      </c>
      <c r="DM10" s="58">
        <f>+Entrev.5!G2</f>
        <v>0</v>
      </c>
      <c r="DN10" s="13">
        <f>+Entrev.5!J2</f>
        <v>0</v>
      </c>
      <c r="DO10" s="13">
        <f>+Entrev.5!C3</f>
        <v>0</v>
      </c>
      <c r="DP10" s="13">
        <f>+Entrev.5!H3</f>
        <v>0</v>
      </c>
      <c r="DQ10" s="13">
        <f>+Entrev.5!E4</f>
        <v>0</v>
      </c>
      <c r="DR10" s="13">
        <f>+Entrev.5!E5</f>
        <v>0</v>
      </c>
      <c r="DS10" s="13">
        <f>+Entrev.5!C6</f>
        <v>0</v>
      </c>
      <c r="DT10" s="13">
        <f>+Entrev.5!H6</f>
        <v>0</v>
      </c>
      <c r="DU10" s="13">
        <f>+Entrev.5!C7</f>
        <v>0</v>
      </c>
      <c r="DV10" s="13">
        <f>+Entrev.5!H7</f>
        <v>0</v>
      </c>
      <c r="DW10" s="14">
        <f>+Entrev.5!C8</f>
        <v>0</v>
      </c>
      <c r="DX10" s="60"/>
      <c r="DY10" s="60"/>
      <c r="DZ10" s="60"/>
      <c r="EA10" s="13" t="str">
        <f>+ACTA!E21</f>
        <v/>
      </c>
      <c r="EB10" s="60"/>
      <c r="EC10" s="13" t="str">
        <f>+ACTA!E24</f>
        <v/>
      </c>
      <c r="ED10" s="13" t="str">
        <f>+ACTA!E27</f>
        <v/>
      </c>
      <c r="EE10" s="13" t="str">
        <f>+ACTA!E30</f>
        <v/>
      </c>
      <c r="EF10" s="14">
        <f>+Entrev.6!C2</f>
        <v>0</v>
      </c>
      <c r="EG10" s="58">
        <f>+Entrev.6!G2</f>
        <v>0</v>
      </c>
      <c r="EH10" s="13">
        <f>+Entrev.6!J2</f>
        <v>0</v>
      </c>
      <c r="EI10" s="13">
        <f>+Entrev.6!C3</f>
        <v>0</v>
      </c>
      <c r="EJ10" s="13">
        <f>+Entrev.6!H3</f>
        <v>0</v>
      </c>
      <c r="EK10" s="13">
        <f>+Entrev.6!E4</f>
        <v>0</v>
      </c>
      <c r="EL10" s="13">
        <f>+Entrev.6!E5</f>
        <v>0</v>
      </c>
      <c r="EM10" s="13">
        <f>+Entrev.6!C6</f>
        <v>0</v>
      </c>
      <c r="EN10" s="13">
        <f>+Entrev.6!H6</f>
        <v>0</v>
      </c>
      <c r="EO10" s="13">
        <f>+Entrev.6!C7</f>
        <v>0</v>
      </c>
      <c r="EP10" s="13">
        <f>+Entrev.6!H7</f>
        <v>0</v>
      </c>
      <c r="EQ10" s="14">
        <f>+Entrev.6!C8</f>
        <v>0</v>
      </c>
      <c r="ER10" s="60"/>
      <c r="ES10" s="60"/>
      <c r="ET10" s="60"/>
      <c r="EU10" s="13" t="str">
        <f>+ACTA!F21</f>
        <v/>
      </c>
      <c r="EV10" s="60"/>
      <c r="EW10" s="13" t="str">
        <f>+ACTA!F24</f>
        <v/>
      </c>
      <c r="EX10" s="13" t="str">
        <f>+ACTA!F27</f>
        <v/>
      </c>
      <c r="EY10" s="13" t="str">
        <f>+ACTA!F30</f>
        <v/>
      </c>
      <c r="EZ10" s="14">
        <f>+Entrev.7!C2</f>
        <v>0</v>
      </c>
      <c r="FA10" s="58">
        <f>+Entrev.7!G2</f>
        <v>0</v>
      </c>
      <c r="FB10" s="13">
        <f>+Entrev.7!J2</f>
        <v>0</v>
      </c>
      <c r="FC10" s="13">
        <f>+Entrev.7!C3</f>
        <v>0</v>
      </c>
      <c r="FD10" s="13">
        <f>+Entrev.7!H3</f>
        <v>0</v>
      </c>
      <c r="FE10" s="13">
        <f>+Entrev.7!E4</f>
        <v>0</v>
      </c>
      <c r="FF10" s="13">
        <f>+Entrev.7!E5</f>
        <v>0</v>
      </c>
      <c r="FG10" s="13">
        <f>+Entrev.7!C6</f>
        <v>0</v>
      </c>
      <c r="FH10" s="13">
        <f>+Entrev.7!H6</f>
        <v>0</v>
      </c>
      <c r="FI10" s="13">
        <f>+Entrev.7!C7</f>
        <v>0</v>
      </c>
      <c r="FJ10" s="13">
        <f>+Entrev.7!H7</f>
        <v>0</v>
      </c>
      <c r="FK10" s="14">
        <f>+Entrev.7!C8</f>
        <v>0</v>
      </c>
      <c r="FL10" s="60"/>
      <c r="FM10" s="60"/>
      <c r="FN10" s="60"/>
      <c r="FO10" s="13" t="str">
        <f>+ACTA!G21</f>
        <v/>
      </c>
      <c r="FP10" s="60"/>
      <c r="FQ10" s="13" t="str">
        <f>+ACTA!G24</f>
        <v/>
      </c>
      <c r="FR10" s="13" t="str">
        <f>+ACTA!G27</f>
        <v/>
      </c>
      <c r="FS10" s="13" t="str">
        <f>+ACTA!G30</f>
        <v/>
      </c>
      <c r="FT10" s="14">
        <f>+Entrev.8!C2</f>
        <v>0</v>
      </c>
      <c r="FU10" s="58">
        <f>+Entrev.8!G2</f>
        <v>0</v>
      </c>
      <c r="FV10" s="13">
        <f>+Entrev.8!J2</f>
        <v>0</v>
      </c>
      <c r="FW10" s="13">
        <f>+Entrev.8!C3</f>
        <v>0</v>
      </c>
      <c r="FX10" s="13">
        <f>+Entrev.8!H3</f>
        <v>0</v>
      </c>
      <c r="FY10" s="13">
        <f>+Entrev.8!E4</f>
        <v>0</v>
      </c>
      <c r="FZ10" s="13">
        <f>+Entrev.8!E5</f>
        <v>0</v>
      </c>
      <c r="GA10" s="13">
        <f>+Entrev.8!C6</f>
        <v>0</v>
      </c>
      <c r="GB10" s="13">
        <f>+Entrev.8!H6</f>
        <v>0</v>
      </c>
      <c r="GC10" s="13">
        <f>+Entrev.8!C7</f>
        <v>0</v>
      </c>
      <c r="GD10" s="13">
        <f>+Entrev.8!H7</f>
        <v>0</v>
      </c>
      <c r="GE10" s="14">
        <f>+Entrev.8!C8</f>
        <v>0</v>
      </c>
      <c r="GF10" s="60"/>
      <c r="GG10" s="60"/>
      <c r="GH10" s="60"/>
      <c r="GI10" s="13" t="str">
        <f>+ACTA!H21</f>
        <v/>
      </c>
      <c r="GJ10" s="60"/>
      <c r="GK10" s="13" t="str">
        <f>+ACTA!H24</f>
        <v/>
      </c>
      <c r="GL10" s="13" t="str">
        <f>+ACTA!H27</f>
        <v/>
      </c>
      <c r="GM10" s="13" t="str">
        <f>+ACTA!H30</f>
        <v/>
      </c>
      <c r="GN10" s="14">
        <f>+Entrev.9!C2</f>
        <v>0</v>
      </c>
      <c r="GO10" s="58">
        <f>+Entrev.9!G2</f>
        <v>0</v>
      </c>
      <c r="GP10" s="13">
        <f>+Entrev.9!J2</f>
        <v>0</v>
      </c>
      <c r="GQ10" s="13">
        <f>+Entrev.9!C3</f>
        <v>0</v>
      </c>
      <c r="GR10" s="13">
        <f>+Entrev.9!H3</f>
        <v>0</v>
      </c>
      <c r="GS10" s="13">
        <f>+Entrev.9!E4</f>
        <v>0</v>
      </c>
      <c r="GT10" s="13">
        <f>+Entrev.9!E5</f>
        <v>0</v>
      </c>
      <c r="GU10" s="13">
        <f>+Entrev.9!C6</f>
        <v>0</v>
      </c>
      <c r="GV10" s="13">
        <f>+Entrev.9!H6</f>
        <v>0</v>
      </c>
      <c r="GW10" s="13">
        <f>+Entrev.9!C7</f>
        <v>0</v>
      </c>
      <c r="GX10" s="13">
        <f>+Entrev.9!H7</f>
        <v>0</v>
      </c>
      <c r="GY10" s="14">
        <f>+Entrev.9!C8</f>
        <v>0</v>
      </c>
      <c r="GZ10" s="60"/>
      <c r="HA10" s="60"/>
      <c r="HB10" s="60"/>
      <c r="HC10" s="13" t="str">
        <f>+ACTA!I21</f>
        <v/>
      </c>
      <c r="HD10" s="60"/>
      <c r="HE10" s="13" t="str">
        <f>+ACTA!I24</f>
        <v/>
      </c>
      <c r="HF10" s="13" t="str">
        <f>+ACTA!I27</f>
        <v/>
      </c>
      <c r="HG10" s="13" t="str">
        <f>+ACTA!I30</f>
        <v/>
      </c>
      <c r="HH10" s="14">
        <f>+Entrev.10!C2</f>
        <v>0</v>
      </c>
      <c r="HI10" s="58">
        <f>+Entrev.10!G2</f>
        <v>0</v>
      </c>
      <c r="HJ10" s="13">
        <f>+Entrev.10!J2</f>
        <v>0</v>
      </c>
      <c r="HK10" s="13">
        <f>+Entrev.10!C3</f>
        <v>0</v>
      </c>
      <c r="HL10" s="13">
        <f>+Entrev.10!H3</f>
        <v>0</v>
      </c>
      <c r="HM10" s="13">
        <f>+Entrev.10!E4</f>
        <v>0</v>
      </c>
      <c r="HN10" s="13">
        <f>+Entrev.10!E5</f>
        <v>0</v>
      </c>
      <c r="HO10" s="13">
        <f>+Entrev.10!C6</f>
        <v>0</v>
      </c>
      <c r="HP10" s="13">
        <f>+Entrev.10!H6</f>
        <v>0</v>
      </c>
      <c r="HQ10" s="13">
        <f>+Entrev.10!C7</f>
        <v>0</v>
      </c>
      <c r="HR10" s="13">
        <f>+Entrev.10!H7</f>
        <v>0</v>
      </c>
      <c r="HS10" s="14">
        <f>+Entrev.10!C8</f>
        <v>0</v>
      </c>
      <c r="HT10" s="60"/>
      <c r="HU10" s="60"/>
      <c r="HV10" s="60"/>
      <c r="HW10" s="13" t="str">
        <f>+ACTA!J21</f>
        <v/>
      </c>
      <c r="HX10" s="60"/>
      <c r="HY10" s="13" t="str">
        <f>+ACTA!J24</f>
        <v/>
      </c>
      <c r="HZ10" s="13" t="str">
        <f>+ACTA!J27</f>
        <v/>
      </c>
      <c r="IA10" s="13" t="str">
        <f>+ACTA!J30</f>
        <v/>
      </c>
      <c r="IB10" s="13">
        <f>+Entrev.1!A56</f>
        <v>0</v>
      </c>
      <c r="IC10" s="13">
        <f>+Entrev.1!A58</f>
        <v>0</v>
      </c>
      <c r="ID10" s="13">
        <f>+Entrev.2!A56</f>
        <v>0</v>
      </c>
      <c r="IE10" s="13">
        <f>+Entrev.2!A58</f>
        <v>0</v>
      </c>
      <c r="IF10" s="13">
        <f>+Entrev.3!A56</f>
        <v>0</v>
      </c>
      <c r="IG10" s="13">
        <f>+Entrev.3!A58</f>
        <v>0</v>
      </c>
      <c r="IH10" s="13">
        <f>+Entrev.4!A56</f>
        <v>0</v>
      </c>
      <c r="II10" s="13">
        <f>+Entrev.4!A58</f>
        <v>0</v>
      </c>
      <c r="IJ10" s="13">
        <f>+Entrev.5!A56</f>
        <v>0</v>
      </c>
      <c r="IK10" s="13">
        <f>+Entrev.5!A58</f>
        <v>0</v>
      </c>
      <c r="IL10" s="13">
        <f>+Entrev.6!A56</f>
        <v>0</v>
      </c>
      <c r="IM10" s="13">
        <f>+Entrev.6!A58</f>
        <v>0</v>
      </c>
      <c r="IN10" s="13">
        <f>+Entrev.7!A56</f>
        <v>0</v>
      </c>
      <c r="IO10" s="13">
        <f>+Entrev.7!A58</f>
        <v>0</v>
      </c>
      <c r="IP10" s="13">
        <f>+Entrev.8!A56</f>
        <v>0</v>
      </c>
      <c r="IQ10" s="13">
        <f>+Entrev.8!A58</f>
        <v>0</v>
      </c>
      <c r="IR10" s="13">
        <f>+Entrev.9!A56</f>
        <v>0</v>
      </c>
      <c r="IS10" s="13">
        <f>+Entrev.9!A58</f>
        <v>0</v>
      </c>
      <c r="IT10" s="13">
        <f>+Entrev.10!A56</f>
        <v>0</v>
      </c>
      <c r="IU10" s="13">
        <f>+Entrev.10!A58</f>
        <v>0</v>
      </c>
      <c r="IV10" s="13">
        <f>+ACTA!B32</f>
        <v>0</v>
      </c>
      <c r="IW10" s="13">
        <f>+ACTA!B33</f>
        <v>0</v>
      </c>
      <c r="IX10" s="13">
        <f>+ACTA!B34</f>
        <v>0</v>
      </c>
      <c r="IY10" s="13">
        <f>+ACTA!B35</f>
        <v>0</v>
      </c>
      <c r="IZ10" s="13">
        <f>+ACTA!G32</f>
        <v>0</v>
      </c>
      <c r="JA10" s="13">
        <f>+ACTA!G33</f>
        <v>0</v>
      </c>
      <c r="JB10" s="13">
        <f>+ACTA!G34</f>
        <v>0</v>
      </c>
      <c r="JC10" s="13">
        <f>+ACTA!G35</f>
        <v>0</v>
      </c>
      <c r="JD10" s="13">
        <f>+ACTA!B38</f>
        <v>0</v>
      </c>
      <c r="JE10" s="13">
        <f>+ACTA!B39</f>
        <v>0</v>
      </c>
      <c r="JF10" s="13">
        <f>+ACTA!B40</f>
        <v>0</v>
      </c>
      <c r="JG10" s="13">
        <f>+ACTA!B41</f>
        <v>0</v>
      </c>
      <c r="JH10" s="13">
        <f>+ACTA!G38</f>
        <v>0</v>
      </c>
      <c r="JI10" s="13">
        <f>+ACTA!G39</f>
        <v>0</v>
      </c>
      <c r="JJ10" s="13">
        <f>+ACTA!G40</f>
        <v>0</v>
      </c>
      <c r="JK10" s="13">
        <f>+ACTA!G41</f>
        <v>0</v>
      </c>
      <c r="JL10" s="39" t="str">
        <f>+ACTA!I1</f>
        <v/>
      </c>
      <c r="JM10" s="39" t="str">
        <f>+IF(JL10=1,"100%",IF(AND(JL10&lt;1,JL10&gt;=0.9),"90%-99%",IF(AND(JL10&lt;0.9,JL10&gt;=0.8),"80%-89%",IF(AND(JL10&lt;8,JL10&gt;=0.7),"70%-79%","&lt;70"))))</f>
        <v>&lt;70</v>
      </c>
    </row>
  </sheetData>
  <sheetProtection algorithmName="SHA-512" hashValue="WfN9fl9WoJRGvCH2T5eSS+DnrFstr0d3G1XNTrYrPjOiDL2zWZ8YbOshhRJxN6v5GntxLur9d/JZh7CDH9T6bg==" saltValue="Dh1P7EfPGF31SJ4DlDS6tQ==" spinCount="100000" sheet="1" objects="1" scenarios="1"/>
  <mergeCells count="39">
    <mergeCell ref="IT8:IU8"/>
    <mergeCell ref="B1:JK3"/>
    <mergeCell ref="JH8:JK8"/>
    <mergeCell ref="FT8:GE8"/>
    <mergeCell ref="GN8:GY8"/>
    <mergeCell ref="HH8:HS8"/>
    <mergeCell ref="AJ8:AU8"/>
    <mergeCell ref="BD8:BO8"/>
    <mergeCell ref="BX8:CI8"/>
    <mergeCell ref="CR8:DC8"/>
    <mergeCell ref="DL8:DW8"/>
    <mergeCell ref="AV8:BC8"/>
    <mergeCell ref="BP8:BW8"/>
    <mergeCell ref="CJ8:CQ8"/>
    <mergeCell ref="DD8:DK8"/>
    <mergeCell ref="DX8:EE8"/>
    <mergeCell ref="IL8:IM8"/>
    <mergeCell ref="IN8:IO8"/>
    <mergeCell ref="IP8:IQ8"/>
    <mergeCell ref="A1:A3"/>
    <mergeCell ref="JL3:JM3"/>
    <mergeCell ref="P8:Z8"/>
    <mergeCell ref="D8:N8"/>
    <mergeCell ref="IZ8:JC8"/>
    <mergeCell ref="IV8:IY8"/>
    <mergeCell ref="JD8:JG8"/>
    <mergeCell ref="GF8:GM8"/>
    <mergeCell ref="GZ8:HG8"/>
    <mergeCell ref="HT8:IA8"/>
    <mergeCell ref="IB8:IC8"/>
    <mergeCell ref="ID8:IE8"/>
    <mergeCell ref="IR8:IS8"/>
    <mergeCell ref="IF8:IG8"/>
    <mergeCell ref="EF8:EQ8"/>
    <mergeCell ref="EZ8:FK8"/>
    <mergeCell ref="IH8:II8"/>
    <mergeCell ref="IJ8:IK8"/>
    <mergeCell ref="ER8:EY8"/>
    <mergeCell ref="FL8:FS8"/>
  </mergeCells>
  <phoneticPr fontId="12" type="noConversion"/>
  <conditionalFormatting sqref="JL10">
    <cfRule type="containsBlanks" priority="1" stopIfTrue="1">
      <formula>LEN(TRIM(JL10))=0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111</v>
      </c>
      <c r="G1" s="6" t="s">
        <v>68</v>
      </c>
      <c r="H1" s="6" t="s">
        <v>69</v>
      </c>
      <c r="I1" s="6" t="s">
        <v>82</v>
      </c>
      <c r="J1" s="5" t="s">
        <v>72</v>
      </c>
      <c r="K1" s="6" t="s">
        <v>73</v>
      </c>
      <c r="L1" s="5" t="s">
        <v>83</v>
      </c>
    </row>
    <row r="2" spans="1:12" x14ac:dyDescent="0.25">
      <c r="A2" s="4" t="s">
        <v>131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112</v>
      </c>
      <c r="G2" s="45" t="s">
        <v>84</v>
      </c>
      <c r="H2" s="4" t="s">
        <v>86</v>
      </c>
      <c r="I2" s="4" t="s">
        <v>91</v>
      </c>
      <c r="J2" s="4" t="s">
        <v>94</v>
      </c>
      <c r="K2" s="4" t="s">
        <v>34</v>
      </c>
      <c r="L2" s="4" t="s">
        <v>100</v>
      </c>
    </row>
    <row r="3" spans="1:12" x14ac:dyDescent="0.25">
      <c r="A3" s="4" t="s">
        <v>132</v>
      </c>
      <c r="B3" s="4" t="s">
        <v>25</v>
      </c>
      <c r="D3" s="3" t="s">
        <v>32</v>
      </c>
      <c r="E3" s="4" t="s">
        <v>35</v>
      </c>
      <c r="F3" s="4" t="s">
        <v>113</v>
      </c>
      <c r="G3" s="45" t="s">
        <v>85</v>
      </c>
      <c r="H3" s="4" t="s">
        <v>87</v>
      </c>
      <c r="I3" s="4" t="s">
        <v>92</v>
      </c>
      <c r="J3" s="4" t="s">
        <v>93</v>
      </c>
      <c r="K3" s="4" t="s">
        <v>35</v>
      </c>
      <c r="L3" s="4" t="s">
        <v>101</v>
      </c>
    </row>
    <row r="4" spans="1:12" x14ac:dyDescent="0.25">
      <c r="A4" s="4" t="s">
        <v>133</v>
      </c>
      <c r="B4" s="9" t="s">
        <v>36</v>
      </c>
      <c r="D4" s="8" t="s">
        <v>30</v>
      </c>
      <c r="E4" s="4" t="s">
        <v>36</v>
      </c>
      <c r="F4" s="4" t="s">
        <v>115</v>
      </c>
      <c r="H4" s="4" t="s">
        <v>88</v>
      </c>
      <c r="I4" s="4" t="s">
        <v>97</v>
      </c>
      <c r="J4" s="4" t="s">
        <v>95</v>
      </c>
      <c r="L4" s="4" t="s">
        <v>106</v>
      </c>
    </row>
    <row r="5" spans="1:12" x14ac:dyDescent="0.25">
      <c r="A5" s="4" t="s">
        <v>134</v>
      </c>
      <c r="F5" s="4" t="s">
        <v>117</v>
      </c>
      <c r="H5" s="4" t="s">
        <v>89</v>
      </c>
      <c r="I5" s="4" t="s">
        <v>98</v>
      </c>
      <c r="J5" s="4" t="s">
        <v>44</v>
      </c>
      <c r="L5" s="4" t="s">
        <v>107</v>
      </c>
    </row>
    <row r="6" spans="1:12" x14ac:dyDescent="0.25">
      <c r="A6" s="4" t="s">
        <v>135</v>
      </c>
      <c r="F6" s="4" t="s">
        <v>114</v>
      </c>
      <c r="H6" s="4" t="s">
        <v>90</v>
      </c>
      <c r="J6" s="4" t="s">
        <v>99</v>
      </c>
      <c r="L6" s="4" t="s">
        <v>102</v>
      </c>
    </row>
    <row r="7" spans="1:12" x14ac:dyDescent="0.25">
      <c r="A7" s="4" t="s">
        <v>136</v>
      </c>
      <c r="F7" s="4" t="s">
        <v>116</v>
      </c>
      <c r="J7" s="4" t="s">
        <v>96</v>
      </c>
      <c r="L7" s="4" t="s">
        <v>103</v>
      </c>
    </row>
    <row r="8" spans="1:12" x14ac:dyDescent="0.25">
      <c r="A8" s="4" t="s">
        <v>137</v>
      </c>
      <c r="L8" s="4" t="s">
        <v>104</v>
      </c>
    </row>
    <row r="9" spans="1:12" x14ac:dyDescent="0.25">
      <c r="A9" s="4" t="s">
        <v>138</v>
      </c>
      <c r="L9" s="4" t="s">
        <v>105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58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145" t="s">
        <v>66</v>
      </c>
      <c r="B2" s="146"/>
      <c r="C2" s="144"/>
      <c r="D2" s="144"/>
      <c r="E2" s="144"/>
      <c r="F2" s="42" t="s">
        <v>67</v>
      </c>
      <c r="G2" s="147"/>
      <c r="H2" s="147"/>
      <c r="I2" s="42" t="s">
        <v>68</v>
      </c>
      <c r="J2" s="46"/>
    </row>
    <row r="3" spans="1:10" x14ac:dyDescent="0.25">
      <c r="A3" s="145" t="s">
        <v>69</v>
      </c>
      <c r="B3" s="146"/>
      <c r="C3" s="110"/>
      <c r="D3" s="110"/>
      <c r="E3" s="110"/>
      <c r="F3" s="146" t="s">
        <v>108</v>
      </c>
      <c r="G3" s="146"/>
      <c r="H3" s="110"/>
      <c r="I3" s="110"/>
      <c r="J3" s="112"/>
    </row>
    <row r="4" spans="1:10" x14ac:dyDescent="0.25">
      <c r="A4" s="145" t="s">
        <v>70</v>
      </c>
      <c r="B4" s="146"/>
      <c r="C4" s="146"/>
      <c r="D4" s="146"/>
      <c r="E4" s="110"/>
      <c r="F4" s="110"/>
      <c r="G4" s="110"/>
      <c r="H4" s="110"/>
      <c r="I4" s="110"/>
      <c r="J4" s="112"/>
    </row>
    <row r="5" spans="1:10" x14ac:dyDescent="0.25">
      <c r="A5" s="145" t="s">
        <v>71</v>
      </c>
      <c r="B5" s="146"/>
      <c r="C5" s="146"/>
      <c r="D5" s="146"/>
      <c r="E5" s="110"/>
      <c r="F5" s="110"/>
      <c r="G5" s="110"/>
      <c r="H5" s="110"/>
      <c r="I5" s="110"/>
      <c r="J5" s="112"/>
    </row>
    <row r="6" spans="1:10" x14ac:dyDescent="0.25">
      <c r="A6" s="145" t="s">
        <v>72</v>
      </c>
      <c r="B6" s="146"/>
      <c r="C6" s="144"/>
      <c r="D6" s="144"/>
      <c r="E6" s="144"/>
      <c r="F6" s="146" t="s">
        <v>73</v>
      </c>
      <c r="G6" s="146"/>
      <c r="H6" s="144"/>
      <c r="I6" s="144"/>
      <c r="J6" s="158"/>
    </row>
    <row r="7" spans="1:10" x14ac:dyDescent="0.25">
      <c r="A7" s="145" t="s">
        <v>61</v>
      </c>
      <c r="B7" s="146"/>
      <c r="C7" s="144"/>
      <c r="D7" s="144"/>
      <c r="E7" s="144"/>
      <c r="F7" s="146" t="s">
        <v>108</v>
      </c>
      <c r="G7" s="146"/>
      <c r="H7" s="110"/>
      <c r="I7" s="110"/>
      <c r="J7" s="112"/>
    </row>
    <row r="8" spans="1:10" ht="15.75" thickBot="1" x14ac:dyDescent="0.3">
      <c r="A8" s="148" t="s">
        <v>139</v>
      </c>
      <c r="B8" s="149"/>
      <c r="C8" s="150"/>
      <c r="D8" s="150"/>
      <c r="E8" s="150"/>
      <c r="F8" s="151"/>
      <c r="G8" s="152"/>
      <c r="H8" s="152"/>
      <c r="I8" s="152"/>
      <c r="J8" s="153"/>
    </row>
    <row r="9" spans="1:10" ht="20.100000000000001" customHeight="1" thickBot="1" x14ac:dyDescent="0.3">
      <c r="A9" s="141" t="s">
        <v>74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0" ht="20.100000000000001" customHeight="1" x14ac:dyDescent="0.25">
      <c r="A10" s="154" t="s">
        <v>180</v>
      </c>
      <c r="B10" s="155"/>
      <c r="C10" s="155"/>
      <c r="D10" s="155"/>
      <c r="E10" s="155"/>
      <c r="F10" s="155"/>
      <c r="G10" s="155"/>
      <c r="H10" s="156" t="str">
        <f>+IF(AND(J12="No aplica",J13="No aplica",J14="No aplica",J15="No aplica",J17="No aplica",J18="No aplica"),"No aplica",IF(OR(J12="",J13="",J14="",J15="",J17="",J18=""),"Valide todas las variables",IF(OR(J12="No",J13="No",J14="No",J15="No",J17="No",J18="No"),"No cumple","Cumple")))</f>
        <v>Valide todas las variables</v>
      </c>
      <c r="I10" s="156"/>
      <c r="J10" s="157"/>
    </row>
    <row r="11" spans="1:10" ht="39.950000000000003" customHeight="1" x14ac:dyDescent="0.25">
      <c r="A11" s="132" t="s">
        <v>77</v>
      </c>
      <c r="B11" s="133"/>
      <c r="C11" s="133"/>
      <c r="D11" s="133"/>
      <c r="E11" s="133"/>
      <c r="F11" s="133"/>
      <c r="G11" s="133"/>
      <c r="H11" s="133"/>
      <c r="I11" s="134"/>
      <c r="J11" s="43" t="s">
        <v>110</v>
      </c>
    </row>
    <row r="12" spans="1:10" ht="30" customHeight="1" x14ac:dyDescent="0.25">
      <c r="A12" s="122" t="s">
        <v>188</v>
      </c>
      <c r="B12" s="123"/>
      <c r="C12" s="123"/>
      <c r="D12" s="123"/>
      <c r="E12" s="123"/>
      <c r="F12" s="123"/>
      <c r="G12" s="124"/>
      <c r="H12" s="126" t="s">
        <v>186</v>
      </c>
      <c r="I12" s="127"/>
      <c r="J12" s="46"/>
    </row>
    <row r="13" spans="1:10" ht="30" customHeight="1" x14ac:dyDescent="0.25">
      <c r="A13" s="122" t="s">
        <v>79</v>
      </c>
      <c r="B13" s="123"/>
      <c r="C13" s="123"/>
      <c r="D13" s="123"/>
      <c r="E13" s="123"/>
      <c r="F13" s="123"/>
      <c r="G13" s="124"/>
      <c r="H13" s="128"/>
      <c r="I13" s="129"/>
      <c r="J13" s="46"/>
    </row>
    <row r="14" spans="1:10" ht="30" customHeight="1" x14ac:dyDescent="0.25">
      <c r="A14" s="122" t="s">
        <v>189</v>
      </c>
      <c r="B14" s="123"/>
      <c r="C14" s="123"/>
      <c r="D14" s="123"/>
      <c r="E14" s="123"/>
      <c r="F14" s="123"/>
      <c r="G14" s="124"/>
      <c r="H14" s="130"/>
      <c r="I14" s="131"/>
      <c r="J14" s="46"/>
    </row>
    <row r="15" spans="1:10" ht="30" customHeight="1" x14ac:dyDescent="0.25">
      <c r="A15" s="122" t="s">
        <v>78</v>
      </c>
      <c r="B15" s="123"/>
      <c r="C15" s="123"/>
      <c r="D15" s="123"/>
      <c r="E15" s="123"/>
      <c r="F15" s="123"/>
      <c r="G15" s="124"/>
      <c r="H15" s="125" t="s">
        <v>146</v>
      </c>
      <c r="I15" s="125"/>
      <c r="J15" s="46"/>
    </row>
    <row r="16" spans="1:10" ht="39.950000000000003" customHeight="1" x14ac:dyDescent="0.25">
      <c r="A16" s="132" t="s">
        <v>191</v>
      </c>
      <c r="B16" s="133"/>
      <c r="C16" s="133"/>
      <c r="D16" s="133"/>
      <c r="E16" s="133"/>
      <c r="F16" s="133"/>
      <c r="G16" s="133"/>
      <c r="H16" s="133"/>
      <c r="I16" s="134"/>
      <c r="J16" s="43" t="s">
        <v>110</v>
      </c>
    </row>
    <row r="17" spans="1:10" ht="30" customHeight="1" x14ac:dyDescent="0.25">
      <c r="A17" s="122" t="s">
        <v>80</v>
      </c>
      <c r="B17" s="123"/>
      <c r="C17" s="123"/>
      <c r="D17" s="123"/>
      <c r="E17" s="123"/>
      <c r="F17" s="123"/>
      <c r="G17" s="124"/>
      <c r="H17" s="125" t="s">
        <v>146</v>
      </c>
      <c r="I17" s="125"/>
      <c r="J17" s="46"/>
    </row>
    <row r="18" spans="1:10" ht="30" customHeight="1" thickBot="1" x14ac:dyDescent="0.3">
      <c r="A18" s="135" t="s">
        <v>190</v>
      </c>
      <c r="B18" s="136"/>
      <c r="C18" s="136"/>
      <c r="D18" s="136"/>
      <c r="E18" s="136"/>
      <c r="F18" s="136"/>
      <c r="G18" s="137"/>
      <c r="H18" s="125" t="s">
        <v>187</v>
      </c>
      <c r="I18" s="125"/>
      <c r="J18" s="41"/>
    </row>
    <row r="19" spans="1:10" ht="20.100000000000001" customHeight="1" x14ac:dyDescent="0.25">
      <c r="A19" s="154" t="s">
        <v>181</v>
      </c>
      <c r="B19" s="155"/>
      <c r="C19" s="155"/>
      <c r="D19" s="155"/>
      <c r="E19" s="155"/>
      <c r="F19" s="155"/>
      <c r="G19" s="155"/>
      <c r="H19" s="156" t="str">
        <f>+IF(AND(J21="No aplica",J22="No aplica",J23="No aplica",J24="No aplica",J25="No aplica",J27="No aplica",J28="No aplica",J29="No aplica",J30="No aplica",J31="No aplica",J32="No aplica",J33="No aplica",J34="No aplica",J35="No aplica",J36="No aplica",J37="No aplica",J38="No aplica",J39="No aplica",J40="No aplica"),"No aplica",IF(OR(J21="",J22="",J23="",J24="",J25="",J27="",J28="",J29="",J30="",J31="",J32="",J33="",J34="",J35="",J36="",J37="",J38="",J39="",J40=""),"Valide todas las variables",IF(OR(J21="No",J22="No",J23="No",J24="No",J25="No",J27="No",J28="No",J29="No",J30="No",J31="No",J32="No",J33="No",J34="No",J35="No",J36="No",J37="No",J38="No",J39="No",J40="No"),"No cumple","Cumple")))</f>
        <v>Valide todas las variables</v>
      </c>
      <c r="I19" s="156"/>
      <c r="J19" s="157"/>
    </row>
    <row r="20" spans="1:10" ht="30" customHeight="1" x14ac:dyDescent="0.25">
      <c r="A20" s="132" t="s">
        <v>148</v>
      </c>
      <c r="B20" s="133"/>
      <c r="C20" s="133"/>
      <c r="D20" s="133"/>
      <c r="E20" s="133"/>
      <c r="F20" s="133"/>
      <c r="G20" s="133"/>
      <c r="H20" s="133"/>
      <c r="I20" s="134"/>
      <c r="J20" s="43" t="s">
        <v>110</v>
      </c>
    </row>
    <row r="21" spans="1:10" ht="30" customHeight="1" x14ac:dyDescent="0.25">
      <c r="A21" s="159" t="s">
        <v>192</v>
      </c>
      <c r="B21" s="160"/>
      <c r="C21" s="160"/>
      <c r="D21" s="160"/>
      <c r="E21" s="160"/>
      <c r="F21" s="160"/>
      <c r="G21" s="160"/>
      <c r="H21" s="161"/>
      <c r="I21" s="44" t="s">
        <v>163</v>
      </c>
      <c r="J21" s="46"/>
    </row>
    <row r="22" spans="1:10" ht="30" customHeight="1" x14ac:dyDescent="0.25">
      <c r="A22" s="159" t="s">
        <v>193</v>
      </c>
      <c r="B22" s="160"/>
      <c r="C22" s="160"/>
      <c r="D22" s="160"/>
      <c r="E22" s="160"/>
      <c r="F22" s="160"/>
      <c r="G22" s="160"/>
      <c r="H22" s="161"/>
      <c r="I22" s="44" t="s">
        <v>163</v>
      </c>
      <c r="J22" s="46"/>
    </row>
    <row r="23" spans="1:10" ht="30" customHeight="1" x14ac:dyDescent="0.25">
      <c r="A23" s="159" t="s">
        <v>194</v>
      </c>
      <c r="B23" s="160"/>
      <c r="C23" s="160"/>
      <c r="D23" s="160"/>
      <c r="E23" s="160"/>
      <c r="F23" s="160"/>
      <c r="G23" s="160"/>
      <c r="H23" s="161"/>
      <c r="I23" s="44" t="s">
        <v>164</v>
      </c>
      <c r="J23" s="46"/>
    </row>
    <row r="24" spans="1:10" ht="30" customHeight="1" x14ac:dyDescent="0.25">
      <c r="A24" s="159" t="s">
        <v>195</v>
      </c>
      <c r="B24" s="160"/>
      <c r="C24" s="160"/>
      <c r="D24" s="160"/>
      <c r="E24" s="160"/>
      <c r="F24" s="160"/>
      <c r="G24" s="160"/>
      <c r="H24" s="161"/>
      <c r="I24" s="44" t="s">
        <v>197</v>
      </c>
      <c r="J24" s="46"/>
    </row>
    <row r="25" spans="1:10" ht="30" customHeight="1" x14ac:dyDescent="0.25">
      <c r="A25" s="159" t="s">
        <v>196</v>
      </c>
      <c r="B25" s="160"/>
      <c r="C25" s="160"/>
      <c r="D25" s="160"/>
      <c r="E25" s="160"/>
      <c r="F25" s="160"/>
      <c r="G25" s="160"/>
      <c r="H25" s="161"/>
      <c r="I25" s="44" t="s">
        <v>163</v>
      </c>
      <c r="J25" s="46"/>
    </row>
    <row r="26" spans="1:10" ht="30" customHeight="1" x14ac:dyDescent="0.25">
      <c r="A26" s="132" t="s">
        <v>148</v>
      </c>
      <c r="B26" s="133"/>
      <c r="C26" s="133"/>
      <c r="D26" s="133"/>
      <c r="E26" s="133"/>
      <c r="F26" s="133"/>
      <c r="G26" s="133"/>
      <c r="H26" s="133"/>
      <c r="I26" s="134"/>
      <c r="J26" s="43" t="s">
        <v>110</v>
      </c>
    </row>
    <row r="27" spans="1:10" ht="30" customHeight="1" x14ac:dyDescent="0.25">
      <c r="A27" s="159" t="s">
        <v>149</v>
      </c>
      <c r="B27" s="160"/>
      <c r="C27" s="160"/>
      <c r="D27" s="160"/>
      <c r="E27" s="160"/>
      <c r="F27" s="160"/>
      <c r="G27" s="160"/>
      <c r="H27" s="161"/>
      <c r="I27" s="44" t="s">
        <v>165</v>
      </c>
      <c r="J27" s="46"/>
    </row>
    <row r="28" spans="1:10" ht="30" customHeight="1" x14ac:dyDescent="0.25">
      <c r="A28" s="159" t="s">
        <v>150</v>
      </c>
      <c r="B28" s="160"/>
      <c r="C28" s="160"/>
      <c r="D28" s="160"/>
      <c r="E28" s="160"/>
      <c r="F28" s="160"/>
      <c r="G28" s="160"/>
      <c r="H28" s="161"/>
      <c r="I28" s="44" t="s">
        <v>166</v>
      </c>
      <c r="J28" s="46"/>
    </row>
    <row r="29" spans="1:10" ht="30" customHeight="1" x14ac:dyDescent="0.25">
      <c r="A29" s="159" t="s">
        <v>151</v>
      </c>
      <c r="B29" s="160"/>
      <c r="C29" s="160"/>
      <c r="D29" s="160"/>
      <c r="E29" s="160"/>
      <c r="F29" s="160"/>
      <c r="G29" s="160"/>
      <c r="H29" s="161"/>
      <c r="I29" s="44" t="s">
        <v>166</v>
      </c>
      <c r="J29" s="59"/>
    </row>
    <row r="30" spans="1:10" ht="30" customHeight="1" x14ac:dyDescent="0.25">
      <c r="A30" s="159" t="s">
        <v>152</v>
      </c>
      <c r="B30" s="160"/>
      <c r="C30" s="160"/>
      <c r="D30" s="160"/>
      <c r="E30" s="160"/>
      <c r="F30" s="160"/>
      <c r="G30" s="160"/>
      <c r="H30" s="161"/>
      <c r="I30" s="44" t="s">
        <v>166</v>
      </c>
      <c r="J30" s="59"/>
    </row>
    <row r="31" spans="1:10" ht="30" customHeight="1" x14ac:dyDescent="0.25">
      <c r="A31" s="159" t="s">
        <v>153</v>
      </c>
      <c r="B31" s="160"/>
      <c r="C31" s="160"/>
      <c r="D31" s="160"/>
      <c r="E31" s="160"/>
      <c r="F31" s="160"/>
      <c r="G31" s="160"/>
      <c r="H31" s="161"/>
      <c r="I31" s="44" t="s">
        <v>167</v>
      </c>
      <c r="J31" s="59"/>
    </row>
    <row r="32" spans="1:10" ht="30" customHeight="1" x14ac:dyDescent="0.25">
      <c r="A32" s="159" t="s">
        <v>154</v>
      </c>
      <c r="B32" s="160"/>
      <c r="C32" s="160"/>
      <c r="D32" s="160"/>
      <c r="E32" s="160"/>
      <c r="F32" s="160"/>
      <c r="G32" s="160"/>
      <c r="H32" s="161"/>
      <c r="I32" s="44" t="s">
        <v>168</v>
      </c>
      <c r="J32" s="59"/>
    </row>
    <row r="33" spans="1:10" ht="30" customHeight="1" x14ac:dyDescent="0.25">
      <c r="A33" s="159" t="s">
        <v>155</v>
      </c>
      <c r="B33" s="160"/>
      <c r="C33" s="160"/>
      <c r="D33" s="160"/>
      <c r="E33" s="160"/>
      <c r="F33" s="160"/>
      <c r="G33" s="160"/>
      <c r="H33" s="161"/>
      <c r="I33" s="44" t="s">
        <v>166</v>
      </c>
      <c r="J33" s="59"/>
    </row>
    <row r="34" spans="1:10" ht="30" customHeight="1" x14ac:dyDescent="0.25">
      <c r="A34" s="159" t="s">
        <v>156</v>
      </c>
      <c r="B34" s="160"/>
      <c r="C34" s="160"/>
      <c r="D34" s="160"/>
      <c r="E34" s="160"/>
      <c r="F34" s="160"/>
      <c r="G34" s="160"/>
      <c r="H34" s="161"/>
      <c r="I34" s="44" t="s">
        <v>166</v>
      </c>
      <c r="J34" s="59"/>
    </row>
    <row r="35" spans="1:10" ht="30" customHeight="1" x14ac:dyDescent="0.25">
      <c r="A35" s="159" t="s">
        <v>157</v>
      </c>
      <c r="B35" s="160"/>
      <c r="C35" s="160"/>
      <c r="D35" s="160"/>
      <c r="E35" s="160"/>
      <c r="F35" s="160"/>
      <c r="G35" s="160"/>
      <c r="H35" s="161"/>
      <c r="I35" s="44" t="s">
        <v>166</v>
      </c>
      <c r="J35" s="59"/>
    </row>
    <row r="36" spans="1:10" ht="30" customHeight="1" x14ac:dyDescent="0.25">
      <c r="A36" s="159" t="s">
        <v>158</v>
      </c>
      <c r="B36" s="160"/>
      <c r="C36" s="160"/>
      <c r="D36" s="160"/>
      <c r="E36" s="160"/>
      <c r="F36" s="160"/>
      <c r="G36" s="160"/>
      <c r="H36" s="161"/>
      <c r="I36" s="44" t="s">
        <v>166</v>
      </c>
      <c r="J36" s="59"/>
    </row>
    <row r="37" spans="1:10" ht="30" customHeight="1" x14ac:dyDescent="0.25">
      <c r="A37" s="159" t="s">
        <v>159</v>
      </c>
      <c r="B37" s="160"/>
      <c r="C37" s="160"/>
      <c r="D37" s="160"/>
      <c r="E37" s="160"/>
      <c r="F37" s="160"/>
      <c r="G37" s="160"/>
      <c r="H37" s="161"/>
      <c r="I37" s="44" t="s">
        <v>166</v>
      </c>
      <c r="J37" s="59"/>
    </row>
    <row r="38" spans="1:10" ht="30" customHeight="1" x14ac:dyDescent="0.25">
      <c r="A38" s="159" t="s">
        <v>160</v>
      </c>
      <c r="B38" s="160"/>
      <c r="C38" s="160"/>
      <c r="D38" s="160"/>
      <c r="E38" s="160"/>
      <c r="F38" s="160"/>
      <c r="G38" s="160"/>
      <c r="H38" s="161"/>
      <c r="I38" s="44" t="s">
        <v>169</v>
      </c>
      <c r="J38" s="59"/>
    </row>
    <row r="39" spans="1:10" ht="30" customHeight="1" x14ac:dyDescent="0.25">
      <c r="A39" s="159" t="s">
        <v>161</v>
      </c>
      <c r="B39" s="160"/>
      <c r="C39" s="160"/>
      <c r="D39" s="160"/>
      <c r="E39" s="160"/>
      <c r="F39" s="160"/>
      <c r="G39" s="160"/>
      <c r="H39" s="161"/>
      <c r="I39" s="44" t="s">
        <v>169</v>
      </c>
      <c r="J39" s="59"/>
    </row>
    <row r="40" spans="1:10" ht="30" customHeight="1" thickBot="1" x14ac:dyDescent="0.3">
      <c r="A40" s="159" t="s">
        <v>162</v>
      </c>
      <c r="B40" s="160"/>
      <c r="C40" s="160"/>
      <c r="D40" s="160"/>
      <c r="E40" s="160"/>
      <c r="F40" s="160"/>
      <c r="G40" s="160"/>
      <c r="H40" s="161"/>
      <c r="I40" s="44" t="s">
        <v>169</v>
      </c>
      <c r="J40" s="41"/>
    </row>
    <row r="41" spans="1:10" ht="20.100000000000001" customHeight="1" x14ac:dyDescent="0.25">
      <c r="A41" s="154" t="s">
        <v>184</v>
      </c>
      <c r="B41" s="155"/>
      <c r="C41" s="155"/>
      <c r="D41" s="155"/>
      <c r="E41" s="155"/>
      <c r="F41" s="155"/>
      <c r="G41" s="155"/>
      <c r="H41" s="156" t="str">
        <f>+IF(AND(J43="No aplica",J44="No aplica",J45="No aplica",J46="No aplica",J47="No aplica",J48="No aplica"),"No aplica",IF(OR(J43="",J44="",J45="",J46="",J47="",J48=""),"Valide todas las variables",IF(OR(J43="No",J44="No",J45="No",J46="No",J47="No",J48="No"),"No cumple","Cumple")))</f>
        <v>Valide todas las variables</v>
      </c>
      <c r="I41" s="156"/>
      <c r="J41" s="157"/>
    </row>
    <row r="42" spans="1:10" ht="39.950000000000003" customHeight="1" x14ac:dyDescent="0.25">
      <c r="A42" s="132" t="s">
        <v>170</v>
      </c>
      <c r="B42" s="133"/>
      <c r="C42" s="133"/>
      <c r="D42" s="133"/>
      <c r="E42" s="133"/>
      <c r="F42" s="133"/>
      <c r="G42" s="133"/>
      <c r="H42" s="133"/>
      <c r="I42" s="134"/>
      <c r="J42" s="43" t="s">
        <v>110</v>
      </c>
    </row>
    <row r="43" spans="1:10" ht="30" customHeight="1" x14ac:dyDescent="0.25">
      <c r="A43" s="159" t="s">
        <v>198</v>
      </c>
      <c r="B43" s="160"/>
      <c r="C43" s="160"/>
      <c r="D43" s="160"/>
      <c r="E43" s="160"/>
      <c r="F43" s="160"/>
      <c r="G43" s="160"/>
      <c r="H43" s="160"/>
      <c r="I43" s="161"/>
      <c r="J43" s="46"/>
    </row>
    <row r="44" spans="1:10" ht="30" customHeight="1" x14ac:dyDescent="0.25">
      <c r="A44" s="159" t="s">
        <v>199</v>
      </c>
      <c r="B44" s="160"/>
      <c r="C44" s="160"/>
      <c r="D44" s="160"/>
      <c r="E44" s="160"/>
      <c r="F44" s="160"/>
      <c r="G44" s="160"/>
      <c r="H44" s="160"/>
      <c r="I44" s="161"/>
      <c r="J44" s="46"/>
    </row>
    <row r="45" spans="1:10" ht="30" customHeight="1" x14ac:dyDescent="0.25">
      <c r="A45" s="159" t="s">
        <v>171</v>
      </c>
      <c r="B45" s="160"/>
      <c r="C45" s="160"/>
      <c r="D45" s="160"/>
      <c r="E45" s="160"/>
      <c r="F45" s="160"/>
      <c r="G45" s="160"/>
      <c r="H45" s="160"/>
      <c r="I45" s="161"/>
      <c r="J45" s="46"/>
    </row>
    <row r="46" spans="1:10" ht="30" customHeight="1" x14ac:dyDescent="0.25">
      <c r="A46" s="159" t="s">
        <v>172</v>
      </c>
      <c r="B46" s="160"/>
      <c r="C46" s="160"/>
      <c r="D46" s="160"/>
      <c r="E46" s="160"/>
      <c r="F46" s="160"/>
      <c r="G46" s="160"/>
      <c r="H46" s="160"/>
      <c r="I46" s="161"/>
      <c r="J46" s="46"/>
    </row>
    <row r="47" spans="1:10" ht="45" customHeight="1" x14ac:dyDescent="0.25">
      <c r="A47" s="159" t="s">
        <v>200</v>
      </c>
      <c r="B47" s="160"/>
      <c r="C47" s="160"/>
      <c r="D47" s="160"/>
      <c r="E47" s="160"/>
      <c r="F47" s="160"/>
      <c r="G47" s="160"/>
      <c r="H47" s="160"/>
      <c r="I47" s="161"/>
      <c r="J47" s="46"/>
    </row>
    <row r="48" spans="1:10" ht="30" customHeight="1" thickBot="1" x14ac:dyDescent="0.3">
      <c r="A48" s="135" t="s">
        <v>201</v>
      </c>
      <c r="B48" s="136"/>
      <c r="C48" s="136"/>
      <c r="D48" s="136"/>
      <c r="E48" s="136"/>
      <c r="F48" s="136"/>
      <c r="G48" s="136"/>
      <c r="H48" s="136"/>
      <c r="I48" s="137"/>
      <c r="J48" s="41"/>
    </row>
    <row r="49" spans="1:10" ht="20.100000000000001" customHeight="1" x14ac:dyDescent="0.25">
      <c r="A49" s="120" t="s">
        <v>182</v>
      </c>
      <c r="B49" s="121"/>
      <c r="C49" s="121"/>
      <c r="D49" s="121"/>
      <c r="E49" s="121"/>
      <c r="F49" s="121"/>
      <c r="G49" s="171"/>
      <c r="H49" s="168" t="str">
        <f>+IF(AND(J51="No aplica",J52="No aplica",J53="No aplica",J54="No aplica"),"No aplica",IF(OR(J51="",J52="",J53="",J54=""),"Valide todas las variables",IF(OR(J51="No",J52="No",J53="No",J54="No"),"No cumple","Cumple")))</f>
        <v>Valide todas las variables</v>
      </c>
      <c r="I49" s="169"/>
      <c r="J49" s="170"/>
    </row>
    <row r="50" spans="1:10" ht="39.950000000000003" customHeight="1" x14ac:dyDescent="0.25">
      <c r="A50" s="132" t="s">
        <v>147</v>
      </c>
      <c r="B50" s="133"/>
      <c r="C50" s="133"/>
      <c r="D50" s="133"/>
      <c r="E50" s="133"/>
      <c r="F50" s="133"/>
      <c r="G50" s="133"/>
      <c r="H50" s="133"/>
      <c r="I50" s="134"/>
      <c r="J50" s="43" t="s">
        <v>110</v>
      </c>
    </row>
    <row r="51" spans="1:10" ht="30" customHeight="1" x14ac:dyDescent="0.25">
      <c r="A51" s="159" t="s">
        <v>173</v>
      </c>
      <c r="B51" s="160"/>
      <c r="C51" s="160"/>
      <c r="D51" s="160"/>
      <c r="E51" s="160"/>
      <c r="F51" s="160"/>
      <c r="G51" s="160"/>
      <c r="H51" s="160"/>
      <c r="I51" s="161"/>
      <c r="J51" s="46"/>
    </row>
    <row r="52" spans="1:10" ht="30" customHeight="1" x14ac:dyDescent="0.25">
      <c r="A52" s="159" t="s">
        <v>174</v>
      </c>
      <c r="B52" s="160"/>
      <c r="C52" s="160"/>
      <c r="D52" s="160"/>
      <c r="E52" s="160"/>
      <c r="F52" s="160"/>
      <c r="G52" s="160"/>
      <c r="H52" s="160"/>
      <c r="I52" s="161"/>
      <c r="J52" s="46"/>
    </row>
    <row r="53" spans="1:10" ht="30" customHeight="1" x14ac:dyDescent="0.25">
      <c r="A53" s="159" t="s">
        <v>175</v>
      </c>
      <c r="B53" s="160"/>
      <c r="C53" s="160"/>
      <c r="D53" s="160"/>
      <c r="E53" s="160"/>
      <c r="F53" s="160"/>
      <c r="G53" s="160"/>
      <c r="H53" s="160"/>
      <c r="I53" s="161"/>
      <c r="J53" s="46"/>
    </row>
    <row r="54" spans="1:10" ht="30" customHeight="1" thickBot="1" x14ac:dyDescent="0.3">
      <c r="A54" s="135" t="s">
        <v>176</v>
      </c>
      <c r="B54" s="136"/>
      <c r="C54" s="136"/>
      <c r="D54" s="136"/>
      <c r="E54" s="136"/>
      <c r="F54" s="136"/>
      <c r="G54" s="136"/>
      <c r="H54" s="136"/>
      <c r="I54" s="137"/>
      <c r="J54" s="41"/>
    </row>
    <row r="55" spans="1:10" ht="50.1" customHeight="1" x14ac:dyDescent="0.25">
      <c r="A55" s="162" t="s">
        <v>177</v>
      </c>
      <c r="B55" s="163"/>
      <c r="C55" s="163"/>
      <c r="D55" s="163"/>
      <c r="E55" s="163"/>
      <c r="F55" s="163"/>
      <c r="G55" s="163"/>
      <c r="H55" s="163"/>
      <c r="I55" s="163"/>
      <c r="J55" s="164"/>
    </row>
    <row r="56" spans="1:10" ht="200.1" customHeight="1" thickBot="1" x14ac:dyDescent="0.3">
      <c r="A56" s="165"/>
      <c r="B56" s="166"/>
      <c r="C56" s="166"/>
      <c r="D56" s="166"/>
      <c r="E56" s="166"/>
      <c r="F56" s="166"/>
      <c r="G56" s="166"/>
      <c r="H56" s="166"/>
      <c r="I56" s="166"/>
      <c r="J56" s="167"/>
    </row>
    <row r="57" spans="1:10" ht="50.1" customHeight="1" x14ac:dyDescent="0.25">
      <c r="A57" s="162" t="s">
        <v>81</v>
      </c>
      <c r="B57" s="163"/>
      <c r="C57" s="163"/>
      <c r="D57" s="163"/>
      <c r="E57" s="163"/>
      <c r="F57" s="163"/>
      <c r="G57" s="163"/>
      <c r="H57" s="163"/>
      <c r="I57" s="163"/>
      <c r="J57" s="164"/>
    </row>
    <row r="58" spans="1:10" ht="200.1" customHeight="1" thickBot="1" x14ac:dyDescent="0.3">
      <c r="A58" s="165"/>
      <c r="B58" s="166"/>
      <c r="C58" s="166"/>
      <c r="D58" s="166"/>
      <c r="E58" s="166"/>
      <c r="F58" s="166"/>
      <c r="G58" s="166"/>
      <c r="H58" s="166"/>
      <c r="I58" s="166"/>
      <c r="J58" s="167"/>
    </row>
  </sheetData>
  <sheetProtection algorithmName="SHA-512" hashValue="SVJak+en5rzu1jJ+208xDdsUYBh7wZWLULo+mwOBlS3wQ+AFkQVVFyC8o/PhLCgWxxkOJdkGt+0VITCDTcVTtw==" saltValue="PL/HZrRbv13tHQJxzUnrDg==" spinCount="100000" sheet="1" objects="1" scenarios="1"/>
  <mergeCells count="81">
    <mergeCell ref="A32:H32"/>
    <mergeCell ref="A17:G17"/>
    <mergeCell ref="A21:H21"/>
    <mergeCell ref="A22:H22"/>
    <mergeCell ref="A23:H23"/>
    <mergeCell ref="A24:H24"/>
    <mergeCell ref="A25:H25"/>
    <mergeCell ref="A19:G19"/>
    <mergeCell ref="H19:J19"/>
    <mergeCell ref="A20:I20"/>
    <mergeCell ref="A27:H27"/>
    <mergeCell ref="A28:H28"/>
    <mergeCell ref="A29:H29"/>
    <mergeCell ref="A30:H30"/>
    <mergeCell ref="A31:H31"/>
    <mergeCell ref="A48:I48"/>
    <mergeCell ref="A43:I43"/>
    <mergeCell ref="A44:I44"/>
    <mergeCell ref="A45:I45"/>
    <mergeCell ref="A46:I46"/>
    <mergeCell ref="A47:I47"/>
    <mergeCell ref="A55:J55"/>
    <mergeCell ref="A56:J56"/>
    <mergeCell ref="A57:J57"/>
    <mergeCell ref="A58:J58"/>
    <mergeCell ref="H49:J49"/>
    <mergeCell ref="A50:I50"/>
    <mergeCell ref="A49:G49"/>
    <mergeCell ref="A53:I53"/>
    <mergeCell ref="A52:I52"/>
    <mergeCell ref="A51:I51"/>
    <mergeCell ref="A54:I54"/>
    <mergeCell ref="A41:G41"/>
    <mergeCell ref="H41:J41"/>
    <mergeCell ref="A42:I42"/>
    <mergeCell ref="A33:H33"/>
    <mergeCell ref="A34:H34"/>
    <mergeCell ref="A35:H35"/>
    <mergeCell ref="A36:H36"/>
    <mergeCell ref="A37:H37"/>
    <mergeCell ref="A38:H38"/>
    <mergeCell ref="A39:H39"/>
    <mergeCell ref="A40:H40"/>
    <mergeCell ref="G2:H2"/>
    <mergeCell ref="A8:B8"/>
    <mergeCell ref="C8:E8"/>
    <mergeCell ref="F8:J8"/>
    <mergeCell ref="A10:G10"/>
    <mergeCell ref="H10:J10"/>
    <mergeCell ref="A6:B6"/>
    <mergeCell ref="C6:E6"/>
    <mergeCell ref="F6:G6"/>
    <mergeCell ref="H6:J6"/>
    <mergeCell ref="H7:J7"/>
    <mergeCell ref="A11:I11"/>
    <mergeCell ref="A1:J1"/>
    <mergeCell ref="A9:J9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A14:G14"/>
    <mergeCell ref="A15:G15"/>
    <mergeCell ref="H15:I15"/>
    <mergeCell ref="H12:I14"/>
    <mergeCell ref="A26:I26"/>
    <mergeCell ref="A18:G18"/>
    <mergeCell ref="A16:I16"/>
    <mergeCell ref="H17:I17"/>
    <mergeCell ref="H18:I18"/>
    <mergeCell ref="A12:G12"/>
    <mergeCell ref="A13:G13"/>
  </mergeCells>
  <conditionalFormatting sqref="C2:C3 J12:J15 J17:J18 J43:J48 J51:J54">
    <cfRule type="containsBlanks" dxfId="164" priority="52">
      <formula>LEN(TRIM(C2))=0</formula>
    </cfRule>
  </conditionalFormatting>
  <conditionalFormatting sqref="C6:C8">
    <cfRule type="containsBlanks" dxfId="163" priority="1">
      <formula>LEN(TRIM(C6))=0</formula>
    </cfRule>
  </conditionalFormatting>
  <conditionalFormatting sqref="E4:E5">
    <cfRule type="containsBlanks" dxfId="162" priority="43">
      <formula>LEN(TRIM(E4))=0</formula>
    </cfRule>
  </conditionalFormatting>
  <conditionalFormatting sqref="G2">
    <cfRule type="containsBlanks" dxfId="161" priority="49">
      <formula>LEN(TRIM(G2))=0</formula>
    </cfRule>
  </conditionalFormatting>
  <conditionalFormatting sqref="H3">
    <cfRule type="containsBlanks" dxfId="160" priority="50">
      <formula>LEN(TRIM(H3))=0</formula>
    </cfRule>
  </conditionalFormatting>
  <conditionalFormatting sqref="H6:H7">
    <cfRule type="containsBlanks" dxfId="159" priority="45">
      <formula>LEN(TRIM(H6))=0</formula>
    </cfRule>
  </conditionalFormatting>
  <conditionalFormatting sqref="H10">
    <cfRule type="containsText" dxfId="158" priority="14" operator="containsText" text="No cumple">
      <formula>NOT(ISERROR(SEARCH("No cumple",H10)))</formula>
    </cfRule>
    <cfRule type="containsText" dxfId="157" priority="15" operator="containsText" text="Cumple">
      <formula>NOT(ISERROR(SEARCH("Cumple",H10)))</formula>
    </cfRule>
  </conditionalFormatting>
  <conditionalFormatting sqref="H19">
    <cfRule type="containsText" dxfId="156" priority="10" operator="containsText" text="No cumple">
      <formula>NOT(ISERROR(SEARCH("No cumple",H19)))</formula>
    </cfRule>
    <cfRule type="containsText" dxfId="155" priority="11" operator="containsText" text="Cumple">
      <formula>NOT(ISERROR(SEARCH("Cumple",H19)))</formula>
    </cfRule>
  </conditionalFormatting>
  <conditionalFormatting sqref="H41">
    <cfRule type="containsText" dxfId="154" priority="8" operator="containsText" text="No cumple">
      <formula>NOT(ISERROR(SEARCH("No cumple",H41)))</formula>
    </cfRule>
    <cfRule type="containsText" dxfId="153" priority="9" operator="containsText" text="Cumple">
      <formula>NOT(ISERROR(SEARCH("Cumple",H41)))</formula>
    </cfRule>
  </conditionalFormatting>
  <conditionalFormatting sqref="H49">
    <cfRule type="containsText" dxfId="152" priority="4" operator="containsText" text="No cumple">
      <formula>NOT(ISERROR(SEARCH("No cumple",H49)))</formula>
    </cfRule>
    <cfRule type="containsText" dxfId="151" priority="5" operator="containsText" text="Cumple">
      <formula>NOT(ISERROR(SEARCH("Cumple",H49)))</formula>
    </cfRule>
  </conditionalFormatting>
  <conditionalFormatting sqref="J2">
    <cfRule type="containsBlanks" dxfId="150" priority="51">
      <formula>LEN(TRIM(J2))=0</formula>
    </cfRule>
  </conditionalFormatting>
  <conditionalFormatting sqref="J21:J25 J27:J40">
    <cfRule type="containsBlanks" dxfId="149" priority="30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MEDIA JORNADA Y JORNADA COMPLETA RAJ SRPA&amp;R&amp;"Arial,Normal"&amp;10F1.A53.G27.P 
Versión 1 
Página &amp;P de &amp;N 
21/05/2024 
Clasificación de la Información 
Clasificada</oddHeader>
    <oddFooter>&amp;C&amp;G</oddFooter>
  </headerFooter>
  <rowBreaks count="3" manualBreakCount="3">
    <brk id="9" max="16383" man="1"/>
    <brk id="46" max="9" man="1"/>
    <brk id="5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H52:I54 H44:I48 H22:H25 H27:H40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J12:J15 J17:J18 J43:J48 J51:J54 J21:J25 J27:J40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D9EAD-FD61-40F1-8666-C8F6D7B4643C}">
  <sheetPr>
    <pageSetUpPr fitToPage="1"/>
  </sheetPr>
  <dimension ref="A1:J58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145" t="s">
        <v>66</v>
      </c>
      <c r="B2" s="146"/>
      <c r="C2" s="144"/>
      <c r="D2" s="144"/>
      <c r="E2" s="144"/>
      <c r="F2" s="42" t="s">
        <v>67</v>
      </c>
      <c r="G2" s="147"/>
      <c r="H2" s="147"/>
      <c r="I2" s="42" t="s">
        <v>68</v>
      </c>
      <c r="J2" s="46"/>
    </row>
    <row r="3" spans="1:10" x14ac:dyDescent="0.25">
      <c r="A3" s="145" t="s">
        <v>69</v>
      </c>
      <c r="B3" s="146"/>
      <c r="C3" s="110"/>
      <c r="D3" s="110"/>
      <c r="E3" s="110"/>
      <c r="F3" s="146" t="s">
        <v>108</v>
      </c>
      <c r="G3" s="146"/>
      <c r="H3" s="110"/>
      <c r="I3" s="110"/>
      <c r="J3" s="112"/>
    </row>
    <row r="4" spans="1:10" x14ac:dyDescent="0.25">
      <c r="A4" s="145" t="s">
        <v>70</v>
      </c>
      <c r="B4" s="146"/>
      <c r="C4" s="146"/>
      <c r="D4" s="146"/>
      <c r="E4" s="110"/>
      <c r="F4" s="110"/>
      <c r="G4" s="110"/>
      <c r="H4" s="110"/>
      <c r="I4" s="110"/>
      <c r="J4" s="112"/>
    </row>
    <row r="5" spans="1:10" x14ac:dyDescent="0.25">
      <c r="A5" s="145" t="s">
        <v>71</v>
      </c>
      <c r="B5" s="146"/>
      <c r="C5" s="146"/>
      <c r="D5" s="146"/>
      <c r="E5" s="110"/>
      <c r="F5" s="110"/>
      <c r="G5" s="110"/>
      <c r="H5" s="110"/>
      <c r="I5" s="110"/>
      <c r="J5" s="112"/>
    </row>
    <row r="6" spans="1:10" x14ac:dyDescent="0.25">
      <c r="A6" s="145" t="s">
        <v>72</v>
      </c>
      <c r="B6" s="146"/>
      <c r="C6" s="144"/>
      <c r="D6" s="144"/>
      <c r="E6" s="144"/>
      <c r="F6" s="146" t="s">
        <v>73</v>
      </c>
      <c r="G6" s="146"/>
      <c r="H6" s="144"/>
      <c r="I6" s="144"/>
      <c r="J6" s="158"/>
    </row>
    <row r="7" spans="1:10" x14ac:dyDescent="0.25">
      <c r="A7" s="145" t="s">
        <v>61</v>
      </c>
      <c r="B7" s="146"/>
      <c r="C7" s="144"/>
      <c r="D7" s="144"/>
      <c r="E7" s="144"/>
      <c r="F7" s="146" t="s">
        <v>108</v>
      </c>
      <c r="G7" s="146"/>
      <c r="H7" s="110"/>
      <c r="I7" s="110"/>
      <c r="J7" s="112"/>
    </row>
    <row r="8" spans="1:10" ht="15.75" thickBot="1" x14ac:dyDescent="0.3">
      <c r="A8" s="148" t="s">
        <v>139</v>
      </c>
      <c r="B8" s="149"/>
      <c r="C8" s="150"/>
      <c r="D8" s="150"/>
      <c r="E8" s="150"/>
      <c r="F8" s="151"/>
      <c r="G8" s="152"/>
      <c r="H8" s="152"/>
      <c r="I8" s="152"/>
      <c r="J8" s="153"/>
    </row>
    <row r="9" spans="1:10" ht="20.100000000000001" customHeight="1" thickBot="1" x14ac:dyDescent="0.3">
      <c r="A9" s="141" t="s">
        <v>74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0" ht="20.100000000000001" customHeight="1" x14ac:dyDescent="0.25">
      <c r="A10" s="154" t="s">
        <v>180</v>
      </c>
      <c r="B10" s="155"/>
      <c r="C10" s="155"/>
      <c r="D10" s="155"/>
      <c r="E10" s="155"/>
      <c r="F10" s="155"/>
      <c r="G10" s="155"/>
      <c r="H10" s="156" t="str">
        <f>+IF(AND(J12="No aplica",J13="No aplica",J14="No aplica",J15="No aplica",J17="No aplica",J18="No aplica"),"No aplica",IF(OR(J12="",J13="",J14="",J15="",J17="",J18=""),"Valide todas las variables",IF(OR(J12="No",J13="No",J14="No",J15="No",J17="No",J18="No"),"No cumple","Cumple")))</f>
        <v>Valide todas las variables</v>
      </c>
      <c r="I10" s="156"/>
      <c r="J10" s="157"/>
    </row>
    <row r="11" spans="1:10" ht="39.950000000000003" customHeight="1" x14ac:dyDescent="0.25">
      <c r="A11" s="132" t="s">
        <v>77</v>
      </c>
      <c r="B11" s="133"/>
      <c r="C11" s="133"/>
      <c r="D11" s="133"/>
      <c r="E11" s="133"/>
      <c r="F11" s="133"/>
      <c r="G11" s="133"/>
      <c r="H11" s="133"/>
      <c r="I11" s="134"/>
      <c r="J11" s="43" t="s">
        <v>110</v>
      </c>
    </row>
    <row r="12" spans="1:10" ht="30" customHeight="1" x14ac:dyDescent="0.25">
      <c r="A12" s="122" t="s">
        <v>188</v>
      </c>
      <c r="B12" s="123"/>
      <c r="C12" s="123"/>
      <c r="D12" s="123"/>
      <c r="E12" s="123"/>
      <c r="F12" s="123"/>
      <c r="G12" s="124"/>
      <c r="H12" s="126" t="s">
        <v>186</v>
      </c>
      <c r="I12" s="127"/>
      <c r="J12" s="46"/>
    </row>
    <row r="13" spans="1:10" ht="30" customHeight="1" x14ac:dyDescent="0.25">
      <c r="A13" s="122" t="s">
        <v>79</v>
      </c>
      <c r="B13" s="123"/>
      <c r="C13" s="123"/>
      <c r="D13" s="123"/>
      <c r="E13" s="123"/>
      <c r="F13" s="123"/>
      <c r="G13" s="124"/>
      <c r="H13" s="128"/>
      <c r="I13" s="129"/>
      <c r="J13" s="46"/>
    </row>
    <row r="14" spans="1:10" ht="30" customHeight="1" x14ac:dyDescent="0.25">
      <c r="A14" s="122" t="s">
        <v>189</v>
      </c>
      <c r="B14" s="123"/>
      <c r="C14" s="123"/>
      <c r="D14" s="123"/>
      <c r="E14" s="123"/>
      <c r="F14" s="123"/>
      <c r="G14" s="124"/>
      <c r="H14" s="130"/>
      <c r="I14" s="131"/>
      <c r="J14" s="46"/>
    </row>
    <row r="15" spans="1:10" ht="30" customHeight="1" x14ac:dyDescent="0.25">
      <c r="A15" s="122" t="s">
        <v>78</v>
      </c>
      <c r="B15" s="123"/>
      <c r="C15" s="123"/>
      <c r="D15" s="123"/>
      <c r="E15" s="123"/>
      <c r="F15" s="123"/>
      <c r="G15" s="124"/>
      <c r="H15" s="125" t="s">
        <v>146</v>
      </c>
      <c r="I15" s="125"/>
      <c r="J15" s="46"/>
    </row>
    <row r="16" spans="1:10" ht="39.950000000000003" customHeight="1" x14ac:dyDescent="0.25">
      <c r="A16" s="132" t="s">
        <v>191</v>
      </c>
      <c r="B16" s="133"/>
      <c r="C16" s="133"/>
      <c r="D16" s="133"/>
      <c r="E16" s="133"/>
      <c r="F16" s="133"/>
      <c r="G16" s="133"/>
      <c r="H16" s="133"/>
      <c r="I16" s="134"/>
      <c r="J16" s="43" t="s">
        <v>110</v>
      </c>
    </row>
    <row r="17" spans="1:10" ht="30" customHeight="1" x14ac:dyDescent="0.25">
      <c r="A17" s="122" t="s">
        <v>80</v>
      </c>
      <c r="B17" s="123"/>
      <c r="C17" s="123"/>
      <c r="D17" s="123"/>
      <c r="E17" s="123"/>
      <c r="F17" s="123"/>
      <c r="G17" s="124"/>
      <c r="H17" s="125" t="s">
        <v>146</v>
      </c>
      <c r="I17" s="125"/>
      <c r="J17" s="46"/>
    </row>
    <row r="18" spans="1:10" ht="30" customHeight="1" thickBot="1" x14ac:dyDescent="0.3">
      <c r="A18" s="135" t="s">
        <v>190</v>
      </c>
      <c r="B18" s="136"/>
      <c r="C18" s="136"/>
      <c r="D18" s="136"/>
      <c r="E18" s="136"/>
      <c r="F18" s="136"/>
      <c r="G18" s="137"/>
      <c r="H18" s="125" t="s">
        <v>187</v>
      </c>
      <c r="I18" s="125"/>
      <c r="J18" s="41"/>
    </row>
    <row r="19" spans="1:10" ht="20.100000000000001" customHeight="1" x14ac:dyDescent="0.25">
      <c r="A19" s="154" t="s">
        <v>181</v>
      </c>
      <c r="B19" s="155"/>
      <c r="C19" s="155"/>
      <c r="D19" s="155"/>
      <c r="E19" s="155"/>
      <c r="F19" s="155"/>
      <c r="G19" s="155"/>
      <c r="H19" s="156" t="str">
        <f>+IF(AND(J21="No aplica",J22="No aplica",J23="No aplica",J24="No aplica",J25="No aplica",J27="No aplica",J28="No aplica",J29="No aplica",J30="No aplica",J31="No aplica",J32="No aplica",J33="No aplica",J34="No aplica",J35="No aplica",J36="No aplica",J37="No aplica",J38="No aplica",J39="No aplica",J40="No aplica"),"No aplica",IF(OR(J21="",J22="",J23="",J24="",J25="",J27="",J28="",J29="",J30="",J31="",J32="",J33="",J34="",J35="",J36="",J37="",J38="",J39="",J40=""),"Valide todas las variables",IF(OR(J21="No",J22="No",J23="No",J24="No",J25="No",J27="No",J28="No",J29="No",J30="No",J31="No",J32="No",J33="No",J34="No",J35="No",J36="No",J37="No",J38="No",J39="No",J40="No"),"No cumple","Cumple")))</f>
        <v>Valide todas las variables</v>
      </c>
      <c r="I19" s="156"/>
      <c r="J19" s="157"/>
    </row>
    <row r="20" spans="1:10" ht="30" customHeight="1" x14ac:dyDescent="0.25">
      <c r="A20" s="132" t="s">
        <v>148</v>
      </c>
      <c r="B20" s="133"/>
      <c r="C20" s="133"/>
      <c r="D20" s="133"/>
      <c r="E20" s="133"/>
      <c r="F20" s="133"/>
      <c r="G20" s="133"/>
      <c r="H20" s="133"/>
      <c r="I20" s="134"/>
      <c r="J20" s="43" t="s">
        <v>110</v>
      </c>
    </row>
    <row r="21" spans="1:10" ht="30" customHeight="1" x14ac:dyDescent="0.25">
      <c r="A21" s="159" t="s">
        <v>192</v>
      </c>
      <c r="B21" s="160"/>
      <c r="C21" s="160"/>
      <c r="D21" s="160"/>
      <c r="E21" s="160"/>
      <c r="F21" s="160"/>
      <c r="G21" s="160"/>
      <c r="H21" s="161"/>
      <c r="I21" s="44" t="s">
        <v>163</v>
      </c>
      <c r="J21" s="46"/>
    </row>
    <row r="22" spans="1:10" ht="30" customHeight="1" x14ac:dyDescent="0.25">
      <c r="A22" s="159" t="s">
        <v>193</v>
      </c>
      <c r="B22" s="160"/>
      <c r="C22" s="160"/>
      <c r="D22" s="160"/>
      <c r="E22" s="160"/>
      <c r="F22" s="160"/>
      <c r="G22" s="160"/>
      <c r="H22" s="161"/>
      <c r="I22" s="44" t="s">
        <v>163</v>
      </c>
      <c r="J22" s="46"/>
    </row>
    <row r="23" spans="1:10" ht="30" customHeight="1" x14ac:dyDescent="0.25">
      <c r="A23" s="159" t="s">
        <v>194</v>
      </c>
      <c r="B23" s="160"/>
      <c r="C23" s="160"/>
      <c r="D23" s="160"/>
      <c r="E23" s="160"/>
      <c r="F23" s="160"/>
      <c r="G23" s="160"/>
      <c r="H23" s="161"/>
      <c r="I23" s="44" t="s">
        <v>164</v>
      </c>
      <c r="J23" s="46"/>
    </row>
    <row r="24" spans="1:10" ht="30" customHeight="1" x14ac:dyDescent="0.25">
      <c r="A24" s="159" t="s">
        <v>195</v>
      </c>
      <c r="B24" s="160"/>
      <c r="C24" s="160"/>
      <c r="D24" s="160"/>
      <c r="E24" s="160"/>
      <c r="F24" s="160"/>
      <c r="G24" s="160"/>
      <c r="H24" s="161"/>
      <c r="I24" s="44" t="s">
        <v>197</v>
      </c>
      <c r="J24" s="46"/>
    </row>
    <row r="25" spans="1:10" ht="30" customHeight="1" x14ac:dyDescent="0.25">
      <c r="A25" s="159" t="s">
        <v>196</v>
      </c>
      <c r="B25" s="160"/>
      <c r="C25" s="160"/>
      <c r="D25" s="160"/>
      <c r="E25" s="160"/>
      <c r="F25" s="160"/>
      <c r="G25" s="160"/>
      <c r="H25" s="161"/>
      <c r="I25" s="44" t="s">
        <v>163</v>
      </c>
      <c r="J25" s="46"/>
    </row>
    <row r="26" spans="1:10" ht="30" customHeight="1" x14ac:dyDescent="0.25">
      <c r="A26" s="132" t="s">
        <v>148</v>
      </c>
      <c r="B26" s="133"/>
      <c r="C26" s="133"/>
      <c r="D26" s="133"/>
      <c r="E26" s="133"/>
      <c r="F26" s="133"/>
      <c r="G26" s="133"/>
      <c r="H26" s="133"/>
      <c r="I26" s="134"/>
      <c r="J26" s="43" t="s">
        <v>110</v>
      </c>
    </row>
    <row r="27" spans="1:10" ht="30" customHeight="1" x14ac:dyDescent="0.25">
      <c r="A27" s="159" t="s">
        <v>149</v>
      </c>
      <c r="B27" s="160"/>
      <c r="C27" s="160"/>
      <c r="D27" s="160"/>
      <c r="E27" s="160"/>
      <c r="F27" s="160"/>
      <c r="G27" s="160"/>
      <c r="H27" s="161"/>
      <c r="I27" s="44" t="s">
        <v>165</v>
      </c>
      <c r="J27" s="46"/>
    </row>
    <row r="28" spans="1:10" ht="30" customHeight="1" x14ac:dyDescent="0.25">
      <c r="A28" s="159" t="s">
        <v>150</v>
      </c>
      <c r="B28" s="160"/>
      <c r="C28" s="160"/>
      <c r="D28" s="160"/>
      <c r="E28" s="160"/>
      <c r="F28" s="160"/>
      <c r="G28" s="160"/>
      <c r="H28" s="161"/>
      <c r="I28" s="44" t="s">
        <v>166</v>
      </c>
      <c r="J28" s="46"/>
    </row>
    <row r="29" spans="1:10" ht="30" customHeight="1" x14ac:dyDescent="0.25">
      <c r="A29" s="159" t="s">
        <v>151</v>
      </c>
      <c r="B29" s="160"/>
      <c r="C29" s="160"/>
      <c r="D29" s="160"/>
      <c r="E29" s="160"/>
      <c r="F29" s="160"/>
      <c r="G29" s="160"/>
      <c r="H29" s="161"/>
      <c r="I29" s="44" t="s">
        <v>166</v>
      </c>
      <c r="J29" s="59"/>
    </row>
    <row r="30" spans="1:10" ht="30" customHeight="1" x14ac:dyDescent="0.25">
      <c r="A30" s="159" t="s">
        <v>152</v>
      </c>
      <c r="B30" s="160"/>
      <c r="C30" s="160"/>
      <c r="D30" s="160"/>
      <c r="E30" s="160"/>
      <c r="F30" s="160"/>
      <c r="G30" s="160"/>
      <c r="H30" s="161"/>
      <c r="I30" s="44" t="s">
        <v>166</v>
      </c>
      <c r="J30" s="59"/>
    </row>
    <row r="31" spans="1:10" ht="30" customHeight="1" x14ac:dyDescent="0.25">
      <c r="A31" s="159" t="s">
        <v>153</v>
      </c>
      <c r="B31" s="160"/>
      <c r="C31" s="160"/>
      <c r="D31" s="160"/>
      <c r="E31" s="160"/>
      <c r="F31" s="160"/>
      <c r="G31" s="160"/>
      <c r="H31" s="161"/>
      <c r="I31" s="44" t="s">
        <v>167</v>
      </c>
      <c r="J31" s="59"/>
    </row>
    <row r="32" spans="1:10" ht="30" customHeight="1" x14ac:dyDescent="0.25">
      <c r="A32" s="159" t="s">
        <v>154</v>
      </c>
      <c r="B32" s="160"/>
      <c r="C32" s="160"/>
      <c r="D32" s="160"/>
      <c r="E32" s="160"/>
      <c r="F32" s="160"/>
      <c r="G32" s="160"/>
      <c r="H32" s="161"/>
      <c r="I32" s="44" t="s">
        <v>168</v>
      </c>
      <c r="J32" s="59"/>
    </row>
    <row r="33" spans="1:10" ht="30" customHeight="1" x14ac:dyDescent="0.25">
      <c r="A33" s="159" t="s">
        <v>155</v>
      </c>
      <c r="B33" s="160"/>
      <c r="C33" s="160"/>
      <c r="D33" s="160"/>
      <c r="E33" s="160"/>
      <c r="F33" s="160"/>
      <c r="G33" s="160"/>
      <c r="H33" s="161"/>
      <c r="I33" s="44" t="s">
        <v>166</v>
      </c>
      <c r="J33" s="59"/>
    </row>
    <row r="34" spans="1:10" ht="30" customHeight="1" x14ac:dyDescent="0.25">
      <c r="A34" s="159" t="s">
        <v>156</v>
      </c>
      <c r="B34" s="160"/>
      <c r="C34" s="160"/>
      <c r="D34" s="160"/>
      <c r="E34" s="160"/>
      <c r="F34" s="160"/>
      <c r="G34" s="160"/>
      <c r="H34" s="161"/>
      <c r="I34" s="44" t="s">
        <v>166</v>
      </c>
      <c r="J34" s="59"/>
    </row>
    <row r="35" spans="1:10" ht="30" customHeight="1" x14ac:dyDescent="0.25">
      <c r="A35" s="159" t="s">
        <v>157</v>
      </c>
      <c r="B35" s="160"/>
      <c r="C35" s="160"/>
      <c r="D35" s="160"/>
      <c r="E35" s="160"/>
      <c r="F35" s="160"/>
      <c r="G35" s="160"/>
      <c r="H35" s="161"/>
      <c r="I35" s="44" t="s">
        <v>166</v>
      </c>
      <c r="J35" s="59"/>
    </row>
    <row r="36" spans="1:10" ht="30" customHeight="1" x14ac:dyDescent="0.25">
      <c r="A36" s="159" t="s">
        <v>158</v>
      </c>
      <c r="B36" s="160"/>
      <c r="C36" s="160"/>
      <c r="D36" s="160"/>
      <c r="E36" s="160"/>
      <c r="F36" s="160"/>
      <c r="G36" s="160"/>
      <c r="H36" s="161"/>
      <c r="I36" s="44" t="s">
        <v>166</v>
      </c>
      <c r="J36" s="59"/>
    </row>
    <row r="37" spans="1:10" ht="30" customHeight="1" x14ac:dyDescent="0.25">
      <c r="A37" s="159" t="s">
        <v>159</v>
      </c>
      <c r="B37" s="160"/>
      <c r="C37" s="160"/>
      <c r="D37" s="160"/>
      <c r="E37" s="160"/>
      <c r="F37" s="160"/>
      <c r="G37" s="160"/>
      <c r="H37" s="161"/>
      <c r="I37" s="44" t="s">
        <v>166</v>
      </c>
      <c r="J37" s="59"/>
    </row>
    <row r="38" spans="1:10" ht="30" customHeight="1" x14ac:dyDescent="0.25">
      <c r="A38" s="159" t="s">
        <v>160</v>
      </c>
      <c r="B38" s="160"/>
      <c r="C38" s="160"/>
      <c r="D38" s="160"/>
      <c r="E38" s="160"/>
      <c r="F38" s="160"/>
      <c r="G38" s="160"/>
      <c r="H38" s="161"/>
      <c r="I38" s="44" t="s">
        <v>169</v>
      </c>
      <c r="J38" s="59"/>
    </row>
    <row r="39" spans="1:10" ht="30" customHeight="1" x14ac:dyDescent="0.25">
      <c r="A39" s="159" t="s">
        <v>161</v>
      </c>
      <c r="B39" s="160"/>
      <c r="C39" s="160"/>
      <c r="D39" s="160"/>
      <c r="E39" s="160"/>
      <c r="F39" s="160"/>
      <c r="G39" s="160"/>
      <c r="H39" s="161"/>
      <c r="I39" s="44" t="s">
        <v>169</v>
      </c>
      <c r="J39" s="59"/>
    </row>
    <row r="40" spans="1:10" ht="30" customHeight="1" thickBot="1" x14ac:dyDescent="0.3">
      <c r="A40" s="159" t="s">
        <v>162</v>
      </c>
      <c r="B40" s="160"/>
      <c r="C40" s="160"/>
      <c r="D40" s="160"/>
      <c r="E40" s="160"/>
      <c r="F40" s="160"/>
      <c r="G40" s="160"/>
      <c r="H40" s="161"/>
      <c r="I40" s="44" t="s">
        <v>169</v>
      </c>
      <c r="J40" s="41"/>
    </row>
    <row r="41" spans="1:10" ht="20.100000000000001" customHeight="1" x14ac:dyDescent="0.25">
      <c r="A41" s="154" t="s">
        <v>184</v>
      </c>
      <c r="B41" s="155"/>
      <c r="C41" s="155"/>
      <c r="D41" s="155"/>
      <c r="E41" s="155"/>
      <c r="F41" s="155"/>
      <c r="G41" s="155"/>
      <c r="H41" s="156" t="str">
        <f>+IF(AND(J43="No aplica",J44="No aplica",J45="No aplica",J46="No aplica",J47="No aplica",J48="No aplica"),"No aplica",IF(OR(J43="",J44="",J45="",J46="",J47="",J48=""),"Valide todas las variables",IF(OR(J43="No",J44="No",J45="No",J46="No",J47="No",J48="No"),"No cumple","Cumple")))</f>
        <v>Valide todas las variables</v>
      </c>
      <c r="I41" s="156"/>
      <c r="J41" s="157"/>
    </row>
    <row r="42" spans="1:10" ht="39.950000000000003" customHeight="1" x14ac:dyDescent="0.25">
      <c r="A42" s="132" t="s">
        <v>170</v>
      </c>
      <c r="B42" s="133"/>
      <c r="C42" s="133"/>
      <c r="D42" s="133"/>
      <c r="E42" s="133"/>
      <c r="F42" s="133"/>
      <c r="G42" s="133"/>
      <c r="H42" s="133"/>
      <c r="I42" s="134"/>
      <c r="J42" s="43" t="s">
        <v>110</v>
      </c>
    </row>
    <row r="43" spans="1:10" ht="30" customHeight="1" x14ac:dyDescent="0.25">
      <c r="A43" s="159" t="s">
        <v>198</v>
      </c>
      <c r="B43" s="160"/>
      <c r="C43" s="160"/>
      <c r="D43" s="160"/>
      <c r="E43" s="160"/>
      <c r="F43" s="160"/>
      <c r="G43" s="160"/>
      <c r="H43" s="160"/>
      <c r="I43" s="161"/>
      <c r="J43" s="46"/>
    </row>
    <row r="44" spans="1:10" ht="30" customHeight="1" x14ac:dyDescent="0.25">
      <c r="A44" s="159" t="s">
        <v>199</v>
      </c>
      <c r="B44" s="160"/>
      <c r="C44" s="160"/>
      <c r="D44" s="160"/>
      <c r="E44" s="160"/>
      <c r="F44" s="160"/>
      <c r="G44" s="160"/>
      <c r="H44" s="160"/>
      <c r="I44" s="161"/>
      <c r="J44" s="46"/>
    </row>
    <row r="45" spans="1:10" ht="30" customHeight="1" x14ac:dyDescent="0.25">
      <c r="A45" s="159" t="s">
        <v>171</v>
      </c>
      <c r="B45" s="160"/>
      <c r="C45" s="160"/>
      <c r="D45" s="160"/>
      <c r="E45" s="160"/>
      <c r="F45" s="160"/>
      <c r="G45" s="160"/>
      <c r="H45" s="160"/>
      <c r="I45" s="161"/>
      <c r="J45" s="46"/>
    </row>
    <row r="46" spans="1:10" ht="30" customHeight="1" x14ac:dyDescent="0.25">
      <c r="A46" s="159" t="s">
        <v>172</v>
      </c>
      <c r="B46" s="160"/>
      <c r="C46" s="160"/>
      <c r="D46" s="160"/>
      <c r="E46" s="160"/>
      <c r="F46" s="160"/>
      <c r="G46" s="160"/>
      <c r="H46" s="160"/>
      <c r="I46" s="161"/>
      <c r="J46" s="46"/>
    </row>
    <row r="47" spans="1:10" ht="45" customHeight="1" x14ac:dyDescent="0.25">
      <c r="A47" s="159" t="s">
        <v>200</v>
      </c>
      <c r="B47" s="160"/>
      <c r="C47" s="160"/>
      <c r="D47" s="160"/>
      <c r="E47" s="160"/>
      <c r="F47" s="160"/>
      <c r="G47" s="160"/>
      <c r="H47" s="160"/>
      <c r="I47" s="161"/>
      <c r="J47" s="46"/>
    </row>
    <row r="48" spans="1:10" ht="30" customHeight="1" thickBot="1" x14ac:dyDescent="0.3">
      <c r="A48" s="135" t="s">
        <v>201</v>
      </c>
      <c r="B48" s="136"/>
      <c r="C48" s="136"/>
      <c r="D48" s="136"/>
      <c r="E48" s="136"/>
      <c r="F48" s="136"/>
      <c r="G48" s="136"/>
      <c r="H48" s="136"/>
      <c r="I48" s="137"/>
      <c r="J48" s="41"/>
    </row>
    <row r="49" spans="1:10" ht="20.100000000000001" customHeight="1" x14ac:dyDescent="0.25">
      <c r="A49" s="120" t="s">
        <v>182</v>
      </c>
      <c r="B49" s="121"/>
      <c r="C49" s="121"/>
      <c r="D49" s="121"/>
      <c r="E49" s="121"/>
      <c r="F49" s="121"/>
      <c r="G49" s="171"/>
      <c r="H49" s="168" t="str">
        <f>+IF(AND(J51="No aplica",J52="No aplica",J53="No aplica",J54="No aplica"),"No aplica",IF(OR(J51="",J52="",J53="",J54=""),"Valide todas las variables",IF(OR(J51="No",J52="No",J53="No",J54="No"),"No cumple","Cumple")))</f>
        <v>Valide todas las variables</v>
      </c>
      <c r="I49" s="169"/>
      <c r="J49" s="170"/>
    </row>
    <row r="50" spans="1:10" ht="39.950000000000003" customHeight="1" x14ac:dyDescent="0.25">
      <c r="A50" s="132" t="s">
        <v>147</v>
      </c>
      <c r="B50" s="133"/>
      <c r="C50" s="133"/>
      <c r="D50" s="133"/>
      <c r="E50" s="133"/>
      <c r="F50" s="133"/>
      <c r="G50" s="133"/>
      <c r="H50" s="133"/>
      <c r="I50" s="134"/>
      <c r="J50" s="43" t="s">
        <v>110</v>
      </c>
    </row>
    <row r="51" spans="1:10" ht="30" customHeight="1" x14ac:dyDescent="0.25">
      <c r="A51" s="159" t="s">
        <v>173</v>
      </c>
      <c r="B51" s="160"/>
      <c r="C51" s="160"/>
      <c r="D51" s="160"/>
      <c r="E51" s="160"/>
      <c r="F51" s="160"/>
      <c r="G51" s="160"/>
      <c r="H51" s="160"/>
      <c r="I51" s="161"/>
      <c r="J51" s="46"/>
    </row>
    <row r="52" spans="1:10" ht="30" customHeight="1" x14ac:dyDescent="0.25">
      <c r="A52" s="159" t="s">
        <v>174</v>
      </c>
      <c r="B52" s="160"/>
      <c r="C52" s="160"/>
      <c r="D52" s="160"/>
      <c r="E52" s="160"/>
      <c r="F52" s="160"/>
      <c r="G52" s="160"/>
      <c r="H52" s="160"/>
      <c r="I52" s="161"/>
      <c r="J52" s="46"/>
    </row>
    <row r="53" spans="1:10" ht="30" customHeight="1" x14ac:dyDescent="0.25">
      <c r="A53" s="159" t="s">
        <v>175</v>
      </c>
      <c r="B53" s="160"/>
      <c r="C53" s="160"/>
      <c r="D53" s="160"/>
      <c r="E53" s="160"/>
      <c r="F53" s="160"/>
      <c r="G53" s="160"/>
      <c r="H53" s="160"/>
      <c r="I53" s="161"/>
      <c r="J53" s="46"/>
    </row>
    <row r="54" spans="1:10" ht="30" customHeight="1" thickBot="1" x14ac:dyDescent="0.3">
      <c r="A54" s="135" t="s">
        <v>176</v>
      </c>
      <c r="B54" s="136"/>
      <c r="C54" s="136"/>
      <c r="D54" s="136"/>
      <c r="E54" s="136"/>
      <c r="F54" s="136"/>
      <c r="G54" s="136"/>
      <c r="H54" s="136"/>
      <c r="I54" s="137"/>
      <c r="J54" s="41"/>
    </row>
    <row r="55" spans="1:10" ht="50.1" customHeight="1" x14ac:dyDescent="0.25">
      <c r="A55" s="162" t="s">
        <v>177</v>
      </c>
      <c r="B55" s="163"/>
      <c r="C55" s="163"/>
      <c r="D55" s="163"/>
      <c r="E55" s="163"/>
      <c r="F55" s="163"/>
      <c r="G55" s="163"/>
      <c r="H55" s="163"/>
      <c r="I55" s="163"/>
      <c r="J55" s="164"/>
    </row>
    <row r="56" spans="1:10" ht="200.1" customHeight="1" thickBot="1" x14ac:dyDescent="0.3">
      <c r="A56" s="165"/>
      <c r="B56" s="166"/>
      <c r="C56" s="166"/>
      <c r="D56" s="166"/>
      <c r="E56" s="166"/>
      <c r="F56" s="166"/>
      <c r="G56" s="166"/>
      <c r="H56" s="166"/>
      <c r="I56" s="166"/>
      <c r="J56" s="167"/>
    </row>
    <row r="57" spans="1:10" ht="50.1" customHeight="1" x14ac:dyDescent="0.25">
      <c r="A57" s="162" t="s">
        <v>81</v>
      </c>
      <c r="B57" s="163"/>
      <c r="C57" s="163"/>
      <c r="D57" s="163"/>
      <c r="E57" s="163"/>
      <c r="F57" s="163"/>
      <c r="G57" s="163"/>
      <c r="H57" s="163"/>
      <c r="I57" s="163"/>
      <c r="J57" s="164"/>
    </row>
    <row r="58" spans="1:10" ht="200.1" customHeight="1" thickBot="1" x14ac:dyDescent="0.3">
      <c r="A58" s="165"/>
      <c r="B58" s="166"/>
      <c r="C58" s="166"/>
      <c r="D58" s="166"/>
      <c r="E58" s="166"/>
      <c r="F58" s="166"/>
      <c r="G58" s="166"/>
      <c r="H58" s="166"/>
      <c r="I58" s="166"/>
      <c r="J58" s="167"/>
    </row>
  </sheetData>
  <sheetProtection algorithmName="SHA-512" hashValue="SVJak+en5rzu1jJ+208xDdsUYBh7wZWLULo+mwOBlS3wQ+AFkQVVFyC8o/PhLCgWxxkOJdkGt+0VITCDTcVTtw==" saltValue="PL/HZrRbv13tHQJxzUnrDg==" spinCount="100000" sheet="1" objects="1" scenarios="1"/>
  <mergeCells count="81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3:H23"/>
    <mergeCell ref="A15:G15"/>
    <mergeCell ref="H15:I15"/>
    <mergeCell ref="A16:I16"/>
    <mergeCell ref="A17:G17"/>
    <mergeCell ref="H17:I17"/>
    <mergeCell ref="A18:G18"/>
    <mergeCell ref="H18:I18"/>
    <mergeCell ref="A19:G19"/>
    <mergeCell ref="H19:J19"/>
    <mergeCell ref="A20:I20"/>
    <mergeCell ref="A21:H21"/>
    <mergeCell ref="A22:H22"/>
    <mergeCell ref="A35:H35"/>
    <mergeCell ref="A24:H24"/>
    <mergeCell ref="A25:H25"/>
    <mergeCell ref="A26:I26"/>
    <mergeCell ref="A27:H27"/>
    <mergeCell ref="A28:H28"/>
    <mergeCell ref="A29:H29"/>
    <mergeCell ref="A30:H30"/>
    <mergeCell ref="A31:H31"/>
    <mergeCell ref="A32:H32"/>
    <mergeCell ref="A33:H33"/>
    <mergeCell ref="A34:H34"/>
    <mergeCell ref="A47:I47"/>
    <mergeCell ref="A36:H36"/>
    <mergeCell ref="A37:H37"/>
    <mergeCell ref="A38:H38"/>
    <mergeCell ref="A39:H39"/>
    <mergeCell ref="A40:H40"/>
    <mergeCell ref="A41:G41"/>
    <mergeCell ref="H41:J41"/>
    <mergeCell ref="A42:I42"/>
    <mergeCell ref="A43:I43"/>
    <mergeCell ref="A44:I44"/>
    <mergeCell ref="A45:I45"/>
    <mergeCell ref="A46:I46"/>
    <mergeCell ref="A58:J58"/>
    <mergeCell ref="A48:I48"/>
    <mergeCell ref="A49:G49"/>
    <mergeCell ref="H49:J49"/>
    <mergeCell ref="A50:I50"/>
    <mergeCell ref="A51:I51"/>
    <mergeCell ref="A52:I52"/>
    <mergeCell ref="A53:I53"/>
    <mergeCell ref="A54:I54"/>
    <mergeCell ref="A55:J55"/>
    <mergeCell ref="A56:J56"/>
    <mergeCell ref="A57:J57"/>
  </mergeCells>
  <conditionalFormatting sqref="C2:C3 J12:J15 J17:J18 J43:J48 J51:J54">
    <cfRule type="containsBlanks" dxfId="148" priority="16">
      <formula>LEN(TRIM(C2))=0</formula>
    </cfRule>
  </conditionalFormatting>
  <conditionalFormatting sqref="C6:C8">
    <cfRule type="containsBlanks" dxfId="147" priority="1">
      <formula>LEN(TRIM(C6))=0</formula>
    </cfRule>
  </conditionalFormatting>
  <conditionalFormatting sqref="E4:E5">
    <cfRule type="containsBlanks" dxfId="146" priority="11">
      <formula>LEN(TRIM(E4))=0</formula>
    </cfRule>
  </conditionalFormatting>
  <conditionalFormatting sqref="G2">
    <cfRule type="containsBlanks" dxfId="145" priority="13">
      <formula>LEN(TRIM(G2))=0</formula>
    </cfRule>
  </conditionalFormatting>
  <conditionalFormatting sqref="H3">
    <cfRule type="containsBlanks" dxfId="144" priority="14">
      <formula>LEN(TRIM(H3))=0</formula>
    </cfRule>
  </conditionalFormatting>
  <conditionalFormatting sqref="H6:H7">
    <cfRule type="containsBlanks" dxfId="143" priority="12">
      <formula>LEN(TRIM(H6))=0</formula>
    </cfRule>
  </conditionalFormatting>
  <conditionalFormatting sqref="H10">
    <cfRule type="containsText" dxfId="142" priority="8" operator="containsText" text="No cumple">
      <formula>NOT(ISERROR(SEARCH("No cumple",H10)))</formula>
    </cfRule>
    <cfRule type="containsText" dxfId="141" priority="9" operator="containsText" text="Cumple">
      <formula>NOT(ISERROR(SEARCH("Cumple",H10)))</formula>
    </cfRule>
  </conditionalFormatting>
  <conditionalFormatting sqref="H19">
    <cfRule type="containsText" dxfId="140" priority="6" operator="containsText" text="No cumple">
      <formula>NOT(ISERROR(SEARCH("No cumple",H19)))</formula>
    </cfRule>
    <cfRule type="containsText" dxfId="139" priority="7" operator="containsText" text="Cumple">
      <formula>NOT(ISERROR(SEARCH("Cumple",H19)))</formula>
    </cfRule>
  </conditionalFormatting>
  <conditionalFormatting sqref="H41">
    <cfRule type="containsText" dxfId="138" priority="4" operator="containsText" text="No cumple">
      <formula>NOT(ISERROR(SEARCH("No cumple",H41)))</formula>
    </cfRule>
    <cfRule type="containsText" dxfId="137" priority="5" operator="containsText" text="Cumple">
      <formula>NOT(ISERROR(SEARCH("Cumple",H41)))</formula>
    </cfRule>
  </conditionalFormatting>
  <conditionalFormatting sqref="H49">
    <cfRule type="containsText" dxfId="136" priority="2" operator="containsText" text="No cumple">
      <formula>NOT(ISERROR(SEARCH("No cumple",H49)))</formula>
    </cfRule>
    <cfRule type="containsText" dxfId="135" priority="3" operator="containsText" text="Cumple">
      <formula>NOT(ISERROR(SEARCH("Cumple",H49)))</formula>
    </cfRule>
  </conditionalFormatting>
  <conditionalFormatting sqref="J2">
    <cfRule type="containsBlanks" dxfId="134" priority="15">
      <formula>LEN(TRIM(J2))=0</formula>
    </cfRule>
  </conditionalFormatting>
  <conditionalFormatting sqref="J21:J25 J27:J40">
    <cfRule type="containsBlanks" dxfId="133" priority="10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MEDIA JORNADA Y JORNADA COMPLETA RAJ SRPA&amp;R&amp;"Arial,Normal"&amp;10F1.A53.G27.P 
Versión 1 
Página &amp;P de &amp;N 
21/05/2024 
Clasificación de la Información 
Clasificada</oddHeader>
    <oddFooter>&amp;C&amp;G</oddFooter>
  </headerFooter>
  <rowBreaks count="3" manualBreakCount="3">
    <brk id="9" max="16383" man="1"/>
    <brk id="46" max="9" man="1"/>
    <brk id="5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F9718C5-B0EA-4D64-B60B-EC7794E53C51}">
          <x14:formula1>
            <xm:f>Tablas!$E$2:$E$4</xm:f>
          </x14:formula1>
          <xm:sqref>J12:J15 J17:J18 J43:J48 J51:J54 J21:J25 J27:J40</xm:sqref>
        </x14:dataValidation>
        <x14:dataValidation type="list" allowBlank="1" showInputMessage="1" showErrorMessage="1" xr:uid="{84F34D17-7BDD-4D8C-9C0D-18AE64C34CDA}">
          <x14:formula1>
            <xm:f>Tablas!$H$2:$H$6</xm:f>
          </x14:formula1>
          <xm:sqref>C3:E3</xm:sqref>
        </x14:dataValidation>
        <x14:dataValidation type="list" allowBlank="1" showInputMessage="1" showErrorMessage="1" xr:uid="{449BEA0D-2824-47A9-BAB3-DA44F4F67A79}">
          <x14:formula1>
            <xm:f>Tablas!$L$2:$L$9</xm:f>
          </x14:formula1>
          <xm:sqref>C7:E7</xm:sqref>
        </x14:dataValidation>
        <x14:dataValidation type="list" allowBlank="1" showInputMessage="1" showErrorMessage="1" xr:uid="{055BB02D-97EB-4B29-8CA3-2C982B398734}">
          <x14:formula1>
            <xm:f>Tablas!$K$2:$K$3</xm:f>
          </x14:formula1>
          <xm:sqref>H6:J6</xm:sqref>
        </x14:dataValidation>
        <x14:dataValidation type="list" allowBlank="1" showInputMessage="1" showErrorMessage="1" xr:uid="{8437EDE3-AB02-4C6F-8DCC-24EB713980A4}">
          <x14:formula1>
            <xm:f>Tablas!$J$2:$J$7</xm:f>
          </x14:formula1>
          <xm:sqref>C6:E6</xm:sqref>
        </x14:dataValidation>
        <x14:dataValidation type="list" allowBlank="1" showInputMessage="1" showErrorMessage="1" xr:uid="{74149ACC-9702-45C8-9819-CB6E76E520EF}">
          <x14:formula1>
            <xm:f>Tablas!$I$2:$I$5</xm:f>
          </x14:formula1>
          <xm:sqref>E4:J4</xm:sqref>
        </x14:dataValidation>
        <x14:dataValidation type="list" allowBlank="1" showInputMessage="1" showErrorMessage="1" xr:uid="{EF8ACEE2-91AE-4DAC-AC02-631021B18C42}">
          <x14:formula1>
            <xm:f>Tablas!$G$2:$G$3</xm:f>
          </x14:formula1>
          <xm:sqref>J2</xm:sqref>
        </x14:dataValidation>
        <x14:dataValidation type="list" allowBlank="1" showInputMessage="1" showErrorMessage="1" xr:uid="{ED16226D-4FB3-4684-A207-850E3B0E18FB}">
          <x14:formula1>
            <xm:f>Tablas!$C$2</xm:f>
          </x14:formula1>
          <xm:sqref>H52:I54 H44:I48 H22:H25 H27:H40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EDE5-40E5-496C-A0B3-ED7F17BDEC4B}">
  <sheetPr>
    <pageSetUpPr fitToPage="1"/>
  </sheetPr>
  <dimension ref="A1:J58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145" t="s">
        <v>66</v>
      </c>
      <c r="B2" s="146"/>
      <c r="C2" s="144"/>
      <c r="D2" s="144"/>
      <c r="E2" s="144"/>
      <c r="F2" s="42" t="s">
        <v>67</v>
      </c>
      <c r="G2" s="147"/>
      <c r="H2" s="147"/>
      <c r="I2" s="42" t="s">
        <v>68</v>
      </c>
      <c r="J2" s="46"/>
    </row>
    <row r="3" spans="1:10" x14ac:dyDescent="0.25">
      <c r="A3" s="145" t="s">
        <v>69</v>
      </c>
      <c r="B3" s="146"/>
      <c r="C3" s="110"/>
      <c r="D3" s="110"/>
      <c r="E3" s="110"/>
      <c r="F3" s="146" t="s">
        <v>108</v>
      </c>
      <c r="G3" s="146"/>
      <c r="H3" s="110"/>
      <c r="I3" s="110"/>
      <c r="J3" s="112"/>
    </row>
    <row r="4" spans="1:10" x14ac:dyDescent="0.25">
      <c r="A4" s="145" t="s">
        <v>70</v>
      </c>
      <c r="B4" s="146"/>
      <c r="C4" s="146"/>
      <c r="D4" s="146"/>
      <c r="E4" s="110"/>
      <c r="F4" s="110"/>
      <c r="G4" s="110"/>
      <c r="H4" s="110"/>
      <c r="I4" s="110"/>
      <c r="J4" s="112"/>
    </row>
    <row r="5" spans="1:10" x14ac:dyDescent="0.25">
      <c r="A5" s="145" t="s">
        <v>71</v>
      </c>
      <c r="B5" s="146"/>
      <c r="C5" s="146"/>
      <c r="D5" s="146"/>
      <c r="E5" s="110"/>
      <c r="F5" s="110"/>
      <c r="G5" s="110"/>
      <c r="H5" s="110"/>
      <c r="I5" s="110"/>
      <c r="J5" s="112"/>
    </row>
    <row r="6" spans="1:10" x14ac:dyDescent="0.25">
      <c r="A6" s="145" t="s">
        <v>72</v>
      </c>
      <c r="B6" s="146"/>
      <c r="C6" s="144"/>
      <c r="D6" s="144"/>
      <c r="E6" s="144"/>
      <c r="F6" s="146" t="s">
        <v>73</v>
      </c>
      <c r="G6" s="146"/>
      <c r="H6" s="144"/>
      <c r="I6" s="144"/>
      <c r="J6" s="158"/>
    </row>
    <row r="7" spans="1:10" x14ac:dyDescent="0.25">
      <c r="A7" s="145" t="s">
        <v>61</v>
      </c>
      <c r="B7" s="146"/>
      <c r="C7" s="144"/>
      <c r="D7" s="144"/>
      <c r="E7" s="144"/>
      <c r="F7" s="146" t="s">
        <v>108</v>
      </c>
      <c r="G7" s="146"/>
      <c r="H7" s="110"/>
      <c r="I7" s="110"/>
      <c r="J7" s="112"/>
    </row>
    <row r="8" spans="1:10" ht="15.75" thickBot="1" x14ac:dyDescent="0.3">
      <c r="A8" s="148" t="s">
        <v>139</v>
      </c>
      <c r="B8" s="149"/>
      <c r="C8" s="150"/>
      <c r="D8" s="150"/>
      <c r="E8" s="150"/>
      <c r="F8" s="151"/>
      <c r="G8" s="152"/>
      <c r="H8" s="152"/>
      <c r="I8" s="152"/>
      <c r="J8" s="153"/>
    </row>
    <row r="9" spans="1:10" ht="20.100000000000001" customHeight="1" thickBot="1" x14ac:dyDescent="0.3">
      <c r="A9" s="141" t="s">
        <v>74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0" ht="20.100000000000001" customHeight="1" x14ac:dyDescent="0.25">
      <c r="A10" s="154" t="s">
        <v>180</v>
      </c>
      <c r="B10" s="155"/>
      <c r="C10" s="155"/>
      <c r="D10" s="155"/>
      <c r="E10" s="155"/>
      <c r="F10" s="155"/>
      <c r="G10" s="155"/>
      <c r="H10" s="156" t="str">
        <f>+IF(AND(J12="No aplica",J13="No aplica",J14="No aplica",J15="No aplica",J17="No aplica",J18="No aplica"),"No aplica",IF(OR(J12="",J13="",J14="",J15="",J17="",J18=""),"Valide todas las variables",IF(OR(J12="No",J13="No",J14="No",J15="No",J17="No",J18="No"),"No cumple","Cumple")))</f>
        <v>Valide todas las variables</v>
      </c>
      <c r="I10" s="156"/>
      <c r="J10" s="157"/>
    </row>
    <row r="11" spans="1:10" ht="39.950000000000003" customHeight="1" x14ac:dyDescent="0.25">
      <c r="A11" s="132" t="s">
        <v>77</v>
      </c>
      <c r="B11" s="133"/>
      <c r="C11" s="133"/>
      <c r="D11" s="133"/>
      <c r="E11" s="133"/>
      <c r="F11" s="133"/>
      <c r="G11" s="133"/>
      <c r="H11" s="133"/>
      <c r="I11" s="134"/>
      <c r="J11" s="43" t="s">
        <v>110</v>
      </c>
    </row>
    <row r="12" spans="1:10" ht="30" customHeight="1" x14ac:dyDescent="0.25">
      <c r="A12" s="122" t="s">
        <v>188</v>
      </c>
      <c r="B12" s="123"/>
      <c r="C12" s="123"/>
      <c r="D12" s="123"/>
      <c r="E12" s="123"/>
      <c r="F12" s="123"/>
      <c r="G12" s="124"/>
      <c r="H12" s="126" t="s">
        <v>186</v>
      </c>
      <c r="I12" s="127"/>
      <c r="J12" s="46"/>
    </row>
    <row r="13" spans="1:10" ht="30" customHeight="1" x14ac:dyDescent="0.25">
      <c r="A13" s="122" t="s">
        <v>79</v>
      </c>
      <c r="B13" s="123"/>
      <c r="C13" s="123"/>
      <c r="D13" s="123"/>
      <c r="E13" s="123"/>
      <c r="F13" s="123"/>
      <c r="G13" s="124"/>
      <c r="H13" s="128"/>
      <c r="I13" s="129"/>
      <c r="J13" s="46"/>
    </row>
    <row r="14" spans="1:10" ht="30" customHeight="1" x14ac:dyDescent="0.25">
      <c r="A14" s="122" t="s">
        <v>189</v>
      </c>
      <c r="B14" s="123"/>
      <c r="C14" s="123"/>
      <c r="D14" s="123"/>
      <c r="E14" s="123"/>
      <c r="F14" s="123"/>
      <c r="G14" s="124"/>
      <c r="H14" s="130"/>
      <c r="I14" s="131"/>
      <c r="J14" s="46"/>
    </row>
    <row r="15" spans="1:10" ht="30" customHeight="1" x14ac:dyDescent="0.25">
      <c r="A15" s="122" t="s">
        <v>78</v>
      </c>
      <c r="B15" s="123"/>
      <c r="C15" s="123"/>
      <c r="D15" s="123"/>
      <c r="E15" s="123"/>
      <c r="F15" s="123"/>
      <c r="G15" s="124"/>
      <c r="H15" s="125" t="s">
        <v>146</v>
      </c>
      <c r="I15" s="125"/>
      <c r="J15" s="46"/>
    </row>
    <row r="16" spans="1:10" ht="39.950000000000003" customHeight="1" x14ac:dyDescent="0.25">
      <c r="A16" s="132" t="s">
        <v>191</v>
      </c>
      <c r="B16" s="133"/>
      <c r="C16" s="133"/>
      <c r="D16" s="133"/>
      <c r="E16" s="133"/>
      <c r="F16" s="133"/>
      <c r="G16" s="133"/>
      <c r="H16" s="133"/>
      <c r="I16" s="134"/>
      <c r="J16" s="43" t="s">
        <v>110</v>
      </c>
    </row>
    <row r="17" spans="1:10" ht="30" customHeight="1" x14ac:dyDescent="0.25">
      <c r="A17" s="122" t="s">
        <v>80</v>
      </c>
      <c r="B17" s="123"/>
      <c r="C17" s="123"/>
      <c r="D17" s="123"/>
      <c r="E17" s="123"/>
      <c r="F17" s="123"/>
      <c r="G17" s="124"/>
      <c r="H17" s="125" t="s">
        <v>146</v>
      </c>
      <c r="I17" s="125"/>
      <c r="J17" s="46"/>
    </row>
    <row r="18" spans="1:10" ht="30" customHeight="1" thickBot="1" x14ac:dyDescent="0.3">
      <c r="A18" s="135" t="s">
        <v>190</v>
      </c>
      <c r="B18" s="136"/>
      <c r="C18" s="136"/>
      <c r="D18" s="136"/>
      <c r="E18" s="136"/>
      <c r="F18" s="136"/>
      <c r="G18" s="137"/>
      <c r="H18" s="125" t="s">
        <v>187</v>
      </c>
      <c r="I18" s="125"/>
      <c r="J18" s="41"/>
    </row>
    <row r="19" spans="1:10" ht="20.100000000000001" customHeight="1" x14ac:dyDescent="0.25">
      <c r="A19" s="154" t="s">
        <v>181</v>
      </c>
      <c r="B19" s="155"/>
      <c r="C19" s="155"/>
      <c r="D19" s="155"/>
      <c r="E19" s="155"/>
      <c r="F19" s="155"/>
      <c r="G19" s="155"/>
      <c r="H19" s="156" t="str">
        <f>+IF(AND(J21="No aplica",J22="No aplica",J23="No aplica",J24="No aplica",J25="No aplica",J27="No aplica",J28="No aplica",J29="No aplica",J30="No aplica",J31="No aplica",J32="No aplica",J33="No aplica",J34="No aplica",J35="No aplica",J36="No aplica",J37="No aplica",J38="No aplica",J39="No aplica",J40="No aplica"),"No aplica",IF(OR(J21="",J22="",J23="",J24="",J25="",J27="",J28="",J29="",J30="",J31="",J32="",J33="",J34="",J35="",J36="",J37="",J38="",J39="",J40=""),"Valide todas las variables",IF(OR(J21="No",J22="No",J23="No",J24="No",J25="No",J27="No",J28="No",J29="No",J30="No",J31="No",J32="No",J33="No",J34="No",J35="No",J36="No",J37="No",J38="No",J39="No",J40="No"),"No cumple","Cumple")))</f>
        <v>Valide todas las variables</v>
      </c>
      <c r="I19" s="156"/>
      <c r="J19" s="157"/>
    </row>
    <row r="20" spans="1:10" ht="30" customHeight="1" x14ac:dyDescent="0.25">
      <c r="A20" s="132" t="s">
        <v>148</v>
      </c>
      <c r="B20" s="133"/>
      <c r="C20" s="133"/>
      <c r="D20" s="133"/>
      <c r="E20" s="133"/>
      <c r="F20" s="133"/>
      <c r="G20" s="133"/>
      <c r="H20" s="133"/>
      <c r="I20" s="134"/>
      <c r="J20" s="43" t="s">
        <v>110</v>
      </c>
    </row>
    <row r="21" spans="1:10" ht="30" customHeight="1" x14ac:dyDescent="0.25">
      <c r="A21" s="159" t="s">
        <v>192</v>
      </c>
      <c r="B21" s="160"/>
      <c r="C21" s="160"/>
      <c r="D21" s="160"/>
      <c r="E21" s="160"/>
      <c r="F21" s="160"/>
      <c r="G21" s="160"/>
      <c r="H21" s="161"/>
      <c r="I21" s="44" t="s">
        <v>163</v>
      </c>
      <c r="J21" s="46"/>
    </row>
    <row r="22" spans="1:10" ht="30" customHeight="1" x14ac:dyDescent="0.25">
      <c r="A22" s="159" t="s">
        <v>193</v>
      </c>
      <c r="B22" s="160"/>
      <c r="C22" s="160"/>
      <c r="D22" s="160"/>
      <c r="E22" s="160"/>
      <c r="F22" s="160"/>
      <c r="G22" s="160"/>
      <c r="H22" s="161"/>
      <c r="I22" s="44" t="s">
        <v>163</v>
      </c>
      <c r="J22" s="46"/>
    </row>
    <row r="23" spans="1:10" ht="30" customHeight="1" x14ac:dyDescent="0.25">
      <c r="A23" s="159" t="s">
        <v>194</v>
      </c>
      <c r="B23" s="160"/>
      <c r="C23" s="160"/>
      <c r="D23" s="160"/>
      <c r="E23" s="160"/>
      <c r="F23" s="160"/>
      <c r="G23" s="160"/>
      <c r="H23" s="161"/>
      <c r="I23" s="44" t="s">
        <v>164</v>
      </c>
      <c r="J23" s="46"/>
    </row>
    <row r="24" spans="1:10" ht="30" customHeight="1" x14ac:dyDescent="0.25">
      <c r="A24" s="159" t="s">
        <v>195</v>
      </c>
      <c r="B24" s="160"/>
      <c r="C24" s="160"/>
      <c r="D24" s="160"/>
      <c r="E24" s="160"/>
      <c r="F24" s="160"/>
      <c r="G24" s="160"/>
      <c r="H24" s="161"/>
      <c r="I24" s="44" t="s">
        <v>197</v>
      </c>
      <c r="J24" s="46"/>
    </row>
    <row r="25" spans="1:10" ht="30" customHeight="1" x14ac:dyDescent="0.25">
      <c r="A25" s="159" t="s">
        <v>196</v>
      </c>
      <c r="B25" s="160"/>
      <c r="C25" s="160"/>
      <c r="D25" s="160"/>
      <c r="E25" s="160"/>
      <c r="F25" s="160"/>
      <c r="G25" s="160"/>
      <c r="H25" s="161"/>
      <c r="I25" s="44" t="s">
        <v>163</v>
      </c>
      <c r="J25" s="46"/>
    </row>
    <row r="26" spans="1:10" ht="30" customHeight="1" x14ac:dyDescent="0.25">
      <c r="A26" s="132" t="s">
        <v>148</v>
      </c>
      <c r="B26" s="133"/>
      <c r="C26" s="133"/>
      <c r="D26" s="133"/>
      <c r="E26" s="133"/>
      <c r="F26" s="133"/>
      <c r="G26" s="133"/>
      <c r="H26" s="133"/>
      <c r="I26" s="134"/>
      <c r="J26" s="43" t="s">
        <v>110</v>
      </c>
    </row>
    <row r="27" spans="1:10" ht="30" customHeight="1" x14ac:dyDescent="0.25">
      <c r="A27" s="159" t="s">
        <v>149</v>
      </c>
      <c r="B27" s="160"/>
      <c r="C27" s="160"/>
      <c r="D27" s="160"/>
      <c r="E27" s="160"/>
      <c r="F27" s="160"/>
      <c r="G27" s="160"/>
      <c r="H27" s="161"/>
      <c r="I27" s="44" t="s">
        <v>165</v>
      </c>
      <c r="J27" s="46"/>
    </row>
    <row r="28" spans="1:10" ht="30" customHeight="1" x14ac:dyDescent="0.25">
      <c r="A28" s="159" t="s">
        <v>150</v>
      </c>
      <c r="B28" s="160"/>
      <c r="C28" s="160"/>
      <c r="D28" s="160"/>
      <c r="E28" s="160"/>
      <c r="F28" s="160"/>
      <c r="G28" s="160"/>
      <c r="H28" s="161"/>
      <c r="I28" s="44" t="s">
        <v>166</v>
      </c>
      <c r="J28" s="46"/>
    </row>
    <row r="29" spans="1:10" ht="30" customHeight="1" x14ac:dyDescent="0.25">
      <c r="A29" s="159" t="s">
        <v>151</v>
      </c>
      <c r="B29" s="160"/>
      <c r="C29" s="160"/>
      <c r="D29" s="160"/>
      <c r="E29" s="160"/>
      <c r="F29" s="160"/>
      <c r="G29" s="160"/>
      <c r="H29" s="161"/>
      <c r="I29" s="44" t="s">
        <v>166</v>
      </c>
      <c r="J29" s="59"/>
    </row>
    <row r="30" spans="1:10" ht="30" customHeight="1" x14ac:dyDescent="0.25">
      <c r="A30" s="159" t="s">
        <v>152</v>
      </c>
      <c r="B30" s="160"/>
      <c r="C30" s="160"/>
      <c r="D30" s="160"/>
      <c r="E30" s="160"/>
      <c r="F30" s="160"/>
      <c r="G30" s="160"/>
      <c r="H30" s="161"/>
      <c r="I30" s="44" t="s">
        <v>166</v>
      </c>
      <c r="J30" s="59"/>
    </row>
    <row r="31" spans="1:10" ht="30" customHeight="1" x14ac:dyDescent="0.25">
      <c r="A31" s="159" t="s">
        <v>153</v>
      </c>
      <c r="B31" s="160"/>
      <c r="C31" s="160"/>
      <c r="D31" s="160"/>
      <c r="E31" s="160"/>
      <c r="F31" s="160"/>
      <c r="G31" s="160"/>
      <c r="H31" s="161"/>
      <c r="I31" s="44" t="s">
        <v>167</v>
      </c>
      <c r="J31" s="59"/>
    </row>
    <row r="32" spans="1:10" ht="30" customHeight="1" x14ac:dyDescent="0.25">
      <c r="A32" s="159" t="s">
        <v>154</v>
      </c>
      <c r="B32" s="160"/>
      <c r="C32" s="160"/>
      <c r="D32" s="160"/>
      <c r="E32" s="160"/>
      <c r="F32" s="160"/>
      <c r="G32" s="160"/>
      <c r="H32" s="161"/>
      <c r="I32" s="44" t="s">
        <v>168</v>
      </c>
      <c r="J32" s="59"/>
    </row>
    <row r="33" spans="1:10" ht="30" customHeight="1" x14ac:dyDescent="0.25">
      <c r="A33" s="159" t="s">
        <v>155</v>
      </c>
      <c r="B33" s="160"/>
      <c r="C33" s="160"/>
      <c r="D33" s="160"/>
      <c r="E33" s="160"/>
      <c r="F33" s="160"/>
      <c r="G33" s="160"/>
      <c r="H33" s="161"/>
      <c r="I33" s="44" t="s">
        <v>166</v>
      </c>
      <c r="J33" s="59"/>
    </row>
    <row r="34" spans="1:10" ht="30" customHeight="1" x14ac:dyDescent="0.25">
      <c r="A34" s="159" t="s">
        <v>156</v>
      </c>
      <c r="B34" s="160"/>
      <c r="C34" s="160"/>
      <c r="D34" s="160"/>
      <c r="E34" s="160"/>
      <c r="F34" s="160"/>
      <c r="G34" s="160"/>
      <c r="H34" s="161"/>
      <c r="I34" s="44" t="s">
        <v>166</v>
      </c>
      <c r="J34" s="59"/>
    </row>
    <row r="35" spans="1:10" ht="30" customHeight="1" x14ac:dyDescent="0.25">
      <c r="A35" s="159" t="s">
        <v>157</v>
      </c>
      <c r="B35" s="160"/>
      <c r="C35" s="160"/>
      <c r="D35" s="160"/>
      <c r="E35" s="160"/>
      <c r="F35" s="160"/>
      <c r="G35" s="160"/>
      <c r="H35" s="161"/>
      <c r="I35" s="44" t="s">
        <v>166</v>
      </c>
      <c r="J35" s="59"/>
    </row>
    <row r="36" spans="1:10" ht="30" customHeight="1" x14ac:dyDescent="0.25">
      <c r="A36" s="159" t="s">
        <v>158</v>
      </c>
      <c r="B36" s="160"/>
      <c r="C36" s="160"/>
      <c r="D36" s="160"/>
      <c r="E36" s="160"/>
      <c r="F36" s="160"/>
      <c r="G36" s="160"/>
      <c r="H36" s="161"/>
      <c r="I36" s="44" t="s">
        <v>166</v>
      </c>
      <c r="J36" s="59"/>
    </row>
    <row r="37" spans="1:10" ht="30" customHeight="1" x14ac:dyDescent="0.25">
      <c r="A37" s="159" t="s">
        <v>159</v>
      </c>
      <c r="B37" s="160"/>
      <c r="C37" s="160"/>
      <c r="D37" s="160"/>
      <c r="E37" s="160"/>
      <c r="F37" s="160"/>
      <c r="G37" s="160"/>
      <c r="H37" s="161"/>
      <c r="I37" s="44" t="s">
        <v>166</v>
      </c>
      <c r="J37" s="59"/>
    </row>
    <row r="38" spans="1:10" ht="30" customHeight="1" x14ac:dyDescent="0.25">
      <c r="A38" s="159" t="s">
        <v>160</v>
      </c>
      <c r="B38" s="160"/>
      <c r="C38" s="160"/>
      <c r="D38" s="160"/>
      <c r="E38" s="160"/>
      <c r="F38" s="160"/>
      <c r="G38" s="160"/>
      <c r="H38" s="161"/>
      <c r="I38" s="44" t="s">
        <v>169</v>
      </c>
      <c r="J38" s="59"/>
    </row>
    <row r="39" spans="1:10" ht="30" customHeight="1" x14ac:dyDescent="0.25">
      <c r="A39" s="159" t="s">
        <v>161</v>
      </c>
      <c r="B39" s="160"/>
      <c r="C39" s="160"/>
      <c r="D39" s="160"/>
      <c r="E39" s="160"/>
      <c r="F39" s="160"/>
      <c r="G39" s="160"/>
      <c r="H39" s="161"/>
      <c r="I39" s="44" t="s">
        <v>169</v>
      </c>
      <c r="J39" s="59"/>
    </row>
    <row r="40" spans="1:10" ht="30" customHeight="1" thickBot="1" x14ac:dyDescent="0.3">
      <c r="A40" s="159" t="s">
        <v>162</v>
      </c>
      <c r="B40" s="160"/>
      <c r="C40" s="160"/>
      <c r="D40" s="160"/>
      <c r="E40" s="160"/>
      <c r="F40" s="160"/>
      <c r="G40" s="160"/>
      <c r="H40" s="161"/>
      <c r="I40" s="44" t="s">
        <v>169</v>
      </c>
      <c r="J40" s="41"/>
    </row>
    <row r="41" spans="1:10" ht="20.100000000000001" customHeight="1" x14ac:dyDescent="0.25">
      <c r="A41" s="154" t="s">
        <v>184</v>
      </c>
      <c r="B41" s="155"/>
      <c r="C41" s="155"/>
      <c r="D41" s="155"/>
      <c r="E41" s="155"/>
      <c r="F41" s="155"/>
      <c r="G41" s="155"/>
      <c r="H41" s="156" t="str">
        <f>+IF(AND(J43="No aplica",J44="No aplica",J45="No aplica",J46="No aplica",J47="No aplica",J48="No aplica"),"No aplica",IF(OR(J43="",J44="",J45="",J46="",J47="",J48=""),"Valide todas las variables",IF(OR(J43="No",J44="No",J45="No",J46="No",J47="No",J48="No"),"No cumple","Cumple")))</f>
        <v>Valide todas las variables</v>
      </c>
      <c r="I41" s="156"/>
      <c r="J41" s="157"/>
    </row>
    <row r="42" spans="1:10" ht="39.950000000000003" customHeight="1" x14ac:dyDescent="0.25">
      <c r="A42" s="132" t="s">
        <v>170</v>
      </c>
      <c r="B42" s="133"/>
      <c r="C42" s="133"/>
      <c r="D42" s="133"/>
      <c r="E42" s="133"/>
      <c r="F42" s="133"/>
      <c r="G42" s="133"/>
      <c r="H42" s="133"/>
      <c r="I42" s="134"/>
      <c r="J42" s="43" t="s">
        <v>110</v>
      </c>
    </row>
    <row r="43" spans="1:10" ht="30" customHeight="1" x14ac:dyDescent="0.25">
      <c r="A43" s="159" t="s">
        <v>198</v>
      </c>
      <c r="B43" s="160"/>
      <c r="C43" s="160"/>
      <c r="D43" s="160"/>
      <c r="E43" s="160"/>
      <c r="F43" s="160"/>
      <c r="G43" s="160"/>
      <c r="H43" s="160"/>
      <c r="I43" s="161"/>
      <c r="J43" s="46"/>
    </row>
    <row r="44" spans="1:10" ht="30" customHeight="1" x14ac:dyDescent="0.25">
      <c r="A44" s="159" t="s">
        <v>199</v>
      </c>
      <c r="B44" s="160"/>
      <c r="C44" s="160"/>
      <c r="D44" s="160"/>
      <c r="E44" s="160"/>
      <c r="F44" s="160"/>
      <c r="G44" s="160"/>
      <c r="H44" s="160"/>
      <c r="I44" s="161"/>
      <c r="J44" s="46"/>
    </row>
    <row r="45" spans="1:10" ht="30" customHeight="1" x14ac:dyDescent="0.25">
      <c r="A45" s="159" t="s">
        <v>171</v>
      </c>
      <c r="B45" s="160"/>
      <c r="C45" s="160"/>
      <c r="D45" s="160"/>
      <c r="E45" s="160"/>
      <c r="F45" s="160"/>
      <c r="G45" s="160"/>
      <c r="H45" s="160"/>
      <c r="I45" s="161"/>
      <c r="J45" s="46"/>
    </row>
    <row r="46" spans="1:10" ht="30" customHeight="1" x14ac:dyDescent="0.25">
      <c r="A46" s="159" t="s">
        <v>172</v>
      </c>
      <c r="B46" s="160"/>
      <c r="C46" s="160"/>
      <c r="D46" s="160"/>
      <c r="E46" s="160"/>
      <c r="F46" s="160"/>
      <c r="G46" s="160"/>
      <c r="H46" s="160"/>
      <c r="I46" s="161"/>
      <c r="J46" s="46"/>
    </row>
    <row r="47" spans="1:10" ht="45" customHeight="1" x14ac:dyDescent="0.25">
      <c r="A47" s="159" t="s">
        <v>200</v>
      </c>
      <c r="B47" s="160"/>
      <c r="C47" s="160"/>
      <c r="D47" s="160"/>
      <c r="E47" s="160"/>
      <c r="F47" s="160"/>
      <c r="G47" s="160"/>
      <c r="H47" s="160"/>
      <c r="I47" s="161"/>
      <c r="J47" s="46"/>
    </row>
    <row r="48" spans="1:10" ht="30" customHeight="1" thickBot="1" x14ac:dyDescent="0.3">
      <c r="A48" s="135" t="s">
        <v>201</v>
      </c>
      <c r="B48" s="136"/>
      <c r="C48" s="136"/>
      <c r="D48" s="136"/>
      <c r="E48" s="136"/>
      <c r="F48" s="136"/>
      <c r="G48" s="136"/>
      <c r="H48" s="136"/>
      <c r="I48" s="137"/>
      <c r="J48" s="41"/>
    </row>
    <row r="49" spans="1:10" ht="20.100000000000001" customHeight="1" x14ac:dyDescent="0.25">
      <c r="A49" s="120" t="s">
        <v>182</v>
      </c>
      <c r="B49" s="121"/>
      <c r="C49" s="121"/>
      <c r="D49" s="121"/>
      <c r="E49" s="121"/>
      <c r="F49" s="121"/>
      <c r="G49" s="171"/>
      <c r="H49" s="168" t="str">
        <f>+IF(AND(J51="No aplica",J52="No aplica",J53="No aplica",J54="No aplica"),"No aplica",IF(OR(J51="",J52="",J53="",J54=""),"Valide todas las variables",IF(OR(J51="No",J52="No",J53="No",J54="No"),"No cumple","Cumple")))</f>
        <v>Valide todas las variables</v>
      </c>
      <c r="I49" s="169"/>
      <c r="J49" s="170"/>
    </row>
    <row r="50" spans="1:10" ht="39.950000000000003" customHeight="1" x14ac:dyDescent="0.25">
      <c r="A50" s="132" t="s">
        <v>147</v>
      </c>
      <c r="B50" s="133"/>
      <c r="C50" s="133"/>
      <c r="D50" s="133"/>
      <c r="E50" s="133"/>
      <c r="F50" s="133"/>
      <c r="G50" s="133"/>
      <c r="H50" s="133"/>
      <c r="I50" s="134"/>
      <c r="J50" s="43" t="s">
        <v>110</v>
      </c>
    </row>
    <row r="51" spans="1:10" ht="30" customHeight="1" x14ac:dyDescent="0.25">
      <c r="A51" s="159" t="s">
        <v>173</v>
      </c>
      <c r="B51" s="160"/>
      <c r="C51" s="160"/>
      <c r="D51" s="160"/>
      <c r="E51" s="160"/>
      <c r="F51" s="160"/>
      <c r="G51" s="160"/>
      <c r="H51" s="160"/>
      <c r="I51" s="161"/>
      <c r="J51" s="46"/>
    </row>
    <row r="52" spans="1:10" ht="30" customHeight="1" x14ac:dyDescent="0.25">
      <c r="A52" s="159" t="s">
        <v>174</v>
      </c>
      <c r="B52" s="160"/>
      <c r="C52" s="160"/>
      <c r="D52" s="160"/>
      <c r="E52" s="160"/>
      <c r="F52" s="160"/>
      <c r="G52" s="160"/>
      <c r="H52" s="160"/>
      <c r="I52" s="161"/>
      <c r="J52" s="46"/>
    </row>
    <row r="53" spans="1:10" ht="30" customHeight="1" x14ac:dyDescent="0.25">
      <c r="A53" s="159" t="s">
        <v>175</v>
      </c>
      <c r="B53" s="160"/>
      <c r="C53" s="160"/>
      <c r="D53" s="160"/>
      <c r="E53" s="160"/>
      <c r="F53" s="160"/>
      <c r="G53" s="160"/>
      <c r="H53" s="160"/>
      <c r="I53" s="161"/>
      <c r="J53" s="46"/>
    </row>
    <row r="54" spans="1:10" ht="30" customHeight="1" thickBot="1" x14ac:dyDescent="0.3">
      <c r="A54" s="135" t="s">
        <v>176</v>
      </c>
      <c r="B54" s="136"/>
      <c r="C54" s="136"/>
      <c r="D54" s="136"/>
      <c r="E54" s="136"/>
      <c r="F54" s="136"/>
      <c r="G54" s="136"/>
      <c r="H54" s="136"/>
      <c r="I54" s="137"/>
      <c r="J54" s="41"/>
    </row>
    <row r="55" spans="1:10" ht="50.1" customHeight="1" x14ac:dyDescent="0.25">
      <c r="A55" s="162" t="s">
        <v>177</v>
      </c>
      <c r="B55" s="163"/>
      <c r="C55" s="163"/>
      <c r="D55" s="163"/>
      <c r="E55" s="163"/>
      <c r="F55" s="163"/>
      <c r="G55" s="163"/>
      <c r="H55" s="163"/>
      <c r="I55" s="163"/>
      <c r="J55" s="164"/>
    </row>
    <row r="56" spans="1:10" ht="200.1" customHeight="1" thickBot="1" x14ac:dyDescent="0.3">
      <c r="A56" s="165"/>
      <c r="B56" s="166"/>
      <c r="C56" s="166"/>
      <c r="D56" s="166"/>
      <c r="E56" s="166"/>
      <c r="F56" s="166"/>
      <c r="G56" s="166"/>
      <c r="H56" s="166"/>
      <c r="I56" s="166"/>
      <c r="J56" s="167"/>
    </row>
    <row r="57" spans="1:10" ht="50.1" customHeight="1" x14ac:dyDescent="0.25">
      <c r="A57" s="162" t="s">
        <v>81</v>
      </c>
      <c r="B57" s="163"/>
      <c r="C57" s="163"/>
      <c r="D57" s="163"/>
      <c r="E57" s="163"/>
      <c r="F57" s="163"/>
      <c r="G57" s="163"/>
      <c r="H57" s="163"/>
      <c r="I57" s="163"/>
      <c r="J57" s="164"/>
    </row>
    <row r="58" spans="1:10" ht="200.1" customHeight="1" thickBot="1" x14ac:dyDescent="0.3">
      <c r="A58" s="165"/>
      <c r="B58" s="166"/>
      <c r="C58" s="166"/>
      <c r="D58" s="166"/>
      <c r="E58" s="166"/>
      <c r="F58" s="166"/>
      <c r="G58" s="166"/>
      <c r="H58" s="166"/>
      <c r="I58" s="166"/>
      <c r="J58" s="167"/>
    </row>
  </sheetData>
  <sheetProtection algorithmName="SHA-512" hashValue="SVJak+en5rzu1jJ+208xDdsUYBh7wZWLULo+mwOBlS3wQ+AFkQVVFyC8o/PhLCgWxxkOJdkGt+0VITCDTcVTtw==" saltValue="PL/HZrRbv13tHQJxzUnrDg==" spinCount="100000" sheet="1" objects="1" scenarios="1"/>
  <mergeCells count="81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3:H23"/>
    <mergeCell ref="A15:G15"/>
    <mergeCell ref="H15:I15"/>
    <mergeCell ref="A16:I16"/>
    <mergeCell ref="A17:G17"/>
    <mergeCell ref="H17:I17"/>
    <mergeCell ref="A18:G18"/>
    <mergeCell ref="H18:I18"/>
    <mergeCell ref="A19:G19"/>
    <mergeCell ref="H19:J19"/>
    <mergeCell ref="A20:I20"/>
    <mergeCell ref="A21:H21"/>
    <mergeCell ref="A22:H22"/>
    <mergeCell ref="A35:H35"/>
    <mergeCell ref="A24:H24"/>
    <mergeCell ref="A25:H25"/>
    <mergeCell ref="A26:I26"/>
    <mergeCell ref="A27:H27"/>
    <mergeCell ref="A28:H28"/>
    <mergeCell ref="A29:H29"/>
    <mergeCell ref="A30:H30"/>
    <mergeCell ref="A31:H31"/>
    <mergeCell ref="A32:H32"/>
    <mergeCell ref="A33:H33"/>
    <mergeCell ref="A34:H34"/>
    <mergeCell ref="A47:I47"/>
    <mergeCell ref="A36:H36"/>
    <mergeCell ref="A37:H37"/>
    <mergeCell ref="A38:H38"/>
    <mergeCell ref="A39:H39"/>
    <mergeCell ref="A40:H40"/>
    <mergeCell ref="A41:G41"/>
    <mergeCell ref="H41:J41"/>
    <mergeCell ref="A42:I42"/>
    <mergeCell ref="A43:I43"/>
    <mergeCell ref="A44:I44"/>
    <mergeCell ref="A45:I45"/>
    <mergeCell ref="A46:I46"/>
    <mergeCell ref="A58:J58"/>
    <mergeCell ref="A48:I48"/>
    <mergeCell ref="A49:G49"/>
    <mergeCell ref="H49:J49"/>
    <mergeCell ref="A50:I50"/>
    <mergeCell ref="A51:I51"/>
    <mergeCell ref="A52:I52"/>
    <mergeCell ref="A53:I53"/>
    <mergeCell ref="A54:I54"/>
    <mergeCell ref="A55:J55"/>
    <mergeCell ref="A56:J56"/>
    <mergeCell ref="A57:J57"/>
  </mergeCells>
  <conditionalFormatting sqref="C2:C3 J12:J15 J17:J18 J43:J48 J51:J54">
    <cfRule type="containsBlanks" dxfId="132" priority="16">
      <formula>LEN(TRIM(C2))=0</formula>
    </cfRule>
  </conditionalFormatting>
  <conditionalFormatting sqref="C6:C8">
    <cfRule type="containsBlanks" dxfId="131" priority="1">
      <formula>LEN(TRIM(C6))=0</formula>
    </cfRule>
  </conditionalFormatting>
  <conditionalFormatting sqref="E4:E5">
    <cfRule type="containsBlanks" dxfId="130" priority="11">
      <formula>LEN(TRIM(E4))=0</formula>
    </cfRule>
  </conditionalFormatting>
  <conditionalFormatting sqref="G2">
    <cfRule type="containsBlanks" dxfId="129" priority="13">
      <formula>LEN(TRIM(G2))=0</formula>
    </cfRule>
  </conditionalFormatting>
  <conditionalFormatting sqref="H3">
    <cfRule type="containsBlanks" dxfId="128" priority="14">
      <formula>LEN(TRIM(H3))=0</formula>
    </cfRule>
  </conditionalFormatting>
  <conditionalFormatting sqref="H6:H7">
    <cfRule type="containsBlanks" dxfId="127" priority="12">
      <formula>LEN(TRIM(H6))=0</formula>
    </cfRule>
  </conditionalFormatting>
  <conditionalFormatting sqref="H10">
    <cfRule type="containsText" dxfId="126" priority="8" operator="containsText" text="No cumple">
      <formula>NOT(ISERROR(SEARCH("No cumple",H10)))</formula>
    </cfRule>
    <cfRule type="containsText" dxfId="125" priority="9" operator="containsText" text="Cumple">
      <formula>NOT(ISERROR(SEARCH("Cumple",H10)))</formula>
    </cfRule>
  </conditionalFormatting>
  <conditionalFormatting sqref="H19">
    <cfRule type="containsText" dxfId="124" priority="6" operator="containsText" text="No cumple">
      <formula>NOT(ISERROR(SEARCH("No cumple",H19)))</formula>
    </cfRule>
    <cfRule type="containsText" dxfId="123" priority="7" operator="containsText" text="Cumple">
      <formula>NOT(ISERROR(SEARCH("Cumple",H19)))</formula>
    </cfRule>
  </conditionalFormatting>
  <conditionalFormatting sqref="H41">
    <cfRule type="containsText" dxfId="122" priority="4" operator="containsText" text="No cumple">
      <formula>NOT(ISERROR(SEARCH("No cumple",H41)))</formula>
    </cfRule>
    <cfRule type="containsText" dxfId="121" priority="5" operator="containsText" text="Cumple">
      <formula>NOT(ISERROR(SEARCH("Cumple",H41)))</formula>
    </cfRule>
  </conditionalFormatting>
  <conditionalFormatting sqref="H49">
    <cfRule type="containsText" dxfId="120" priority="2" operator="containsText" text="No cumple">
      <formula>NOT(ISERROR(SEARCH("No cumple",H49)))</formula>
    </cfRule>
    <cfRule type="containsText" dxfId="119" priority="3" operator="containsText" text="Cumple">
      <formula>NOT(ISERROR(SEARCH("Cumple",H49)))</formula>
    </cfRule>
  </conditionalFormatting>
  <conditionalFormatting sqref="J2">
    <cfRule type="containsBlanks" dxfId="118" priority="15">
      <formula>LEN(TRIM(J2))=0</formula>
    </cfRule>
  </conditionalFormatting>
  <conditionalFormatting sqref="J21:J25 J27:J40">
    <cfRule type="containsBlanks" dxfId="117" priority="10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MEDIA JORNADA Y JORNADA COMPLETA RAJ SRPA&amp;R&amp;"Arial,Normal"&amp;10F1.A53.G27.P 
Versión 1 
Página &amp;P de &amp;N 
21/05/2024 
Clasificación de la Información 
Clasificada</oddHeader>
    <oddFooter>&amp;C&amp;G</oddFooter>
  </headerFooter>
  <rowBreaks count="3" manualBreakCount="3">
    <brk id="9" max="16383" man="1"/>
    <brk id="46" max="9" man="1"/>
    <brk id="5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157B431-C260-49F4-B58E-32A15A765A87}">
          <x14:formula1>
            <xm:f>Tablas!$E$2:$E$4</xm:f>
          </x14:formula1>
          <xm:sqref>J12:J15 J17:J18 J43:J48 J51:J54 J21:J25 J27:J40</xm:sqref>
        </x14:dataValidation>
        <x14:dataValidation type="list" allowBlank="1" showInputMessage="1" showErrorMessage="1" xr:uid="{2730A84A-DDE8-4225-A9A8-5E5C497AB9F4}">
          <x14:formula1>
            <xm:f>Tablas!$H$2:$H$6</xm:f>
          </x14:formula1>
          <xm:sqref>C3:E3</xm:sqref>
        </x14:dataValidation>
        <x14:dataValidation type="list" allowBlank="1" showInputMessage="1" showErrorMessage="1" xr:uid="{EED2DCD7-C337-4925-ADC8-D9CCA20263FF}">
          <x14:formula1>
            <xm:f>Tablas!$L$2:$L$9</xm:f>
          </x14:formula1>
          <xm:sqref>C7:E7</xm:sqref>
        </x14:dataValidation>
        <x14:dataValidation type="list" allowBlank="1" showInputMessage="1" showErrorMessage="1" xr:uid="{9DEF7DBF-F88F-4DB1-BD4A-72AC44A956EB}">
          <x14:formula1>
            <xm:f>Tablas!$K$2:$K$3</xm:f>
          </x14:formula1>
          <xm:sqref>H6:J6</xm:sqref>
        </x14:dataValidation>
        <x14:dataValidation type="list" allowBlank="1" showInputMessage="1" showErrorMessage="1" xr:uid="{F88C9F8A-BEFB-445C-98E7-32808A72602B}">
          <x14:formula1>
            <xm:f>Tablas!$J$2:$J$7</xm:f>
          </x14:formula1>
          <xm:sqref>C6:E6</xm:sqref>
        </x14:dataValidation>
        <x14:dataValidation type="list" allowBlank="1" showInputMessage="1" showErrorMessage="1" xr:uid="{8B4F04C3-9570-4122-B89D-0A1DEA257770}">
          <x14:formula1>
            <xm:f>Tablas!$I$2:$I$5</xm:f>
          </x14:formula1>
          <xm:sqref>E4:J4</xm:sqref>
        </x14:dataValidation>
        <x14:dataValidation type="list" allowBlank="1" showInputMessage="1" showErrorMessage="1" xr:uid="{994777A0-582B-4E28-B43C-05290430C7E2}">
          <x14:formula1>
            <xm:f>Tablas!$G$2:$G$3</xm:f>
          </x14:formula1>
          <xm:sqref>J2</xm:sqref>
        </x14:dataValidation>
        <x14:dataValidation type="list" allowBlank="1" showInputMessage="1" showErrorMessage="1" xr:uid="{7C05F745-4343-4DC3-BF91-49881E5D82A2}">
          <x14:formula1>
            <xm:f>Tablas!$C$2</xm:f>
          </x14:formula1>
          <xm:sqref>H52:I54 H44:I48 H22:H25 H27:H40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86D7-A5E5-43EE-8BD0-F1C6F1759484}">
  <sheetPr>
    <pageSetUpPr fitToPage="1"/>
  </sheetPr>
  <dimension ref="A1:J58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145" t="s">
        <v>66</v>
      </c>
      <c r="B2" s="146"/>
      <c r="C2" s="144"/>
      <c r="D2" s="144"/>
      <c r="E2" s="144"/>
      <c r="F2" s="42" t="s">
        <v>67</v>
      </c>
      <c r="G2" s="147"/>
      <c r="H2" s="147"/>
      <c r="I2" s="42" t="s">
        <v>68</v>
      </c>
      <c r="J2" s="46"/>
    </row>
    <row r="3" spans="1:10" x14ac:dyDescent="0.25">
      <c r="A3" s="145" t="s">
        <v>69</v>
      </c>
      <c r="B3" s="146"/>
      <c r="C3" s="110"/>
      <c r="D3" s="110"/>
      <c r="E3" s="110"/>
      <c r="F3" s="146" t="s">
        <v>108</v>
      </c>
      <c r="G3" s="146"/>
      <c r="H3" s="110"/>
      <c r="I3" s="110"/>
      <c r="J3" s="112"/>
    </row>
    <row r="4" spans="1:10" x14ac:dyDescent="0.25">
      <c r="A4" s="145" t="s">
        <v>70</v>
      </c>
      <c r="B4" s="146"/>
      <c r="C4" s="146"/>
      <c r="D4" s="146"/>
      <c r="E4" s="110"/>
      <c r="F4" s="110"/>
      <c r="G4" s="110"/>
      <c r="H4" s="110"/>
      <c r="I4" s="110"/>
      <c r="J4" s="112"/>
    </row>
    <row r="5" spans="1:10" x14ac:dyDescent="0.25">
      <c r="A5" s="145" t="s">
        <v>71</v>
      </c>
      <c r="B5" s="146"/>
      <c r="C5" s="146"/>
      <c r="D5" s="146"/>
      <c r="E5" s="110"/>
      <c r="F5" s="110"/>
      <c r="G5" s="110"/>
      <c r="H5" s="110"/>
      <c r="I5" s="110"/>
      <c r="J5" s="112"/>
    </row>
    <row r="6" spans="1:10" x14ac:dyDescent="0.25">
      <c r="A6" s="145" t="s">
        <v>72</v>
      </c>
      <c r="B6" s="146"/>
      <c r="C6" s="144"/>
      <c r="D6" s="144"/>
      <c r="E6" s="144"/>
      <c r="F6" s="146" t="s">
        <v>73</v>
      </c>
      <c r="G6" s="146"/>
      <c r="H6" s="144"/>
      <c r="I6" s="144"/>
      <c r="J6" s="158"/>
    </row>
    <row r="7" spans="1:10" x14ac:dyDescent="0.25">
      <c r="A7" s="145" t="s">
        <v>61</v>
      </c>
      <c r="B7" s="146"/>
      <c r="C7" s="144"/>
      <c r="D7" s="144"/>
      <c r="E7" s="144"/>
      <c r="F7" s="146" t="s">
        <v>108</v>
      </c>
      <c r="G7" s="146"/>
      <c r="H7" s="110"/>
      <c r="I7" s="110"/>
      <c r="J7" s="112"/>
    </row>
    <row r="8" spans="1:10" ht="15.75" thickBot="1" x14ac:dyDescent="0.3">
      <c r="A8" s="148" t="s">
        <v>139</v>
      </c>
      <c r="B8" s="149"/>
      <c r="C8" s="150"/>
      <c r="D8" s="150"/>
      <c r="E8" s="150"/>
      <c r="F8" s="151"/>
      <c r="G8" s="152"/>
      <c r="H8" s="152"/>
      <c r="I8" s="152"/>
      <c r="J8" s="153"/>
    </row>
    <row r="9" spans="1:10" ht="20.100000000000001" customHeight="1" thickBot="1" x14ac:dyDescent="0.3">
      <c r="A9" s="141" t="s">
        <v>74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0" ht="20.100000000000001" customHeight="1" x14ac:dyDescent="0.25">
      <c r="A10" s="154" t="s">
        <v>180</v>
      </c>
      <c r="B10" s="155"/>
      <c r="C10" s="155"/>
      <c r="D10" s="155"/>
      <c r="E10" s="155"/>
      <c r="F10" s="155"/>
      <c r="G10" s="155"/>
      <c r="H10" s="156" t="str">
        <f>+IF(AND(J12="No aplica",J13="No aplica",J14="No aplica",J15="No aplica",J17="No aplica",J18="No aplica"),"No aplica",IF(OR(J12="",J13="",J14="",J15="",J17="",J18=""),"Valide todas las variables",IF(OR(J12="No",J13="No",J14="No",J15="No",J17="No",J18="No"),"No cumple","Cumple")))</f>
        <v>Valide todas las variables</v>
      </c>
      <c r="I10" s="156"/>
      <c r="J10" s="157"/>
    </row>
    <row r="11" spans="1:10" ht="39.950000000000003" customHeight="1" x14ac:dyDescent="0.25">
      <c r="A11" s="132" t="s">
        <v>77</v>
      </c>
      <c r="B11" s="133"/>
      <c r="C11" s="133"/>
      <c r="D11" s="133"/>
      <c r="E11" s="133"/>
      <c r="F11" s="133"/>
      <c r="G11" s="133"/>
      <c r="H11" s="133"/>
      <c r="I11" s="134"/>
      <c r="J11" s="43" t="s">
        <v>110</v>
      </c>
    </row>
    <row r="12" spans="1:10" ht="30" customHeight="1" x14ac:dyDescent="0.25">
      <c r="A12" s="122" t="s">
        <v>188</v>
      </c>
      <c r="B12" s="123"/>
      <c r="C12" s="123"/>
      <c r="D12" s="123"/>
      <c r="E12" s="123"/>
      <c r="F12" s="123"/>
      <c r="G12" s="124"/>
      <c r="H12" s="126" t="s">
        <v>186</v>
      </c>
      <c r="I12" s="127"/>
      <c r="J12" s="46"/>
    </row>
    <row r="13" spans="1:10" ht="30" customHeight="1" x14ac:dyDescent="0.25">
      <c r="A13" s="122" t="s">
        <v>79</v>
      </c>
      <c r="B13" s="123"/>
      <c r="C13" s="123"/>
      <c r="D13" s="123"/>
      <c r="E13" s="123"/>
      <c r="F13" s="123"/>
      <c r="G13" s="124"/>
      <c r="H13" s="128"/>
      <c r="I13" s="129"/>
      <c r="J13" s="46"/>
    </row>
    <row r="14" spans="1:10" ht="30" customHeight="1" x14ac:dyDescent="0.25">
      <c r="A14" s="122" t="s">
        <v>189</v>
      </c>
      <c r="B14" s="123"/>
      <c r="C14" s="123"/>
      <c r="D14" s="123"/>
      <c r="E14" s="123"/>
      <c r="F14" s="123"/>
      <c r="G14" s="124"/>
      <c r="H14" s="130"/>
      <c r="I14" s="131"/>
      <c r="J14" s="46"/>
    </row>
    <row r="15" spans="1:10" ht="30" customHeight="1" x14ac:dyDescent="0.25">
      <c r="A15" s="122" t="s">
        <v>78</v>
      </c>
      <c r="B15" s="123"/>
      <c r="C15" s="123"/>
      <c r="D15" s="123"/>
      <c r="E15" s="123"/>
      <c r="F15" s="123"/>
      <c r="G15" s="124"/>
      <c r="H15" s="125" t="s">
        <v>146</v>
      </c>
      <c r="I15" s="125"/>
      <c r="J15" s="46"/>
    </row>
    <row r="16" spans="1:10" ht="39.950000000000003" customHeight="1" x14ac:dyDescent="0.25">
      <c r="A16" s="132" t="s">
        <v>191</v>
      </c>
      <c r="B16" s="133"/>
      <c r="C16" s="133"/>
      <c r="D16" s="133"/>
      <c r="E16" s="133"/>
      <c r="F16" s="133"/>
      <c r="G16" s="133"/>
      <c r="H16" s="133"/>
      <c r="I16" s="134"/>
      <c r="J16" s="43" t="s">
        <v>110</v>
      </c>
    </row>
    <row r="17" spans="1:10" ht="30" customHeight="1" x14ac:dyDescent="0.25">
      <c r="A17" s="122" t="s">
        <v>80</v>
      </c>
      <c r="B17" s="123"/>
      <c r="C17" s="123"/>
      <c r="D17" s="123"/>
      <c r="E17" s="123"/>
      <c r="F17" s="123"/>
      <c r="G17" s="124"/>
      <c r="H17" s="125" t="s">
        <v>146</v>
      </c>
      <c r="I17" s="125"/>
      <c r="J17" s="46"/>
    </row>
    <row r="18" spans="1:10" ht="30" customHeight="1" thickBot="1" x14ac:dyDescent="0.3">
      <c r="A18" s="135" t="s">
        <v>190</v>
      </c>
      <c r="B18" s="136"/>
      <c r="C18" s="136"/>
      <c r="D18" s="136"/>
      <c r="E18" s="136"/>
      <c r="F18" s="136"/>
      <c r="G18" s="137"/>
      <c r="H18" s="125" t="s">
        <v>187</v>
      </c>
      <c r="I18" s="125"/>
      <c r="J18" s="41"/>
    </row>
    <row r="19" spans="1:10" ht="20.100000000000001" customHeight="1" x14ac:dyDescent="0.25">
      <c r="A19" s="154" t="s">
        <v>181</v>
      </c>
      <c r="B19" s="155"/>
      <c r="C19" s="155"/>
      <c r="D19" s="155"/>
      <c r="E19" s="155"/>
      <c r="F19" s="155"/>
      <c r="G19" s="155"/>
      <c r="H19" s="156" t="str">
        <f>+IF(AND(J21="No aplica",J22="No aplica",J23="No aplica",J24="No aplica",J25="No aplica",J27="No aplica",J28="No aplica",J29="No aplica",J30="No aplica",J31="No aplica",J32="No aplica",J33="No aplica",J34="No aplica",J35="No aplica",J36="No aplica",J37="No aplica",J38="No aplica",J39="No aplica",J40="No aplica"),"No aplica",IF(OR(J21="",J22="",J23="",J24="",J25="",J27="",J28="",J29="",J30="",J31="",J32="",J33="",J34="",J35="",J36="",J37="",J38="",J39="",J40=""),"Valide todas las variables",IF(OR(J21="No",J22="No",J23="No",J24="No",J25="No",J27="No",J28="No",J29="No",J30="No",J31="No",J32="No",J33="No",J34="No",J35="No",J36="No",J37="No",J38="No",J39="No",J40="No"),"No cumple","Cumple")))</f>
        <v>Valide todas las variables</v>
      </c>
      <c r="I19" s="156"/>
      <c r="J19" s="157"/>
    </row>
    <row r="20" spans="1:10" ht="30" customHeight="1" x14ac:dyDescent="0.25">
      <c r="A20" s="132" t="s">
        <v>148</v>
      </c>
      <c r="B20" s="133"/>
      <c r="C20" s="133"/>
      <c r="D20" s="133"/>
      <c r="E20" s="133"/>
      <c r="F20" s="133"/>
      <c r="G20" s="133"/>
      <c r="H20" s="133"/>
      <c r="I20" s="134"/>
      <c r="J20" s="43" t="s">
        <v>110</v>
      </c>
    </row>
    <row r="21" spans="1:10" ht="30" customHeight="1" x14ac:dyDescent="0.25">
      <c r="A21" s="159" t="s">
        <v>192</v>
      </c>
      <c r="B21" s="160"/>
      <c r="C21" s="160"/>
      <c r="D21" s="160"/>
      <c r="E21" s="160"/>
      <c r="F21" s="160"/>
      <c r="G21" s="160"/>
      <c r="H21" s="161"/>
      <c r="I21" s="44" t="s">
        <v>163</v>
      </c>
      <c r="J21" s="46"/>
    </row>
    <row r="22" spans="1:10" ht="30" customHeight="1" x14ac:dyDescent="0.25">
      <c r="A22" s="159" t="s">
        <v>193</v>
      </c>
      <c r="B22" s="160"/>
      <c r="C22" s="160"/>
      <c r="D22" s="160"/>
      <c r="E22" s="160"/>
      <c r="F22" s="160"/>
      <c r="G22" s="160"/>
      <c r="H22" s="161"/>
      <c r="I22" s="44" t="s">
        <v>163</v>
      </c>
      <c r="J22" s="46"/>
    </row>
    <row r="23" spans="1:10" ht="30" customHeight="1" x14ac:dyDescent="0.25">
      <c r="A23" s="159" t="s">
        <v>194</v>
      </c>
      <c r="B23" s="160"/>
      <c r="C23" s="160"/>
      <c r="D23" s="160"/>
      <c r="E23" s="160"/>
      <c r="F23" s="160"/>
      <c r="G23" s="160"/>
      <c r="H23" s="161"/>
      <c r="I23" s="44" t="s">
        <v>164</v>
      </c>
      <c r="J23" s="46"/>
    </row>
    <row r="24" spans="1:10" ht="30" customHeight="1" x14ac:dyDescent="0.25">
      <c r="A24" s="159" t="s">
        <v>195</v>
      </c>
      <c r="B24" s="160"/>
      <c r="C24" s="160"/>
      <c r="D24" s="160"/>
      <c r="E24" s="160"/>
      <c r="F24" s="160"/>
      <c r="G24" s="160"/>
      <c r="H24" s="161"/>
      <c r="I24" s="44" t="s">
        <v>197</v>
      </c>
      <c r="J24" s="46"/>
    </row>
    <row r="25" spans="1:10" ht="30" customHeight="1" x14ac:dyDescent="0.25">
      <c r="A25" s="159" t="s">
        <v>196</v>
      </c>
      <c r="B25" s="160"/>
      <c r="C25" s="160"/>
      <c r="D25" s="160"/>
      <c r="E25" s="160"/>
      <c r="F25" s="160"/>
      <c r="G25" s="160"/>
      <c r="H25" s="161"/>
      <c r="I25" s="44" t="s">
        <v>163</v>
      </c>
      <c r="J25" s="46"/>
    </row>
    <row r="26" spans="1:10" ht="30" customHeight="1" x14ac:dyDescent="0.25">
      <c r="A26" s="132" t="s">
        <v>148</v>
      </c>
      <c r="B26" s="133"/>
      <c r="C26" s="133"/>
      <c r="D26" s="133"/>
      <c r="E26" s="133"/>
      <c r="F26" s="133"/>
      <c r="G26" s="133"/>
      <c r="H26" s="133"/>
      <c r="I26" s="134"/>
      <c r="J26" s="43" t="s">
        <v>110</v>
      </c>
    </row>
    <row r="27" spans="1:10" ht="30" customHeight="1" x14ac:dyDescent="0.25">
      <c r="A27" s="159" t="s">
        <v>149</v>
      </c>
      <c r="B27" s="160"/>
      <c r="C27" s="160"/>
      <c r="D27" s="160"/>
      <c r="E27" s="160"/>
      <c r="F27" s="160"/>
      <c r="G27" s="160"/>
      <c r="H27" s="161"/>
      <c r="I27" s="44" t="s">
        <v>165</v>
      </c>
      <c r="J27" s="46"/>
    </row>
    <row r="28" spans="1:10" ht="30" customHeight="1" x14ac:dyDescent="0.25">
      <c r="A28" s="159" t="s">
        <v>150</v>
      </c>
      <c r="B28" s="160"/>
      <c r="C28" s="160"/>
      <c r="D28" s="160"/>
      <c r="E28" s="160"/>
      <c r="F28" s="160"/>
      <c r="G28" s="160"/>
      <c r="H28" s="161"/>
      <c r="I28" s="44" t="s">
        <v>166</v>
      </c>
      <c r="J28" s="46"/>
    </row>
    <row r="29" spans="1:10" ht="30" customHeight="1" x14ac:dyDescent="0.25">
      <c r="A29" s="159" t="s">
        <v>151</v>
      </c>
      <c r="B29" s="160"/>
      <c r="C29" s="160"/>
      <c r="D29" s="160"/>
      <c r="E29" s="160"/>
      <c r="F29" s="160"/>
      <c r="G29" s="160"/>
      <c r="H29" s="161"/>
      <c r="I29" s="44" t="s">
        <v>166</v>
      </c>
      <c r="J29" s="59"/>
    </row>
    <row r="30" spans="1:10" ht="30" customHeight="1" x14ac:dyDescent="0.25">
      <c r="A30" s="159" t="s">
        <v>152</v>
      </c>
      <c r="B30" s="160"/>
      <c r="C30" s="160"/>
      <c r="D30" s="160"/>
      <c r="E30" s="160"/>
      <c r="F30" s="160"/>
      <c r="G30" s="160"/>
      <c r="H30" s="161"/>
      <c r="I30" s="44" t="s">
        <v>166</v>
      </c>
      <c r="J30" s="59"/>
    </row>
    <row r="31" spans="1:10" ht="30" customHeight="1" x14ac:dyDescent="0.25">
      <c r="A31" s="159" t="s">
        <v>153</v>
      </c>
      <c r="B31" s="160"/>
      <c r="C31" s="160"/>
      <c r="D31" s="160"/>
      <c r="E31" s="160"/>
      <c r="F31" s="160"/>
      <c r="G31" s="160"/>
      <c r="H31" s="161"/>
      <c r="I31" s="44" t="s">
        <v>167</v>
      </c>
      <c r="J31" s="59"/>
    </row>
    <row r="32" spans="1:10" ht="30" customHeight="1" x14ac:dyDescent="0.25">
      <c r="A32" s="159" t="s">
        <v>154</v>
      </c>
      <c r="B32" s="160"/>
      <c r="C32" s="160"/>
      <c r="D32" s="160"/>
      <c r="E32" s="160"/>
      <c r="F32" s="160"/>
      <c r="G32" s="160"/>
      <c r="H32" s="161"/>
      <c r="I32" s="44" t="s">
        <v>168</v>
      </c>
      <c r="J32" s="59"/>
    </row>
    <row r="33" spans="1:10" ht="30" customHeight="1" x14ac:dyDescent="0.25">
      <c r="A33" s="159" t="s">
        <v>155</v>
      </c>
      <c r="B33" s="160"/>
      <c r="C33" s="160"/>
      <c r="D33" s="160"/>
      <c r="E33" s="160"/>
      <c r="F33" s="160"/>
      <c r="G33" s="160"/>
      <c r="H33" s="161"/>
      <c r="I33" s="44" t="s">
        <v>166</v>
      </c>
      <c r="J33" s="59"/>
    </row>
    <row r="34" spans="1:10" ht="30" customHeight="1" x14ac:dyDescent="0.25">
      <c r="A34" s="159" t="s">
        <v>156</v>
      </c>
      <c r="B34" s="160"/>
      <c r="C34" s="160"/>
      <c r="D34" s="160"/>
      <c r="E34" s="160"/>
      <c r="F34" s="160"/>
      <c r="G34" s="160"/>
      <c r="H34" s="161"/>
      <c r="I34" s="44" t="s">
        <v>166</v>
      </c>
      <c r="J34" s="59"/>
    </row>
    <row r="35" spans="1:10" ht="30" customHeight="1" x14ac:dyDescent="0.25">
      <c r="A35" s="159" t="s">
        <v>157</v>
      </c>
      <c r="B35" s="160"/>
      <c r="C35" s="160"/>
      <c r="D35" s="160"/>
      <c r="E35" s="160"/>
      <c r="F35" s="160"/>
      <c r="G35" s="160"/>
      <c r="H35" s="161"/>
      <c r="I35" s="44" t="s">
        <v>166</v>
      </c>
      <c r="J35" s="59"/>
    </row>
    <row r="36" spans="1:10" ht="30" customHeight="1" x14ac:dyDescent="0.25">
      <c r="A36" s="159" t="s">
        <v>158</v>
      </c>
      <c r="B36" s="160"/>
      <c r="C36" s="160"/>
      <c r="D36" s="160"/>
      <c r="E36" s="160"/>
      <c r="F36" s="160"/>
      <c r="G36" s="160"/>
      <c r="H36" s="161"/>
      <c r="I36" s="44" t="s">
        <v>166</v>
      </c>
      <c r="J36" s="59"/>
    </row>
    <row r="37" spans="1:10" ht="30" customHeight="1" x14ac:dyDescent="0.25">
      <c r="A37" s="159" t="s">
        <v>159</v>
      </c>
      <c r="B37" s="160"/>
      <c r="C37" s="160"/>
      <c r="D37" s="160"/>
      <c r="E37" s="160"/>
      <c r="F37" s="160"/>
      <c r="G37" s="160"/>
      <c r="H37" s="161"/>
      <c r="I37" s="44" t="s">
        <v>166</v>
      </c>
      <c r="J37" s="59"/>
    </row>
    <row r="38" spans="1:10" ht="30" customHeight="1" x14ac:dyDescent="0.25">
      <c r="A38" s="159" t="s">
        <v>160</v>
      </c>
      <c r="B38" s="160"/>
      <c r="C38" s="160"/>
      <c r="D38" s="160"/>
      <c r="E38" s="160"/>
      <c r="F38" s="160"/>
      <c r="G38" s="160"/>
      <c r="H38" s="161"/>
      <c r="I38" s="44" t="s">
        <v>169</v>
      </c>
      <c r="J38" s="59"/>
    </row>
    <row r="39" spans="1:10" ht="30" customHeight="1" x14ac:dyDescent="0.25">
      <c r="A39" s="159" t="s">
        <v>161</v>
      </c>
      <c r="B39" s="160"/>
      <c r="C39" s="160"/>
      <c r="D39" s="160"/>
      <c r="E39" s="160"/>
      <c r="F39" s="160"/>
      <c r="G39" s="160"/>
      <c r="H39" s="161"/>
      <c r="I39" s="44" t="s">
        <v>169</v>
      </c>
      <c r="J39" s="59"/>
    </row>
    <row r="40" spans="1:10" ht="30" customHeight="1" thickBot="1" x14ac:dyDescent="0.3">
      <c r="A40" s="159" t="s">
        <v>162</v>
      </c>
      <c r="B40" s="160"/>
      <c r="C40" s="160"/>
      <c r="D40" s="160"/>
      <c r="E40" s="160"/>
      <c r="F40" s="160"/>
      <c r="G40" s="160"/>
      <c r="H40" s="161"/>
      <c r="I40" s="44" t="s">
        <v>169</v>
      </c>
      <c r="J40" s="41"/>
    </row>
    <row r="41" spans="1:10" ht="20.100000000000001" customHeight="1" x14ac:dyDescent="0.25">
      <c r="A41" s="154" t="s">
        <v>184</v>
      </c>
      <c r="B41" s="155"/>
      <c r="C41" s="155"/>
      <c r="D41" s="155"/>
      <c r="E41" s="155"/>
      <c r="F41" s="155"/>
      <c r="G41" s="155"/>
      <c r="H41" s="156" t="str">
        <f>+IF(AND(J43="No aplica",J44="No aplica",J45="No aplica",J46="No aplica",J47="No aplica",J48="No aplica"),"No aplica",IF(OR(J43="",J44="",J45="",J46="",J47="",J48=""),"Valide todas las variables",IF(OR(J43="No",J44="No",J45="No",J46="No",J47="No",J48="No"),"No cumple","Cumple")))</f>
        <v>Valide todas las variables</v>
      </c>
      <c r="I41" s="156"/>
      <c r="J41" s="157"/>
    </row>
    <row r="42" spans="1:10" ht="39.950000000000003" customHeight="1" x14ac:dyDescent="0.25">
      <c r="A42" s="132" t="s">
        <v>170</v>
      </c>
      <c r="B42" s="133"/>
      <c r="C42" s="133"/>
      <c r="D42" s="133"/>
      <c r="E42" s="133"/>
      <c r="F42" s="133"/>
      <c r="G42" s="133"/>
      <c r="H42" s="133"/>
      <c r="I42" s="134"/>
      <c r="J42" s="43" t="s">
        <v>110</v>
      </c>
    </row>
    <row r="43" spans="1:10" ht="30" customHeight="1" x14ac:dyDescent="0.25">
      <c r="A43" s="159" t="s">
        <v>198</v>
      </c>
      <c r="B43" s="160"/>
      <c r="C43" s="160"/>
      <c r="D43" s="160"/>
      <c r="E43" s="160"/>
      <c r="F43" s="160"/>
      <c r="G43" s="160"/>
      <c r="H43" s="160"/>
      <c r="I43" s="161"/>
      <c r="J43" s="46"/>
    </row>
    <row r="44" spans="1:10" ht="30" customHeight="1" x14ac:dyDescent="0.25">
      <c r="A44" s="159" t="s">
        <v>199</v>
      </c>
      <c r="B44" s="160"/>
      <c r="C44" s="160"/>
      <c r="D44" s="160"/>
      <c r="E44" s="160"/>
      <c r="F44" s="160"/>
      <c r="G44" s="160"/>
      <c r="H44" s="160"/>
      <c r="I44" s="161"/>
      <c r="J44" s="46"/>
    </row>
    <row r="45" spans="1:10" ht="30" customHeight="1" x14ac:dyDescent="0.25">
      <c r="A45" s="159" t="s">
        <v>171</v>
      </c>
      <c r="B45" s="160"/>
      <c r="C45" s="160"/>
      <c r="D45" s="160"/>
      <c r="E45" s="160"/>
      <c r="F45" s="160"/>
      <c r="G45" s="160"/>
      <c r="H45" s="160"/>
      <c r="I45" s="161"/>
      <c r="J45" s="46"/>
    </row>
    <row r="46" spans="1:10" ht="30" customHeight="1" x14ac:dyDescent="0.25">
      <c r="A46" s="159" t="s">
        <v>172</v>
      </c>
      <c r="B46" s="160"/>
      <c r="C46" s="160"/>
      <c r="D46" s="160"/>
      <c r="E46" s="160"/>
      <c r="F46" s="160"/>
      <c r="G46" s="160"/>
      <c r="H46" s="160"/>
      <c r="I46" s="161"/>
      <c r="J46" s="46"/>
    </row>
    <row r="47" spans="1:10" ht="45" customHeight="1" x14ac:dyDescent="0.25">
      <c r="A47" s="159" t="s">
        <v>200</v>
      </c>
      <c r="B47" s="160"/>
      <c r="C47" s="160"/>
      <c r="D47" s="160"/>
      <c r="E47" s="160"/>
      <c r="F47" s="160"/>
      <c r="G47" s="160"/>
      <c r="H47" s="160"/>
      <c r="I47" s="161"/>
      <c r="J47" s="46"/>
    </row>
    <row r="48" spans="1:10" ht="30" customHeight="1" thickBot="1" x14ac:dyDescent="0.3">
      <c r="A48" s="135" t="s">
        <v>201</v>
      </c>
      <c r="B48" s="136"/>
      <c r="C48" s="136"/>
      <c r="D48" s="136"/>
      <c r="E48" s="136"/>
      <c r="F48" s="136"/>
      <c r="G48" s="136"/>
      <c r="H48" s="136"/>
      <c r="I48" s="137"/>
      <c r="J48" s="41"/>
    </row>
    <row r="49" spans="1:10" ht="20.100000000000001" customHeight="1" x14ac:dyDescent="0.25">
      <c r="A49" s="120" t="s">
        <v>182</v>
      </c>
      <c r="B49" s="121"/>
      <c r="C49" s="121"/>
      <c r="D49" s="121"/>
      <c r="E49" s="121"/>
      <c r="F49" s="121"/>
      <c r="G49" s="171"/>
      <c r="H49" s="168" t="str">
        <f>+IF(AND(J51="No aplica",J52="No aplica",J53="No aplica",J54="No aplica"),"No aplica",IF(OR(J51="",J52="",J53="",J54=""),"Valide todas las variables",IF(OR(J51="No",J52="No",J53="No",J54="No"),"No cumple","Cumple")))</f>
        <v>Valide todas las variables</v>
      </c>
      <c r="I49" s="169"/>
      <c r="J49" s="170"/>
    </row>
    <row r="50" spans="1:10" ht="39.950000000000003" customHeight="1" x14ac:dyDescent="0.25">
      <c r="A50" s="132" t="s">
        <v>147</v>
      </c>
      <c r="B50" s="133"/>
      <c r="C50" s="133"/>
      <c r="D50" s="133"/>
      <c r="E50" s="133"/>
      <c r="F50" s="133"/>
      <c r="G50" s="133"/>
      <c r="H50" s="133"/>
      <c r="I50" s="134"/>
      <c r="J50" s="43" t="s">
        <v>110</v>
      </c>
    </row>
    <row r="51" spans="1:10" ht="30" customHeight="1" x14ac:dyDescent="0.25">
      <c r="A51" s="159" t="s">
        <v>173</v>
      </c>
      <c r="B51" s="160"/>
      <c r="C51" s="160"/>
      <c r="D51" s="160"/>
      <c r="E51" s="160"/>
      <c r="F51" s="160"/>
      <c r="G51" s="160"/>
      <c r="H51" s="160"/>
      <c r="I51" s="161"/>
      <c r="J51" s="46"/>
    </row>
    <row r="52" spans="1:10" ht="30" customHeight="1" x14ac:dyDescent="0.25">
      <c r="A52" s="159" t="s">
        <v>174</v>
      </c>
      <c r="B52" s="160"/>
      <c r="C52" s="160"/>
      <c r="D52" s="160"/>
      <c r="E52" s="160"/>
      <c r="F52" s="160"/>
      <c r="G52" s="160"/>
      <c r="H52" s="160"/>
      <c r="I52" s="161"/>
      <c r="J52" s="46"/>
    </row>
    <row r="53" spans="1:10" ht="30" customHeight="1" x14ac:dyDescent="0.25">
      <c r="A53" s="159" t="s">
        <v>175</v>
      </c>
      <c r="B53" s="160"/>
      <c r="C53" s="160"/>
      <c r="D53" s="160"/>
      <c r="E53" s="160"/>
      <c r="F53" s="160"/>
      <c r="G53" s="160"/>
      <c r="H53" s="160"/>
      <c r="I53" s="161"/>
      <c r="J53" s="46"/>
    </row>
    <row r="54" spans="1:10" ht="30" customHeight="1" thickBot="1" x14ac:dyDescent="0.3">
      <c r="A54" s="135" t="s">
        <v>176</v>
      </c>
      <c r="B54" s="136"/>
      <c r="C54" s="136"/>
      <c r="D54" s="136"/>
      <c r="E54" s="136"/>
      <c r="F54" s="136"/>
      <c r="G54" s="136"/>
      <c r="H54" s="136"/>
      <c r="I54" s="137"/>
      <c r="J54" s="41"/>
    </row>
    <row r="55" spans="1:10" ht="50.1" customHeight="1" x14ac:dyDescent="0.25">
      <c r="A55" s="162" t="s">
        <v>177</v>
      </c>
      <c r="B55" s="163"/>
      <c r="C55" s="163"/>
      <c r="D55" s="163"/>
      <c r="E55" s="163"/>
      <c r="F55" s="163"/>
      <c r="G55" s="163"/>
      <c r="H55" s="163"/>
      <c r="I55" s="163"/>
      <c r="J55" s="164"/>
    </row>
    <row r="56" spans="1:10" ht="200.1" customHeight="1" thickBot="1" x14ac:dyDescent="0.3">
      <c r="A56" s="165"/>
      <c r="B56" s="166"/>
      <c r="C56" s="166"/>
      <c r="D56" s="166"/>
      <c r="E56" s="166"/>
      <c r="F56" s="166"/>
      <c r="G56" s="166"/>
      <c r="H56" s="166"/>
      <c r="I56" s="166"/>
      <c r="J56" s="167"/>
    </row>
    <row r="57" spans="1:10" ht="50.1" customHeight="1" x14ac:dyDescent="0.25">
      <c r="A57" s="162" t="s">
        <v>81</v>
      </c>
      <c r="B57" s="163"/>
      <c r="C57" s="163"/>
      <c r="D57" s="163"/>
      <c r="E57" s="163"/>
      <c r="F57" s="163"/>
      <c r="G57" s="163"/>
      <c r="H57" s="163"/>
      <c r="I57" s="163"/>
      <c r="J57" s="164"/>
    </row>
    <row r="58" spans="1:10" ht="200.1" customHeight="1" thickBot="1" x14ac:dyDescent="0.3">
      <c r="A58" s="165"/>
      <c r="B58" s="166"/>
      <c r="C58" s="166"/>
      <c r="D58" s="166"/>
      <c r="E58" s="166"/>
      <c r="F58" s="166"/>
      <c r="G58" s="166"/>
      <c r="H58" s="166"/>
      <c r="I58" s="166"/>
      <c r="J58" s="167"/>
    </row>
  </sheetData>
  <sheetProtection algorithmName="SHA-512" hashValue="SVJak+en5rzu1jJ+208xDdsUYBh7wZWLULo+mwOBlS3wQ+AFkQVVFyC8o/PhLCgWxxkOJdkGt+0VITCDTcVTtw==" saltValue="PL/HZrRbv13tHQJxzUnrDg==" spinCount="100000" sheet="1" objects="1" scenarios="1"/>
  <mergeCells count="81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3:H23"/>
    <mergeCell ref="A15:G15"/>
    <mergeCell ref="H15:I15"/>
    <mergeCell ref="A16:I16"/>
    <mergeCell ref="A17:G17"/>
    <mergeCell ref="H17:I17"/>
    <mergeCell ref="A18:G18"/>
    <mergeCell ref="H18:I18"/>
    <mergeCell ref="A19:G19"/>
    <mergeCell ref="H19:J19"/>
    <mergeCell ref="A20:I20"/>
    <mergeCell ref="A21:H21"/>
    <mergeCell ref="A22:H22"/>
    <mergeCell ref="A35:H35"/>
    <mergeCell ref="A24:H24"/>
    <mergeCell ref="A25:H25"/>
    <mergeCell ref="A26:I26"/>
    <mergeCell ref="A27:H27"/>
    <mergeCell ref="A28:H28"/>
    <mergeCell ref="A29:H29"/>
    <mergeCell ref="A30:H30"/>
    <mergeCell ref="A31:H31"/>
    <mergeCell ref="A32:H32"/>
    <mergeCell ref="A33:H33"/>
    <mergeCell ref="A34:H34"/>
    <mergeCell ref="A47:I47"/>
    <mergeCell ref="A36:H36"/>
    <mergeCell ref="A37:H37"/>
    <mergeCell ref="A38:H38"/>
    <mergeCell ref="A39:H39"/>
    <mergeCell ref="A40:H40"/>
    <mergeCell ref="A41:G41"/>
    <mergeCell ref="H41:J41"/>
    <mergeCell ref="A42:I42"/>
    <mergeCell ref="A43:I43"/>
    <mergeCell ref="A44:I44"/>
    <mergeCell ref="A45:I45"/>
    <mergeCell ref="A46:I46"/>
    <mergeCell ref="A58:J58"/>
    <mergeCell ref="A48:I48"/>
    <mergeCell ref="A49:G49"/>
    <mergeCell ref="H49:J49"/>
    <mergeCell ref="A50:I50"/>
    <mergeCell ref="A51:I51"/>
    <mergeCell ref="A52:I52"/>
    <mergeCell ref="A53:I53"/>
    <mergeCell ref="A54:I54"/>
    <mergeCell ref="A55:J55"/>
    <mergeCell ref="A56:J56"/>
    <mergeCell ref="A57:J57"/>
  </mergeCells>
  <conditionalFormatting sqref="C2:C3 J12:J15 J17:J18 J43:J48 J51:J54">
    <cfRule type="containsBlanks" dxfId="116" priority="16">
      <formula>LEN(TRIM(C2))=0</formula>
    </cfRule>
  </conditionalFormatting>
  <conditionalFormatting sqref="C6:C8">
    <cfRule type="containsBlanks" dxfId="115" priority="1">
      <formula>LEN(TRIM(C6))=0</formula>
    </cfRule>
  </conditionalFormatting>
  <conditionalFormatting sqref="E4:E5">
    <cfRule type="containsBlanks" dxfId="114" priority="11">
      <formula>LEN(TRIM(E4))=0</formula>
    </cfRule>
  </conditionalFormatting>
  <conditionalFormatting sqref="G2">
    <cfRule type="containsBlanks" dxfId="113" priority="13">
      <formula>LEN(TRIM(G2))=0</formula>
    </cfRule>
  </conditionalFormatting>
  <conditionalFormatting sqref="H3">
    <cfRule type="containsBlanks" dxfId="112" priority="14">
      <formula>LEN(TRIM(H3))=0</formula>
    </cfRule>
  </conditionalFormatting>
  <conditionalFormatting sqref="H6:H7">
    <cfRule type="containsBlanks" dxfId="111" priority="12">
      <formula>LEN(TRIM(H6))=0</formula>
    </cfRule>
  </conditionalFormatting>
  <conditionalFormatting sqref="H10">
    <cfRule type="containsText" dxfId="110" priority="8" operator="containsText" text="No cumple">
      <formula>NOT(ISERROR(SEARCH("No cumple",H10)))</formula>
    </cfRule>
    <cfRule type="containsText" dxfId="109" priority="9" operator="containsText" text="Cumple">
      <formula>NOT(ISERROR(SEARCH("Cumple",H10)))</formula>
    </cfRule>
  </conditionalFormatting>
  <conditionalFormatting sqref="H19">
    <cfRule type="containsText" dxfId="108" priority="6" operator="containsText" text="No cumple">
      <formula>NOT(ISERROR(SEARCH("No cumple",H19)))</formula>
    </cfRule>
    <cfRule type="containsText" dxfId="107" priority="7" operator="containsText" text="Cumple">
      <formula>NOT(ISERROR(SEARCH("Cumple",H19)))</formula>
    </cfRule>
  </conditionalFormatting>
  <conditionalFormatting sqref="H41">
    <cfRule type="containsText" dxfId="106" priority="4" operator="containsText" text="No cumple">
      <formula>NOT(ISERROR(SEARCH("No cumple",H41)))</formula>
    </cfRule>
    <cfRule type="containsText" dxfId="105" priority="5" operator="containsText" text="Cumple">
      <formula>NOT(ISERROR(SEARCH("Cumple",H41)))</formula>
    </cfRule>
  </conditionalFormatting>
  <conditionalFormatting sqref="H49">
    <cfRule type="containsText" dxfId="104" priority="2" operator="containsText" text="No cumple">
      <formula>NOT(ISERROR(SEARCH("No cumple",H49)))</formula>
    </cfRule>
    <cfRule type="containsText" dxfId="103" priority="3" operator="containsText" text="Cumple">
      <formula>NOT(ISERROR(SEARCH("Cumple",H49)))</formula>
    </cfRule>
  </conditionalFormatting>
  <conditionalFormatting sqref="J2">
    <cfRule type="containsBlanks" dxfId="102" priority="15">
      <formula>LEN(TRIM(J2))=0</formula>
    </cfRule>
  </conditionalFormatting>
  <conditionalFormatting sqref="J21:J25 J27:J40">
    <cfRule type="containsBlanks" dxfId="101" priority="10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MEDIA JORNADA Y JORNADA COMPLETA RAJ SRPA&amp;R&amp;"Arial,Normal"&amp;10F1.A53.G27.P 
Versión 1 
Página &amp;P de &amp;N 
21/05/2024 
Clasificación de la Información 
Clasificada</oddHeader>
    <oddFooter>&amp;C&amp;G</oddFooter>
  </headerFooter>
  <rowBreaks count="3" manualBreakCount="3">
    <brk id="9" max="16383" man="1"/>
    <brk id="46" max="9" man="1"/>
    <brk id="5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73EFDDF-048A-4595-A6A5-EEDBC4F38974}">
          <x14:formula1>
            <xm:f>Tablas!$E$2:$E$4</xm:f>
          </x14:formula1>
          <xm:sqref>J12:J15 J17:J18 J43:J48 J51:J54 J21:J25 J27:J40</xm:sqref>
        </x14:dataValidation>
        <x14:dataValidation type="list" allowBlank="1" showInputMessage="1" showErrorMessage="1" xr:uid="{9174E883-7BCB-448E-9A92-B2033A0D4E26}">
          <x14:formula1>
            <xm:f>Tablas!$H$2:$H$6</xm:f>
          </x14:formula1>
          <xm:sqref>C3:E3</xm:sqref>
        </x14:dataValidation>
        <x14:dataValidation type="list" allowBlank="1" showInputMessage="1" showErrorMessage="1" xr:uid="{61B1A33F-EB9C-407C-ACB2-F1042E180598}">
          <x14:formula1>
            <xm:f>Tablas!$L$2:$L$9</xm:f>
          </x14:formula1>
          <xm:sqref>C7:E7</xm:sqref>
        </x14:dataValidation>
        <x14:dataValidation type="list" allowBlank="1" showInputMessage="1" showErrorMessage="1" xr:uid="{5AC7D205-F738-49E9-A1B5-E2F59C41AFD5}">
          <x14:formula1>
            <xm:f>Tablas!$K$2:$K$3</xm:f>
          </x14:formula1>
          <xm:sqref>H6:J6</xm:sqref>
        </x14:dataValidation>
        <x14:dataValidation type="list" allowBlank="1" showInputMessage="1" showErrorMessage="1" xr:uid="{79D571C9-BA54-4D32-8CFE-96754FB78D06}">
          <x14:formula1>
            <xm:f>Tablas!$J$2:$J$7</xm:f>
          </x14:formula1>
          <xm:sqref>C6:E6</xm:sqref>
        </x14:dataValidation>
        <x14:dataValidation type="list" allowBlank="1" showInputMessage="1" showErrorMessage="1" xr:uid="{D2A3AB35-BC2C-4C85-A266-EA991F9C6972}">
          <x14:formula1>
            <xm:f>Tablas!$I$2:$I$5</xm:f>
          </x14:formula1>
          <xm:sqref>E4:J4</xm:sqref>
        </x14:dataValidation>
        <x14:dataValidation type="list" allowBlank="1" showInputMessage="1" showErrorMessage="1" xr:uid="{57CD75B3-FBA8-414A-9466-76340B1B579E}">
          <x14:formula1>
            <xm:f>Tablas!$G$2:$G$3</xm:f>
          </x14:formula1>
          <xm:sqref>J2</xm:sqref>
        </x14:dataValidation>
        <x14:dataValidation type="list" allowBlank="1" showInputMessage="1" showErrorMessage="1" xr:uid="{113651CD-643E-47ED-9491-FBA90D6EE7C0}">
          <x14:formula1>
            <xm:f>Tablas!$C$2</xm:f>
          </x14:formula1>
          <xm:sqref>H52:I54 H44:I48 H22:H25 H27:H40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C5FF-A382-434B-9149-CE8C9C3F885D}">
  <sheetPr>
    <pageSetUpPr fitToPage="1"/>
  </sheetPr>
  <dimension ref="A1:J58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145" t="s">
        <v>66</v>
      </c>
      <c r="B2" s="146"/>
      <c r="C2" s="144"/>
      <c r="D2" s="144"/>
      <c r="E2" s="144"/>
      <c r="F2" s="42" t="s">
        <v>67</v>
      </c>
      <c r="G2" s="147"/>
      <c r="H2" s="147"/>
      <c r="I2" s="42" t="s">
        <v>68</v>
      </c>
      <c r="J2" s="46"/>
    </row>
    <row r="3" spans="1:10" x14ac:dyDescent="0.25">
      <c r="A3" s="145" t="s">
        <v>69</v>
      </c>
      <c r="B3" s="146"/>
      <c r="C3" s="110"/>
      <c r="D3" s="110"/>
      <c r="E3" s="110"/>
      <c r="F3" s="146" t="s">
        <v>108</v>
      </c>
      <c r="G3" s="146"/>
      <c r="H3" s="110"/>
      <c r="I3" s="110"/>
      <c r="J3" s="112"/>
    </row>
    <row r="4" spans="1:10" x14ac:dyDescent="0.25">
      <c r="A4" s="145" t="s">
        <v>70</v>
      </c>
      <c r="B4" s="146"/>
      <c r="C4" s="146"/>
      <c r="D4" s="146"/>
      <c r="E4" s="110"/>
      <c r="F4" s="110"/>
      <c r="G4" s="110"/>
      <c r="H4" s="110"/>
      <c r="I4" s="110"/>
      <c r="J4" s="112"/>
    </row>
    <row r="5" spans="1:10" x14ac:dyDescent="0.25">
      <c r="A5" s="145" t="s">
        <v>71</v>
      </c>
      <c r="B5" s="146"/>
      <c r="C5" s="146"/>
      <c r="D5" s="146"/>
      <c r="E5" s="110"/>
      <c r="F5" s="110"/>
      <c r="G5" s="110"/>
      <c r="H5" s="110"/>
      <c r="I5" s="110"/>
      <c r="J5" s="112"/>
    </row>
    <row r="6" spans="1:10" x14ac:dyDescent="0.25">
      <c r="A6" s="145" t="s">
        <v>72</v>
      </c>
      <c r="B6" s="146"/>
      <c r="C6" s="144"/>
      <c r="D6" s="144"/>
      <c r="E6" s="144"/>
      <c r="F6" s="146" t="s">
        <v>73</v>
      </c>
      <c r="G6" s="146"/>
      <c r="H6" s="144"/>
      <c r="I6" s="144"/>
      <c r="J6" s="158"/>
    </row>
    <row r="7" spans="1:10" x14ac:dyDescent="0.25">
      <c r="A7" s="145" t="s">
        <v>61</v>
      </c>
      <c r="B7" s="146"/>
      <c r="C7" s="144"/>
      <c r="D7" s="144"/>
      <c r="E7" s="144"/>
      <c r="F7" s="146" t="s">
        <v>108</v>
      </c>
      <c r="G7" s="146"/>
      <c r="H7" s="110"/>
      <c r="I7" s="110"/>
      <c r="J7" s="112"/>
    </row>
    <row r="8" spans="1:10" ht="15.75" thickBot="1" x14ac:dyDescent="0.3">
      <c r="A8" s="148" t="s">
        <v>139</v>
      </c>
      <c r="B8" s="149"/>
      <c r="C8" s="150"/>
      <c r="D8" s="150"/>
      <c r="E8" s="150"/>
      <c r="F8" s="151"/>
      <c r="G8" s="152"/>
      <c r="H8" s="152"/>
      <c r="I8" s="152"/>
      <c r="J8" s="153"/>
    </row>
    <row r="9" spans="1:10" ht="20.100000000000001" customHeight="1" thickBot="1" x14ac:dyDescent="0.3">
      <c r="A9" s="141" t="s">
        <v>74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0" ht="20.100000000000001" customHeight="1" x14ac:dyDescent="0.25">
      <c r="A10" s="154" t="s">
        <v>180</v>
      </c>
      <c r="B10" s="155"/>
      <c r="C10" s="155"/>
      <c r="D10" s="155"/>
      <c r="E10" s="155"/>
      <c r="F10" s="155"/>
      <c r="G10" s="155"/>
      <c r="H10" s="156" t="str">
        <f>+IF(AND(J12="No aplica",J13="No aplica",J14="No aplica",J15="No aplica",J17="No aplica",J18="No aplica"),"No aplica",IF(OR(J12="",J13="",J14="",J15="",J17="",J18=""),"Valide todas las variables",IF(OR(J12="No",J13="No",J14="No",J15="No",J17="No",J18="No"),"No cumple","Cumple")))</f>
        <v>Valide todas las variables</v>
      </c>
      <c r="I10" s="156"/>
      <c r="J10" s="157"/>
    </row>
    <row r="11" spans="1:10" ht="39.950000000000003" customHeight="1" x14ac:dyDescent="0.25">
      <c r="A11" s="132" t="s">
        <v>77</v>
      </c>
      <c r="B11" s="133"/>
      <c r="C11" s="133"/>
      <c r="D11" s="133"/>
      <c r="E11" s="133"/>
      <c r="F11" s="133"/>
      <c r="G11" s="133"/>
      <c r="H11" s="133"/>
      <c r="I11" s="134"/>
      <c r="J11" s="43" t="s">
        <v>110</v>
      </c>
    </row>
    <row r="12" spans="1:10" ht="30" customHeight="1" x14ac:dyDescent="0.25">
      <c r="A12" s="122" t="s">
        <v>188</v>
      </c>
      <c r="B12" s="123"/>
      <c r="C12" s="123"/>
      <c r="D12" s="123"/>
      <c r="E12" s="123"/>
      <c r="F12" s="123"/>
      <c r="G12" s="124"/>
      <c r="H12" s="126" t="s">
        <v>186</v>
      </c>
      <c r="I12" s="127"/>
      <c r="J12" s="46"/>
    </row>
    <row r="13" spans="1:10" ht="30" customHeight="1" x14ac:dyDescent="0.25">
      <c r="A13" s="122" t="s">
        <v>79</v>
      </c>
      <c r="B13" s="123"/>
      <c r="C13" s="123"/>
      <c r="D13" s="123"/>
      <c r="E13" s="123"/>
      <c r="F13" s="123"/>
      <c r="G13" s="124"/>
      <c r="H13" s="128"/>
      <c r="I13" s="129"/>
      <c r="J13" s="46"/>
    </row>
    <row r="14" spans="1:10" ht="30" customHeight="1" x14ac:dyDescent="0.25">
      <c r="A14" s="122" t="s">
        <v>189</v>
      </c>
      <c r="B14" s="123"/>
      <c r="C14" s="123"/>
      <c r="D14" s="123"/>
      <c r="E14" s="123"/>
      <c r="F14" s="123"/>
      <c r="G14" s="124"/>
      <c r="H14" s="130"/>
      <c r="I14" s="131"/>
      <c r="J14" s="46"/>
    </row>
    <row r="15" spans="1:10" ht="30" customHeight="1" x14ac:dyDescent="0.25">
      <c r="A15" s="122" t="s">
        <v>78</v>
      </c>
      <c r="B15" s="123"/>
      <c r="C15" s="123"/>
      <c r="D15" s="123"/>
      <c r="E15" s="123"/>
      <c r="F15" s="123"/>
      <c r="G15" s="124"/>
      <c r="H15" s="125" t="s">
        <v>146</v>
      </c>
      <c r="I15" s="125"/>
      <c r="J15" s="46"/>
    </row>
    <row r="16" spans="1:10" ht="39.950000000000003" customHeight="1" x14ac:dyDescent="0.25">
      <c r="A16" s="132" t="s">
        <v>191</v>
      </c>
      <c r="B16" s="133"/>
      <c r="C16" s="133"/>
      <c r="D16" s="133"/>
      <c r="E16" s="133"/>
      <c r="F16" s="133"/>
      <c r="G16" s="133"/>
      <c r="H16" s="133"/>
      <c r="I16" s="134"/>
      <c r="J16" s="43" t="s">
        <v>110</v>
      </c>
    </row>
    <row r="17" spans="1:10" ht="30" customHeight="1" x14ac:dyDescent="0.25">
      <c r="A17" s="122" t="s">
        <v>80</v>
      </c>
      <c r="B17" s="123"/>
      <c r="C17" s="123"/>
      <c r="D17" s="123"/>
      <c r="E17" s="123"/>
      <c r="F17" s="123"/>
      <c r="G17" s="124"/>
      <c r="H17" s="125" t="s">
        <v>146</v>
      </c>
      <c r="I17" s="125"/>
      <c r="J17" s="46"/>
    </row>
    <row r="18" spans="1:10" ht="30" customHeight="1" thickBot="1" x14ac:dyDescent="0.3">
      <c r="A18" s="135" t="s">
        <v>190</v>
      </c>
      <c r="B18" s="136"/>
      <c r="C18" s="136"/>
      <c r="D18" s="136"/>
      <c r="E18" s="136"/>
      <c r="F18" s="136"/>
      <c r="G18" s="137"/>
      <c r="H18" s="125" t="s">
        <v>187</v>
      </c>
      <c r="I18" s="125"/>
      <c r="J18" s="41"/>
    </row>
    <row r="19" spans="1:10" ht="20.100000000000001" customHeight="1" x14ac:dyDescent="0.25">
      <c r="A19" s="154" t="s">
        <v>181</v>
      </c>
      <c r="B19" s="155"/>
      <c r="C19" s="155"/>
      <c r="D19" s="155"/>
      <c r="E19" s="155"/>
      <c r="F19" s="155"/>
      <c r="G19" s="155"/>
      <c r="H19" s="156" t="str">
        <f>+IF(AND(J21="No aplica",J22="No aplica",J23="No aplica",J24="No aplica",J25="No aplica",J27="No aplica",J28="No aplica",J29="No aplica",J30="No aplica",J31="No aplica",J32="No aplica",J33="No aplica",J34="No aplica",J35="No aplica",J36="No aplica",J37="No aplica",J38="No aplica",J39="No aplica",J40="No aplica"),"No aplica",IF(OR(J21="",J22="",J23="",J24="",J25="",J27="",J28="",J29="",J30="",J31="",J32="",J33="",J34="",J35="",J36="",J37="",J38="",J39="",J40=""),"Valide todas las variables",IF(OR(J21="No",J22="No",J23="No",J24="No",J25="No",J27="No",J28="No",J29="No",J30="No",J31="No",J32="No",J33="No",J34="No",J35="No",J36="No",J37="No",J38="No",J39="No",J40="No"),"No cumple","Cumple")))</f>
        <v>Valide todas las variables</v>
      </c>
      <c r="I19" s="156"/>
      <c r="J19" s="157"/>
    </row>
    <row r="20" spans="1:10" ht="30" customHeight="1" x14ac:dyDescent="0.25">
      <c r="A20" s="132" t="s">
        <v>148</v>
      </c>
      <c r="B20" s="133"/>
      <c r="C20" s="133"/>
      <c r="D20" s="133"/>
      <c r="E20" s="133"/>
      <c r="F20" s="133"/>
      <c r="G20" s="133"/>
      <c r="H20" s="133"/>
      <c r="I20" s="134"/>
      <c r="J20" s="43" t="s">
        <v>110</v>
      </c>
    </row>
    <row r="21" spans="1:10" ht="30" customHeight="1" x14ac:dyDescent="0.25">
      <c r="A21" s="159" t="s">
        <v>192</v>
      </c>
      <c r="B21" s="160"/>
      <c r="C21" s="160"/>
      <c r="D21" s="160"/>
      <c r="E21" s="160"/>
      <c r="F21" s="160"/>
      <c r="G21" s="160"/>
      <c r="H21" s="161"/>
      <c r="I21" s="44" t="s">
        <v>163</v>
      </c>
      <c r="J21" s="46"/>
    </row>
    <row r="22" spans="1:10" ht="30" customHeight="1" x14ac:dyDescent="0.25">
      <c r="A22" s="159" t="s">
        <v>193</v>
      </c>
      <c r="B22" s="160"/>
      <c r="C22" s="160"/>
      <c r="D22" s="160"/>
      <c r="E22" s="160"/>
      <c r="F22" s="160"/>
      <c r="G22" s="160"/>
      <c r="H22" s="161"/>
      <c r="I22" s="44" t="s">
        <v>163</v>
      </c>
      <c r="J22" s="46"/>
    </row>
    <row r="23" spans="1:10" ht="30" customHeight="1" x14ac:dyDescent="0.25">
      <c r="A23" s="159" t="s">
        <v>194</v>
      </c>
      <c r="B23" s="160"/>
      <c r="C23" s="160"/>
      <c r="D23" s="160"/>
      <c r="E23" s="160"/>
      <c r="F23" s="160"/>
      <c r="G23" s="160"/>
      <c r="H23" s="161"/>
      <c r="I23" s="44" t="s">
        <v>164</v>
      </c>
      <c r="J23" s="46"/>
    </row>
    <row r="24" spans="1:10" ht="30" customHeight="1" x14ac:dyDescent="0.25">
      <c r="A24" s="159" t="s">
        <v>195</v>
      </c>
      <c r="B24" s="160"/>
      <c r="C24" s="160"/>
      <c r="D24" s="160"/>
      <c r="E24" s="160"/>
      <c r="F24" s="160"/>
      <c r="G24" s="160"/>
      <c r="H24" s="161"/>
      <c r="I24" s="44" t="s">
        <v>197</v>
      </c>
      <c r="J24" s="46"/>
    </row>
    <row r="25" spans="1:10" ht="30" customHeight="1" x14ac:dyDescent="0.25">
      <c r="A25" s="159" t="s">
        <v>196</v>
      </c>
      <c r="B25" s="160"/>
      <c r="C25" s="160"/>
      <c r="D25" s="160"/>
      <c r="E25" s="160"/>
      <c r="F25" s="160"/>
      <c r="G25" s="160"/>
      <c r="H25" s="161"/>
      <c r="I25" s="44" t="s">
        <v>163</v>
      </c>
      <c r="J25" s="46"/>
    </row>
    <row r="26" spans="1:10" ht="30" customHeight="1" x14ac:dyDescent="0.25">
      <c r="A26" s="132" t="s">
        <v>148</v>
      </c>
      <c r="B26" s="133"/>
      <c r="C26" s="133"/>
      <c r="D26" s="133"/>
      <c r="E26" s="133"/>
      <c r="F26" s="133"/>
      <c r="G26" s="133"/>
      <c r="H26" s="133"/>
      <c r="I26" s="134"/>
      <c r="J26" s="43" t="s">
        <v>110</v>
      </c>
    </row>
    <row r="27" spans="1:10" ht="30" customHeight="1" x14ac:dyDescent="0.25">
      <c r="A27" s="159" t="s">
        <v>149</v>
      </c>
      <c r="B27" s="160"/>
      <c r="C27" s="160"/>
      <c r="D27" s="160"/>
      <c r="E27" s="160"/>
      <c r="F27" s="160"/>
      <c r="G27" s="160"/>
      <c r="H27" s="161"/>
      <c r="I27" s="44" t="s">
        <v>165</v>
      </c>
      <c r="J27" s="46"/>
    </row>
    <row r="28" spans="1:10" ht="30" customHeight="1" x14ac:dyDescent="0.25">
      <c r="A28" s="159" t="s">
        <v>150</v>
      </c>
      <c r="B28" s="160"/>
      <c r="C28" s="160"/>
      <c r="D28" s="160"/>
      <c r="E28" s="160"/>
      <c r="F28" s="160"/>
      <c r="G28" s="160"/>
      <c r="H28" s="161"/>
      <c r="I28" s="44" t="s">
        <v>166</v>
      </c>
      <c r="J28" s="46"/>
    </row>
    <row r="29" spans="1:10" ht="30" customHeight="1" x14ac:dyDescent="0.25">
      <c r="A29" s="159" t="s">
        <v>151</v>
      </c>
      <c r="B29" s="160"/>
      <c r="C29" s="160"/>
      <c r="D29" s="160"/>
      <c r="E29" s="160"/>
      <c r="F29" s="160"/>
      <c r="G29" s="160"/>
      <c r="H29" s="161"/>
      <c r="I29" s="44" t="s">
        <v>166</v>
      </c>
      <c r="J29" s="59"/>
    </row>
    <row r="30" spans="1:10" ht="30" customHeight="1" x14ac:dyDescent="0.25">
      <c r="A30" s="159" t="s">
        <v>152</v>
      </c>
      <c r="B30" s="160"/>
      <c r="C30" s="160"/>
      <c r="D30" s="160"/>
      <c r="E30" s="160"/>
      <c r="F30" s="160"/>
      <c r="G30" s="160"/>
      <c r="H30" s="161"/>
      <c r="I30" s="44" t="s">
        <v>166</v>
      </c>
      <c r="J30" s="59"/>
    </row>
    <row r="31" spans="1:10" ht="30" customHeight="1" x14ac:dyDescent="0.25">
      <c r="A31" s="159" t="s">
        <v>153</v>
      </c>
      <c r="B31" s="160"/>
      <c r="C31" s="160"/>
      <c r="D31" s="160"/>
      <c r="E31" s="160"/>
      <c r="F31" s="160"/>
      <c r="G31" s="160"/>
      <c r="H31" s="161"/>
      <c r="I31" s="44" t="s">
        <v>167</v>
      </c>
      <c r="J31" s="59"/>
    </row>
    <row r="32" spans="1:10" ht="30" customHeight="1" x14ac:dyDescent="0.25">
      <c r="A32" s="159" t="s">
        <v>154</v>
      </c>
      <c r="B32" s="160"/>
      <c r="C32" s="160"/>
      <c r="D32" s="160"/>
      <c r="E32" s="160"/>
      <c r="F32" s="160"/>
      <c r="G32" s="160"/>
      <c r="H32" s="161"/>
      <c r="I32" s="44" t="s">
        <v>168</v>
      </c>
      <c r="J32" s="59"/>
    </row>
    <row r="33" spans="1:10" ht="30" customHeight="1" x14ac:dyDescent="0.25">
      <c r="A33" s="159" t="s">
        <v>155</v>
      </c>
      <c r="B33" s="160"/>
      <c r="C33" s="160"/>
      <c r="D33" s="160"/>
      <c r="E33" s="160"/>
      <c r="F33" s="160"/>
      <c r="G33" s="160"/>
      <c r="H33" s="161"/>
      <c r="I33" s="44" t="s">
        <v>166</v>
      </c>
      <c r="J33" s="59"/>
    </row>
    <row r="34" spans="1:10" ht="30" customHeight="1" x14ac:dyDescent="0.25">
      <c r="A34" s="159" t="s">
        <v>156</v>
      </c>
      <c r="B34" s="160"/>
      <c r="C34" s="160"/>
      <c r="D34" s="160"/>
      <c r="E34" s="160"/>
      <c r="F34" s="160"/>
      <c r="G34" s="160"/>
      <c r="H34" s="161"/>
      <c r="I34" s="44" t="s">
        <v>166</v>
      </c>
      <c r="J34" s="59"/>
    </row>
    <row r="35" spans="1:10" ht="30" customHeight="1" x14ac:dyDescent="0.25">
      <c r="A35" s="159" t="s">
        <v>157</v>
      </c>
      <c r="B35" s="160"/>
      <c r="C35" s="160"/>
      <c r="D35" s="160"/>
      <c r="E35" s="160"/>
      <c r="F35" s="160"/>
      <c r="G35" s="160"/>
      <c r="H35" s="161"/>
      <c r="I35" s="44" t="s">
        <v>166</v>
      </c>
      <c r="J35" s="59"/>
    </row>
    <row r="36" spans="1:10" ht="30" customHeight="1" x14ac:dyDescent="0.25">
      <c r="A36" s="159" t="s">
        <v>158</v>
      </c>
      <c r="B36" s="160"/>
      <c r="C36" s="160"/>
      <c r="D36" s="160"/>
      <c r="E36" s="160"/>
      <c r="F36" s="160"/>
      <c r="G36" s="160"/>
      <c r="H36" s="161"/>
      <c r="I36" s="44" t="s">
        <v>166</v>
      </c>
      <c r="J36" s="59"/>
    </row>
    <row r="37" spans="1:10" ht="30" customHeight="1" x14ac:dyDescent="0.25">
      <c r="A37" s="159" t="s">
        <v>159</v>
      </c>
      <c r="B37" s="160"/>
      <c r="C37" s="160"/>
      <c r="D37" s="160"/>
      <c r="E37" s="160"/>
      <c r="F37" s="160"/>
      <c r="G37" s="160"/>
      <c r="H37" s="161"/>
      <c r="I37" s="44" t="s">
        <v>166</v>
      </c>
      <c r="J37" s="59"/>
    </row>
    <row r="38" spans="1:10" ht="30" customHeight="1" x14ac:dyDescent="0.25">
      <c r="A38" s="159" t="s">
        <v>160</v>
      </c>
      <c r="B38" s="160"/>
      <c r="C38" s="160"/>
      <c r="D38" s="160"/>
      <c r="E38" s="160"/>
      <c r="F38" s="160"/>
      <c r="G38" s="160"/>
      <c r="H38" s="161"/>
      <c r="I38" s="44" t="s">
        <v>169</v>
      </c>
      <c r="J38" s="59"/>
    </row>
    <row r="39" spans="1:10" ht="30" customHeight="1" x14ac:dyDescent="0.25">
      <c r="A39" s="159" t="s">
        <v>161</v>
      </c>
      <c r="B39" s="160"/>
      <c r="C39" s="160"/>
      <c r="D39" s="160"/>
      <c r="E39" s="160"/>
      <c r="F39" s="160"/>
      <c r="G39" s="160"/>
      <c r="H39" s="161"/>
      <c r="I39" s="44" t="s">
        <v>169</v>
      </c>
      <c r="J39" s="59"/>
    </row>
    <row r="40" spans="1:10" ht="30" customHeight="1" thickBot="1" x14ac:dyDescent="0.3">
      <c r="A40" s="159" t="s">
        <v>162</v>
      </c>
      <c r="B40" s="160"/>
      <c r="C40" s="160"/>
      <c r="D40" s="160"/>
      <c r="E40" s="160"/>
      <c r="F40" s="160"/>
      <c r="G40" s="160"/>
      <c r="H40" s="161"/>
      <c r="I40" s="44" t="s">
        <v>169</v>
      </c>
      <c r="J40" s="41"/>
    </row>
    <row r="41" spans="1:10" ht="20.100000000000001" customHeight="1" x14ac:dyDescent="0.25">
      <c r="A41" s="154" t="s">
        <v>184</v>
      </c>
      <c r="B41" s="155"/>
      <c r="C41" s="155"/>
      <c r="D41" s="155"/>
      <c r="E41" s="155"/>
      <c r="F41" s="155"/>
      <c r="G41" s="155"/>
      <c r="H41" s="156" t="str">
        <f>+IF(AND(J43="No aplica",J44="No aplica",J45="No aplica",J46="No aplica",J47="No aplica",J48="No aplica"),"No aplica",IF(OR(J43="",J44="",J45="",J46="",J47="",J48=""),"Valide todas las variables",IF(OR(J43="No",J44="No",J45="No",J46="No",J47="No",J48="No"),"No cumple","Cumple")))</f>
        <v>Valide todas las variables</v>
      </c>
      <c r="I41" s="156"/>
      <c r="J41" s="157"/>
    </row>
    <row r="42" spans="1:10" ht="39.950000000000003" customHeight="1" x14ac:dyDescent="0.25">
      <c r="A42" s="132" t="s">
        <v>170</v>
      </c>
      <c r="B42" s="133"/>
      <c r="C42" s="133"/>
      <c r="D42" s="133"/>
      <c r="E42" s="133"/>
      <c r="F42" s="133"/>
      <c r="G42" s="133"/>
      <c r="H42" s="133"/>
      <c r="I42" s="134"/>
      <c r="J42" s="43" t="s">
        <v>110</v>
      </c>
    </row>
    <row r="43" spans="1:10" ht="30" customHeight="1" x14ac:dyDescent="0.25">
      <c r="A43" s="159" t="s">
        <v>198</v>
      </c>
      <c r="B43" s="160"/>
      <c r="C43" s="160"/>
      <c r="D43" s="160"/>
      <c r="E43" s="160"/>
      <c r="F43" s="160"/>
      <c r="G43" s="160"/>
      <c r="H43" s="160"/>
      <c r="I43" s="161"/>
      <c r="J43" s="46"/>
    </row>
    <row r="44" spans="1:10" ht="30" customHeight="1" x14ac:dyDescent="0.25">
      <c r="A44" s="159" t="s">
        <v>199</v>
      </c>
      <c r="B44" s="160"/>
      <c r="C44" s="160"/>
      <c r="D44" s="160"/>
      <c r="E44" s="160"/>
      <c r="F44" s="160"/>
      <c r="G44" s="160"/>
      <c r="H44" s="160"/>
      <c r="I44" s="161"/>
      <c r="J44" s="46"/>
    </row>
    <row r="45" spans="1:10" ht="30" customHeight="1" x14ac:dyDescent="0.25">
      <c r="A45" s="159" t="s">
        <v>171</v>
      </c>
      <c r="B45" s="160"/>
      <c r="C45" s="160"/>
      <c r="D45" s="160"/>
      <c r="E45" s="160"/>
      <c r="F45" s="160"/>
      <c r="G45" s="160"/>
      <c r="H45" s="160"/>
      <c r="I45" s="161"/>
      <c r="J45" s="46"/>
    </row>
    <row r="46" spans="1:10" ht="30" customHeight="1" x14ac:dyDescent="0.25">
      <c r="A46" s="159" t="s">
        <v>172</v>
      </c>
      <c r="B46" s="160"/>
      <c r="C46" s="160"/>
      <c r="D46" s="160"/>
      <c r="E46" s="160"/>
      <c r="F46" s="160"/>
      <c r="G46" s="160"/>
      <c r="H46" s="160"/>
      <c r="I46" s="161"/>
      <c r="J46" s="46"/>
    </row>
    <row r="47" spans="1:10" ht="45" customHeight="1" x14ac:dyDescent="0.25">
      <c r="A47" s="159" t="s">
        <v>200</v>
      </c>
      <c r="B47" s="160"/>
      <c r="C47" s="160"/>
      <c r="D47" s="160"/>
      <c r="E47" s="160"/>
      <c r="F47" s="160"/>
      <c r="G47" s="160"/>
      <c r="H47" s="160"/>
      <c r="I47" s="161"/>
      <c r="J47" s="46"/>
    </row>
    <row r="48" spans="1:10" ht="30" customHeight="1" thickBot="1" x14ac:dyDescent="0.3">
      <c r="A48" s="135" t="s">
        <v>201</v>
      </c>
      <c r="B48" s="136"/>
      <c r="C48" s="136"/>
      <c r="D48" s="136"/>
      <c r="E48" s="136"/>
      <c r="F48" s="136"/>
      <c r="G48" s="136"/>
      <c r="H48" s="136"/>
      <c r="I48" s="137"/>
      <c r="J48" s="41"/>
    </row>
    <row r="49" spans="1:10" ht="20.100000000000001" customHeight="1" x14ac:dyDescent="0.25">
      <c r="A49" s="120" t="s">
        <v>182</v>
      </c>
      <c r="B49" s="121"/>
      <c r="C49" s="121"/>
      <c r="D49" s="121"/>
      <c r="E49" s="121"/>
      <c r="F49" s="121"/>
      <c r="G49" s="171"/>
      <c r="H49" s="168" t="str">
        <f>+IF(AND(J51="No aplica",J52="No aplica",J53="No aplica",J54="No aplica"),"No aplica",IF(OR(J51="",J52="",J53="",J54=""),"Valide todas las variables",IF(OR(J51="No",J52="No",J53="No",J54="No"),"No cumple","Cumple")))</f>
        <v>Valide todas las variables</v>
      </c>
      <c r="I49" s="169"/>
      <c r="J49" s="170"/>
    </row>
    <row r="50" spans="1:10" ht="39.950000000000003" customHeight="1" x14ac:dyDescent="0.25">
      <c r="A50" s="132" t="s">
        <v>147</v>
      </c>
      <c r="B50" s="133"/>
      <c r="C50" s="133"/>
      <c r="D50" s="133"/>
      <c r="E50" s="133"/>
      <c r="F50" s="133"/>
      <c r="G50" s="133"/>
      <c r="H50" s="133"/>
      <c r="I50" s="134"/>
      <c r="J50" s="43" t="s">
        <v>110</v>
      </c>
    </row>
    <row r="51" spans="1:10" ht="30" customHeight="1" x14ac:dyDescent="0.25">
      <c r="A51" s="159" t="s">
        <v>173</v>
      </c>
      <c r="B51" s="160"/>
      <c r="C51" s="160"/>
      <c r="D51" s="160"/>
      <c r="E51" s="160"/>
      <c r="F51" s="160"/>
      <c r="G51" s="160"/>
      <c r="H51" s="160"/>
      <c r="I51" s="161"/>
      <c r="J51" s="46"/>
    </row>
    <row r="52" spans="1:10" ht="30" customHeight="1" x14ac:dyDescent="0.25">
      <c r="A52" s="159" t="s">
        <v>174</v>
      </c>
      <c r="B52" s="160"/>
      <c r="C52" s="160"/>
      <c r="D52" s="160"/>
      <c r="E52" s="160"/>
      <c r="F52" s="160"/>
      <c r="G52" s="160"/>
      <c r="H52" s="160"/>
      <c r="I52" s="161"/>
      <c r="J52" s="46"/>
    </row>
    <row r="53" spans="1:10" ht="30" customHeight="1" x14ac:dyDescent="0.25">
      <c r="A53" s="159" t="s">
        <v>175</v>
      </c>
      <c r="B53" s="160"/>
      <c r="C53" s="160"/>
      <c r="D53" s="160"/>
      <c r="E53" s="160"/>
      <c r="F53" s="160"/>
      <c r="G53" s="160"/>
      <c r="H53" s="160"/>
      <c r="I53" s="161"/>
      <c r="J53" s="46"/>
    </row>
    <row r="54" spans="1:10" ht="30" customHeight="1" thickBot="1" x14ac:dyDescent="0.3">
      <c r="A54" s="135" t="s">
        <v>176</v>
      </c>
      <c r="B54" s="136"/>
      <c r="C54" s="136"/>
      <c r="D54" s="136"/>
      <c r="E54" s="136"/>
      <c r="F54" s="136"/>
      <c r="G54" s="136"/>
      <c r="H54" s="136"/>
      <c r="I54" s="137"/>
      <c r="J54" s="41"/>
    </row>
    <row r="55" spans="1:10" ht="50.1" customHeight="1" x14ac:dyDescent="0.25">
      <c r="A55" s="162" t="s">
        <v>177</v>
      </c>
      <c r="B55" s="163"/>
      <c r="C55" s="163"/>
      <c r="D55" s="163"/>
      <c r="E55" s="163"/>
      <c r="F55" s="163"/>
      <c r="G55" s="163"/>
      <c r="H55" s="163"/>
      <c r="I55" s="163"/>
      <c r="J55" s="164"/>
    </row>
    <row r="56" spans="1:10" ht="200.1" customHeight="1" thickBot="1" x14ac:dyDescent="0.3">
      <c r="A56" s="165"/>
      <c r="B56" s="166"/>
      <c r="C56" s="166"/>
      <c r="D56" s="166"/>
      <c r="E56" s="166"/>
      <c r="F56" s="166"/>
      <c r="G56" s="166"/>
      <c r="H56" s="166"/>
      <c r="I56" s="166"/>
      <c r="J56" s="167"/>
    </row>
    <row r="57" spans="1:10" ht="50.1" customHeight="1" x14ac:dyDescent="0.25">
      <c r="A57" s="162" t="s">
        <v>81</v>
      </c>
      <c r="B57" s="163"/>
      <c r="C57" s="163"/>
      <c r="D57" s="163"/>
      <c r="E57" s="163"/>
      <c r="F57" s="163"/>
      <c r="G57" s="163"/>
      <c r="H57" s="163"/>
      <c r="I57" s="163"/>
      <c r="J57" s="164"/>
    </row>
    <row r="58" spans="1:10" ht="200.1" customHeight="1" thickBot="1" x14ac:dyDescent="0.3">
      <c r="A58" s="165"/>
      <c r="B58" s="166"/>
      <c r="C58" s="166"/>
      <c r="D58" s="166"/>
      <c r="E58" s="166"/>
      <c r="F58" s="166"/>
      <c r="G58" s="166"/>
      <c r="H58" s="166"/>
      <c r="I58" s="166"/>
      <c r="J58" s="167"/>
    </row>
  </sheetData>
  <sheetProtection algorithmName="SHA-512" hashValue="SVJak+en5rzu1jJ+208xDdsUYBh7wZWLULo+mwOBlS3wQ+AFkQVVFyC8o/PhLCgWxxkOJdkGt+0VITCDTcVTtw==" saltValue="PL/HZrRbv13tHQJxzUnrDg==" spinCount="100000" sheet="1" objects="1" scenarios="1"/>
  <mergeCells count="81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3:H23"/>
    <mergeCell ref="A15:G15"/>
    <mergeCell ref="H15:I15"/>
    <mergeCell ref="A16:I16"/>
    <mergeCell ref="A17:G17"/>
    <mergeCell ref="H17:I17"/>
    <mergeCell ref="A18:G18"/>
    <mergeCell ref="H18:I18"/>
    <mergeCell ref="A19:G19"/>
    <mergeCell ref="H19:J19"/>
    <mergeCell ref="A20:I20"/>
    <mergeCell ref="A21:H21"/>
    <mergeCell ref="A22:H22"/>
    <mergeCell ref="A35:H35"/>
    <mergeCell ref="A24:H24"/>
    <mergeCell ref="A25:H25"/>
    <mergeCell ref="A26:I26"/>
    <mergeCell ref="A27:H27"/>
    <mergeCell ref="A28:H28"/>
    <mergeCell ref="A29:H29"/>
    <mergeCell ref="A30:H30"/>
    <mergeCell ref="A31:H31"/>
    <mergeCell ref="A32:H32"/>
    <mergeCell ref="A33:H33"/>
    <mergeCell ref="A34:H34"/>
    <mergeCell ref="A47:I47"/>
    <mergeCell ref="A36:H36"/>
    <mergeCell ref="A37:H37"/>
    <mergeCell ref="A38:H38"/>
    <mergeCell ref="A39:H39"/>
    <mergeCell ref="A40:H40"/>
    <mergeCell ref="A41:G41"/>
    <mergeCell ref="H41:J41"/>
    <mergeCell ref="A42:I42"/>
    <mergeCell ref="A43:I43"/>
    <mergeCell ref="A44:I44"/>
    <mergeCell ref="A45:I45"/>
    <mergeCell ref="A46:I46"/>
    <mergeCell ref="A58:J58"/>
    <mergeCell ref="A48:I48"/>
    <mergeCell ref="A49:G49"/>
    <mergeCell ref="H49:J49"/>
    <mergeCell ref="A50:I50"/>
    <mergeCell ref="A51:I51"/>
    <mergeCell ref="A52:I52"/>
    <mergeCell ref="A53:I53"/>
    <mergeCell ref="A54:I54"/>
    <mergeCell ref="A55:J55"/>
    <mergeCell ref="A56:J56"/>
    <mergeCell ref="A57:J57"/>
  </mergeCells>
  <conditionalFormatting sqref="C2:C3 J12:J15 J17:J18 J43:J48 J51:J54">
    <cfRule type="containsBlanks" dxfId="100" priority="16">
      <formula>LEN(TRIM(C2))=0</formula>
    </cfRule>
  </conditionalFormatting>
  <conditionalFormatting sqref="C6:C8">
    <cfRule type="containsBlanks" dxfId="99" priority="1">
      <formula>LEN(TRIM(C6))=0</formula>
    </cfRule>
  </conditionalFormatting>
  <conditionalFormatting sqref="E4:E5">
    <cfRule type="containsBlanks" dxfId="98" priority="11">
      <formula>LEN(TRIM(E4))=0</formula>
    </cfRule>
  </conditionalFormatting>
  <conditionalFormatting sqref="G2">
    <cfRule type="containsBlanks" dxfId="97" priority="13">
      <formula>LEN(TRIM(G2))=0</formula>
    </cfRule>
  </conditionalFormatting>
  <conditionalFormatting sqref="H3">
    <cfRule type="containsBlanks" dxfId="96" priority="14">
      <formula>LEN(TRIM(H3))=0</formula>
    </cfRule>
  </conditionalFormatting>
  <conditionalFormatting sqref="H6:H7">
    <cfRule type="containsBlanks" dxfId="95" priority="12">
      <formula>LEN(TRIM(H6))=0</formula>
    </cfRule>
  </conditionalFormatting>
  <conditionalFormatting sqref="H10">
    <cfRule type="containsText" dxfId="94" priority="8" operator="containsText" text="No cumple">
      <formula>NOT(ISERROR(SEARCH("No cumple",H10)))</formula>
    </cfRule>
    <cfRule type="containsText" dxfId="93" priority="9" operator="containsText" text="Cumple">
      <formula>NOT(ISERROR(SEARCH("Cumple",H10)))</formula>
    </cfRule>
  </conditionalFormatting>
  <conditionalFormatting sqref="H19">
    <cfRule type="containsText" dxfId="92" priority="6" operator="containsText" text="No cumple">
      <formula>NOT(ISERROR(SEARCH("No cumple",H19)))</formula>
    </cfRule>
    <cfRule type="containsText" dxfId="91" priority="7" operator="containsText" text="Cumple">
      <formula>NOT(ISERROR(SEARCH("Cumple",H19)))</formula>
    </cfRule>
  </conditionalFormatting>
  <conditionalFormatting sqref="H41">
    <cfRule type="containsText" dxfId="90" priority="4" operator="containsText" text="No cumple">
      <formula>NOT(ISERROR(SEARCH("No cumple",H41)))</formula>
    </cfRule>
    <cfRule type="containsText" dxfId="89" priority="5" operator="containsText" text="Cumple">
      <formula>NOT(ISERROR(SEARCH("Cumple",H41)))</formula>
    </cfRule>
  </conditionalFormatting>
  <conditionalFormatting sqref="H49">
    <cfRule type="containsText" dxfId="88" priority="2" operator="containsText" text="No cumple">
      <formula>NOT(ISERROR(SEARCH("No cumple",H49)))</formula>
    </cfRule>
    <cfRule type="containsText" dxfId="87" priority="3" operator="containsText" text="Cumple">
      <formula>NOT(ISERROR(SEARCH("Cumple",H49)))</formula>
    </cfRule>
  </conditionalFormatting>
  <conditionalFormatting sqref="J2">
    <cfRule type="containsBlanks" dxfId="86" priority="15">
      <formula>LEN(TRIM(J2))=0</formula>
    </cfRule>
  </conditionalFormatting>
  <conditionalFormatting sqref="J21:J25 J27:J40">
    <cfRule type="containsBlanks" dxfId="85" priority="10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MEDIA JORNADA Y JORNADA COMPLETA RAJ SRPA&amp;R&amp;"Arial,Normal"&amp;10F1.A53.G27.P 
Versión 1 
Página &amp;P de &amp;N 
21/05/2024 
Clasificación de la Información 
Clasificada</oddHeader>
    <oddFooter>&amp;C&amp;G</oddFooter>
  </headerFooter>
  <rowBreaks count="3" manualBreakCount="3">
    <brk id="9" max="16383" man="1"/>
    <brk id="46" max="9" man="1"/>
    <brk id="5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2BBC1EC-C502-4C5E-9472-1D0BEA16B85D}">
          <x14:formula1>
            <xm:f>Tablas!$E$2:$E$4</xm:f>
          </x14:formula1>
          <xm:sqref>J12:J15 J17:J18 J43:J48 J51:J54 J21:J25 J27:J40</xm:sqref>
        </x14:dataValidation>
        <x14:dataValidation type="list" allowBlank="1" showInputMessage="1" showErrorMessage="1" xr:uid="{52B680D5-03E4-4362-B73F-DF8AE1CDADA4}">
          <x14:formula1>
            <xm:f>Tablas!$H$2:$H$6</xm:f>
          </x14:formula1>
          <xm:sqref>C3:E3</xm:sqref>
        </x14:dataValidation>
        <x14:dataValidation type="list" allowBlank="1" showInputMessage="1" showErrorMessage="1" xr:uid="{16729295-5D7F-4BE1-8EEE-5F368FFA87D8}">
          <x14:formula1>
            <xm:f>Tablas!$L$2:$L$9</xm:f>
          </x14:formula1>
          <xm:sqref>C7:E7</xm:sqref>
        </x14:dataValidation>
        <x14:dataValidation type="list" allowBlank="1" showInputMessage="1" showErrorMessage="1" xr:uid="{4CF2C272-4C78-457A-BCF4-39E9BDBFC4DF}">
          <x14:formula1>
            <xm:f>Tablas!$K$2:$K$3</xm:f>
          </x14:formula1>
          <xm:sqref>H6:J6</xm:sqref>
        </x14:dataValidation>
        <x14:dataValidation type="list" allowBlank="1" showInputMessage="1" showErrorMessage="1" xr:uid="{BA38AB70-2DBF-4C33-81A8-7B6A69E0D02B}">
          <x14:formula1>
            <xm:f>Tablas!$J$2:$J$7</xm:f>
          </x14:formula1>
          <xm:sqref>C6:E6</xm:sqref>
        </x14:dataValidation>
        <x14:dataValidation type="list" allowBlank="1" showInputMessage="1" showErrorMessage="1" xr:uid="{F3DF1EC2-5E84-4020-8672-D3E1DEBDAC1A}">
          <x14:formula1>
            <xm:f>Tablas!$I$2:$I$5</xm:f>
          </x14:formula1>
          <xm:sqref>E4:J4</xm:sqref>
        </x14:dataValidation>
        <x14:dataValidation type="list" allowBlank="1" showInputMessage="1" showErrorMessage="1" xr:uid="{A0378983-9FAD-4254-BE0D-531E0145C7F0}">
          <x14:formula1>
            <xm:f>Tablas!$G$2:$G$3</xm:f>
          </x14:formula1>
          <xm:sqref>J2</xm:sqref>
        </x14:dataValidation>
        <x14:dataValidation type="list" allowBlank="1" showInputMessage="1" showErrorMessage="1" xr:uid="{A2957C23-E172-4296-A3AC-2FF8B3C9CE0A}">
          <x14:formula1>
            <xm:f>Tablas!$C$2</xm:f>
          </x14:formula1>
          <xm:sqref>H52:I54 H44:I48 H22:H25 H27:H40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AA4FF-DFE6-47D1-99D7-3789EF545E29}">
  <sheetPr>
    <pageSetUpPr fitToPage="1"/>
  </sheetPr>
  <dimension ref="A1:J58"/>
  <sheetViews>
    <sheetView showGridLines="0" view="pageBreakPreview" topLeftCell="A42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145" t="s">
        <v>66</v>
      </c>
      <c r="B2" s="146"/>
      <c r="C2" s="144"/>
      <c r="D2" s="144"/>
      <c r="E2" s="144"/>
      <c r="F2" s="42" t="s">
        <v>67</v>
      </c>
      <c r="G2" s="147"/>
      <c r="H2" s="147"/>
      <c r="I2" s="42" t="s">
        <v>68</v>
      </c>
      <c r="J2" s="46"/>
    </row>
    <row r="3" spans="1:10" x14ac:dyDescent="0.25">
      <c r="A3" s="145" t="s">
        <v>69</v>
      </c>
      <c r="B3" s="146"/>
      <c r="C3" s="110"/>
      <c r="D3" s="110"/>
      <c r="E3" s="110"/>
      <c r="F3" s="146" t="s">
        <v>108</v>
      </c>
      <c r="G3" s="146"/>
      <c r="H3" s="110"/>
      <c r="I3" s="110"/>
      <c r="J3" s="112"/>
    </row>
    <row r="4" spans="1:10" x14ac:dyDescent="0.25">
      <c r="A4" s="145" t="s">
        <v>70</v>
      </c>
      <c r="B4" s="146"/>
      <c r="C4" s="146"/>
      <c r="D4" s="146"/>
      <c r="E4" s="110"/>
      <c r="F4" s="110"/>
      <c r="G4" s="110"/>
      <c r="H4" s="110"/>
      <c r="I4" s="110"/>
      <c r="J4" s="112"/>
    </row>
    <row r="5" spans="1:10" x14ac:dyDescent="0.25">
      <c r="A5" s="145" t="s">
        <v>71</v>
      </c>
      <c r="B5" s="146"/>
      <c r="C5" s="146"/>
      <c r="D5" s="146"/>
      <c r="E5" s="110"/>
      <c r="F5" s="110"/>
      <c r="G5" s="110"/>
      <c r="H5" s="110"/>
      <c r="I5" s="110"/>
      <c r="J5" s="112"/>
    </row>
    <row r="6" spans="1:10" x14ac:dyDescent="0.25">
      <c r="A6" s="145" t="s">
        <v>72</v>
      </c>
      <c r="B6" s="146"/>
      <c r="C6" s="144"/>
      <c r="D6" s="144"/>
      <c r="E6" s="144"/>
      <c r="F6" s="146" t="s">
        <v>73</v>
      </c>
      <c r="G6" s="146"/>
      <c r="H6" s="144"/>
      <c r="I6" s="144"/>
      <c r="J6" s="158"/>
    </row>
    <row r="7" spans="1:10" x14ac:dyDescent="0.25">
      <c r="A7" s="145" t="s">
        <v>61</v>
      </c>
      <c r="B7" s="146"/>
      <c r="C7" s="144"/>
      <c r="D7" s="144"/>
      <c r="E7" s="144"/>
      <c r="F7" s="146" t="s">
        <v>108</v>
      </c>
      <c r="G7" s="146"/>
      <c r="H7" s="110"/>
      <c r="I7" s="110"/>
      <c r="J7" s="112"/>
    </row>
    <row r="8" spans="1:10" ht="15.75" thickBot="1" x14ac:dyDescent="0.3">
      <c r="A8" s="148" t="s">
        <v>139</v>
      </c>
      <c r="B8" s="149"/>
      <c r="C8" s="150"/>
      <c r="D8" s="150"/>
      <c r="E8" s="150"/>
      <c r="F8" s="151"/>
      <c r="G8" s="152"/>
      <c r="H8" s="152"/>
      <c r="I8" s="152"/>
      <c r="J8" s="153"/>
    </row>
    <row r="9" spans="1:10" ht="20.100000000000001" customHeight="1" thickBot="1" x14ac:dyDescent="0.3">
      <c r="A9" s="141" t="s">
        <v>74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0" ht="20.100000000000001" customHeight="1" x14ac:dyDescent="0.25">
      <c r="A10" s="154" t="s">
        <v>180</v>
      </c>
      <c r="B10" s="155"/>
      <c r="C10" s="155"/>
      <c r="D10" s="155"/>
      <c r="E10" s="155"/>
      <c r="F10" s="155"/>
      <c r="G10" s="155"/>
      <c r="H10" s="156" t="str">
        <f>+IF(AND(J12="No aplica",J13="No aplica",J14="No aplica",J15="No aplica",J17="No aplica",J18="No aplica"),"No aplica",IF(OR(J12="",J13="",J14="",J15="",J17="",J18=""),"Valide todas las variables",IF(OR(J12="No",J13="No",J14="No",J15="No",J17="No",J18="No"),"No cumple","Cumple")))</f>
        <v>Valide todas las variables</v>
      </c>
      <c r="I10" s="156"/>
      <c r="J10" s="157"/>
    </row>
    <row r="11" spans="1:10" ht="39.950000000000003" customHeight="1" x14ac:dyDescent="0.25">
      <c r="A11" s="132" t="s">
        <v>77</v>
      </c>
      <c r="B11" s="133"/>
      <c r="C11" s="133"/>
      <c r="D11" s="133"/>
      <c r="E11" s="133"/>
      <c r="F11" s="133"/>
      <c r="G11" s="133"/>
      <c r="H11" s="133"/>
      <c r="I11" s="134"/>
      <c r="J11" s="43" t="s">
        <v>110</v>
      </c>
    </row>
    <row r="12" spans="1:10" ht="30" customHeight="1" x14ac:dyDescent="0.25">
      <c r="A12" s="122" t="s">
        <v>188</v>
      </c>
      <c r="B12" s="123"/>
      <c r="C12" s="123"/>
      <c r="D12" s="123"/>
      <c r="E12" s="123"/>
      <c r="F12" s="123"/>
      <c r="G12" s="124"/>
      <c r="H12" s="126" t="s">
        <v>186</v>
      </c>
      <c r="I12" s="127"/>
      <c r="J12" s="46"/>
    </row>
    <row r="13" spans="1:10" ht="30" customHeight="1" x14ac:dyDescent="0.25">
      <c r="A13" s="122" t="s">
        <v>79</v>
      </c>
      <c r="B13" s="123"/>
      <c r="C13" s="123"/>
      <c r="D13" s="123"/>
      <c r="E13" s="123"/>
      <c r="F13" s="123"/>
      <c r="G13" s="124"/>
      <c r="H13" s="128"/>
      <c r="I13" s="129"/>
      <c r="J13" s="46"/>
    </row>
    <row r="14" spans="1:10" ht="30" customHeight="1" x14ac:dyDescent="0.25">
      <c r="A14" s="122" t="s">
        <v>189</v>
      </c>
      <c r="B14" s="123"/>
      <c r="C14" s="123"/>
      <c r="D14" s="123"/>
      <c r="E14" s="123"/>
      <c r="F14" s="123"/>
      <c r="G14" s="124"/>
      <c r="H14" s="130"/>
      <c r="I14" s="131"/>
      <c r="J14" s="46"/>
    </row>
    <row r="15" spans="1:10" ht="30" customHeight="1" x14ac:dyDescent="0.25">
      <c r="A15" s="122" t="s">
        <v>78</v>
      </c>
      <c r="B15" s="123"/>
      <c r="C15" s="123"/>
      <c r="D15" s="123"/>
      <c r="E15" s="123"/>
      <c r="F15" s="123"/>
      <c r="G15" s="124"/>
      <c r="H15" s="125" t="s">
        <v>146</v>
      </c>
      <c r="I15" s="125"/>
      <c r="J15" s="46"/>
    </row>
    <row r="16" spans="1:10" ht="39.950000000000003" customHeight="1" x14ac:dyDescent="0.25">
      <c r="A16" s="132" t="s">
        <v>191</v>
      </c>
      <c r="B16" s="133"/>
      <c r="C16" s="133"/>
      <c r="D16" s="133"/>
      <c r="E16" s="133"/>
      <c r="F16" s="133"/>
      <c r="G16" s="133"/>
      <c r="H16" s="133"/>
      <c r="I16" s="134"/>
      <c r="J16" s="43" t="s">
        <v>110</v>
      </c>
    </row>
    <row r="17" spans="1:10" ht="30" customHeight="1" x14ac:dyDescent="0.25">
      <c r="A17" s="122" t="s">
        <v>80</v>
      </c>
      <c r="B17" s="123"/>
      <c r="C17" s="123"/>
      <c r="D17" s="123"/>
      <c r="E17" s="123"/>
      <c r="F17" s="123"/>
      <c r="G17" s="124"/>
      <c r="H17" s="125" t="s">
        <v>146</v>
      </c>
      <c r="I17" s="125"/>
      <c r="J17" s="46"/>
    </row>
    <row r="18" spans="1:10" ht="30" customHeight="1" thickBot="1" x14ac:dyDescent="0.3">
      <c r="A18" s="135" t="s">
        <v>190</v>
      </c>
      <c r="B18" s="136"/>
      <c r="C18" s="136"/>
      <c r="D18" s="136"/>
      <c r="E18" s="136"/>
      <c r="F18" s="136"/>
      <c r="G18" s="137"/>
      <c r="H18" s="125" t="s">
        <v>187</v>
      </c>
      <c r="I18" s="125"/>
      <c r="J18" s="41"/>
    </row>
    <row r="19" spans="1:10" ht="20.100000000000001" customHeight="1" x14ac:dyDescent="0.25">
      <c r="A19" s="154" t="s">
        <v>181</v>
      </c>
      <c r="B19" s="155"/>
      <c r="C19" s="155"/>
      <c r="D19" s="155"/>
      <c r="E19" s="155"/>
      <c r="F19" s="155"/>
      <c r="G19" s="155"/>
      <c r="H19" s="156" t="str">
        <f>+IF(AND(J21="No aplica",J22="No aplica",J23="No aplica",J24="No aplica",J25="No aplica",J27="No aplica",J28="No aplica",J29="No aplica",J30="No aplica",J31="No aplica",J32="No aplica",J33="No aplica",J34="No aplica",J35="No aplica",J36="No aplica",J37="No aplica",J38="No aplica",J39="No aplica",J40="No aplica"),"No aplica",IF(OR(J21="",J22="",J23="",J24="",J25="",J27="",J28="",J29="",J30="",J31="",J32="",J33="",J34="",J35="",J36="",J37="",J38="",J39="",J40=""),"Valide todas las variables",IF(OR(J21="No",J22="No",J23="No",J24="No",J25="No",J27="No",J28="No",J29="No",J30="No",J31="No",J32="No",J33="No",J34="No",J35="No",J36="No",J37="No",J38="No",J39="No",J40="No"),"No cumple","Cumple")))</f>
        <v>Valide todas las variables</v>
      </c>
      <c r="I19" s="156"/>
      <c r="J19" s="157"/>
    </row>
    <row r="20" spans="1:10" ht="30" customHeight="1" x14ac:dyDescent="0.25">
      <c r="A20" s="132" t="s">
        <v>148</v>
      </c>
      <c r="B20" s="133"/>
      <c r="C20" s="133"/>
      <c r="D20" s="133"/>
      <c r="E20" s="133"/>
      <c r="F20" s="133"/>
      <c r="G20" s="133"/>
      <c r="H20" s="133"/>
      <c r="I20" s="134"/>
      <c r="J20" s="43" t="s">
        <v>110</v>
      </c>
    </row>
    <row r="21" spans="1:10" ht="30" customHeight="1" x14ac:dyDescent="0.25">
      <c r="A21" s="159" t="s">
        <v>192</v>
      </c>
      <c r="B21" s="160"/>
      <c r="C21" s="160"/>
      <c r="D21" s="160"/>
      <c r="E21" s="160"/>
      <c r="F21" s="160"/>
      <c r="G21" s="160"/>
      <c r="H21" s="161"/>
      <c r="I21" s="44" t="s">
        <v>163</v>
      </c>
      <c r="J21" s="46"/>
    </row>
    <row r="22" spans="1:10" ht="30" customHeight="1" x14ac:dyDescent="0.25">
      <c r="A22" s="159" t="s">
        <v>193</v>
      </c>
      <c r="B22" s="160"/>
      <c r="C22" s="160"/>
      <c r="D22" s="160"/>
      <c r="E22" s="160"/>
      <c r="F22" s="160"/>
      <c r="G22" s="160"/>
      <c r="H22" s="161"/>
      <c r="I22" s="44" t="s">
        <v>163</v>
      </c>
      <c r="J22" s="46"/>
    </row>
    <row r="23" spans="1:10" ht="30" customHeight="1" x14ac:dyDescent="0.25">
      <c r="A23" s="159" t="s">
        <v>194</v>
      </c>
      <c r="B23" s="160"/>
      <c r="C23" s="160"/>
      <c r="D23" s="160"/>
      <c r="E23" s="160"/>
      <c r="F23" s="160"/>
      <c r="G23" s="160"/>
      <c r="H23" s="161"/>
      <c r="I23" s="44" t="s">
        <v>164</v>
      </c>
      <c r="J23" s="46"/>
    </row>
    <row r="24" spans="1:10" ht="30" customHeight="1" x14ac:dyDescent="0.25">
      <c r="A24" s="159" t="s">
        <v>195</v>
      </c>
      <c r="B24" s="160"/>
      <c r="C24" s="160"/>
      <c r="D24" s="160"/>
      <c r="E24" s="160"/>
      <c r="F24" s="160"/>
      <c r="G24" s="160"/>
      <c r="H24" s="161"/>
      <c r="I24" s="44" t="s">
        <v>197</v>
      </c>
      <c r="J24" s="46"/>
    </row>
    <row r="25" spans="1:10" ht="30" customHeight="1" x14ac:dyDescent="0.25">
      <c r="A25" s="159" t="s">
        <v>196</v>
      </c>
      <c r="B25" s="160"/>
      <c r="C25" s="160"/>
      <c r="D25" s="160"/>
      <c r="E25" s="160"/>
      <c r="F25" s="160"/>
      <c r="G25" s="160"/>
      <c r="H25" s="161"/>
      <c r="I25" s="44" t="s">
        <v>163</v>
      </c>
      <c r="J25" s="46"/>
    </row>
    <row r="26" spans="1:10" ht="30" customHeight="1" x14ac:dyDescent="0.25">
      <c r="A26" s="132" t="s">
        <v>148</v>
      </c>
      <c r="B26" s="133"/>
      <c r="C26" s="133"/>
      <c r="D26" s="133"/>
      <c r="E26" s="133"/>
      <c r="F26" s="133"/>
      <c r="G26" s="133"/>
      <c r="H26" s="133"/>
      <c r="I26" s="134"/>
      <c r="J26" s="43" t="s">
        <v>110</v>
      </c>
    </row>
    <row r="27" spans="1:10" ht="30" customHeight="1" x14ac:dyDescent="0.25">
      <c r="A27" s="159" t="s">
        <v>149</v>
      </c>
      <c r="B27" s="160"/>
      <c r="C27" s="160"/>
      <c r="D27" s="160"/>
      <c r="E27" s="160"/>
      <c r="F27" s="160"/>
      <c r="G27" s="160"/>
      <c r="H27" s="161"/>
      <c r="I27" s="44" t="s">
        <v>165</v>
      </c>
      <c r="J27" s="46"/>
    </row>
    <row r="28" spans="1:10" ht="30" customHeight="1" x14ac:dyDescent="0.25">
      <c r="A28" s="159" t="s">
        <v>150</v>
      </c>
      <c r="B28" s="160"/>
      <c r="C28" s="160"/>
      <c r="D28" s="160"/>
      <c r="E28" s="160"/>
      <c r="F28" s="160"/>
      <c r="G28" s="160"/>
      <c r="H28" s="161"/>
      <c r="I28" s="44" t="s">
        <v>166</v>
      </c>
      <c r="J28" s="46"/>
    </row>
    <row r="29" spans="1:10" ht="30" customHeight="1" x14ac:dyDescent="0.25">
      <c r="A29" s="159" t="s">
        <v>151</v>
      </c>
      <c r="B29" s="160"/>
      <c r="C29" s="160"/>
      <c r="D29" s="160"/>
      <c r="E29" s="160"/>
      <c r="F29" s="160"/>
      <c r="G29" s="160"/>
      <c r="H29" s="161"/>
      <c r="I29" s="44" t="s">
        <v>166</v>
      </c>
      <c r="J29" s="59"/>
    </row>
    <row r="30" spans="1:10" ht="30" customHeight="1" x14ac:dyDescent="0.25">
      <c r="A30" s="159" t="s">
        <v>152</v>
      </c>
      <c r="B30" s="160"/>
      <c r="C30" s="160"/>
      <c r="D30" s="160"/>
      <c r="E30" s="160"/>
      <c r="F30" s="160"/>
      <c r="G30" s="160"/>
      <c r="H30" s="161"/>
      <c r="I30" s="44" t="s">
        <v>166</v>
      </c>
      <c r="J30" s="59"/>
    </row>
    <row r="31" spans="1:10" ht="30" customHeight="1" x14ac:dyDescent="0.25">
      <c r="A31" s="159" t="s">
        <v>153</v>
      </c>
      <c r="B31" s="160"/>
      <c r="C31" s="160"/>
      <c r="D31" s="160"/>
      <c r="E31" s="160"/>
      <c r="F31" s="160"/>
      <c r="G31" s="160"/>
      <c r="H31" s="161"/>
      <c r="I31" s="44" t="s">
        <v>167</v>
      </c>
      <c r="J31" s="59"/>
    </row>
    <row r="32" spans="1:10" ht="30" customHeight="1" x14ac:dyDescent="0.25">
      <c r="A32" s="159" t="s">
        <v>154</v>
      </c>
      <c r="B32" s="160"/>
      <c r="C32" s="160"/>
      <c r="D32" s="160"/>
      <c r="E32" s="160"/>
      <c r="F32" s="160"/>
      <c r="G32" s="160"/>
      <c r="H32" s="161"/>
      <c r="I32" s="44" t="s">
        <v>168</v>
      </c>
      <c r="J32" s="59"/>
    </row>
    <row r="33" spans="1:10" ht="30" customHeight="1" x14ac:dyDescent="0.25">
      <c r="A33" s="159" t="s">
        <v>155</v>
      </c>
      <c r="B33" s="160"/>
      <c r="C33" s="160"/>
      <c r="D33" s="160"/>
      <c r="E33" s="160"/>
      <c r="F33" s="160"/>
      <c r="G33" s="160"/>
      <c r="H33" s="161"/>
      <c r="I33" s="44" t="s">
        <v>166</v>
      </c>
      <c r="J33" s="59"/>
    </row>
    <row r="34" spans="1:10" ht="30" customHeight="1" x14ac:dyDescent="0.25">
      <c r="A34" s="159" t="s">
        <v>156</v>
      </c>
      <c r="B34" s="160"/>
      <c r="C34" s="160"/>
      <c r="D34" s="160"/>
      <c r="E34" s="160"/>
      <c r="F34" s="160"/>
      <c r="G34" s="160"/>
      <c r="H34" s="161"/>
      <c r="I34" s="44" t="s">
        <v>166</v>
      </c>
      <c r="J34" s="59"/>
    </row>
    <row r="35" spans="1:10" ht="30" customHeight="1" x14ac:dyDescent="0.25">
      <c r="A35" s="159" t="s">
        <v>157</v>
      </c>
      <c r="B35" s="160"/>
      <c r="C35" s="160"/>
      <c r="D35" s="160"/>
      <c r="E35" s="160"/>
      <c r="F35" s="160"/>
      <c r="G35" s="160"/>
      <c r="H35" s="161"/>
      <c r="I35" s="44" t="s">
        <v>166</v>
      </c>
      <c r="J35" s="59"/>
    </row>
    <row r="36" spans="1:10" ht="30" customHeight="1" x14ac:dyDescent="0.25">
      <c r="A36" s="159" t="s">
        <v>158</v>
      </c>
      <c r="B36" s="160"/>
      <c r="C36" s="160"/>
      <c r="D36" s="160"/>
      <c r="E36" s="160"/>
      <c r="F36" s="160"/>
      <c r="G36" s="160"/>
      <c r="H36" s="161"/>
      <c r="I36" s="44" t="s">
        <v>166</v>
      </c>
      <c r="J36" s="59"/>
    </row>
    <row r="37" spans="1:10" ht="30" customHeight="1" x14ac:dyDescent="0.25">
      <c r="A37" s="159" t="s">
        <v>159</v>
      </c>
      <c r="B37" s="160"/>
      <c r="C37" s="160"/>
      <c r="D37" s="160"/>
      <c r="E37" s="160"/>
      <c r="F37" s="160"/>
      <c r="G37" s="160"/>
      <c r="H37" s="161"/>
      <c r="I37" s="44" t="s">
        <v>166</v>
      </c>
      <c r="J37" s="59"/>
    </row>
    <row r="38" spans="1:10" ht="30" customHeight="1" x14ac:dyDescent="0.25">
      <c r="A38" s="159" t="s">
        <v>160</v>
      </c>
      <c r="B38" s="160"/>
      <c r="C38" s="160"/>
      <c r="D38" s="160"/>
      <c r="E38" s="160"/>
      <c r="F38" s="160"/>
      <c r="G38" s="160"/>
      <c r="H38" s="161"/>
      <c r="I38" s="44" t="s">
        <v>169</v>
      </c>
      <c r="J38" s="59"/>
    </row>
    <row r="39" spans="1:10" ht="30" customHeight="1" x14ac:dyDescent="0.25">
      <c r="A39" s="159" t="s">
        <v>161</v>
      </c>
      <c r="B39" s="160"/>
      <c r="C39" s="160"/>
      <c r="D39" s="160"/>
      <c r="E39" s="160"/>
      <c r="F39" s="160"/>
      <c r="G39" s="160"/>
      <c r="H39" s="161"/>
      <c r="I39" s="44" t="s">
        <v>169</v>
      </c>
      <c r="J39" s="59"/>
    </row>
    <row r="40" spans="1:10" ht="30" customHeight="1" thickBot="1" x14ac:dyDescent="0.3">
      <c r="A40" s="159" t="s">
        <v>162</v>
      </c>
      <c r="B40" s="160"/>
      <c r="C40" s="160"/>
      <c r="D40" s="160"/>
      <c r="E40" s="160"/>
      <c r="F40" s="160"/>
      <c r="G40" s="160"/>
      <c r="H40" s="161"/>
      <c r="I40" s="44" t="s">
        <v>169</v>
      </c>
      <c r="J40" s="41"/>
    </row>
    <row r="41" spans="1:10" ht="20.100000000000001" customHeight="1" x14ac:dyDescent="0.25">
      <c r="A41" s="154" t="s">
        <v>184</v>
      </c>
      <c r="B41" s="155"/>
      <c r="C41" s="155"/>
      <c r="D41" s="155"/>
      <c r="E41" s="155"/>
      <c r="F41" s="155"/>
      <c r="G41" s="155"/>
      <c r="H41" s="156" t="str">
        <f>+IF(AND(J43="No aplica",J44="No aplica",J45="No aplica",J46="No aplica",J47="No aplica",J48="No aplica"),"No aplica",IF(OR(J43="",J44="",J45="",J46="",J47="",J48=""),"Valide todas las variables",IF(OR(J43="No",J44="No",J45="No",J46="No",J47="No",J48="No"),"No cumple","Cumple")))</f>
        <v>Valide todas las variables</v>
      </c>
      <c r="I41" s="156"/>
      <c r="J41" s="157"/>
    </row>
    <row r="42" spans="1:10" ht="39.950000000000003" customHeight="1" x14ac:dyDescent="0.25">
      <c r="A42" s="132" t="s">
        <v>170</v>
      </c>
      <c r="B42" s="133"/>
      <c r="C42" s="133"/>
      <c r="D42" s="133"/>
      <c r="E42" s="133"/>
      <c r="F42" s="133"/>
      <c r="G42" s="133"/>
      <c r="H42" s="133"/>
      <c r="I42" s="134"/>
      <c r="J42" s="43" t="s">
        <v>110</v>
      </c>
    </row>
    <row r="43" spans="1:10" ht="30" customHeight="1" x14ac:dyDescent="0.25">
      <c r="A43" s="159" t="s">
        <v>198</v>
      </c>
      <c r="B43" s="160"/>
      <c r="C43" s="160"/>
      <c r="D43" s="160"/>
      <c r="E43" s="160"/>
      <c r="F43" s="160"/>
      <c r="G43" s="160"/>
      <c r="H43" s="160"/>
      <c r="I43" s="161"/>
      <c r="J43" s="46"/>
    </row>
    <row r="44" spans="1:10" ht="30" customHeight="1" x14ac:dyDescent="0.25">
      <c r="A44" s="159" t="s">
        <v>199</v>
      </c>
      <c r="B44" s="160"/>
      <c r="C44" s="160"/>
      <c r="D44" s="160"/>
      <c r="E44" s="160"/>
      <c r="F44" s="160"/>
      <c r="G44" s="160"/>
      <c r="H44" s="160"/>
      <c r="I44" s="161"/>
      <c r="J44" s="46"/>
    </row>
    <row r="45" spans="1:10" ht="30" customHeight="1" x14ac:dyDescent="0.25">
      <c r="A45" s="159" t="s">
        <v>171</v>
      </c>
      <c r="B45" s="160"/>
      <c r="C45" s="160"/>
      <c r="D45" s="160"/>
      <c r="E45" s="160"/>
      <c r="F45" s="160"/>
      <c r="G45" s="160"/>
      <c r="H45" s="160"/>
      <c r="I45" s="161"/>
      <c r="J45" s="46"/>
    </row>
    <row r="46" spans="1:10" ht="30" customHeight="1" x14ac:dyDescent="0.25">
      <c r="A46" s="159" t="s">
        <v>172</v>
      </c>
      <c r="B46" s="160"/>
      <c r="C46" s="160"/>
      <c r="D46" s="160"/>
      <c r="E46" s="160"/>
      <c r="F46" s="160"/>
      <c r="G46" s="160"/>
      <c r="H46" s="160"/>
      <c r="I46" s="161"/>
      <c r="J46" s="46"/>
    </row>
    <row r="47" spans="1:10" ht="45" customHeight="1" x14ac:dyDescent="0.25">
      <c r="A47" s="159" t="s">
        <v>200</v>
      </c>
      <c r="B47" s="160"/>
      <c r="C47" s="160"/>
      <c r="D47" s="160"/>
      <c r="E47" s="160"/>
      <c r="F47" s="160"/>
      <c r="G47" s="160"/>
      <c r="H47" s="160"/>
      <c r="I47" s="161"/>
      <c r="J47" s="46"/>
    </row>
    <row r="48" spans="1:10" ht="30" customHeight="1" thickBot="1" x14ac:dyDescent="0.3">
      <c r="A48" s="135" t="s">
        <v>201</v>
      </c>
      <c r="B48" s="136"/>
      <c r="C48" s="136"/>
      <c r="D48" s="136"/>
      <c r="E48" s="136"/>
      <c r="F48" s="136"/>
      <c r="G48" s="136"/>
      <c r="H48" s="136"/>
      <c r="I48" s="137"/>
      <c r="J48" s="41"/>
    </row>
    <row r="49" spans="1:10" ht="20.100000000000001" customHeight="1" x14ac:dyDescent="0.25">
      <c r="A49" s="120" t="s">
        <v>182</v>
      </c>
      <c r="B49" s="121"/>
      <c r="C49" s="121"/>
      <c r="D49" s="121"/>
      <c r="E49" s="121"/>
      <c r="F49" s="121"/>
      <c r="G49" s="171"/>
      <c r="H49" s="168" t="str">
        <f>+IF(AND(J51="No aplica",J52="No aplica",J53="No aplica",J54="No aplica"),"No aplica",IF(OR(J51="",J52="",J53="",J54=""),"Valide todas las variables",IF(OR(J51="No",J52="No",J53="No",J54="No"),"No cumple","Cumple")))</f>
        <v>Valide todas las variables</v>
      </c>
      <c r="I49" s="169"/>
      <c r="J49" s="170"/>
    </row>
    <row r="50" spans="1:10" ht="39.950000000000003" customHeight="1" x14ac:dyDescent="0.25">
      <c r="A50" s="132" t="s">
        <v>147</v>
      </c>
      <c r="B50" s="133"/>
      <c r="C50" s="133"/>
      <c r="D50" s="133"/>
      <c r="E50" s="133"/>
      <c r="F50" s="133"/>
      <c r="G50" s="133"/>
      <c r="H50" s="133"/>
      <c r="I50" s="134"/>
      <c r="J50" s="43" t="s">
        <v>110</v>
      </c>
    </row>
    <row r="51" spans="1:10" ht="30" customHeight="1" x14ac:dyDescent="0.25">
      <c r="A51" s="159" t="s">
        <v>173</v>
      </c>
      <c r="B51" s="160"/>
      <c r="C51" s="160"/>
      <c r="D51" s="160"/>
      <c r="E51" s="160"/>
      <c r="F51" s="160"/>
      <c r="G51" s="160"/>
      <c r="H51" s="160"/>
      <c r="I51" s="161"/>
      <c r="J51" s="46"/>
    </row>
    <row r="52" spans="1:10" ht="30" customHeight="1" x14ac:dyDescent="0.25">
      <c r="A52" s="159" t="s">
        <v>174</v>
      </c>
      <c r="B52" s="160"/>
      <c r="C52" s="160"/>
      <c r="D52" s="160"/>
      <c r="E52" s="160"/>
      <c r="F52" s="160"/>
      <c r="G52" s="160"/>
      <c r="H52" s="160"/>
      <c r="I52" s="161"/>
      <c r="J52" s="46"/>
    </row>
    <row r="53" spans="1:10" ht="30" customHeight="1" x14ac:dyDescent="0.25">
      <c r="A53" s="159" t="s">
        <v>175</v>
      </c>
      <c r="B53" s="160"/>
      <c r="C53" s="160"/>
      <c r="D53" s="160"/>
      <c r="E53" s="160"/>
      <c r="F53" s="160"/>
      <c r="G53" s="160"/>
      <c r="H53" s="160"/>
      <c r="I53" s="161"/>
      <c r="J53" s="46"/>
    </row>
    <row r="54" spans="1:10" ht="30" customHeight="1" thickBot="1" x14ac:dyDescent="0.3">
      <c r="A54" s="135" t="s">
        <v>176</v>
      </c>
      <c r="B54" s="136"/>
      <c r="C54" s="136"/>
      <c r="D54" s="136"/>
      <c r="E54" s="136"/>
      <c r="F54" s="136"/>
      <c r="G54" s="136"/>
      <c r="H54" s="136"/>
      <c r="I54" s="137"/>
      <c r="J54" s="41"/>
    </row>
    <row r="55" spans="1:10" ht="50.1" customHeight="1" x14ac:dyDescent="0.25">
      <c r="A55" s="162" t="s">
        <v>177</v>
      </c>
      <c r="B55" s="163"/>
      <c r="C55" s="163"/>
      <c r="D55" s="163"/>
      <c r="E55" s="163"/>
      <c r="F55" s="163"/>
      <c r="G55" s="163"/>
      <c r="H55" s="163"/>
      <c r="I55" s="163"/>
      <c r="J55" s="164"/>
    </row>
    <row r="56" spans="1:10" ht="200.1" customHeight="1" thickBot="1" x14ac:dyDescent="0.3">
      <c r="A56" s="165"/>
      <c r="B56" s="166"/>
      <c r="C56" s="166"/>
      <c r="D56" s="166"/>
      <c r="E56" s="166"/>
      <c r="F56" s="166"/>
      <c r="G56" s="166"/>
      <c r="H56" s="166"/>
      <c r="I56" s="166"/>
      <c r="J56" s="167"/>
    </row>
    <row r="57" spans="1:10" ht="50.1" customHeight="1" x14ac:dyDescent="0.25">
      <c r="A57" s="162" t="s">
        <v>81</v>
      </c>
      <c r="B57" s="163"/>
      <c r="C57" s="163"/>
      <c r="D57" s="163"/>
      <c r="E57" s="163"/>
      <c r="F57" s="163"/>
      <c r="G57" s="163"/>
      <c r="H57" s="163"/>
      <c r="I57" s="163"/>
      <c r="J57" s="164"/>
    </row>
    <row r="58" spans="1:10" ht="200.1" customHeight="1" thickBot="1" x14ac:dyDescent="0.3">
      <c r="A58" s="165"/>
      <c r="B58" s="166"/>
      <c r="C58" s="166"/>
      <c r="D58" s="166"/>
      <c r="E58" s="166"/>
      <c r="F58" s="166"/>
      <c r="G58" s="166"/>
      <c r="H58" s="166"/>
      <c r="I58" s="166"/>
      <c r="J58" s="167"/>
    </row>
  </sheetData>
  <sheetProtection algorithmName="SHA-512" hashValue="SVJak+en5rzu1jJ+208xDdsUYBh7wZWLULo+mwOBlS3wQ+AFkQVVFyC8o/PhLCgWxxkOJdkGt+0VITCDTcVTtw==" saltValue="PL/HZrRbv13tHQJxzUnrDg==" spinCount="100000" sheet="1" objects="1" scenarios="1"/>
  <mergeCells count="81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3:H23"/>
    <mergeCell ref="A15:G15"/>
    <mergeCell ref="H15:I15"/>
    <mergeCell ref="A16:I16"/>
    <mergeCell ref="A17:G17"/>
    <mergeCell ref="H17:I17"/>
    <mergeCell ref="A18:G18"/>
    <mergeCell ref="H18:I18"/>
    <mergeCell ref="A19:G19"/>
    <mergeCell ref="H19:J19"/>
    <mergeCell ref="A20:I20"/>
    <mergeCell ref="A21:H21"/>
    <mergeCell ref="A22:H22"/>
    <mergeCell ref="A35:H35"/>
    <mergeCell ref="A24:H24"/>
    <mergeCell ref="A25:H25"/>
    <mergeCell ref="A26:I26"/>
    <mergeCell ref="A27:H27"/>
    <mergeCell ref="A28:H28"/>
    <mergeCell ref="A29:H29"/>
    <mergeCell ref="A30:H30"/>
    <mergeCell ref="A31:H31"/>
    <mergeCell ref="A32:H32"/>
    <mergeCell ref="A33:H33"/>
    <mergeCell ref="A34:H34"/>
    <mergeCell ref="A47:I47"/>
    <mergeCell ref="A36:H36"/>
    <mergeCell ref="A37:H37"/>
    <mergeCell ref="A38:H38"/>
    <mergeCell ref="A39:H39"/>
    <mergeCell ref="A40:H40"/>
    <mergeCell ref="A41:G41"/>
    <mergeCell ref="H41:J41"/>
    <mergeCell ref="A42:I42"/>
    <mergeCell ref="A43:I43"/>
    <mergeCell ref="A44:I44"/>
    <mergeCell ref="A45:I45"/>
    <mergeCell ref="A46:I46"/>
    <mergeCell ref="A58:J58"/>
    <mergeCell ref="A48:I48"/>
    <mergeCell ref="A49:G49"/>
    <mergeCell ref="H49:J49"/>
    <mergeCell ref="A50:I50"/>
    <mergeCell ref="A51:I51"/>
    <mergeCell ref="A52:I52"/>
    <mergeCell ref="A53:I53"/>
    <mergeCell ref="A54:I54"/>
    <mergeCell ref="A55:J55"/>
    <mergeCell ref="A56:J56"/>
    <mergeCell ref="A57:J57"/>
  </mergeCells>
  <conditionalFormatting sqref="C2:C3 J12:J15 J17:J18 J43:J48 J51:J54">
    <cfRule type="containsBlanks" dxfId="84" priority="16">
      <formula>LEN(TRIM(C2))=0</formula>
    </cfRule>
  </conditionalFormatting>
  <conditionalFormatting sqref="C6:C8">
    <cfRule type="containsBlanks" dxfId="83" priority="1">
      <formula>LEN(TRIM(C6))=0</formula>
    </cfRule>
  </conditionalFormatting>
  <conditionalFormatting sqref="E4:E5">
    <cfRule type="containsBlanks" dxfId="82" priority="11">
      <formula>LEN(TRIM(E4))=0</formula>
    </cfRule>
  </conditionalFormatting>
  <conditionalFormatting sqref="G2">
    <cfRule type="containsBlanks" dxfId="81" priority="13">
      <formula>LEN(TRIM(G2))=0</formula>
    </cfRule>
  </conditionalFormatting>
  <conditionalFormatting sqref="H3">
    <cfRule type="containsBlanks" dxfId="80" priority="14">
      <formula>LEN(TRIM(H3))=0</formula>
    </cfRule>
  </conditionalFormatting>
  <conditionalFormatting sqref="H6:H7">
    <cfRule type="containsBlanks" dxfId="79" priority="12">
      <formula>LEN(TRIM(H6))=0</formula>
    </cfRule>
  </conditionalFormatting>
  <conditionalFormatting sqref="H10">
    <cfRule type="containsText" dxfId="78" priority="8" operator="containsText" text="No cumple">
      <formula>NOT(ISERROR(SEARCH("No cumple",H10)))</formula>
    </cfRule>
    <cfRule type="containsText" dxfId="77" priority="9" operator="containsText" text="Cumple">
      <formula>NOT(ISERROR(SEARCH("Cumple",H10)))</formula>
    </cfRule>
  </conditionalFormatting>
  <conditionalFormatting sqref="H19">
    <cfRule type="containsText" dxfId="76" priority="6" operator="containsText" text="No cumple">
      <formula>NOT(ISERROR(SEARCH("No cumple",H19)))</formula>
    </cfRule>
    <cfRule type="containsText" dxfId="75" priority="7" operator="containsText" text="Cumple">
      <formula>NOT(ISERROR(SEARCH("Cumple",H19)))</formula>
    </cfRule>
  </conditionalFormatting>
  <conditionalFormatting sqref="H41">
    <cfRule type="containsText" dxfId="74" priority="4" operator="containsText" text="No cumple">
      <formula>NOT(ISERROR(SEARCH("No cumple",H41)))</formula>
    </cfRule>
    <cfRule type="containsText" dxfId="73" priority="5" operator="containsText" text="Cumple">
      <formula>NOT(ISERROR(SEARCH("Cumple",H41)))</formula>
    </cfRule>
  </conditionalFormatting>
  <conditionalFormatting sqref="H49">
    <cfRule type="containsText" dxfId="72" priority="2" operator="containsText" text="No cumple">
      <formula>NOT(ISERROR(SEARCH("No cumple",H49)))</formula>
    </cfRule>
    <cfRule type="containsText" dxfId="71" priority="3" operator="containsText" text="Cumple">
      <formula>NOT(ISERROR(SEARCH("Cumple",H49)))</formula>
    </cfRule>
  </conditionalFormatting>
  <conditionalFormatting sqref="J2">
    <cfRule type="containsBlanks" dxfId="70" priority="15">
      <formula>LEN(TRIM(J2))=0</formula>
    </cfRule>
  </conditionalFormatting>
  <conditionalFormatting sqref="J21:J25 J27:J40">
    <cfRule type="containsBlanks" dxfId="69" priority="10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MEDIA JORNADA Y JORNADA COMPLETA RAJ SRPA&amp;R&amp;"Arial,Normal"&amp;10F1.A53.G27.P 
Versión 1 
Página &amp;P de &amp;N 
21/05/2024 
Clasificación de la Información 
Clasificada</oddHeader>
    <oddFooter>&amp;C&amp;G</oddFooter>
  </headerFooter>
  <rowBreaks count="3" manualBreakCount="3">
    <brk id="9" max="16383" man="1"/>
    <brk id="46" max="9" man="1"/>
    <brk id="5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9BFD3D7-1396-44DD-8789-DBC5271AD620}">
          <x14:formula1>
            <xm:f>Tablas!$E$2:$E$4</xm:f>
          </x14:formula1>
          <xm:sqref>J12:J15 J17:J18 J43:J48 J51:J54 J21:J25 J27:J40</xm:sqref>
        </x14:dataValidation>
        <x14:dataValidation type="list" allowBlank="1" showInputMessage="1" showErrorMessage="1" xr:uid="{B1642FA0-0185-418E-8029-36CFFE438B7D}">
          <x14:formula1>
            <xm:f>Tablas!$H$2:$H$6</xm:f>
          </x14:formula1>
          <xm:sqref>C3:E3</xm:sqref>
        </x14:dataValidation>
        <x14:dataValidation type="list" allowBlank="1" showInputMessage="1" showErrorMessage="1" xr:uid="{997A32BF-1E8C-4D4A-8219-AC47DE30AD31}">
          <x14:formula1>
            <xm:f>Tablas!$L$2:$L$9</xm:f>
          </x14:formula1>
          <xm:sqref>C7:E7</xm:sqref>
        </x14:dataValidation>
        <x14:dataValidation type="list" allowBlank="1" showInputMessage="1" showErrorMessage="1" xr:uid="{AF241D83-60ED-4894-A212-46DE711F5125}">
          <x14:formula1>
            <xm:f>Tablas!$K$2:$K$3</xm:f>
          </x14:formula1>
          <xm:sqref>H6:J6</xm:sqref>
        </x14:dataValidation>
        <x14:dataValidation type="list" allowBlank="1" showInputMessage="1" showErrorMessage="1" xr:uid="{E7AEEF40-4B10-4E4B-8522-BCCE04F596F2}">
          <x14:formula1>
            <xm:f>Tablas!$J$2:$J$7</xm:f>
          </x14:formula1>
          <xm:sqref>C6:E6</xm:sqref>
        </x14:dataValidation>
        <x14:dataValidation type="list" allowBlank="1" showInputMessage="1" showErrorMessage="1" xr:uid="{572A35C3-3161-43DB-8D4B-18598626558E}">
          <x14:formula1>
            <xm:f>Tablas!$I$2:$I$5</xm:f>
          </x14:formula1>
          <xm:sqref>E4:J4</xm:sqref>
        </x14:dataValidation>
        <x14:dataValidation type="list" allowBlank="1" showInputMessage="1" showErrorMessage="1" xr:uid="{40530DE5-DAD7-4D4A-B121-82C35FF75787}">
          <x14:formula1>
            <xm:f>Tablas!$G$2:$G$3</xm:f>
          </x14:formula1>
          <xm:sqref>J2</xm:sqref>
        </x14:dataValidation>
        <x14:dataValidation type="list" allowBlank="1" showInputMessage="1" showErrorMessage="1" xr:uid="{0F0FE27F-1A16-4C93-9A83-644534D46AEC}">
          <x14:formula1>
            <xm:f>Tablas!$C$2</xm:f>
          </x14:formula1>
          <xm:sqref>H52:I54 H44:I48 H22:H25 H27:H40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3E17-7CAB-48EE-AE8C-41AB96F74FF8}">
  <sheetPr>
    <pageSetUpPr fitToPage="1"/>
  </sheetPr>
  <dimension ref="A1:J58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145" t="s">
        <v>66</v>
      </c>
      <c r="B2" s="146"/>
      <c r="C2" s="144"/>
      <c r="D2" s="144"/>
      <c r="E2" s="144"/>
      <c r="F2" s="42" t="s">
        <v>67</v>
      </c>
      <c r="G2" s="147"/>
      <c r="H2" s="147"/>
      <c r="I2" s="42" t="s">
        <v>68</v>
      </c>
      <c r="J2" s="46"/>
    </row>
    <row r="3" spans="1:10" x14ac:dyDescent="0.25">
      <c r="A3" s="145" t="s">
        <v>69</v>
      </c>
      <c r="B3" s="146"/>
      <c r="C3" s="110"/>
      <c r="D3" s="110"/>
      <c r="E3" s="110"/>
      <c r="F3" s="146" t="s">
        <v>108</v>
      </c>
      <c r="G3" s="146"/>
      <c r="H3" s="110"/>
      <c r="I3" s="110"/>
      <c r="J3" s="112"/>
    </row>
    <row r="4" spans="1:10" x14ac:dyDescent="0.25">
      <c r="A4" s="145" t="s">
        <v>70</v>
      </c>
      <c r="B4" s="146"/>
      <c r="C4" s="146"/>
      <c r="D4" s="146"/>
      <c r="E4" s="110"/>
      <c r="F4" s="110"/>
      <c r="G4" s="110"/>
      <c r="H4" s="110"/>
      <c r="I4" s="110"/>
      <c r="J4" s="112"/>
    </row>
    <row r="5" spans="1:10" x14ac:dyDescent="0.25">
      <c r="A5" s="145" t="s">
        <v>71</v>
      </c>
      <c r="B5" s="146"/>
      <c r="C5" s="146"/>
      <c r="D5" s="146"/>
      <c r="E5" s="110"/>
      <c r="F5" s="110"/>
      <c r="G5" s="110"/>
      <c r="H5" s="110"/>
      <c r="I5" s="110"/>
      <c r="J5" s="112"/>
    </row>
    <row r="6" spans="1:10" x14ac:dyDescent="0.25">
      <c r="A6" s="145" t="s">
        <v>72</v>
      </c>
      <c r="B6" s="146"/>
      <c r="C6" s="144"/>
      <c r="D6" s="144"/>
      <c r="E6" s="144"/>
      <c r="F6" s="146" t="s">
        <v>73</v>
      </c>
      <c r="G6" s="146"/>
      <c r="H6" s="144"/>
      <c r="I6" s="144"/>
      <c r="J6" s="158"/>
    </row>
    <row r="7" spans="1:10" x14ac:dyDescent="0.25">
      <c r="A7" s="145" t="s">
        <v>61</v>
      </c>
      <c r="B7" s="146"/>
      <c r="C7" s="144"/>
      <c r="D7" s="144"/>
      <c r="E7" s="144"/>
      <c r="F7" s="146" t="s">
        <v>108</v>
      </c>
      <c r="G7" s="146"/>
      <c r="H7" s="110"/>
      <c r="I7" s="110"/>
      <c r="J7" s="112"/>
    </row>
    <row r="8" spans="1:10" ht="15.75" thickBot="1" x14ac:dyDescent="0.3">
      <c r="A8" s="148" t="s">
        <v>139</v>
      </c>
      <c r="B8" s="149"/>
      <c r="C8" s="150"/>
      <c r="D8" s="150"/>
      <c r="E8" s="150"/>
      <c r="F8" s="151"/>
      <c r="G8" s="152"/>
      <c r="H8" s="152"/>
      <c r="I8" s="152"/>
      <c r="J8" s="153"/>
    </row>
    <row r="9" spans="1:10" ht="20.100000000000001" customHeight="1" thickBot="1" x14ac:dyDescent="0.3">
      <c r="A9" s="141" t="s">
        <v>74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0" ht="20.100000000000001" customHeight="1" x14ac:dyDescent="0.25">
      <c r="A10" s="154" t="s">
        <v>180</v>
      </c>
      <c r="B10" s="155"/>
      <c r="C10" s="155"/>
      <c r="D10" s="155"/>
      <c r="E10" s="155"/>
      <c r="F10" s="155"/>
      <c r="G10" s="155"/>
      <c r="H10" s="156" t="str">
        <f>+IF(AND(J12="No aplica",J13="No aplica",J14="No aplica",J15="No aplica",J17="No aplica",J18="No aplica"),"No aplica",IF(OR(J12="",J13="",J14="",J15="",J17="",J18=""),"Valide todas las variables",IF(OR(J12="No",J13="No",J14="No",J15="No",J17="No",J18="No"),"No cumple","Cumple")))</f>
        <v>Valide todas las variables</v>
      </c>
      <c r="I10" s="156"/>
      <c r="J10" s="157"/>
    </row>
    <row r="11" spans="1:10" ht="39.950000000000003" customHeight="1" x14ac:dyDescent="0.25">
      <c r="A11" s="132" t="s">
        <v>77</v>
      </c>
      <c r="B11" s="133"/>
      <c r="C11" s="133"/>
      <c r="D11" s="133"/>
      <c r="E11" s="133"/>
      <c r="F11" s="133"/>
      <c r="G11" s="133"/>
      <c r="H11" s="133"/>
      <c r="I11" s="134"/>
      <c r="J11" s="43" t="s">
        <v>110</v>
      </c>
    </row>
    <row r="12" spans="1:10" ht="30" customHeight="1" x14ac:dyDescent="0.25">
      <c r="A12" s="122" t="s">
        <v>188</v>
      </c>
      <c r="B12" s="123"/>
      <c r="C12" s="123"/>
      <c r="D12" s="123"/>
      <c r="E12" s="123"/>
      <c r="F12" s="123"/>
      <c r="G12" s="124"/>
      <c r="H12" s="126" t="s">
        <v>186</v>
      </c>
      <c r="I12" s="127"/>
      <c r="J12" s="46"/>
    </row>
    <row r="13" spans="1:10" ht="30" customHeight="1" x14ac:dyDescent="0.25">
      <c r="A13" s="122" t="s">
        <v>79</v>
      </c>
      <c r="B13" s="123"/>
      <c r="C13" s="123"/>
      <c r="D13" s="123"/>
      <c r="E13" s="123"/>
      <c r="F13" s="123"/>
      <c r="G13" s="124"/>
      <c r="H13" s="128"/>
      <c r="I13" s="129"/>
      <c r="J13" s="46"/>
    </row>
    <row r="14" spans="1:10" ht="30" customHeight="1" x14ac:dyDescent="0.25">
      <c r="A14" s="122" t="s">
        <v>189</v>
      </c>
      <c r="B14" s="123"/>
      <c r="C14" s="123"/>
      <c r="D14" s="123"/>
      <c r="E14" s="123"/>
      <c r="F14" s="123"/>
      <c r="G14" s="124"/>
      <c r="H14" s="130"/>
      <c r="I14" s="131"/>
      <c r="J14" s="46"/>
    </row>
    <row r="15" spans="1:10" ht="30" customHeight="1" x14ac:dyDescent="0.25">
      <c r="A15" s="122" t="s">
        <v>78</v>
      </c>
      <c r="B15" s="123"/>
      <c r="C15" s="123"/>
      <c r="D15" s="123"/>
      <c r="E15" s="123"/>
      <c r="F15" s="123"/>
      <c r="G15" s="124"/>
      <c r="H15" s="125" t="s">
        <v>146</v>
      </c>
      <c r="I15" s="125"/>
      <c r="J15" s="46"/>
    </row>
    <row r="16" spans="1:10" ht="39.950000000000003" customHeight="1" x14ac:dyDescent="0.25">
      <c r="A16" s="132" t="s">
        <v>191</v>
      </c>
      <c r="B16" s="133"/>
      <c r="C16" s="133"/>
      <c r="D16" s="133"/>
      <c r="E16" s="133"/>
      <c r="F16" s="133"/>
      <c r="G16" s="133"/>
      <c r="H16" s="133"/>
      <c r="I16" s="134"/>
      <c r="J16" s="43" t="s">
        <v>110</v>
      </c>
    </row>
    <row r="17" spans="1:10" ht="30" customHeight="1" x14ac:dyDescent="0.25">
      <c r="A17" s="122" t="s">
        <v>80</v>
      </c>
      <c r="B17" s="123"/>
      <c r="C17" s="123"/>
      <c r="D17" s="123"/>
      <c r="E17" s="123"/>
      <c r="F17" s="123"/>
      <c r="G17" s="124"/>
      <c r="H17" s="125" t="s">
        <v>146</v>
      </c>
      <c r="I17" s="125"/>
      <c r="J17" s="46"/>
    </row>
    <row r="18" spans="1:10" ht="30" customHeight="1" thickBot="1" x14ac:dyDescent="0.3">
      <c r="A18" s="135" t="s">
        <v>190</v>
      </c>
      <c r="B18" s="136"/>
      <c r="C18" s="136"/>
      <c r="D18" s="136"/>
      <c r="E18" s="136"/>
      <c r="F18" s="136"/>
      <c r="G18" s="137"/>
      <c r="H18" s="125" t="s">
        <v>187</v>
      </c>
      <c r="I18" s="125"/>
      <c r="J18" s="41"/>
    </row>
    <row r="19" spans="1:10" ht="20.100000000000001" customHeight="1" x14ac:dyDescent="0.25">
      <c r="A19" s="154" t="s">
        <v>181</v>
      </c>
      <c r="B19" s="155"/>
      <c r="C19" s="155"/>
      <c r="D19" s="155"/>
      <c r="E19" s="155"/>
      <c r="F19" s="155"/>
      <c r="G19" s="155"/>
      <c r="H19" s="156" t="str">
        <f>+IF(AND(J21="No aplica",J22="No aplica",J23="No aplica",J24="No aplica",J25="No aplica",J27="No aplica",J28="No aplica",J29="No aplica",J30="No aplica",J31="No aplica",J32="No aplica",J33="No aplica",J34="No aplica",J35="No aplica",J36="No aplica",J37="No aplica",J38="No aplica",J39="No aplica",J40="No aplica"),"No aplica",IF(OR(J21="",J22="",J23="",J24="",J25="",J27="",J28="",J29="",J30="",J31="",J32="",J33="",J34="",J35="",J36="",J37="",J38="",J39="",J40=""),"Valide todas las variables",IF(OR(J21="No",J22="No",J23="No",J24="No",J25="No",J27="No",J28="No",J29="No",J30="No",J31="No",J32="No",J33="No",J34="No",J35="No",J36="No",J37="No",J38="No",J39="No",J40="No"),"No cumple","Cumple")))</f>
        <v>Valide todas las variables</v>
      </c>
      <c r="I19" s="156"/>
      <c r="J19" s="157"/>
    </row>
    <row r="20" spans="1:10" ht="30" customHeight="1" x14ac:dyDescent="0.25">
      <c r="A20" s="132" t="s">
        <v>148</v>
      </c>
      <c r="B20" s="133"/>
      <c r="C20" s="133"/>
      <c r="D20" s="133"/>
      <c r="E20" s="133"/>
      <c r="F20" s="133"/>
      <c r="G20" s="133"/>
      <c r="H20" s="133"/>
      <c r="I20" s="134"/>
      <c r="J20" s="43" t="s">
        <v>110</v>
      </c>
    </row>
    <row r="21" spans="1:10" ht="30" customHeight="1" x14ac:dyDescent="0.25">
      <c r="A21" s="159" t="s">
        <v>192</v>
      </c>
      <c r="B21" s="160"/>
      <c r="C21" s="160"/>
      <c r="D21" s="160"/>
      <c r="E21" s="160"/>
      <c r="F21" s="160"/>
      <c r="G21" s="160"/>
      <c r="H21" s="161"/>
      <c r="I21" s="44" t="s">
        <v>163</v>
      </c>
      <c r="J21" s="46"/>
    </row>
    <row r="22" spans="1:10" ht="30" customHeight="1" x14ac:dyDescent="0.25">
      <c r="A22" s="159" t="s">
        <v>193</v>
      </c>
      <c r="B22" s="160"/>
      <c r="C22" s="160"/>
      <c r="D22" s="160"/>
      <c r="E22" s="160"/>
      <c r="F22" s="160"/>
      <c r="G22" s="160"/>
      <c r="H22" s="161"/>
      <c r="I22" s="44" t="s">
        <v>163</v>
      </c>
      <c r="J22" s="46"/>
    </row>
    <row r="23" spans="1:10" ht="30" customHeight="1" x14ac:dyDescent="0.25">
      <c r="A23" s="159" t="s">
        <v>194</v>
      </c>
      <c r="B23" s="160"/>
      <c r="C23" s="160"/>
      <c r="D23" s="160"/>
      <c r="E23" s="160"/>
      <c r="F23" s="160"/>
      <c r="G23" s="160"/>
      <c r="H23" s="161"/>
      <c r="I23" s="44" t="s">
        <v>164</v>
      </c>
      <c r="J23" s="46"/>
    </row>
    <row r="24" spans="1:10" ht="30" customHeight="1" x14ac:dyDescent="0.25">
      <c r="A24" s="159" t="s">
        <v>195</v>
      </c>
      <c r="B24" s="160"/>
      <c r="C24" s="160"/>
      <c r="D24" s="160"/>
      <c r="E24" s="160"/>
      <c r="F24" s="160"/>
      <c r="G24" s="160"/>
      <c r="H24" s="161"/>
      <c r="I24" s="44" t="s">
        <v>197</v>
      </c>
      <c r="J24" s="46"/>
    </row>
    <row r="25" spans="1:10" ht="30" customHeight="1" x14ac:dyDescent="0.25">
      <c r="A25" s="159" t="s">
        <v>196</v>
      </c>
      <c r="B25" s="160"/>
      <c r="C25" s="160"/>
      <c r="D25" s="160"/>
      <c r="E25" s="160"/>
      <c r="F25" s="160"/>
      <c r="G25" s="160"/>
      <c r="H25" s="161"/>
      <c r="I25" s="44" t="s">
        <v>163</v>
      </c>
      <c r="J25" s="46"/>
    </row>
    <row r="26" spans="1:10" ht="30" customHeight="1" x14ac:dyDescent="0.25">
      <c r="A26" s="132" t="s">
        <v>148</v>
      </c>
      <c r="B26" s="133"/>
      <c r="C26" s="133"/>
      <c r="D26" s="133"/>
      <c r="E26" s="133"/>
      <c r="F26" s="133"/>
      <c r="G26" s="133"/>
      <c r="H26" s="133"/>
      <c r="I26" s="134"/>
      <c r="J26" s="43" t="s">
        <v>110</v>
      </c>
    </row>
    <row r="27" spans="1:10" ht="30" customHeight="1" x14ac:dyDescent="0.25">
      <c r="A27" s="159" t="s">
        <v>149</v>
      </c>
      <c r="B27" s="160"/>
      <c r="C27" s="160"/>
      <c r="D27" s="160"/>
      <c r="E27" s="160"/>
      <c r="F27" s="160"/>
      <c r="G27" s="160"/>
      <c r="H27" s="161"/>
      <c r="I27" s="44" t="s">
        <v>165</v>
      </c>
      <c r="J27" s="46"/>
    </row>
    <row r="28" spans="1:10" ht="30" customHeight="1" x14ac:dyDescent="0.25">
      <c r="A28" s="159" t="s">
        <v>150</v>
      </c>
      <c r="B28" s="160"/>
      <c r="C28" s="160"/>
      <c r="D28" s="160"/>
      <c r="E28" s="160"/>
      <c r="F28" s="160"/>
      <c r="G28" s="160"/>
      <c r="H28" s="161"/>
      <c r="I28" s="44" t="s">
        <v>166</v>
      </c>
      <c r="J28" s="46"/>
    </row>
    <row r="29" spans="1:10" ht="30" customHeight="1" x14ac:dyDescent="0.25">
      <c r="A29" s="159" t="s">
        <v>151</v>
      </c>
      <c r="B29" s="160"/>
      <c r="C29" s="160"/>
      <c r="D29" s="160"/>
      <c r="E29" s="160"/>
      <c r="F29" s="160"/>
      <c r="G29" s="160"/>
      <c r="H29" s="161"/>
      <c r="I29" s="44" t="s">
        <v>166</v>
      </c>
      <c r="J29" s="59"/>
    </row>
    <row r="30" spans="1:10" ht="30" customHeight="1" x14ac:dyDescent="0.25">
      <c r="A30" s="159" t="s">
        <v>152</v>
      </c>
      <c r="B30" s="160"/>
      <c r="C30" s="160"/>
      <c r="D30" s="160"/>
      <c r="E30" s="160"/>
      <c r="F30" s="160"/>
      <c r="G30" s="160"/>
      <c r="H30" s="161"/>
      <c r="I30" s="44" t="s">
        <v>166</v>
      </c>
      <c r="J30" s="59"/>
    </row>
    <row r="31" spans="1:10" ht="30" customHeight="1" x14ac:dyDescent="0.25">
      <c r="A31" s="159" t="s">
        <v>153</v>
      </c>
      <c r="B31" s="160"/>
      <c r="C31" s="160"/>
      <c r="D31" s="160"/>
      <c r="E31" s="160"/>
      <c r="F31" s="160"/>
      <c r="G31" s="160"/>
      <c r="H31" s="161"/>
      <c r="I31" s="44" t="s">
        <v>167</v>
      </c>
      <c r="J31" s="59"/>
    </row>
    <row r="32" spans="1:10" ht="30" customHeight="1" x14ac:dyDescent="0.25">
      <c r="A32" s="159" t="s">
        <v>154</v>
      </c>
      <c r="B32" s="160"/>
      <c r="C32" s="160"/>
      <c r="D32" s="160"/>
      <c r="E32" s="160"/>
      <c r="F32" s="160"/>
      <c r="G32" s="160"/>
      <c r="H32" s="161"/>
      <c r="I32" s="44" t="s">
        <v>168</v>
      </c>
      <c r="J32" s="59"/>
    </row>
    <row r="33" spans="1:10" ht="30" customHeight="1" x14ac:dyDescent="0.25">
      <c r="A33" s="159" t="s">
        <v>155</v>
      </c>
      <c r="B33" s="160"/>
      <c r="C33" s="160"/>
      <c r="D33" s="160"/>
      <c r="E33" s="160"/>
      <c r="F33" s="160"/>
      <c r="G33" s="160"/>
      <c r="H33" s="161"/>
      <c r="I33" s="44" t="s">
        <v>166</v>
      </c>
      <c r="J33" s="59"/>
    </row>
    <row r="34" spans="1:10" ht="30" customHeight="1" x14ac:dyDescent="0.25">
      <c r="A34" s="159" t="s">
        <v>156</v>
      </c>
      <c r="B34" s="160"/>
      <c r="C34" s="160"/>
      <c r="D34" s="160"/>
      <c r="E34" s="160"/>
      <c r="F34" s="160"/>
      <c r="G34" s="160"/>
      <c r="H34" s="161"/>
      <c r="I34" s="44" t="s">
        <v>166</v>
      </c>
      <c r="J34" s="59"/>
    </row>
    <row r="35" spans="1:10" ht="30" customHeight="1" x14ac:dyDescent="0.25">
      <c r="A35" s="159" t="s">
        <v>157</v>
      </c>
      <c r="B35" s="160"/>
      <c r="C35" s="160"/>
      <c r="D35" s="160"/>
      <c r="E35" s="160"/>
      <c r="F35" s="160"/>
      <c r="G35" s="160"/>
      <c r="H35" s="161"/>
      <c r="I35" s="44" t="s">
        <v>166</v>
      </c>
      <c r="J35" s="59"/>
    </row>
    <row r="36" spans="1:10" ht="30" customHeight="1" x14ac:dyDescent="0.25">
      <c r="A36" s="159" t="s">
        <v>158</v>
      </c>
      <c r="B36" s="160"/>
      <c r="C36" s="160"/>
      <c r="D36" s="160"/>
      <c r="E36" s="160"/>
      <c r="F36" s="160"/>
      <c r="G36" s="160"/>
      <c r="H36" s="161"/>
      <c r="I36" s="44" t="s">
        <v>166</v>
      </c>
      <c r="J36" s="59"/>
    </row>
    <row r="37" spans="1:10" ht="30" customHeight="1" x14ac:dyDescent="0.25">
      <c r="A37" s="159" t="s">
        <v>159</v>
      </c>
      <c r="B37" s="160"/>
      <c r="C37" s="160"/>
      <c r="D37" s="160"/>
      <c r="E37" s="160"/>
      <c r="F37" s="160"/>
      <c r="G37" s="160"/>
      <c r="H37" s="161"/>
      <c r="I37" s="44" t="s">
        <v>166</v>
      </c>
      <c r="J37" s="59"/>
    </row>
    <row r="38" spans="1:10" ht="30" customHeight="1" x14ac:dyDescent="0.25">
      <c r="A38" s="159" t="s">
        <v>160</v>
      </c>
      <c r="B38" s="160"/>
      <c r="C38" s="160"/>
      <c r="D38" s="160"/>
      <c r="E38" s="160"/>
      <c r="F38" s="160"/>
      <c r="G38" s="160"/>
      <c r="H38" s="161"/>
      <c r="I38" s="44" t="s">
        <v>169</v>
      </c>
      <c r="J38" s="59"/>
    </row>
    <row r="39" spans="1:10" ht="30" customHeight="1" x14ac:dyDescent="0.25">
      <c r="A39" s="159" t="s">
        <v>161</v>
      </c>
      <c r="B39" s="160"/>
      <c r="C39" s="160"/>
      <c r="D39" s="160"/>
      <c r="E39" s="160"/>
      <c r="F39" s="160"/>
      <c r="G39" s="160"/>
      <c r="H39" s="161"/>
      <c r="I39" s="44" t="s">
        <v>169</v>
      </c>
      <c r="J39" s="59"/>
    </row>
    <row r="40" spans="1:10" ht="30" customHeight="1" thickBot="1" x14ac:dyDescent="0.3">
      <c r="A40" s="159" t="s">
        <v>162</v>
      </c>
      <c r="B40" s="160"/>
      <c r="C40" s="160"/>
      <c r="D40" s="160"/>
      <c r="E40" s="160"/>
      <c r="F40" s="160"/>
      <c r="G40" s="160"/>
      <c r="H40" s="161"/>
      <c r="I40" s="44" t="s">
        <v>169</v>
      </c>
      <c r="J40" s="41"/>
    </row>
    <row r="41" spans="1:10" ht="20.100000000000001" customHeight="1" x14ac:dyDescent="0.25">
      <c r="A41" s="154" t="s">
        <v>184</v>
      </c>
      <c r="B41" s="155"/>
      <c r="C41" s="155"/>
      <c r="D41" s="155"/>
      <c r="E41" s="155"/>
      <c r="F41" s="155"/>
      <c r="G41" s="155"/>
      <c r="H41" s="156" t="str">
        <f>+IF(AND(J43="No aplica",J44="No aplica",J45="No aplica",J46="No aplica",J47="No aplica",J48="No aplica"),"No aplica",IF(OR(J43="",J44="",J45="",J46="",J47="",J48=""),"Valide todas las variables",IF(OR(J43="No",J44="No",J45="No",J46="No",J47="No",J48="No"),"No cumple","Cumple")))</f>
        <v>Valide todas las variables</v>
      </c>
      <c r="I41" s="156"/>
      <c r="J41" s="157"/>
    </row>
    <row r="42" spans="1:10" ht="39.950000000000003" customHeight="1" x14ac:dyDescent="0.25">
      <c r="A42" s="132" t="s">
        <v>170</v>
      </c>
      <c r="B42" s="133"/>
      <c r="C42" s="133"/>
      <c r="D42" s="133"/>
      <c r="E42" s="133"/>
      <c r="F42" s="133"/>
      <c r="G42" s="133"/>
      <c r="H42" s="133"/>
      <c r="I42" s="134"/>
      <c r="J42" s="43" t="s">
        <v>110</v>
      </c>
    </row>
    <row r="43" spans="1:10" ht="30" customHeight="1" x14ac:dyDescent="0.25">
      <c r="A43" s="159" t="s">
        <v>198</v>
      </c>
      <c r="B43" s="160"/>
      <c r="C43" s="160"/>
      <c r="D43" s="160"/>
      <c r="E43" s="160"/>
      <c r="F43" s="160"/>
      <c r="G43" s="160"/>
      <c r="H43" s="160"/>
      <c r="I43" s="161"/>
      <c r="J43" s="46"/>
    </row>
    <row r="44" spans="1:10" ht="30" customHeight="1" x14ac:dyDescent="0.25">
      <c r="A44" s="159" t="s">
        <v>199</v>
      </c>
      <c r="B44" s="160"/>
      <c r="C44" s="160"/>
      <c r="D44" s="160"/>
      <c r="E44" s="160"/>
      <c r="F44" s="160"/>
      <c r="G44" s="160"/>
      <c r="H44" s="160"/>
      <c r="I44" s="161"/>
      <c r="J44" s="46"/>
    </row>
    <row r="45" spans="1:10" ht="30" customHeight="1" x14ac:dyDescent="0.25">
      <c r="A45" s="159" t="s">
        <v>171</v>
      </c>
      <c r="B45" s="160"/>
      <c r="C45" s="160"/>
      <c r="D45" s="160"/>
      <c r="E45" s="160"/>
      <c r="F45" s="160"/>
      <c r="G45" s="160"/>
      <c r="H45" s="160"/>
      <c r="I45" s="161"/>
      <c r="J45" s="46"/>
    </row>
    <row r="46" spans="1:10" ht="30" customHeight="1" x14ac:dyDescent="0.25">
      <c r="A46" s="159" t="s">
        <v>172</v>
      </c>
      <c r="B46" s="160"/>
      <c r="C46" s="160"/>
      <c r="D46" s="160"/>
      <c r="E46" s="160"/>
      <c r="F46" s="160"/>
      <c r="G46" s="160"/>
      <c r="H46" s="160"/>
      <c r="I46" s="161"/>
      <c r="J46" s="46"/>
    </row>
    <row r="47" spans="1:10" ht="45" customHeight="1" x14ac:dyDescent="0.25">
      <c r="A47" s="159" t="s">
        <v>200</v>
      </c>
      <c r="B47" s="160"/>
      <c r="C47" s="160"/>
      <c r="D47" s="160"/>
      <c r="E47" s="160"/>
      <c r="F47" s="160"/>
      <c r="G47" s="160"/>
      <c r="H47" s="160"/>
      <c r="I47" s="161"/>
      <c r="J47" s="46"/>
    </row>
    <row r="48" spans="1:10" ht="30" customHeight="1" thickBot="1" x14ac:dyDescent="0.3">
      <c r="A48" s="135" t="s">
        <v>201</v>
      </c>
      <c r="B48" s="136"/>
      <c r="C48" s="136"/>
      <c r="D48" s="136"/>
      <c r="E48" s="136"/>
      <c r="F48" s="136"/>
      <c r="G48" s="136"/>
      <c r="H48" s="136"/>
      <c r="I48" s="137"/>
      <c r="J48" s="41"/>
    </row>
    <row r="49" spans="1:10" ht="20.100000000000001" customHeight="1" x14ac:dyDescent="0.25">
      <c r="A49" s="120" t="s">
        <v>182</v>
      </c>
      <c r="B49" s="121"/>
      <c r="C49" s="121"/>
      <c r="D49" s="121"/>
      <c r="E49" s="121"/>
      <c r="F49" s="121"/>
      <c r="G49" s="171"/>
      <c r="H49" s="168" t="str">
        <f>+IF(AND(J51="No aplica",J52="No aplica",J53="No aplica",J54="No aplica"),"No aplica",IF(OR(J51="",J52="",J53="",J54=""),"Valide todas las variables",IF(OR(J51="No",J52="No",J53="No",J54="No"),"No cumple","Cumple")))</f>
        <v>Valide todas las variables</v>
      </c>
      <c r="I49" s="169"/>
      <c r="J49" s="170"/>
    </row>
    <row r="50" spans="1:10" ht="39.950000000000003" customHeight="1" x14ac:dyDescent="0.25">
      <c r="A50" s="132" t="s">
        <v>147</v>
      </c>
      <c r="B50" s="133"/>
      <c r="C50" s="133"/>
      <c r="D50" s="133"/>
      <c r="E50" s="133"/>
      <c r="F50" s="133"/>
      <c r="G50" s="133"/>
      <c r="H50" s="133"/>
      <c r="I50" s="134"/>
      <c r="J50" s="43" t="s">
        <v>110</v>
      </c>
    </row>
    <row r="51" spans="1:10" ht="30" customHeight="1" x14ac:dyDescent="0.25">
      <c r="A51" s="159" t="s">
        <v>173</v>
      </c>
      <c r="B51" s="160"/>
      <c r="C51" s="160"/>
      <c r="D51" s="160"/>
      <c r="E51" s="160"/>
      <c r="F51" s="160"/>
      <c r="G51" s="160"/>
      <c r="H51" s="160"/>
      <c r="I51" s="161"/>
      <c r="J51" s="46"/>
    </row>
    <row r="52" spans="1:10" ht="30" customHeight="1" x14ac:dyDescent="0.25">
      <c r="A52" s="159" t="s">
        <v>174</v>
      </c>
      <c r="B52" s="160"/>
      <c r="C52" s="160"/>
      <c r="D52" s="160"/>
      <c r="E52" s="160"/>
      <c r="F52" s="160"/>
      <c r="G52" s="160"/>
      <c r="H52" s="160"/>
      <c r="I52" s="161"/>
      <c r="J52" s="46"/>
    </row>
    <row r="53" spans="1:10" ht="30" customHeight="1" x14ac:dyDescent="0.25">
      <c r="A53" s="159" t="s">
        <v>175</v>
      </c>
      <c r="B53" s="160"/>
      <c r="C53" s="160"/>
      <c r="D53" s="160"/>
      <c r="E53" s="160"/>
      <c r="F53" s="160"/>
      <c r="G53" s="160"/>
      <c r="H53" s="160"/>
      <c r="I53" s="161"/>
      <c r="J53" s="46"/>
    </row>
    <row r="54" spans="1:10" ht="30" customHeight="1" thickBot="1" x14ac:dyDescent="0.3">
      <c r="A54" s="135" t="s">
        <v>176</v>
      </c>
      <c r="B54" s="136"/>
      <c r="C54" s="136"/>
      <c r="D54" s="136"/>
      <c r="E54" s="136"/>
      <c r="F54" s="136"/>
      <c r="G54" s="136"/>
      <c r="H54" s="136"/>
      <c r="I54" s="137"/>
      <c r="J54" s="41"/>
    </row>
    <row r="55" spans="1:10" ht="50.1" customHeight="1" x14ac:dyDescent="0.25">
      <c r="A55" s="162" t="s">
        <v>177</v>
      </c>
      <c r="B55" s="163"/>
      <c r="C55" s="163"/>
      <c r="D55" s="163"/>
      <c r="E55" s="163"/>
      <c r="F55" s="163"/>
      <c r="G55" s="163"/>
      <c r="H55" s="163"/>
      <c r="I55" s="163"/>
      <c r="J55" s="164"/>
    </row>
    <row r="56" spans="1:10" ht="200.1" customHeight="1" thickBot="1" x14ac:dyDescent="0.3">
      <c r="A56" s="165"/>
      <c r="B56" s="166"/>
      <c r="C56" s="166"/>
      <c r="D56" s="166"/>
      <c r="E56" s="166"/>
      <c r="F56" s="166"/>
      <c r="G56" s="166"/>
      <c r="H56" s="166"/>
      <c r="I56" s="166"/>
      <c r="J56" s="167"/>
    </row>
    <row r="57" spans="1:10" ht="50.1" customHeight="1" x14ac:dyDescent="0.25">
      <c r="A57" s="162" t="s">
        <v>81</v>
      </c>
      <c r="B57" s="163"/>
      <c r="C57" s="163"/>
      <c r="D57" s="163"/>
      <c r="E57" s="163"/>
      <c r="F57" s="163"/>
      <c r="G57" s="163"/>
      <c r="H57" s="163"/>
      <c r="I57" s="163"/>
      <c r="J57" s="164"/>
    </row>
    <row r="58" spans="1:10" ht="200.1" customHeight="1" thickBot="1" x14ac:dyDescent="0.3">
      <c r="A58" s="165"/>
      <c r="B58" s="166"/>
      <c r="C58" s="166"/>
      <c r="D58" s="166"/>
      <c r="E58" s="166"/>
      <c r="F58" s="166"/>
      <c r="G58" s="166"/>
      <c r="H58" s="166"/>
      <c r="I58" s="166"/>
      <c r="J58" s="167"/>
    </row>
  </sheetData>
  <sheetProtection algorithmName="SHA-512" hashValue="SVJak+en5rzu1jJ+208xDdsUYBh7wZWLULo+mwOBlS3wQ+AFkQVVFyC8o/PhLCgWxxkOJdkGt+0VITCDTcVTtw==" saltValue="PL/HZrRbv13tHQJxzUnrDg==" spinCount="100000" sheet="1" objects="1" scenarios="1"/>
  <mergeCells count="81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3:H23"/>
    <mergeCell ref="A15:G15"/>
    <mergeCell ref="H15:I15"/>
    <mergeCell ref="A16:I16"/>
    <mergeCell ref="A17:G17"/>
    <mergeCell ref="H17:I17"/>
    <mergeCell ref="A18:G18"/>
    <mergeCell ref="H18:I18"/>
    <mergeCell ref="A19:G19"/>
    <mergeCell ref="H19:J19"/>
    <mergeCell ref="A20:I20"/>
    <mergeCell ref="A21:H21"/>
    <mergeCell ref="A22:H22"/>
    <mergeCell ref="A35:H35"/>
    <mergeCell ref="A24:H24"/>
    <mergeCell ref="A25:H25"/>
    <mergeCell ref="A26:I26"/>
    <mergeCell ref="A27:H27"/>
    <mergeCell ref="A28:H28"/>
    <mergeCell ref="A29:H29"/>
    <mergeCell ref="A30:H30"/>
    <mergeCell ref="A31:H31"/>
    <mergeCell ref="A32:H32"/>
    <mergeCell ref="A33:H33"/>
    <mergeCell ref="A34:H34"/>
    <mergeCell ref="A47:I47"/>
    <mergeCell ref="A36:H36"/>
    <mergeCell ref="A37:H37"/>
    <mergeCell ref="A38:H38"/>
    <mergeCell ref="A39:H39"/>
    <mergeCell ref="A40:H40"/>
    <mergeCell ref="A41:G41"/>
    <mergeCell ref="H41:J41"/>
    <mergeCell ref="A42:I42"/>
    <mergeCell ref="A43:I43"/>
    <mergeCell ref="A44:I44"/>
    <mergeCell ref="A45:I45"/>
    <mergeCell ref="A46:I46"/>
    <mergeCell ref="A58:J58"/>
    <mergeCell ref="A48:I48"/>
    <mergeCell ref="A49:G49"/>
    <mergeCell ref="H49:J49"/>
    <mergeCell ref="A50:I50"/>
    <mergeCell ref="A51:I51"/>
    <mergeCell ref="A52:I52"/>
    <mergeCell ref="A53:I53"/>
    <mergeCell ref="A54:I54"/>
    <mergeCell ref="A55:J55"/>
    <mergeCell ref="A56:J56"/>
    <mergeCell ref="A57:J57"/>
  </mergeCells>
  <conditionalFormatting sqref="C2:C3 J12:J15 J17:J18 J43:J48 J51:J54">
    <cfRule type="containsBlanks" dxfId="68" priority="16">
      <formula>LEN(TRIM(C2))=0</formula>
    </cfRule>
  </conditionalFormatting>
  <conditionalFormatting sqref="C6:C8">
    <cfRule type="containsBlanks" dxfId="67" priority="1">
      <formula>LEN(TRIM(C6))=0</formula>
    </cfRule>
  </conditionalFormatting>
  <conditionalFormatting sqref="E4:E5">
    <cfRule type="containsBlanks" dxfId="66" priority="11">
      <formula>LEN(TRIM(E4))=0</formula>
    </cfRule>
  </conditionalFormatting>
  <conditionalFormatting sqref="G2">
    <cfRule type="containsBlanks" dxfId="65" priority="13">
      <formula>LEN(TRIM(G2))=0</formula>
    </cfRule>
  </conditionalFormatting>
  <conditionalFormatting sqref="H3">
    <cfRule type="containsBlanks" dxfId="64" priority="14">
      <formula>LEN(TRIM(H3))=0</formula>
    </cfRule>
  </conditionalFormatting>
  <conditionalFormatting sqref="H6:H7">
    <cfRule type="containsBlanks" dxfId="63" priority="12">
      <formula>LEN(TRIM(H6))=0</formula>
    </cfRule>
  </conditionalFormatting>
  <conditionalFormatting sqref="H10">
    <cfRule type="containsText" dxfId="62" priority="8" operator="containsText" text="No cumple">
      <formula>NOT(ISERROR(SEARCH("No cumple",H10)))</formula>
    </cfRule>
    <cfRule type="containsText" dxfId="61" priority="9" operator="containsText" text="Cumple">
      <formula>NOT(ISERROR(SEARCH("Cumple",H10)))</formula>
    </cfRule>
  </conditionalFormatting>
  <conditionalFormatting sqref="H19">
    <cfRule type="containsText" dxfId="60" priority="6" operator="containsText" text="No cumple">
      <formula>NOT(ISERROR(SEARCH("No cumple",H19)))</formula>
    </cfRule>
    <cfRule type="containsText" dxfId="59" priority="7" operator="containsText" text="Cumple">
      <formula>NOT(ISERROR(SEARCH("Cumple",H19)))</formula>
    </cfRule>
  </conditionalFormatting>
  <conditionalFormatting sqref="H41">
    <cfRule type="containsText" dxfId="58" priority="4" operator="containsText" text="No cumple">
      <formula>NOT(ISERROR(SEARCH("No cumple",H41)))</formula>
    </cfRule>
    <cfRule type="containsText" dxfId="57" priority="5" operator="containsText" text="Cumple">
      <formula>NOT(ISERROR(SEARCH("Cumple",H41)))</formula>
    </cfRule>
  </conditionalFormatting>
  <conditionalFormatting sqref="H49">
    <cfRule type="containsText" dxfId="56" priority="2" operator="containsText" text="No cumple">
      <formula>NOT(ISERROR(SEARCH("No cumple",H49)))</formula>
    </cfRule>
    <cfRule type="containsText" dxfId="55" priority="3" operator="containsText" text="Cumple">
      <formula>NOT(ISERROR(SEARCH("Cumple",H49)))</formula>
    </cfRule>
  </conditionalFormatting>
  <conditionalFormatting sqref="J2">
    <cfRule type="containsBlanks" dxfId="54" priority="15">
      <formula>LEN(TRIM(J2))=0</formula>
    </cfRule>
  </conditionalFormatting>
  <conditionalFormatting sqref="J21:J25 J27:J40">
    <cfRule type="containsBlanks" dxfId="53" priority="10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MEDIA JORNADA Y JORNADA COMPLETA RAJ SRPA&amp;R&amp;"Arial,Normal"&amp;10F1.A53.G27.P 
Versión 1 
Página &amp;P de &amp;N 
21/05/2024 
Clasificación de la Información 
Clasificada</oddHeader>
    <oddFooter>&amp;C&amp;G</oddFooter>
  </headerFooter>
  <rowBreaks count="3" manualBreakCount="3">
    <brk id="9" max="16383" man="1"/>
    <brk id="46" max="9" man="1"/>
    <brk id="5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05CF5E0-F350-4F78-9F31-8E2ED47C6134}">
          <x14:formula1>
            <xm:f>Tablas!$E$2:$E$4</xm:f>
          </x14:formula1>
          <xm:sqref>J12:J15 J17:J18 J43:J48 J51:J54 J21:J25 J27:J40</xm:sqref>
        </x14:dataValidation>
        <x14:dataValidation type="list" allowBlank="1" showInputMessage="1" showErrorMessage="1" xr:uid="{C24FC5A3-5873-44B2-94A7-7CD67FF489AB}">
          <x14:formula1>
            <xm:f>Tablas!$H$2:$H$6</xm:f>
          </x14:formula1>
          <xm:sqref>C3:E3</xm:sqref>
        </x14:dataValidation>
        <x14:dataValidation type="list" allowBlank="1" showInputMessage="1" showErrorMessage="1" xr:uid="{57E8DD5C-8714-4A8A-BCFE-0BB6D720D9AA}">
          <x14:formula1>
            <xm:f>Tablas!$L$2:$L$9</xm:f>
          </x14:formula1>
          <xm:sqref>C7:E7</xm:sqref>
        </x14:dataValidation>
        <x14:dataValidation type="list" allowBlank="1" showInputMessage="1" showErrorMessage="1" xr:uid="{3BA11812-2F6C-4442-B3A3-EE6A40ABB4EF}">
          <x14:formula1>
            <xm:f>Tablas!$K$2:$K$3</xm:f>
          </x14:formula1>
          <xm:sqref>H6:J6</xm:sqref>
        </x14:dataValidation>
        <x14:dataValidation type="list" allowBlank="1" showInputMessage="1" showErrorMessage="1" xr:uid="{37F7F725-02E3-4C12-9041-DA8C18A8BDCB}">
          <x14:formula1>
            <xm:f>Tablas!$J$2:$J$7</xm:f>
          </x14:formula1>
          <xm:sqref>C6:E6</xm:sqref>
        </x14:dataValidation>
        <x14:dataValidation type="list" allowBlank="1" showInputMessage="1" showErrorMessage="1" xr:uid="{4D544C55-6B7A-4657-9EDC-E7FBF01FCD82}">
          <x14:formula1>
            <xm:f>Tablas!$I$2:$I$5</xm:f>
          </x14:formula1>
          <xm:sqref>E4:J4</xm:sqref>
        </x14:dataValidation>
        <x14:dataValidation type="list" allowBlank="1" showInputMessage="1" showErrorMessage="1" xr:uid="{6CCDD326-D8C0-484C-A422-8D0F2B4445D4}">
          <x14:formula1>
            <xm:f>Tablas!$G$2:$G$3</xm:f>
          </x14:formula1>
          <xm:sqref>J2</xm:sqref>
        </x14:dataValidation>
        <x14:dataValidation type="list" allowBlank="1" showInputMessage="1" showErrorMessage="1" xr:uid="{67F98A74-A26A-40A1-957B-825E1B67549A}">
          <x14:formula1>
            <xm:f>Tablas!$C$2</xm:f>
          </x14:formula1>
          <xm:sqref>H52:I54 H44:I48 H22:H25 H27:H40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D4C9-766C-40EE-87F7-DFEDBEBD50ED}">
  <sheetPr>
    <pageSetUpPr fitToPage="1"/>
  </sheetPr>
  <dimension ref="A1:J58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8" t="s">
        <v>140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x14ac:dyDescent="0.25">
      <c r="A2" s="145" t="s">
        <v>66</v>
      </c>
      <c r="B2" s="146"/>
      <c r="C2" s="144"/>
      <c r="D2" s="144"/>
      <c r="E2" s="144"/>
      <c r="F2" s="42" t="s">
        <v>67</v>
      </c>
      <c r="G2" s="147"/>
      <c r="H2" s="147"/>
      <c r="I2" s="42" t="s">
        <v>68</v>
      </c>
      <c r="J2" s="46"/>
    </row>
    <row r="3" spans="1:10" x14ac:dyDescent="0.25">
      <c r="A3" s="145" t="s">
        <v>69</v>
      </c>
      <c r="B3" s="146"/>
      <c r="C3" s="110"/>
      <c r="D3" s="110"/>
      <c r="E3" s="110"/>
      <c r="F3" s="146" t="s">
        <v>108</v>
      </c>
      <c r="G3" s="146"/>
      <c r="H3" s="110"/>
      <c r="I3" s="110"/>
      <c r="J3" s="112"/>
    </row>
    <row r="4" spans="1:10" x14ac:dyDescent="0.25">
      <c r="A4" s="145" t="s">
        <v>70</v>
      </c>
      <c r="B4" s="146"/>
      <c r="C4" s="146"/>
      <c r="D4" s="146"/>
      <c r="E4" s="110"/>
      <c r="F4" s="110"/>
      <c r="G4" s="110"/>
      <c r="H4" s="110"/>
      <c r="I4" s="110"/>
      <c r="J4" s="112"/>
    </row>
    <row r="5" spans="1:10" x14ac:dyDescent="0.25">
      <c r="A5" s="145" t="s">
        <v>71</v>
      </c>
      <c r="B5" s="146"/>
      <c r="C5" s="146"/>
      <c r="D5" s="146"/>
      <c r="E5" s="110"/>
      <c r="F5" s="110"/>
      <c r="G5" s="110"/>
      <c r="H5" s="110"/>
      <c r="I5" s="110"/>
      <c r="J5" s="112"/>
    </row>
    <row r="6" spans="1:10" x14ac:dyDescent="0.25">
      <c r="A6" s="145" t="s">
        <v>72</v>
      </c>
      <c r="B6" s="146"/>
      <c r="C6" s="144"/>
      <c r="D6" s="144"/>
      <c r="E6" s="144"/>
      <c r="F6" s="146" t="s">
        <v>73</v>
      </c>
      <c r="G6" s="146"/>
      <c r="H6" s="144"/>
      <c r="I6" s="144"/>
      <c r="J6" s="158"/>
    </row>
    <row r="7" spans="1:10" x14ac:dyDescent="0.25">
      <c r="A7" s="145" t="s">
        <v>61</v>
      </c>
      <c r="B7" s="146"/>
      <c r="C7" s="144"/>
      <c r="D7" s="144"/>
      <c r="E7" s="144"/>
      <c r="F7" s="146" t="s">
        <v>108</v>
      </c>
      <c r="G7" s="146"/>
      <c r="H7" s="110"/>
      <c r="I7" s="110"/>
      <c r="J7" s="112"/>
    </row>
    <row r="8" spans="1:10" ht="15.75" thickBot="1" x14ac:dyDescent="0.3">
      <c r="A8" s="148" t="s">
        <v>139</v>
      </c>
      <c r="B8" s="149"/>
      <c r="C8" s="150"/>
      <c r="D8" s="150"/>
      <c r="E8" s="150"/>
      <c r="F8" s="151"/>
      <c r="G8" s="152"/>
      <c r="H8" s="152"/>
      <c r="I8" s="152"/>
      <c r="J8" s="153"/>
    </row>
    <row r="9" spans="1:10" ht="20.100000000000001" customHeight="1" thickBot="1" x14ac:dyDescent="0.3">
      <c r="A9" s="141" t="s">
        <v>74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0" ht="20.100000000000001" customHeight="1" x14ac:dyDescent="0.25">
      <c r="A10" s="154" t="s">
        <v>180</v>
      </c>
      <c r="B10" s="155"/>
      <c r="C10" s="155"/>
      <c r="D10" s="155"/>
      <c r="E10" s="155"/>
      <c r="F10" s="155"/>
      <c r="G10" s="155"/>
      <c r="H10" s="156" t="str">
        <f>+IF(AND(J12="No aplica",J13="No aplica",J14="No aplica",J15="No aplica",J17="No aplica",J18="No aplica"),"No aplica",IF(OR(J12="",J13="",J14="",J15="",J17="",J18=""),"Valide todas las variables",IF(OR(J12="No",J13="No",J14="No",J15="No",J17="No",J18="No"),"No cumple","Cumple")))</f>
        <v>Valide todas las variables</v>
      </c>
      <c r="I10" s="156"/>
      <c r="J10" s="157"/>
    </row>
    <row r="11" spans="1:10" ht="39.950000000000003" customHeight="1" x14ac:dyDescent="0.25">
      <c r="A11" s="132" t="s">
        <v>77</v>
      </c>
      <c r="B11" s="133"/>
      <c r="C11" s="133"/>
      <c r="D11" s="133"/>
      <c r="E11" s="133"/>
      <c r="F11" s="133"/>
      <c r="G11" s="133"/>
      <c r="H11" s="133"/>
      <c r="I11" s="134"/>
      <c r="J11" s="43" t="s">
        <v>110</v>
      </c>
    </row>
    <row r="12" spans="1:10" ht="30" customHeight="1" x14ac:dyDescent="0.25">
      <c r="A12" s="122" t="s">
        <v>188</v>
      </c>
      <c r="B12" s="123"/>
      <c r="C12" s="123"/>
      <c r="D12" s="123"/>
      <c r="E12" s="123"/>
      <c r="F12" s="123"/>
      <c r="G12" s="124"/>
      <c r="H12" s="126" t="s">
        <v>186</v>
      </c>
      <c r="I12" s="127"/>
      <c r="J12" s="46"/>
    </row>
    <row r="13" spans="1:10" ht="30" customHeight="1" x14ac:dyDescent="0.25">
      <c r="A13" s="122" t="s">
        <v>79</v>
      </c>
      <c r="B13" s="123"/>
      <c r="C13" s="123"/>
      <c r="D13" s="123"/>
      <c r="E13" s="123"/>
      <c r="F13" s="123"/>
      <c r="G13" s="124"/>
      <c r="H13" s="128"/>
      <c r="I13" s="129"/>
      <c r="J13" s="46"/>
    </row>
    <row r="14" spans="1:10" ht="30" customHeight="1" x14ac:dyDescent="0.25">
      <c r="A14" s="122" t="s">
        <v>189</v>
      </c>
      <c r="B14" s="123"/>
      <c r="C14" s="123"/>
      <c r="D14" s="123"/>
      <c r="E14" s="123"/>
      <c r="F14" s="123"/>
      <c r="G14" s="124"/>
      <c r="H14" s="130"/>
      <c r="I14" s="131"/>
      <c r="J14" s="46"/>
    </row>
    <row r="15" spans="1:10" ht="30" customHeight="1" x14ac:dyDescent="0.25">
      <c r="A15" s="122" t="s">
        <v>78</v>
      </c>
      <c r="B15" s="123"/>
      <c r="C15" s="123"/>
      <c r="D15" s="123"/>
      <c r="E15" s="123"/>
      <c r="F15" s="123"/>
      <c r="G15" s="124"/>
      <c r="H15" s="125" t="s">
        <v>146</v>
      </c>
      <c r="I15" s="125"/>
      <c r="J15" s="46"/>
    </row>
    <row r="16" spans="1:10" ht="39.950000000000003" customHeight="1" x14ac:dyDescent="0.25">
      <c r="A16" s="132" t="s">
        <v>191</v>
      </c>
      <c r="B16" s="133"/>
      <c r="C16" s="133"/>
      <c r="D16" s="133"/>
      <c r="E16" s="133"/>
      <c r="F16" s="133"/>
      <c r="G16" s="133"/>
      <c r="H16" s="133"/>
      <c r="I16" s="134"/>
      <c r="J16" s="43" t="s">
        <v>110</v>
      </c>
    </row>
    <row r="17" spans="1:10" ht="30" customHeight="1" x14ac:dyDescent="0.25">
      <c r="A17" s="122" t="s">
        <v>80</v>
      </c>
      <c r="B17" s="123"/>
      <c r="C17" s="123"/>
      <c r="D17" s="123"/>
      <c r="E17" s="123"/>
      <c r="F17" s="123"/>
      <c r="G17" s="124"/>
      <c r="H17" s="125" t="s">
        <v>146</v>
      </c>
      <c r="I17" s="125"/>
      <c r="J17" s="46"/>
    </row>
    <row r="18" spans="1:10" ht="30" customHeight="1" thickBot="1" x14ac:dyDescent="0.3">
      <c r="A18" s="135" t="s">
        <v>190</v>
      </c>
      <c r="B18" s="136"/>
      <c r="C18" s="136"/>
      <c r="D18" s="136"/>
      <c r="E18" s="136"/>
      <c r="F18" s="136"/>
      <c r="G18" s="137"/>
      <c r="H18" s="125" t="s">
        <v>187</v>
      </c>
      <c r="I18" s="125"/>
      <c r="J18" s="41"/>
    </row>
    <row r="19" spans="1:10" ht="20.100000000000001" customHeight="1" x14ac:dyDescent="0.25">
      <c r="A19" s="154" t="s">
        <v>181</v>
      </c>
      <c r="B19" s="155"/>
      <c r="C19" s="155"/>
      <c r="D19" s="155"/>
      <c r="E19" s="155"/>
      <c r="F19" s="155"/>
      <c r="G19" s="155"/>
      <c r="H19" s="156" t="str">
        <f>+IF(AND(J21="No aplica",J22="No aplica",J23="No aplica",J24="No aplica",J25="No aplica",J27="No aplica",J28="No aplica",J29="No aplica",J30="No aplica",J31="No aplica",J32="No aplica",J33="No aplica",J34="No aplica",J35="No aplica",J36="No aplica",J37="No aplica",J38="No aplica",J39="No aplica",J40="No aplica"),"No aplica",IF(OR(J21="",J22="",J23="",J24="",J25="",J27="",J28="",J29="",J30="",J31="",J32="",J33="",J34="",J35="",J36="",J37="",J38="",J39="",J40=""),"Valide todas las variables",IF(OR(J21="No",J22="No",J23="No",J24="No",J25="No",J27="No",J28="No",J29="No",J30="No",J31="No",J32="No",J33="No",J34="No",J35="No",J36="No",J37="No",J38="No",J39="No",J40="No"),"No cumple","Cumple")))</f>
        <v>Valide todas las variables</v>
      </c>
      <c r="I19" s="156"/>
      <c r="J19" s="157"/>
    </row>
    <row r="20" spans="1:10" ht="30" customHeight="1" x14ac:dyDescent="0.25">
      <c r="A20" s="132" t="s">
        <v>148</v>
      </c>
      <c r="B20" s="133"/>
      <c r="C20" s="133"/>
      <c r="D20" s="133"/>
      <c r="E20" s="133"/>
      <c r="F20" s="133"/>
      <c r="G20" s="133"/>
      <c r="H20" s="133"/>
      <c r="I20" s="134"/>
      <c r="J20" s="43" t="s">
        <v>110</v>
      </c>
    </row>
    <row r="21" spans="1:10" ht="30" customHeight="1" x14ac:dyDescent="0.25">
      <c r="A21" s="159" t="s">
        <v>192</v>
      </c>
      <c r="B21" s="160"/>
      <c r="C21" s="160"/>
      <c r="D21" s="160"/>
      <c r="E21" s="160"/>
      <c r="F21" s="160"/>
      <c r="G21" s="160"/>
      <c r="H21" s="161"/>
      <c r="I21" s="44" t="s">
        <v>163</v>
      </c>
      <c r="J21" s="46"/>
    </row>
    <row r="22" spans="1:10" ht="30" customHeight="1" x14ac:dyDescent="0.25">
      <c r="A22" s="159" t="s">
        <v>193</v>
      </c>
      <c r="B22" s="160"/>
      <c r="C22" s="160"/>
      <c r="D22" s="160"/>
      <c r="E22" s="160"/>
      <c r="F22" s="160"/>
      <c r="G22" s="160"/>
      <c r="H22" s="161"/>
      <c r="I22" s="44" t="s">
        <v>163</v>
      </c>
      <c r="J22" s="46"/>
    </row>
    <row r="23" spans="1:10" ht="30" customHeight="1" x14ac:dyDescent="0.25">
      <c r="A23" s="159" t="s">
        <v>194</v>
      </c>
      <c r="B23" s="160"/>
      <c r="C23" s="160"/>
      <c r="D23" s="160"/>
      <c r="E23" s="160"/>
      <c r="F23" s="160"/>
      <c r="G23" s="160"/>
      <c r="H23" s="161"/>
      <c r="I23" s="44" t="s">
        <v>164</v>
      </c>
      <c r="J23" s="46"/>
    </row>
    <row r="24" spans="1:10" ht="30" customHeight="1" x14ac:dyDescent="0.25">
      <c r="A24" s="159" t="s">
        <v>195</v>
      </c>
      <c r="B24" s="160"/>
      <c r="C24" s="160"/>
      <c r="D24" s="160"/>
      <c r="E24" s="160"/>
      <c r="F24" s="160"/>
      <c r="G24" s="160"/>
      <c r="H24" s="161"/>
      <c r="I24" s="44" t="s">
        <v>197</v>
      </c>
      <c r="J24" s="46"/>
    </row>
    <row r="25" spans="1:10" ht="30" customHeight="1" x14ac:dyDescent="0.25">
      <c r="A25" s="159" t="s">
        <v>196</v>
      </c>
      <c r="B25" s="160"/>
      <c r="C25" s="160"/>
      <c r="D25" s="160"/>
      <c r="E25" s="160"/>
      <c r="F25" s="160"/>
      <c r="G25" s="160"/>
      <c r="H25" s="161"/>
      <c r="I25" s="44" t="s">
        <v>163</v>
      </c>
      <c r="J25" s="46"/>
    </row>
    <row r="26" spans="1:10" ht="30" customHeight="1" x14ac:dyDescent="0.25">
      <c r="A26" s="132" t="s">
        <v>148</v>
      </c>
      <c r="B26" s="133"/>
      <c r="C26" s="133"/>
      <c r="D26" s="133"/>
      <c r="E26" s="133"/>
      <c r="F26" s="133"/>
      <c r="G26" s="133"/>
      <c r="H26" s="133"/>
      <c r="I26" s="134"/>
      <c r="J26" s="43" t="s">
        <v>110</v>
      </c>
    </row>
    <row r="27" spans="1:10" ht="30" customHeight="1" x14ac:dyDescent="0.25">
      <c r="A27" s="159" t="s">
        <v>149</v>
      </c>
      <c r="B27" s="160"/>
      <c r="C27" s="160"/>
      <c r="D27" s="160"/>
      <c r="E27" s="160"/>
      <c r="F27" s="160"/>
      <c r="G27" s="160"/>
      <c r="H27" s="161"/>
      <c r="I27" s="44" t="s">
        <v>165</v>
      </c>
      <c r="J27" s="46"/>
    </row>
    <row r="28" spans="1:10" ht="30" customHeight="1" x14ac:dyDescent="0.25">
      <c r="A28" s="159" t="s">
        <v>150</v>
      </c>
      <c r="B28" s="160"/>
      <c r="C28" s="160"/>
      <c r="D28" s="160"/>
      <c r="E28" s="160"/>
      <c r="F28" s="160"/>
      <c r="G28" s="160"/>
      <c r="H28" s="161"/>
      <c r="I28" s="44" t="s">
        <v>166</v>
      </c>
      <c r="J28" s="46"/>
    </row>
    <row r="29" spans="1:10" ht="30" customHeight="1" x14ac:dyDescent="0.25">
      <c r="A29" s="159" t="s">
        <v>151</v>
      </c>
      <c r="B29" s="160"/>
      <c r="C29" s="160"/>
      <c r="D29" s="160"/>
      <c r="E29" s="160"/>
      <c r="F29" s="160"/>
      <c r="G29" s="160"/>
      <c r="H29" s="161"/>
      <c r="I29" s="44" t="s">
        <v>166</v>
      </c>
      <c r="J29" s="59"/>
    </row>
    <row r="30" spans="1:10" ht="30" customHeight="1" x14ac:dyDescent="0.25">
      <c r="A30" s="159" t="s">
        <v>152</v>
      </c>
      <c r="B30" s="160"/>
      <c r="C30" s="160"/>
      <c r="D30" s="160"/>
      <c r="E30" s="160"/>
      <c r="F30" s="160"/>
      <c r="G30" s="160"/>
      <c r="H30" s="161"/>
      <c r="I30" s="44" t="s">
        <v>166</v>
      </c>
      <c r="J30" s="59"/>
    </row>
    <row r="31" spans="1:10" ht="30" customHeight="1" x14ac:dyDescent="0.25">
      <c r="A31" s="159" t="s">
        <v>153</v>
      </c>
      <c r="B31" s="160"/>
      <c r="C31" s="160"/>
      <c r="D31" s="160"/>
      <c r="E31" s="160"/>
      <c r="F31" s="160"/>
      <c r="G31" s="160"/>
      <c r="H31" s="161"/>
      <c r="I31" s="44" t="s">
        <v>167</v>
      </c>
      <c r="J31" s="59"/>
    </row>
    <row r="32" spans="1:10" ht="30" customHeight="1" x14ac:dyDescent="0.25">
      <c r="A32" s="159" t="s">
        <v>154</v>
      </c>
      <c r="B32" s="160"/>
      <c r="C32" s="160"/>
      <c r="D32" s="160"/>
      <c r="E32" s="160"/>
      <c r="F32" s="160"/>
      <c r="G32" s="160"/>
      <c r="H32" s="161"/>
      <c r="I32" s="44" t="s">
        <v>168</v>
      </c>
      <c r="J32" s="59"/>
    </row>
    <row r="33" spans="1:10" ht="30" customHeight="1" x14ac:dyDescent="0.25">
      <c r="A33" s="159" t="s">
        <v>155</v>
      </c>
      <c r="B33" s="160"/>
      <c r="C33" s="160"/>
      <c r="D33" s="160"/>
      <c r="E33" s="160"/>
      <c r="F33" s="160"/>
      <c r="G33" s="160"/>
      <c r="H33" s="161"/>
      <c r="I33" s="44" t="s">
        <v>166</v>
      </c>
      <c r="J33" s="59"/>
    </row>
    <row r="34" spans="1:10" ht="30" customHeight="1" x14ac:dyDescent="0.25">
      <c r="A34" s="159" t="s">
        <v>156</v>
      </c>
      <c r="B34" s="160"/>
      <c r="C34" s="160"/>
      <c r="D34" s="160"/>
      <c r="E34" s="160"/>
      <c r="F34" s="160"/>
      <c r="G34" s="160"/>
      <c r="H34" s="161"/>
      <c r="I34" s="44" t="s">
        <v>166</v>
      </c>
      <c r="J34" s="59"/>
    </row>
    <row r="35" spans="1:10" ht="30" customHeight="1" x14ac:dyDescent="0.25">
      <c r="A35" s="159" t="s">
        <v>157</v>
      </c>
      <c r="B35" s="160"/>
      <c r="C35" s="160"/>
      <c r="D35" s="160"/>
      <c r="E35" s="160"/>
      <c r="F35" s="160"/>
      <c r="G35" s="160"/>
      <c r="H35" s="161"/>
      <c r="I35" s="44" t="s">
        <v>166</v>
      </c>
      <c r="J35" s="59"/>
    </row>
    <row r="36" spans="1:10" ht="30" customHeight="1" x14ac:dyDescent="0.25">
      <c r="A36" s="159" t="s">
        <v>158</v>
      </c>
      <c r="B36" s="160"/>
      <c r="C36" s="160"/>
      <c r="D36" s="160"/>
      <c r="E36" s="160"/>
      <c r="F36" s="160"/>
      <c r="G36" s="160"/>
      <c r="H36" s="161"/>
      <c r="I36" s="44" t="s">
        <v>166</v>
      </c>
      <c r="J36" s="59"/>
    </row>
    <row r="37" spans="1:10" ht="30" customHeight="1" x14ac:dyDescent="0.25">
      <c r="A37" s="159" t="s">
        <v>159</v>
      </c>
      <c r="B37" s="160"/>
      <c r="C37" s="160"/>
      <c r="D37" s="160"/>
      <c r="E37" s="160"/>
      <c r="F37" s="160"/>
      <c r="G37" s="160"/>
      <c r="H37" s="161"/>
      <c r="I37" s="44" t="s">
        <v>166</v>
      </c>
      <c r="J37" s="59"/>
    </row>
    <row r="38" spans="1:10" ht="30" customHeight="1" x14ac:dyDescent="0.25">
      <c r="A38" s="159" t="s">
        <v>160</v>
      </c>
      <c r="B38" s="160"/>
      <c r="C38" s="160"/>
      <c r="D38" s="160"/>
      <c r="E38" s="160"/>
      <c r="F38" s="160"/>
      <c r="G38" s="160"/>
      <c r="H38" s="161"/>
      <c r="I38" s="44" t="s">
        <v>169</v>
      </c>
      <c r="J38" s="59"/>
    </row>
    <row r="39" spans="1:10" ht="30" customHeight="1" x14ac:dyDescent="0.25">
      <c r="A39" s="159" t="s">
        <v>161</v>
      </c>
      <c r="B39" s="160"/>
      <c r="C39" s="160"/>
      <c r="D39" s="160"/>
      <c r="E39" s="160"/>
      <c r="F39" s="160"/>
      <c r="G39" s="160"/>
      <c r="H39" s="161"/>
      <c r="I39" s="44" t="s">
        <v>169</v>
      </c>
      <c r="J39" s="59"/>
    </row>
    <row r="40" spans="1:10" ht="30" customHeight="1" thickBot="1" x14ac:dyDescent="0.3">
      <c r="A40" s="159" t="s">
        <v>162</v>
      </c>
      <c r="B40" s="160"/>
      <c r="C40" s="160"/>
      <c r="D40" s="160"/>
      <c r="E40" s="160"/>
      <c r="F40" s="160"/>
      <c r="G40" s="160"/>
      <c r="H40" s="161"/>
      <c r="I40" s="44" t="s">
        <v>169</v>
      </c>
      <c r="J40" s="41"/>
    </row>
    <row r="41" spans="1:10" ht="20.100000000000001" customHeight="1" x14ac:dyDescent="0.25">
      <c r="A41" s="154" t="s">
        <v>184</v>
      </c>
      <c r="B41" s="155"/>
      <c r="C41" s="155"/>
      <c r="D41" s="155"/>
      <c r="E41" s="155"/>
      <c r="F41" s="155"/>
      <c r="G41" s="155"/>
      <c r="H41" s="156" t="str">
        <f>+IF(AND(J43="No aplica",J44="No aplica",J45="No aplica",J46="No aplica",J47="No aplica",J48="No aplica"),"No aplica",IF(OR(J43="",J44="",J45="",J46="",J47="",J48=""),"Valide todas las variables",IF(OR(J43="No",J44="No",J45="No",J46="No",J47="No",J48="No"),"No cumple","Cumple")))</f>
        <v>Valide todas las variables</v>
      </c>
      <c r="I41" s="156"/>
      <c r="J41" s="157"/>
    </row>
    <row r="42" spans="1:10" ht="39.950000000000003" customHeight="1" x14ac:dyDescent="0.25">
      <c r="A42" s="132" t="s">
        <v>170</v>
      </c>
      <c r="B42" s="133"/>
      <c r="C42" s="133"/>
      <c r="D42" s="133"/>
      <c r="E42" s="133"/>
      <c r="F42" s="133"/>
      <c r="G42" s="133"/>
      <c r="H42" s="133"/>
      <c r="I42" s="134"/>
      <c r="J42" s="43" t="s">
        <v>110</v>
      </c>
    </row>
    <row r="43" spans="1:10" ht="30" customHeight="1" x14ac:dyDescent="0.25">
      <c r="A43" s="159" t="s">
        <v>198</v>
      </c>
      <c r="B43" s="160"/>
      <c r="C43" s="160"/>
      <c r="D43" s="160"/>
      <c r="E43" s="160"/>
      <c r="F43" s="160"/>
      <c r="G43" s="160"/>
      <c r="H43" s="160"/>
      <c r="I43" s="161"/>
      <c r="J43" s="46"/>
    </row>
    <row r="44" spans="1:10" ht="30" customHeight="1" x14ac:dyDescent="0.25">
      <c r="A44" s="159" t="s">
        <v>199</v>
      </c>
      <c r="B44" s="160"/>
      <c r="C44" s="160"/>
      <c r="D44" s="160"/>
      <c r="E44" s="160"/>
      <c r="F44" s="160"/>
      <c r="G44" s="160"/>
      <c r="H44" s="160"/>
      <c r="I44" s="161"/>
      <c r="J44" s="46"/>
    </row>
    <row r="45" spans="1:10" ht="30" customHeight="1" x14ac:dyDescent="0.25">
      <c r="A45" s="159" t="s">
        <v>171</v>
      </c>
      <c r="B45" s="160"/>
      <c r="C45" s="160"/>
      <c r="D45" s="160"/>
      <c r="E45" s="160"/>
      <c r="F45" s="160"/>
      <c r="G45" s="160"/>
      <c r="H45" s="160"/>
      <c r="I45" s="161"/>
      <c r="J45" s="46"/>
    </row>
    <row r="46" spans="1:10" ht="30" customHeight="1" x14ac:dyDescent="0.25">
      <c r="A46" s="159" t="s">
        <v>172</v>
      </c>
      <c r="B46" s="160"/>
      <c r="C46" s="160"/>
      <c r="D46" s="160"/>
      <c r="E46" s="160"/>
      <c r="F46" s="160"/>
      <c r="G46" s="160"/>
      <c r="H46" s="160"/>
      <c r="I46" s="161"/>
      <c r="J46" s="46"/>
    </row>
    <row r="47" spans="1:10" ht="45" customHeight="1" x14ac:dyDescent="0.25">
      <c r="A47" s="159" t="s">
        <v>200</v>
      </c>
      <c r="B47" s="160"/>
      <c r="C47" s="160"/>
      <c r="D47" s="160"/>
      <c r="E47" s="160"/>
      <c r="F47" s="160"/>
      <c r="G47" s="160"/>
      <c r="H47" s="160"/>
      <c r="I47" s="161"/>
      <c r="J47" s="46"/>
    </row>
    <row r="48" spans="1:10" ht="30" customHeight="1" thickBot="1" x14ac:dyDescent="0.3">
      <c r="A48" s="135" t="s">
        <v>201</v>
      </c>
      <c r="B48" s="136"/>
      <c r="C48" s="136"/>
      <c r="D48" s="136"/>
      <c r="E48" s="136"/>
      <c r="F48" s="136"/>
      <c r="G48" s="136"/>
      <c r="H48" s="136"/>
      <c r="I48" s="137"/>
      <c r="J48" s="41"/>
    </row>
    <row r="49" spans="1:10" ht="20.100000000000001" customHeight="1" x14ac:dyDescent="0.25">
      <c r="A49" s="120" t="s">
        <v>182</v>
      </c>
      <c r="B49" s="121"/>
      <c r="C49" s="121"/>
      <c r="D49" s="121"/>
      <c r="E49" s="121"/>
      <c r="F49" s="121"/>
      <c r="G49" s="171"/>
      <c r="H49" s="168" t="str">
        <f>+IF(AND(J51="No aplica",J52="No aplica",J53="No aplica",J54="No aplica"),"No aplica",IF(OR(J51="",J52="",J53="",J54=""),"Valide todas las variables",IF(OR(J51="No",J52="No",J53="No",J54="No"),"No cumple","Cumple")))</f>
        <v>Valide todas las variables</v>
      </c>
      <c r="I49" s="169"/>
      <c r="J49" s="170"/>
    </row>
    <row r="50" spans="1:10" ht="39.950000000000003" customHeight="1" x14ac:dyDescent="0.25">
      <c r="A50" s="132" t="s">
        <v>147</v>
      </c>
      <c r="B50" s="133"/>
      <c r="C50" s="133"/>
      <c r="D50" s="133"/>
      <c r="E50" s="133"/>
      <c r="F50" s="133"/>
      <c r="G50" s="133"/>
      <c r="H50" s="133"/>
      <c r="I50" s="134"/>
      <c r="J50" s="43" t="s">
        <v>110</v>
      </c>
    </row>
    <row r="51" spans="1:10" ht="30" customHeight="1" x14ac:dyDescent="0.25">
      <c r="A51" s="159" t="s">
        <v>173</v>
      </c>
      <c r="B51" s="160"/>
      <c r="C51" s="160"/>
      <c r="D51" s="160"/>
      <c r="E51" s="160"/>
      <c r="F51" s="160"/>
      <c r="G51" s="160"/>
      <c r="H51" s="160"/>
      <c r="I51" s="161"/>
      <c r="J51" s="46"/>
    </row>
    <row r="52" spans="1:10" ht="30" customHeight="1" x14ac:dyDescent="0.25">
      <c r="A52" s="159" t="s">
        <v>174</v>
      </c>
      <c r="B52" s="160"/>
      <c r="C52" s="160"/>
      <c r="D52" s="160"/>
      <c r="E52" s="160"/>
      <c r="F52" s="160"/>
      <c r="G52" s="160"/>
      <c r="H52" s="160"/>
      <c r="I52" s="161"/>
      <c r="J52" s="46"/>
    </row>
    <row r="53" spans="1:10" ht="30" customHeight="1" x14ac:dyDescent="0.25">
      <c r="A53" s="159" t="s">
        <v>175</v>
      </c>
      <c r="B53" s="160"/>
      <c r="C53" s="160"/>
      <c r="D53" s="160"/>
      <c r="E53" s="160"/>
      <c r="F53" s="160"/>
      <c r="G53" s="160"/>
      <c r="H53" s="160"/>
      <c r="I53" s="161"/>
      <c r="J53" s="46"/>
    </row>
    <row r="54" spans="1:10" ht="30" customHeight="1" thickBot="1" x14ac:dyDescent="0.3">
      <c r="A54" s="135" t="s">
        <v>176</v>
      </c>
      <c r="B54" s="136"/>
      <c r="C54" s="136"/>
      <c r="D54" s="136"/>
      <c r="E54" s="136"/>
      <c r="F54" s="136"/>
      <c r="G54" s="136"/>
      <c r="H54" s="136"/>
      <c r="I54" s="137"/>
      <c r="J54" s="41"/>
    </row>
    <row r="55" spans="1:10" ht="50.1" customHeight="1" x14ac:dyDescent="0.25">
      <c r="A55" s="162" t="s">
        <v>177</v>
      </c>
      <c r="B55" s="163"/>
      <c r="C55" s="163"/>
      <c r="D55" s="163"/>
      <c r="E55" s="163"/>
      <c r="F55" s="163"/>
      <c r="G55" s="163"/>
      <c r="H55" s="163"/>
      <c r="I55" s="163"/>
      <c r="J55" s="164"/>
    </row>
    <row r="56" spans="1:10" ht="200.1" customHeight="1" thickBot="1" x14ac:dyDescent="0.3">
      <c r="A56" s="165"/>
      <c r="B56" s="166"/>
      <c r="C56" s="166"/>
      <c r="D56" s="166"/>
      <c r="E56" s="166"/>
      <c r="F56" s="166"/>
      <c r="G56" s="166"/>
      <c r="H56" s="166"/>
      <c r="I56" s="166"/>
      <c r="J56" s="167"/>
    </row>
    <row r="57" spans="1:10" ht="50.1" customHeight="1" x14ac:dyDescent="0.25">
      <c r="A57" s="162" t="s">
        <v>81</v>
      </c>
      <c r="B57" s="163"/>
      <c r="C57" s="163"/>
      <c r="D57" s="163"/>
      <c r="E57" s="163"/>
      <c r="F57" s="163"/>
      <c r="G57" s="163"/>
      <c r="H57" s="163"/>
      <c r="I57" s="163"/>
      <c r="J57" s="164"/>
    </row>
    <row r="58" spans="1:10" ht="200.1" customHeight="1" thickBot="1" x14ac:dyDescent="0.3">
      <c r="A58" s="165"/>
      <c r="B58" s="166"/>
      <c r="C58" s="166"/>
      <c r="D58" s="166"/>
      <c r="E58" s="166"/>
      <c r="F58" s="166"/>
      <c r="G58" s="166"/>
      <c r="H58" s="166"/>
      <c r="I58" s="166"/>
      <c r="J58" s="167"/>
    </row>
  </sheetData>
  <sheetProtection algorithmName="SHA-512" hashValue="SVJak+en5rzu1jJ+208xDdsUYBh7wZWLULo+mwOBlS3wQ+AFkQVVFyC8o/PhLCgWxxkOJdkGt+0VITCDTcVTtw==" saltValue="PL/HZrRbv13tHQJxzUnrDg==" spinCount="100000" sheet="1" objects="1" scenarios="1"/>
  <mergeCells count="81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G12"/>
    <mergeCell ref="H12:I14"/>
    <mergeCell ref="A13:G13"/>
    <mergeCell ref="A14:G14"/>
    <mergeCell ref="A23:H23"/>
    <mergeCell ref="A15:G15"/>
    <mergeCell ref="H15:I15"/>
    <mergeCell ref="A16:I16"/>
    <mergeCell ref="A17:G17"/>
    <mergeCell ref="H17:I17"/>
    <mergeCell ref="A18:G18"/>
    <mergeCell ref="H18:I18"/>
    <mergeCell ref="A19:G19"/>
    <mergeCell ref="H19:J19"/>
    <mergeCell ref="A20:I20"/>
    <mergeCell ref="A21:H21"/>
    <mergeCell ref="A22:H22"/>
    <mergeCell ref="A35:H35"/>
    <mergeCell ref="A24:H24"/>
    <mergeCell ref="A25:H25"/>
    <mergeCell ref="A26:I26"/>
    <mergeCell ref="A27:H27"/>
    <mergeCell ref="A28:H28"/>
    <mergeCell ref="A29:H29"/>
    <mergeCell ref="A30:H30"/>
    <mergeCell ref="A31:H31"/>
    <mergeCell ref="A32:H32"/>
    <mergeCell ref="A33:H33"/>
    <mergeCell ref="A34:H34"/>
    <mergeCell ref="A47:I47"/>
    <mergeCell ref="A36:H36"/>
    <mergeCell ref="A37:H37"/>
    <mergeCell ref="A38:H38"/>
    <mergeCell ref="A39:H39"/>
    <mergeCell ref="A40:H40"/>
    <mergeCell ref="A41:G41"/>
    <mergeCell ref="H41:J41"/>
    <mergeCell ref="A42:I42"/>
    <mergeCell ref="A43:I43"/>
    <mergeCell ref="A44:I44"/>
    <mergeCell ref="A45:I45"/>
    <mergeCell ref="A46:I46"/>
    <mergeCell ref="A58:J58"/>
    <mergeCell ref="A48:I48"/>
    <mergeCell ref="A49:G49"/>
    <mergeCell ref="H49:J49"/>
    <mergeCell ref="A50:I50"/>
    <mergeCell ref="A51:I51"/>
    <mergeCell ref="A52:I52"/>
    <mergeCell ref="A53:I53"/>
    <mergeCell ref="A54:I54"/>
    <mergeCell ref="A55:J55"/>
    <mergeCell ref="A56:J56"/>
    <mergeCell ref="A57:J57"/>
  </mergeCells>
  <conditionalFormatting sqref="C2:C3 J12:J15 J17:J18 J43:J48 J51:J54">
    <cfRule type="containsBlanks" dxfId="52" priority="16">
      <formula>LEN(TRIM(C2))=0</formula>
    </cfRule>
  </conditionalFormatting>
  <conditionalFormatting sqref="C6:C8">
    <cfRule type="containsBlanks" dxfId="51" priority="1">
      <formula>LEN(TRIM(C6))=0</formula>
    </cfRule>
  </conditionalFormatting>
  <conditionalFormatting sqref="E4:E5">
    <cfRule type="containsBlanks" dxfId="50" priority="11">
      <formula>LEN(TRIM(E4))=0</formula>
    </cfRule>
  </conditionalFormatting>
  <conditionalFormatting sqref="G2">
    <cfRule type="containsBlanks" dxfId="49" priority="13">
      <formula>LEN(TRIM(G2))=0</formula>
    </cfRule>
  </conditionalFormatting>
  <conditionalFormatting sqref="H3">
    <cfRule type="containsBlanks" dxfId="48" priority="14">
      <formula>LEN(TRIM(H3))=0</formula>
    </cfRule>
  </conditionalFormatting>
  <conditionalFormatting sqref="H6:H7">
    <cfRule type="containsBlanks" dxfId="47" priority="12">
      <formula>LEN(TRIM(H6))=0</formula>
    </cfRule>
  </conditionalFormatting>
  <conditionalFormatting sqref="H10">
    <cfRule type="containsText" dxfId="46" priority="8" operator="containsText" text="No cumple">
      <formula>NOT(ISERROR(SEARCH("No cumple",H10)))</formula>
    </cfRule>
    <cfRule type="containsText" dxfId="45" priority="9" operator="containsText" text="Cumple">
      <formula>NOT(ISERROR(SEARCH("Cumple",H10)))</formula>
    </cfRule>
  </conditionalFormatting>
  <conditionalFormatting sqref="H19">
    <cfRule type="containsText" dxfId="44" priority="6" operator="containsText" text="No cumple">
      <formula>NOT(ISERROR(SEARCH("No cumple",H19)))</formula>
    </cfRule>
    <cfRule type="containsText" dxfId="43" priority="7" operator="containsText" text="Cumple">
      <formula>NOT(ISERROR(SEARCH("Cumple",H19)))</formula>
    </cfRule>
  </conditionalFormatting>
  <conditionalFormatting sqref="H41">
    <cfRule type="containsText" dxfId="42" priority="4" operator="containsText" text="No cumple">
      <formula>NOT(ISERROR(SEARCH("No cumple",H41)))</formula>
    </cfRule>
    <cfRule type="containsText" dxfId="41" priority="5" operator="containsText" text="Cumple">
      <formula>NOT(ISERROR(SEARCH("Cumple",H41)))</formula>
    </cfRule>
  </conditionalFormatting>
  <conditionalFormatting sqref="H49">
    <cfRule type="containsText" dxfId="40" priority="2" operator="containsText" text="No cumple">
      <formula>NOT(ISERROR(SEARCH("No cumple",H49)))</formula>
    </cfRule>
    <cfRule type="containsText" dxfId="39" priority="3" operator="containsText" text="Cumple">
      <formula>NOT(ISERROR(SEARCH("Cumple",H49)))</formula>
    </cfRule>
  </conditionalFormatting>
  <conditionalFormatting sqref="J2">
    <cfRule type="containsBlanks" dxfId="38" priority="15">
      <formula>LEN(TRIM(J2))=0</formula>
    </cfRule>
  </conditionalFormatting>
  <conditionalFormatting sqref="J21:J25 J27:J40">
    <cfRule type="containsBlanks" dxfId="37" priority="10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MEDIA JORNADA Y JORNADA COMPLETA RAJ SRPA&amp;R&amp;"Arial,Normal"&amp;10F1.A53.G27.P 
Versión 1 
Página &amp;P de &amp;N 
21/05/2024 
Clasificación de la Información 
Clasificada</oddHeader>
    <oddFooter>&amp;C&amp;G</oddFooter>
  </headerFooter>
  <rowBreaks count="3" manualBreakCount="3">
    <brk id="9" max="16383" man="1"/>
    <brk id="46" max="9" man="1"/>
    <brk id="5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8AB571E-5917-466A-A2C9-088AF07A4902}">
          <x14:formula1>
            <xm:f>Tablas!$E$2:$E$4</xm:f>
          </x14:formula1>
          <xm:sqref>J12:J15 J17:J18 J43:J48 J51:J54 J21:J25 J27:J40</xm:sqref>
        </x14:dataValidation>
        <x14:dataValidation type="list" allowBlank="1" showInputMessage="1" showErrorMessage="1" xr:uid="{91941997-3472-4E83-A8AB-35D2FABF34BF}">
          <x14:formula1>
            <xm:f>Tablas!$H$2:$H$6</xm:f>
          </x14:formula1>
          <xm:sqref>C3:E3</xm:sqref>
        </x14:dataValidation>
        <x14:dataValidation type="list" allowBlank="1" showInputMessage="1" showErrorMessage="1" xr:uid="{85CEDDD8-2C57-4A32-B4B4-0AFC531F7690}">
          <x14:formula1>
            <xm:f>Tablas!$L$2:$L$9</xm:f>
          </x14:formula1>
          <xm:sqref>C7:E7</xm:sqref>
        </x14:dataValidation>
        <x14:dataValidation type="list" allowBlank="1" showInputMessage="1" showErrorMessage="1" xr:uid="{716FBF35-E783-4101-9752-B43629971F05}">
          <x14:formula1>
            <xm:f>Tablas!$K$2:$K$3</xm:f>
          </x14:formula1>
          <xm:sqref>H6:J6</xm:sqref>
        </x14:dataValidation>
        <x14:dataValidation type="list" allowBlank="1" showInputMessage="1" showErrorMessage="1" xr:uid="{D6E235AE-CB2F-4CDD-8EFF-0FFB1479138E}">
          <x14:formula1>
            <xm:f>Tablas!$J$2:$J$7</xm:f>
          </x14:formula1>
          <xm:sqref>C6:E6</xm:sqref>
        </x14:dataValidation>
        <x14:dataValidation type="list" allowBlank="1" showInputMessage="1" showErrorMessage="1" xr:uid="{AC3509BC-7F77-4C74-A9CB-3F219108413F}">
          <x14:formula1>
            <xm:f>Tablas!$I$2:$I$5</xm:f>
          </x14:formula1>
          <xm:sqref>E4:J4</xm:sqref>
        </x14:dataValidation>
        <x14:dataValidation type="list" allowBlank="1" showInputMessage="1" showErrorMessage="1" xr:uid="{7541E6EE-960E-460A-B3BA-B9D606353304}">
          <x14:formula1>
            <xm:f>Tablas!$G$2:$G$3</xm:f>
          </x14:formula1>
          <xm:sqref>J2</xm:sqref>
        </x14:dataValidation>
        <x14:dataValidation type="list" allowBlank="1" showInputMessage="1" showErrorMessage="1" xr:uid="{1BC989B1-70B0-4A5F-AE03-B96E6BB7493B}">
          <x14:formula1>
            <xm:f>Tablas!$C$2</xm:f>
          </x14:formula1>
          <xm:sqref>H52:I54 H44:I48 H22:H25 H27:H40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F5C8E1-F401-483C-8244-096478D10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70C6AD-7452-457A-8828-F0ED8F4B07D8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2024-05-21T14:40:42Z</cp:lastPrinted>
  <dcterms:created xsi:type="dcterms:W3CDTF">2019-01-30T14:18:32Z</dcterms:created>
  <dcterms:modified xsi:type="dcterms:W3CDTF">2024-05-21T14:40:55Z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