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4" documentId="13_ncr:1_{790C48ED-AAC5-4021-A6C6-59BDFFAECA80}" xr6:coauthVersionLast="47" xr6:coauthVersionMax="47" xr10:uidLastSave="{1A82456F-C1B0-4EA4-AF75-6659655291D3}"/>
  <bookViews>
    <workbookView xWindow="-120" yWindow="-120" windowWidth="29040" windowHeight="15840" tabRatio="896" activeTab="11" xr2:uid="{00000000-000D-0000-FFFF-FFFF00000000}"/>
  </bookViews>
  <sheets>
    <sheet name="ACTA" sheetId="1" r:id="rId1"/>
    <sheet name="Entrev.1" sheetId="11" r:id="rId2"/>
    <sheet name="Entrev.2" sheetId="30" r:id="rId3"/>
    <sheet name="Entrev.3" sheetId="31" r:id="rId4"/>
    <sheet name="Entrev.4" sheetId="32" r:id="rId5"/>
    <sheet name="Entrev.5" sheetId="33" r:id="rId6"/>
    <sheet name="Entrev.6" sheetId="34" r:id="rId7"/>
    <sheet name="Entrev.7" sheetId="35" r:id="rId8"/>
    <sheet name="Entrev.8" sheetId="36" r:id="rId9"/>
    <sheet name="Entrev.9" sheetId="37" r:id="rId10"/>
    <sheet name="Entrev.10" sheetId="38" r:id="rId11"/>
    <sheet name="Consolidado" sheetId="5" r:id="rId12"/>
    <sheet name="Tablas" sheetId="4" state="hidden" r:id="rId13"/>
  </sheets>
  <externalReferences>
    <externalReference r:id="rId14"/>
    <externalReference r:id="rId15"/>
  </externalReferences>
  <definedNames>
    <definedName name="_ftn1" localSheetId="1">Entrev.1!#REF!</definedName>
    <definedName name="_ftn1" localSheetId="10">Entrev.10!#REF!</definedName>
    <definedName name="_ftn1" localSheetId="2">Entrev.2!#REF!</definedName>
    <definedName name="_ftn1" localSheetId="3">Entrev.3!#REF!</definedName>
    <definedName name="_ftn1" localSheetId="4">Entrev.4!#REF!</definedName>
    <definedName name="_ftn1" localSheetId="5">Entrev.5!#REF!</definedName>
    <definedName name="_ftn1" localSheetId="6">Entrev.6!#REF!</definedName>
    <definedName name="_ftn1" localSheetId="7">Entrev.7!#REF!</definedName>
    <definedName name="_ftn1" localSheetId="8">Entrev.8!#REF!</definedName>
    <definedName name="_ftn1" localSheetId="9">Entrev.9!#REF!</definedName>
    <definedName name="_ftn2" localSheetId="1">Entrev.1!#REF!</definedName>
    <definedName name="_ftn2" localSheetId="10">Entrev.10!#REF!</definedName>
    <definedName name="_ftn2" localSheetId="2">Entrev.2!#REF!</definedName>
    <definedName name="_ftn2" localSheetId="3">Entrev.3!#REF!</definedName>
    <definedName name="_ftn2" localSheetId="4">Entrev.4!#REF!</definedName>
    <definedName name="_ftn2" localSheetId="5">Entrev.5!#REF!</definedName>
    <definedName name="_ftn2" localSheetId="6">Entrev.6!#REF!</definedName>
    <definedName name="_ftn2" localSheetId="7">Entrev.7!#REF!</definedName>
    <definedName name="_ftn2" localSheetId="8">Entrev.8!#REF!</definedName>
    <definedName name="_ftn2" localSheetId="9">Entrev.9!#REF!</definedName>
    <definedName name="_ftn3" localSheetId="1">Entrev.1!#REF!</definedName>
    <definedName name="_ftn3" localSheetId="10">Entrev.10!#REF!</definedName>
    <definedName name="_ftn3" localSheetId="2">Entrev.2!#REF!</definedName>
    <definedName name="_ftn3" localSheetId="3">Entrev.3!#REF!</definedName>
    <definedName name="_ftn3" localSheetId="4">Entrev.4!#REF!</definedName>
    <definedName name="_ftn3" localSheetId="5">Entrev.5!#REF!</definedName>
    <definedName name="_ftn3" localSheetId="6">Entrev.6!#REF!</definedName>
    <definedName name="_ftn3" localSheetId="7">Entrev.7!#REF!</definedName>
    <definedName name="_ftn3" localSheetId="8">Entrev.8!#REF!</definedName>
    <definedName name="_ftn3" localSheetId="9">Entrev.9!#REF!</definedName>
    <definedName name="_ftn4" localSheetId="1">Entrev.1!#REF!</definedName>
    <definedName name="_ftn4" localSheetId="10">Entrev.10!#REF!</definedName>
    <definedName name="_ftn4" localSheetId="2">Entrev.2!#REF!</definedName>
    <definedName name="_ftn4" localSheetId="3">Entrev.3!#REF!</definedName>
    <definedName name="_ftn4" localSheetId="4">Entrev.4!#REF!</definedName>
    <definedName name="_ftn4" localSheetId="5">Entrev.5!#REF!</definedName>
    <definedName name="_ftn4" localSheetId="6">Entrev.6!#REF!</definedName>
    <definedName name="_ftn4" localSheetId="7">Entrev.7!#REF!</definedName>
    <definedName name="_ftn4" localSheetId="8">Entrev.8!#REF!</definedName>
    <definedName name="_ftn4" localSheetId="9">Entrev.9!#REF!</definedName>
    <definedName name="_ftnref1" localSheetId="1">Entrev.1!$A$12</definedName>
    <definedName name="_ftnref1" localSheetId="10">Entrev.10!$A$12</definedName>
    <definedName name="_ftnref1" localSheetId="2">Entrev.2!$A$12</definedName>
    <definedName name="_ftnref1" localSheetId="3">Entrev.3!$A$12</definedName>
    <definedName name="_ftnref1" localSheetId="4">Entrev.4!$A$12</definedName>
    <definedName name="_ftnref1" localSheetId="5">Entrev.5!$A$12</definedName>
    <definedName name="_ftnref1" localSheetId="6">Entrev.6!$A$12</definedName>
    <definedName name="_ftnref1" localSheetId="7">Entrev.7!$A$12</definedName>
    <definedName name="_ftnref1" localSheetId="8">Entrev.8!$A$12</definedName>
    <definedName name="_ftnref1" localSheetId="9">Entrev.9!$A$12</definedName>
    <definedName name="_ftnref2" localSheetId="1">Entrev.1!$A$15</definedName>
    <definedName name="_ftnref2" localSheetId="10">Entrev.10!$A$15</definedName>
    <definedName name="_ftnref2" localSheetId="2">Entrev.2!$A$15</definedName>
    <definedName name="_ftnref2" localSheetId="3">Entrev.3!$A$15</definedName>
    <definedName name="_ftnref2" localSheetId="4">Entrev.4!$A$15</definedName>
    <definedName name="_ftnref2" localSheetId="5">Entrev.5!$A$15</definedName>
    <definedName name="_ftnref2" localSheetId="6">Entrev.6!$A$15</definedName>
    <definedName name="_ftnref2" localSheetId="7">Entrev.7!$A$15</definedName>
    <definedName name="_ftnref2" localSheetId="8">Entrev.8!$A$15</definedName>
    <definedName name="_ftnref2" localSheetId="9">Entrev.9!$A$15</definedName>
    <definedName name="_ftnref3" localSheetId="1">Entrev.1!$A$16</definedName>
    <definedName name="_ftnref3" localSheetId="10">Entrev.10!$A$16</definedName>
    <definedName name="_ftnref3" localSheetId="2">Entrev.2!$A$16</definedName>
    <definedName name="_ftnref3" localSheetId="3">Entrev.3!$A$16</definedName>
    <definedName name="_ftnref3" localSheetId="4">Entrev.4!$A$16</definedName>
    <definedName name="_ftnref3" localSheetId="5">Entrev.5!$A$16</definedName>
    <definedName name="_ftnref3" localSheetId="6">Entrev.6!$A$16</definedName>
    <definedName name="_ftnref3" localSheetId="7">Entrev.7!$A$16</definedName>
    <definedName name="_ftnref3" localSheetId="8">Entrev.8!$A$16</definedName>
    <definedName name="_ftnref3" localSheetId="9">Entrev.9!$A$16</definedName>
    <definedName name="_ftnref4" localSheetId="1">Entrev.1!$A$17</definedName>
    <definedName name="_ftnref4" localSheetId="10">Entrev.10!$A$17</definedName>
    <definedName name="_ftnref4" localSheetId="2">Entrev.2!$A$17</definedName>
    <definedName name="_ftnref4" localSheetId="3">Entrev.3!$A$17</definedName>
    <definedName name="_ftnref4" localSheetId="4">Entrev.4!$A$17</definedName>
    <definedName name="_ftnref4" localSheetId="5">Entrev.5!$A$17</definedName>
    <definedName name="_ftnref4" localSheetId="6">Entrev.6!$A$17</definedName>
    <definedName name="_ftnref4" localSheetId="7">Entrev.7!$A$17</definedName>
    <definedName name="_ftnref4" localSheetId="8">Entrev.8!$A$17</definedName>
    <definedName name="_ftnref4" localSheetId="9">Entrev.9!$A$17</definedName>
    <definedName name="_xlnm.Print_Area" localSheetId="0">ACTA!$A$1:$K$48</definedName>
    <definedName name="Planes">[1]Parametros!#REF!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IU10" i="5"/>
  <c r="IT10" i="5"/>
  <c r="IS10" i="5"/>
  <c r="IR10" i="5"/>
  <c r="IQ10" i="5"/>
  <c r="IP10" i="5"/>
  <c r="IO10" i="5"/>
  <c r="IN10" i="5"/>
  <c r="IM10" i="5"/>
  <c r="IL10" i="5"/>
  <c r="IK10" i="5"/>
  <c r="IJ10" i="5"/>
  <c r="II10" i="5"/>
  <c r="IH10" i="5"/>
  <c r="IG10" i="5"/>
  <c r="IF10" i="5"/>
  <c r="IE10" i="5"/>
  <c r="ID10" i="5"/>
  <c r="HS10" i="5"/>
  <c r="HR10" i="5"/>
  <c r="HQ10" i="5"/>
  <c r="HP10" i="5"/>
  <c r="HO10" i="5"/>
  <c r="HN10" i="5"/>
  <c r="HM10" i="5"/>
  <c r="HL10" i="5"/>
  <c r="HK10" i="5"/>
  <c r="HJ10" i="5"/>
  <c r="HI10" i="5"/>
  <c r="HH10" i="5"/>
  <c r="GY10" i="5"/>
  <c r="GX10" i="5"/>
  <c r="GW10" i="5"/>
  <c r="GV10" i="5"/>
  <c r="GU10" i="5"/>
  <c r="GT10" i="5"/>
  <c r="GS10" i="5"/>
  <c r="GR10" i="5"/>
  <c r="GQ10" i="5"/>
  <c r="GP10" i="5"/>
  <c r="GO10" i="5"/>
  <c r="GN10" i="5"/>
  <c r="GE10" i="5"/>
  <c r="GD10" i="5"/>
  <c r="GC10" i="5"/>
  <c r="GB10" i="5"/>
  <c r="GA10" i="5"/>
  <c r="FZ10" i="5"/>
  <c r="FY10" i="5"/>
  <c r="FX10" i="5"/>
  <c r="FW10" i="5"/>
  <c r="FV10" i="5"/>
  <c r="FU10" i="5"/>
  <c r="FT10" i="5"/>
  <c r="FK10" i="5"/>
  <c r="FJ10" i="5"/>
  <c r="FI10" i="5"/>
  <c r="FH10" i="5"/>
  <c r="FG10" i="5"/>
  <c r="FF10" i="5"/>
  <c r="FE10" i="5"/>
  <c r="FD10" i="5"/>
  <c r="FC10" i="5"/>
  <c r="FB10" i="5"/>
  <c r="FA10" i="5"/>
  <c r="EZ10" i="5"/>
  <c r="EQ10" i="5"/>
  <c r="EP10" i="5"/>
  <c r="EO10" i="5"/>
  <c r="EN10" i="5"/>
  <c r="EM10" i="5"/>
  <c r="EL10" i="5"/>
  <c r="EK10" i="5"/>
  <c r="EJ10" i="5"/>
  <c r="EI10" i="5"/>
  <c r="EH10" i="5"/>
  <c r="EG10" i="5"/>
  <c r="EF10" i="5"/>
  <c r="DW10" i="5"/>
  <c r="DV10" i="5"/>
  <c r="DU10" i="5"/>
  <c r="DT10" i="5"/>
  <c r="DS10" i="5"/>
  <c r="DR10" i="5"/>
  <c r="DQ10" i="5"/>
  <c r="DP10" i="5"/>
  <c r="DO10" i="5"/>
  <c r="DN10" i="5"/>
  <c r="DM10" i="5"/>
  <c r="DL10" i="5"/>
  <c r="DC10" i="5"/>
  <c r="DB10" i="5"/>
  <c r="DA10" i="5"/>
  <c r="CZ10" i="5"/>
  <c r="CY10" i="5"/>
  <c r="CX10" i="5"/>
  <c r="CW10" i="5"/>
  <c r="CV10" i="5"/>
  <c r="CU10" i="5"/>
  <c r="CT10" i="5"/>
  <c r="CS10" i="5"/>
  <c r="CR10" i="5"/>
  <c r="CI10" i="5"/>
  <c r="CH10" i="5"/>
  <c r="CG10" i="5"/>
  <c r="CF10" i="5"/>
  <c r="CE10" i="5"/>
  <c r="CD10" i="5"/>
  <c r="CC10" i="5"/>
  <c r="CB10" i="5"/>
  <c r="CA10" i="5"/>
  <c r="BZ10" i="5"/>
  <c r="BY10" i="5"/>
  <c r="BX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J36" i="1"/>
  <c r="J33" i="1"/>
  <c r="J30" i="1"/>
  <c r="J27" i="1"/>
  <c r="J24" i="1"/>
  <c r="J21" i="1"/>
  <c r="I36" i="1"/>
  <c r="I33" i="1"/>
  <c r="I30" i="1"/>
  <c r="I27" i="1"/>
  <c r="I24" i="1"/>
  <c r="I21" i="1"/>
  <c r="H36" i="1"/>
  <c r="H33" i="1"/>
  <c r="H30" i="1"/>
  <c r="H27" i="1"/>
  <c r="H24" i="1"/>
  <c r="H21" i="1"/>
  <c r="G36" i="1"/>
  <c r="G33" i="1"/>
  <c r="G30" i="1"/>
  <c r="G27" i="1"/>
  <c r="G24" i="1"/>
  <c r="G21" i="1"/>
  <c r="F36" i="1"/>
  <c r="F33" i="1"/>
  <c r="F30" i="1"/>
  <c r="F27" i="1"/>
  <c r="F24" i="1"/>
  <c r="F21" i="1"/>
  <c r="E36" i="1"/>
  <c r="E33" i="1"/>
  <c r="E30" i="1"/>
  <c r="E27" i="1"/>
  <c r="E24" i="1"/>
  <c r="E21" i="1"/>
  <c r="D36" i="1"/>
  <c r="D33" i="1"/>
  <c r="D30" i="1"/>
  <c r="D27" i="1"/>
  <c r="D24" i="1"/>
  <c r="D21" i="1"/>
  <c r="C36" i="1"/>
  <c r="C33" i="1"/>
  <c r="C30" i="1"/>
  <c r="C27" i="1"/>
  <c r="C24" i="1"/>
  <c r="C21" i="1"/>
  <c r="B36" i="1"/>
  <c r="B33" i="1"/>
  <c r="B30" i="1"/>
  <c r="B27" i="1"/>
  <c r="B24" i="1"/>
  <c r="B21" i="1"/>
  <c r="H82" i="38"/>
  <c r="H60" i="38"/>
  <c r="H41" i="38"/>
  <c r="H33" i="38"/>
  <c r="H21" i="38"/>
  <c r="H10" i="38"/>
  <c r="H82" i="37"/>
  <c r="H60" i="37"/>
  <c r="H41" i="37"/>
  <c r="H33" i="37"/>
  <c r="H21" i="37"/>
  <c r="H10" i="37"/>
  <c r="H82" i="36"/>
  <c r="H60" i="36"/>
  <c r="H41" i="36"/>
  <c r="H33" i="36"/>
  <c r="H21" i="36"/>
  <c r="H10" i="36"/>
  <c r="H82" i="35"/>
  <c r="H60" i="35"/>
  <c r="H41" i="35"/>
  <c r="H33" i="35"/>
  <c r="H21" i="35"/>
  <c r="H10" i="35"/>
  <c r="H82" i="34"/>
  <c r="H60" i="34"/>
  <c r="H41" i="34"/>
  <c r="H33" i="34"/>
  <c r="H21" i="34"/>
  <c r="H10" i="34"/>
  <c r="H82" i="33"/>
  <c r="H60" i="33"/>
  <c r="H41" i="33"/>
  <c r="H33" i="33"/>
  <c r="H21" i="33"/>
  <c r="H10" i="33"/>
  <c r="H82" i="32"/>
  <c r="H60" i="32"/>
  <c r="H41" i="32"/>
  <c r="H33" i="32"/>
  <c r="H21" i="32"/>
  <c r="H10" i="32"/>
  <c r="H82" i="31"/>
  <c r="H60" i="31"/>
  <c r="H41" i="31"/>
  <c r="H33" i="31"/>
  <c r="H21" i="31"/>
  <c r="H10" i="31"/>
  <c r="H82" i="30"/>
  <c r="H60" i="30"/>
  <c r="H41" i="30"/>
  <c r="H33" i="30"/>
  <c r="H21" i="30"/>
  <c r="H10" i="30"/>
  <c r="H60" i="11" l="1"/>
  <c r="GK10" i="5" s="1"/>
  <c r="H41" i="11"/>
  <c r="HW10" i="5" s="1"/>
  <c r="H33" i="11"/>
  <c r="FN10" i="5" s="1"/>
  <c r="H21" i="11"/>
  <c r="GG10" i="5" s="1"/>
  <c r="H10" i="11"/>
  <c r="GZ10" i="5" s="1"/>
  <c r="H82" i="11"/>
  <c r="IA10" i="5" s="1"/>
  <c r="AU10" i="5"/>
  <c r="AT10" i="5"/>
  <c r="AS10" i="5"/>
  <c r="AR10" i="5"/>
  <c r="AQ10" i="5"/>
  <c r="AP10" i="5"/>
  <c r="AO10" i="5"/>
  <c r="AN10" i="5"/>
  <c r="AM10" i="5"/>
  <c r="AL10" i="5"/>
  <c r="AK10" i="5"/>
  <c r="AJ10" i="5"/>
  <c r="IV10" i="5"/>
  <c r="IW10" i="5"/>
  <c r="IX10" i="5"/>
  <c r="IY10" i="5"/>
  <c r="IZ10" i="5"/>
  <c r="JA10" i="5"/>
  <c r="JB10" i="5"/>
  <c r="JC10" i="5"/>
  <c r="JD10" i="5"/>
  <c r="JE10" i="5"/>
  <c r="JF10" i="5"/>
  <c r="JG10" i="5"/>
  <c r="JH10" i="5"/>
  <c r="JI10" i="5"/>
  <c r="JJ10" i="5"/>
  <c r="JK10" i="5"/>
  <c r="IC10" i="5"/>
  <c r="IB10" i="5"/>
  <c r="EC10" i="5" l="1"/>
  <c r="BP10" i="5"/>
  <c r="GH10" i="5"/>
  <c r="ER10" i="5"/>
  <c r="CM10" i="5"/>
  <c r="HE10" i="5"/>
  <c r="HT10" i="5"/>
  <c r="FO10" i="5"/>
  <c r="CQ10" i="5"/>
  <c r="DF10" i="5"/>
  <c r="FS10" i="5"/>
  <c r="CJ10" i="5"/>
  <c r="FL10" i="5"/>
  <c r="BQ10" i="5"/>
  <c r="ES10" i="5"/>
  <c r="HU10" i="5"/>
  <c r="DZ10" i="5"/>
  <c r="HB10" i="5"/>
  <c r="DG10" i="5"/>
  <c r="GI10" i="5"/>
  <c r="BU10" i="5"/>
  <c r="EW10" i="5"/>
  <c r="HY10" i="5"/>
  <c r="DK10" i="5"/>
  <c r="GM10" i="5"/>
  <c r="DY10" i="5"/>
  <c r="HA10" i="5"/>
  <c r="DD10" i="5"/>
  <c r="GF10" i="5"/>
  <c r="CK10" i="5"/>
  <c r="FM10" i="5"/>
  <c r="BR10" i="5"/>
  <c r="ET10" i="5"/>
  <c r="HV10" i="5"/>
  <c r="EA10" i="5"/>
  <c r="HC10" i="5"/>
  <c r="CO10" i="5"/>
  <c r="FQ10" i="5"/>
  <c r="EE10" i="5"/>
  <c r="HG10" i="5"/>
  <c r="DX10" i="5"/>
  <c r="DE10" i="5"/>
  <c r="CL10" i="5"/>
  <c r="BS10" i="5"/>
  <c r="EU10" i="5"/>
  <c r="DI10" i="5"/>
  <c r="BW10" i="5"/>
  <c r="EY10" i="5"/>
  <c r="A36" i="1"/>
  <c r="A33" i="1"/>
  <c r="A27" i="1"/>
  <c r="A30" i="1"/>
  <c r="A24" i="1"/>
  <c r="A21" i="1"/>
  <c r="K34" i="1" l="1"/>
  <c r="AI10" i="5" s="1"/>
  <c r="BC10" i="5"/>
  <c r="K31" i="1"/>
  <c r="AG10" i="5" s="1"/>
  <c r="BA10" i="5"/>
  <c r="K28" i="1"/>
  <c r="AE10" i="5" s="1"/>
  <c r="AY10" i="5"/>
  <c r="K25" i="1"/>
  <c r="AD10" i="5" s="1"/>
  <c r="AX10" i="5"/>
  <c r="K22" i="1"/>
  <c r="AC10" i="5" s="1"/>
  <c r="AW10" i="5"/>
  <c r="K19" i="1"/>
  <c r="AV10" i="5"/>
  <c r="I1" i="1" l="1"/>
  <c r="JL10" i="5" s="1"/>
  <c r="AB10" i="5"/>
  <c r="C10" i="5"/>
  <c r="B10" i="5"/>
  <c r="AA10" i="5"/>
  <c r="Z10" i="5"/>
  <c r="V10" i="5" l="1"/>
  <c r="U10" i="5"/>
  <c r="S10" i="5"/>
  <c r="R10" i="5"/>
  <c r="P10" i="5"/>
  <c r="O10" i="5"/>
  <c r="A10" i="5" l="1"/>
  <c r="JM10" i="5" l="1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</calcChain>
</file>

<file path=xl/sharedStrings.xml><?xml version="1.0" encoding="utf-8"?>
<sst xmlns="http://schemas.openxmlformats.org/spreadsheetml/2006/main" count="1934" uniqueCount="246">
  <si>
    <t>Número de visita</t>
  </si>
  <si>
    <t>Datos de la entidad contratista</t>
  </si>
  <si>
    <t>Regional</t>
  </si>
  <si>
    <t>Entidad contratista</t>
  </si>
  <si>
    <t>NIT Entidad Contratista</t>
  </si>
  <si>
    <t>Nombre de la sede de atención</t>
  </si>
  <si>
    <t>Nombre Representante Legal EC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</si>
  <si>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</si>
  <si>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</si>
  <si>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</si>
  <si>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</si>
  <si>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</si>
  <si>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</si>
  <si>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</si>
  <si>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Modalidad</t>
  </si>
  <si>
    <t xml:space="preserve">Jornada de atención </t>
  </si>
  <si>
    <t>Población que atiende</t>
  </si>
  <si>
    <t>No. Contrato</t>
  </si>
  <si>
    <t>Cupos contratados</t>
  </si>
  <si>
    <t>Fecha de inicio del contrato</t>
  </si>
  <si>
    <t>Fecha de finalización del contrato</t>
  </si>
  <si>
    <t>Valor del contrato</t>
  </si>
  <si>
    <t>Nombre del Supervisor del Contrato</t>
  </si>
  <si>
    <t>Código EC</t>
  </si>
  <si>
    <t>Cumple</t>
  </si>
  <si>
    <t>No Cumple</t>
  </si>
  <si>
    <t>X</t>
  </si>
  <si>
    <t># Visita</t>
  </si>
  <si>
    <t>Opciones</t>
  </si>
  <si>
    <t>Seleccionar</t>
  </si>
  <si>
    <t>Variable no aplica</t>
  </si>
  <si>
    <t>Cumple variable</t>
  </si>
  <si>
    <t>No cumple variable</t>
  </si>
  <si>
    <t>Cumplimiento</t>
  </si>
  <si>
    <t>Si</t>
  </si>
  <si>
    <t>No</t>
  </si>
  <si>
    <t>No aplica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</si>
  <si>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</si>
  <si>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</si>
  <si>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</si>
  <si>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</si>
  <si>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</si>
  <si>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</si>
  <si>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Fecha de la visita</t>
  </si>
  <si>
    <t>Técnico</t>
  </si>
  <si>
    <t>CC</t>
  </si>
  <si>
    <t>Firma</t>
  </si>
  <si>
    <t>Teléfono</t>
  </si>
  <si>
    <t>Profesión</t>
  </si>
  <si>
    <t>1. Nombre</t>
  </si>
  <si>
    <t>2. Nombre</t>
  </si>
  <si>
    <t>3. Nombre</t>
  </si>
  <si>
    <t>4. Nombre</t>
  </si>
  <si>
    <t>Obligación</t>
  </si>
  <si>
    <t>Profesional 1 ICBF</t>
  </si>
  <si>
    <t>Profesional 2 ICBF</t>
  </si>
  <si>
    <t>Profesional 3 ICBF</t>
  </si>
  <si>
    <t>Profesional 4 ICBF</t>
  </si>
  <si>
    <t>Clasificación de la Información 
Clasificada</t>
  </si>
  <si>
    <t>Página 1 de 1</t>
  </si>
  <si>
    <t>Subdirección</t>
  </si>
  <si>
    <t>Tipo de discapacidad</t>
  </si>
  <si>
    <t>Fecha SECOP aprobación de la póliza</t>
  </si>
  <si>
    <t>Cargo del supervisor del contrato</t>
  </si>
  <si>
    <t>Porcentaje Global</t>
  </si>
  <si>
    <t>Rango</t>
  </si>
  <si>
    <t>Fecha de nacimiento</t>
  </si>
  <si>
    <t>No. SIM</t>
  </si>
  <si>
    <t>Sexo</t>
  </si>
  <si>
    <t>Nacionalidad</t>
  </si>
  <si>
    <t>Autoridad administrativa responsable</t>
  </si>
  <si>
    <t>Nombre autoridad administrativa responsable</t>
  </si>
  <si>
    <t>Escolaridad</t>
  </si>
  <si>
    <t>Discapacidad</t>
  </si>
  <si>
    <t>OBLIGACIONES - VARIABLES</t>
  </si>
  <si>
    <t xml:space="preserve">I. DOTACIÓN BÁSICA DE USUARIOS - DORMITORIO </t>
  </si>
  <si>
    <t xml:space="preserve">II. DOTACIÓN PERSONAL - ELEMENTOS </t>
  </si>
  <si>
    <t>Es nueva</t>
  </si>
  <si>
    <t>IV. DOTACIÓN DE ASEO E HIGIENE</t>
  </si>
  <si>
    <t>Pregunte al usuario si cuenta diariamente con los elementos de uso común, siguientes:</t>
  </si>
  <si>
    <t>Bloqueador solar</t>
  </si>
  <si>
    <t>Champú</t>
  </si>
  <si>
    <t>Papel higiénico</t>
  </si>
  <si>
    <t>Talco para pies</t>
  </si>
  <si>
    <t>Pregunte al usuario si cuenta con los elementos de uso personal, siguientes:</t>
  </si>
  <si>
    <t>Cepillo de dientes</t>
  </si>
  <si>
    <t>Cepillo o peinilla para el cabello</t>
  </si>
  <si>
    <t>VII. ACTIVIDADES CULTURALES, RECREATIVAS Y DEPORTIVAS</t>
  </si>
  <si>
    <t>OBSERVACIONES GENERALES DEL PROFESIONAL
Registre las observaciones que tenga durante la aplicación de la entrevista.</t>
  </si>
  <si>
    <t>Autoridad administrativa</t>
  </si>
  <si>
    <t>Tipo Discapacidad</t>
  </si>
  <si>
    <t>Hombre</t>
  </si>
  <si>
    <t>Mujer</t>
  </si>
  <si>
    <t>Colombiano</t>
  </si>
  <si>
    <t>Venezolano</t>
  </si>
  <si>
    <t>Ecuatoriano</t>
  </si>
  <si>
    <t>Peruano</t>
  </si>
  <si>
    <t>Otro</t>
  </si>
  <si>
    <t>Comisario de familia</t>
  </si>
  <si>
    <t>Defensor de familia</t>
  </si>
  <si>
    <t>Primaria completa</t>
  </si>
  <si>
    <t>Primaria incompleta</t>
  </si>
  <si>
    <t>Secundaria incompleta</t>
  </si>
  <si>
    <t>Universitario</t>
  </si>
  <si>
    <t>Autoridad tradicional indígena</t>
  </si>
  <si>
    <t>Autoridad judicial</t>
  </si>
  <si>
    <t>Tecnológico</t>
  </si>
  <si>
    <t>Intelectual</t>
  </si>
  <si>
    <t>Psicosocial</t>
  </si>
  <si>
    <t>Visual</t>
  </si>
  <si>
    <t>Auditiva</t>
  </si>
  <si>
    <t>Sordoceguera</t>
  </si>
  <si>
    <t>Otra</t>
  </si>
  <si>
    <t>Múltiple</t>
  </si>
  <si>
    <t>Física</t>
  </si>
  <si>
    <t>¿Cuál?</t>
  </si>
  <si>
    <t>III. DOTACIÓN PERSONAL – CARACTERÍSTICAS</t>
  </si>
  <si>
    <t>Respuesta</t>
  </si>
  <si>
    <t>Tipo de documento de identidad</t>
  </si>
  <si>
    <t>Registro civil</t>
  </si>
  <si>
    <t>Tarjeta de identidad</t>
  </si>
  <si>
    <t>Sin documento</t>
  </si>
  <si>
    <t>Cedula de ciudadanía</t>
  </si>
  <si>
    <t>Sin Información</t>
  </si>
  <si>
    <t>Documento extranjería</t>
  </si>
  <si>
    <t>Entrevistado 1</t>
  </si>
  <si>
    <t>Entrevistado 2</t>
  </si>
  <si>
    <t>Entrevistado 3</t>
  </si>
  <si>
    <t>Entrevistado 4</t>
  </si>
  <si>
    <t>Entrevistado 5</t>
  </si>
  <si>
    <t>Entrevistado 6</t>
  </si>
  <si>
    <t>Entrevistado 7</t>
  </si>
  <si>
    <t>Entrevistado 8</t>
  </si>
  <si>
    <t>Entrevistado 9</t>
  </si>
  <si>
    <t>Entrevistado 10</t>
  </si>
  <si>
    <t>PROFESIONALES DEL ICBF QUE REALIZAN LAS ENTREVISTAS</t>
  </si>
  <si>
    <t>Fecha de aplicación (dd/mm/aaaa)</t>
  </si>
  <si>
    <t>Ciclo de entrevistas</t>
  </si>
  <si>
    <t>1 Ciclo</t>
  </si>
  <si>
    <t>2 Ciclo</t>
  </si>
  <si>
    <t>3 Ciclo</t>
  </si>
  <si>
    <t>4 Ciclo</t>
  </si>
  <si>
    <t>5 Ciclo</t>
  </si>
  <si>
    <t>6 Ciclo</t>
  </si>
  <si>
    <t>7 Ciclo</t>
  </si>
  <si>
    <t>8 Ciclo</t>
  </si>
  <si>
    <t>Fecha de ingreso</t>
  </si>
  <si>
    <t>Datos personales</t>
  </si>
  <si>
    <t>OBLIGACIONES</t>
  </si>
  <si>
    <t>Versión 1</t>
  </si>
  <si>
    <t>% Cumplimiento</t>
  </si>
  <si>
    <t>OBSERVACIONES GENERALES DEL NIÑO, NIÑA O ADOLESCENTE</t>
  </si>
  <si>
    <t>OBSERVACIONES GENERALES DEL PROFESIONAL</t>
  </si>
  <si>
    <t xml:space="preserve">	Una cama con sus partes ajustadas (puede ser planchón en concreto, hamaca o chinchorro) y con toldillo, de acuerdo con la necesidad</t>
  </si>
  <si>
    <t xml:space="preserve">	Un colchón o colchoneta de 15 centímetros de grosor o más (en material retardante al fuego, puede no requerirse cuando se aplique enfoque étnico) sin espumas o algodón por fuera. </t>
  </si>
  <si>
    <t xml:space="preserve">	Un caucho protector para colchón o colchoneta. Puede ser en material antifluido o caucho, debe estar en buenas condiciones; sin rotos ni descosido. </t>
  </si>
  <si>
    <t>Una almohada en buen estado sin rotos, ni descosida, ni manchas (pueden no requerirse cuando se aplique enfoque étnico).</t>
  </si>
  <si>
    <t xml:space="preserve">	Un juego de cama (funda, sábana y sobre sábana) en buen estado, sin rotos, ni descosidos, ni manchas. </t>
  </si>
  <si>
    <t xml:space="preserve">	Un cubre lecho o colcha según clima, sin rotos, descosidos, ni manchas.</t>
  </si>
  <si>
    <t xml:space="preserve">	Un closet, armario, locker u organizador para guardar elementos personales, elaborado en material de acuerdo con el clima, diseño de infraestructura y/o circunstancias y características de la población. </t>
  </si>
  <si>
    <t xml:space="preserve">	Ventilador según el clima.</t>
  </si>
  <si>
    <t xml:space="preserve">	Una cobija o manta según clima, en buen estado sin rotos, descosidos, ni manchas. </t>
  </si>
  <si>
    <t xml:space="preserve">	Pregunte al adolescente o joven, si cuenta con la dotación básica y luego pídale que lo lleve a su dormitorio para verificar el número de elementos y las condiciones de la dotación básica.</t>
  </si>
  <si>
    <t>Solicite al coordinador o persona responsable del vestuario, que le indique dónde se encuentra la dotación personal de cada niño, adolescente o joven. Pídale al usuario que lo acompañe y le permita verificar que cuente con los elementos siguientes:</t>
  </si>
  <si>
    <t>Toalla de uso personal</t>
  </si>
  <si>
    <t>Pregunte al adolescente o joven sobre el vestuario que ha recibido</t>
  </si>
  <si>
    <t>La dotación es solo para tu uso personal</t>
  </si>
  <si>
    <t>Los materiales son adecuados para el clima</t>
  </si>
  <si>
    <t>Es adecuado a tu identidad de género</t>
  </si>
  <si>
    <t>Es de tu talla, siempre está en buen estado (sin rotos, no esté descosida, deteriorada, descolorida, sin remiendos, etc.)</t>
  </si>
  <si>
    <t>El vestuario que te entregan vulnera o afecta el libre desarrollo de su personalidad.</t>
  </si>
  <si>
    <t>Jabón de cuerpo líquido</t>
  </si>
  <si>
    <t>Toallas higiénicas según necesidad</t>
  </si>
  <si>
    <t>Crema de manos y cuerpo si se requiere</t>
  </si>
  <si>
    <t>Solicite a la persona responsable si el operador lleva un control de la entrega y uso adecuado, que permita los adolescentes y jóvenes cuenten diariamente con ellos.</t>
  </si>
  <si>
    <t>Desodorante</t>
  </si>
  <si>
    <t>Máquina de afeitar según necesidad</t>
  </si>
  <si>
    <t>2 sobres por semana</t>
  </si>
  <si>
    <t>12 al año</t>
  </si>
  <si>
    <t>1 por año</t>
  </si>
  <si>
    <t>Según decisión del usuario</t>
  </si>
  <si>
    <t>Pregunte al adolescente o joven:</t>
  </si>
  <si>
    <t>Pregunte al adolescente o joven si la modalidad cuenta con:</t>
  </si>
  <si>
    <t>Papelógrafo</t>
  </si>
  <si>
    <t>Pinceles tamaño 4</t>
  </si>
  <si>
    <t>Pinceles tamaño 5</t>
  </si>
  <si>
    <t>Pinceles tamaño 6</t>
  </si>
  <si>
    <t>Lápices No. 2</t>
  </si>
  <si>
    <t>Vasos plásticos porta pinceles</t>
  </si>
  <si>
    <t>Taja lápiz</t>
  </si>
  <si>
    <t>Cajas de colores básicos por 12 unidades</t>
  </si>
  <si>
    <t>Cajas de crayones gruesos de diferentes colores</t>
  </si>
  <si>
    <t>Cajas de marcadores medianos de diferentes colores</t>
  </si>
  <si>
    <t>Tijeras plásticas de punta redonda</t>
  </si>
  <si>
    <t>Cartulina Bristol de diferentes colores, por octavos</t>
  </si>
  <si>
    <t>Vinilos colores básicos (amarillo, azul, rojo, blanco y negro)</t>
  </si>
  <si>
    <t>Papel silueta por octavos colores básicos (amarillo, azul, rojo, naranja, verde, violeta, blanco y negro)</t>
  </si>
  <si>
    <t>1 x C/20</t>
  </si>
  <si>
    <t>1 x C/10</t>
  </si>
  <si>
    <t>1 x C/50</t>
  </si>
  <si>
    <t>1 x 50</t>
  </si>
  <si>
    <t>10 x 20</t>
  </si>
  <si>
    <t>40 x 20</t>
  </si>
  <si>
    <t>30 x 20</t>
  </si>
  <si>
    <t>El código de ética está expuesto o publicado en un lugar visible.</t>
  </si>
  <si>
    <t>Los profesionales de esta modalidad te han socializado el código de ética</t>
  </si>
  <si>
    <t>Te han informado que puedes denunciar las faltas al código de ética</t>
  </si>
  <si>
    <t>OBSERVACIONES GENERALES DEL ADOLESCENTE O JOVEN
Registre las observaciones, sugerencias o peticiones que tenga el adolescente o joven, durante la aplicación de la entrevista.</t>
  </si>
  <si>
    <t>V. DOTACIÓN ESCOLAR</t>
  </si>
  <si>
    <t>V. DOTACIÓN DE ELEMENTOS LÚDICO DEPORTIVOS Y CENTRO DE INTERÉS - ARTES</t>
  </si>
  <si>
    <t>VI. CÓDIGO DE ÉTICA</t>
  </si>
  <si>
    <t>Blusa, camiseta o camisa</t>
  </si>
  <si>
    <t>Pantalón o sudadera</t>
  </si>
  <si>
    <t>Medias</t>
  </si>
  <si>
    <t>Panty o calzoncillos</t>
  </si>
  <si>
    <t>Brasier o formador</t>
  </si>
  <si>
    <t>Pijama</t>
  </si>
  <si>
    <t>Tenis o zapatos</t>
  </si>
  <si>
    <t>Chancletas o calzado o crocs</t>
  </si>
  <si>
    <t>Saco según clima</t>
  </si>
  <si>
    <t>Crema dental pequeña</t>
  </si>
  <si>
    <t>Gel antibacterial</t>
  </si>
  <si>
    <t>Tapabocas reutilizable de uso personal elaborados en tela antifluido</t>
  </si>
  <si>
    <t>Corte de pelo</t>
  </si>
  <si>
    <t>En esta institución cuentas con:</t>
  </si>
  <si>
    <t xml:space="preserve">Juegos de mesa (loterías, dominós, ajedrez, parqués, otros) </t>
  </si>
  <si>
    <t>Mesa ping pong con raquetas.</t>
  </si>
  <si>
    <t xml:space="preserve">Implementos para actividades varias (aros, frisbee, lazos, conos, discos, platillos, etc.) </t>
  </si>
  <si>
    <t>Mallas para basquetbol, voleibol, microfútbol.</t>
  </si>
  <si>
    <t xml:space="preserve">Implementos deportivos (balones de futbol, baloncesto, voleibol. </t>
  </si>
  <si>
    <t xml:space="preserve">1 por cada 20 usuarios, mínimo dos elementos diferentes </t>
  </si>
  <si>
    <t xml:space="preserve">1 por cada 20 usuarios mínimo dos tipos de elementos diferentes </t>
  </si>
  <si>
    <t>1 por cada 10 usuarios</t>
  </si>
  <si>
    <t>1 por cada espacio</t>
  </si>
  <si>
    <t>1 por cada 20 usuarios</t>
  </si>
  <si>
    <t>1 por cada 50 usuarios</t>
  </si>
  <si>
    <t>10 por cada 20 usuarios</t>
  </si>
  <si>
    <t>40 por cada 20 usuarios</t>
  </si>
  <si>
    <t>10 cajas por cada 20 usuarios</t>
  </si>
  <si>
    <t>30 por cada 20 usuarios</t>
  </si>
  <si>
    <t>20 por cada 20 usuarios</t>
  </si>
  <si>
    <t>V. DOTACIÓN DE ELEMENTOS LÚDICO DEPORTIVOS  Y CENTRO DE INTERÉS - ARTES</t>
  </si>
  <si>
    <t>El talento humano de esta modalidad conoce y aplica lo establecido en el código de ética</t>
  </si>
  <si>
    <t>PROCESO
PROTECCIÓN
ENTREVISTA
CENTRO DE EMERGENCIA RAJ SRPA</t>
  </si>
  <si>
    <t xml:space="preserve">VI. CÓDIGO DE ÉTICA      </t>
  </si>
  <si>
    <t>F1.A51.G27.P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</si>
</sst>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0.000000%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8" borderId="5" xfId="0" applyFill="1" applyBorder="1"/>
    <xf numFmtId="0" fontId="0" fillId="8" borderId="0" xfId="0" applyFill="1"/>
    <xf numFmtId="0" fontId="1" fillId="9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10" borderId="5" xfId="0" applyFont="1" applyFill="1" applyBorder="1" applyAlignment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49" fontId="2" fillId="9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2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6" fillId="8" borderId="46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 vertical="center" wrapText="1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13" borderId="5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9" fillId="0" borderId="34" xfId="0" applyNumberFormat="1" applyFont="1" applyBorder="1" applyAlignment="1">
      <alignment horizontal="center" vertical="center"/>
    </xf>
    <xf numFmtId="10" fontId="9" fillId="0" borderId="43" xfId="0" applyNumberFormat="1" applyFont="1" applyBorder="1" applyAlignment="1">
      <alignment horizontal="center" vertical="center"/>
    </xf>
    <xf numFmtId="10" fontId="9" fillId="0" borderId="1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2" fontId="2" fillId="0" borderId="30" xfId="1" applyFont="1" applyBorder="1" applyAlignment="1">
      <alignment horizontal="center" vertical="center"/>
    </xf>
    <xf numFmtId="42" fontId="2" fillId="0" borderId="31" xfId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0" fillId="6" borderId="50" xfId="0" applyFont="1" applyFill="1" applyBorder="1" applyAlignment="1">
      <alignment horizontal="center" vertical="center"/>
    </xf>
    <xf numFmtId="0" fontId="10" fillId="6" borderId="51" xfId="0" applyFont="1" applyFill="1" applyBorder="1" applyAlignment="1">
      <alignment horizontal="center" vertical="center"/>
    </xf>
    <xf numFmtId="0" fontId="6" fillId="8" borderId="47" xfId="0" applyFont="1" applyFill="1" applyBorder="1" applyAlignment="1">
      <alignment horizontal="center" vertical="center" wrapText="1"/>
    </xf>
    <xf numFmtId="0" fontId="6" fillId="8" borderId="48" xfId="0" applyFont="1" applyFill="1" applyBorder="1" applyAlignment="1">
      <alignment horizontal="center" vertical="center" wrapText="1"/>
    </xf>
    <xf numFmtId="0" fontId="6" fillId="8" borderId="49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left" vertical="center" wrapText="1"/>
    </xf>
    <xf numFmtId="0" fontId="0" fillId="3" borderId="32" xfId="0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41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39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0" fontId="0" fillId="3" borderId="28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24" xfId="0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0" fillId="9" borderId="42" xfId="0" applyFont="1" applyFill="1" applyBorder="1" applyAlignment="1">
      <alignment horizontal="center" vertical="center" wrapText="1"/>
    </xf>
    <xf numFmtId="0" fontId="10" fillId="9" borderId="36" xfId="0" applyFont="1" applyFill="1" applyBorder="1" applyAlignment="1">
      <alignment horizontal="center" vertical="center" wrapText="1"/>
    </xf>
    <xf numFmtId="0" fontId="10" fillId="9" borderId="37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10" borderId="5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29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274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8"/>
  <sheetViews>
    <sheetView showGridLines="0" view="pageBreakPreview" zoomScale="90" zoomScaleNormal="100" zoomScaleSheetLayoutView="90" workbookViewId="0">
      <selection activeCell="C1" sqref="C1"/>
    </sheetView>
  </sheetViews>
  <sheetFormatPr baseColWidth="10" defaultColWidth="14.7109375" defaultRowHeight="15" customHeight="1" x14ac:dyDescent="0.2"/>
  <cols>
    <col min="1" max="11" width="15.7109375" style="2" customWidth="1"/>
    <col min="12" max="16384" width="14.7109375" style="1"/>
  </cols>
  <sheetData>
    <row r="1" spans="1:14" ht="30.75" customHeight="1" thickBot="1" x14ac:dyDescent="0.25">
      <c r="A1" s="65" t="s">
        <v>136</v>
      </c>
      <c r="B1" s="66"/>
      <c r="C1" s="34"/>
      <c r="D1" s="40" t="s">
        <v>137</v>
      </c>
      <c r="E1" s="33"/>
      <c r="F1" s="32" t="s">
        <v>23</v>
      </c>
      <c r="G1" s="26"/>
      <c r="H1" s="31" t="s">
        <v>150</v>
      </c>
      <c r="I1" s="79" t="str">
        <f>+IF(OR(K19="",K22="",K25="",K28="",K31="",K34=""),"",(1-COUNTIF(K19:K36,"No cumple")/(6-COUNTIF(K19:K36,"No aplica"))))</f>
        <v/>
      </c>
      <c r="J1" s="80"/>
      <c r="K1" s="81"/>
      <c r="N1" s="30"/>
    </row>
    <row r="2" spans="1:14" ht="15" customHeight="1" x14ac:dyDescent="0.2">
      <c r="A2" s="67" t="s">
        <v>1</v>
      </c>
      <c r="B2" s="68"/>
      <c r="C2" s="68"/>
      <c r="D2" s="68"/>
      <c r="E2" s="68"/>
      <c r="F2" s="68"/>
      <c r="G2" s="68"/>
      <c r="H2" s="68"/>
      <c r="I2" s="68"/>
      <c r="J2" s="69"/>
      <c r="K2" s="70"/>
    </row>
    <row r="3" spans="1:14" ht="15" customHeight="1" x14ac:dyDescent="0.2">
      <c r="A3" s="71" t="s">
        <v>2</v>
      </c>
      <c r="B3" s="72"/>
      <c r="C3" s="72" t="s">
        <v>3</v>
      </c>
      <c r="D3" s="72"/>
      <c r="E3" s="72"/>
      <c r="F3" s="72"/>
      <c r="G3" s="72"/>
      <c r="H3" s="72"/>
      <c r="I3" s="72" t="s">
        <v>4</v>
      </c>
      <c r="J3" s="75"/>
      <c r="K3" s="76"/>
    </row>
    <row r="4" spans="1:14" ht="20.100000000000001" customHeight="1" x14ac:dyDescent="0.2">
      <c r="A4" s="73" t="str">
        <f>+IFERROR(VLOOKUP(G1,[2]Directorio!$B$2:$Z$1100,2,FALSE),"")</f>
        <v/>
      </c>
      <c r="B4" s="74"/>
      <c r="C4" s="74" t="str">
        <f>+IFERROR(VLOOKUP(G1,[2]Directorio!$B$2:$Z$1100,3,FALSE),"")</f>
        <v/>
      </c>
      <c r="D4" s="74"/>
      <c r="E4" s="74"/>
      <c r="F4" s="74"/>
      <c r="G4" s="74"/>
      <c r="H4" s="74"/>
      <c r="I4" s="74" t="str">
        <f>+IFERROR(VLOOKUP(G1,[2]Directorio!$B$2:$Z$1100,4,FALSE),"")</f>
        <v/>
      </c>
      <c r="J4" s="77"/>
      <c r="K4" s="78"/>
    </row>
    <row r="5" spans="1:14" ht="15" customHeight="1" x14ac:dyDescent="0.2">
      <c r="A5" s="71" t="s">
        <v>6</v>
      </c>
      <c r="B5" s="72"/>
      <c r="C5" s="72"/>
      <c r="D5" s="72"/>
      <c r="E5" s="72" t="s">
        <v>5</v>
      </c>
      <c r="F5" s="72"/>
      <c r="G5" s="72"/>
      <c r="H5" s="72"/>
      <c r="I5" s="72"/>
      <c r="J5" s="75"/>
      <c r="K5" s="76"/>
    </row>
    <row r="6" spans="1:14" ht="15" customHeight="1" x14ac:dyDescent="0.2">
      <c r="A6" s="103" t="str">
        <f>+IFERROR(VLOOKUP(G1,[2]Directorio!$B$2:$Z$1100,5,FALSE),"")</f>
        <v/>
      </c>
      <c r="B6" s="91"/>
      <c r="C6" s="91"/>
      <c r="D6" s="91"/>
      <c r="E6" s="91" t="str">
        <f>+IFERROR(VLOOKUP(G1,[2]Directorio!$B$2:$Z$1100,6,FALSE),"")</f>
        <v/>
      </c>
      <c r="F6" s="91"/>
      <c r="G6" s="91"/>
      <c r="H6" s="91"/>
      <c r="I6" s="91"/>
      <c r="J6" s="93"/>
      <c r="K6" s="107"/>
    </row>
    <row r="7" spans="1:14" ht="15" customHeight="1" x14ac:dyDescent="0.2">
      <c r="A7" s="71" t="s">
        <v>7</v>
      </c>
      <c r="B7" s="72"/>
      <c r="C7" s="72"/>
      <c r="D7" s="72"/>
      <c r="E7" s="72" t="s">
        <v>8</v>
      </c>
      <c r="F7" s="72"/>
      <c r="G7" s="72"/>
      <c r="H7" s="72" t="s">
        <v>9</v>
      </c>
      <c r="I7" s="72"/>
      <c r="J7" s="75"/>
      <c r="K7" s="76"/>
    </row>
    <row r="8" spans="1:14" ht="15" customHeight="1" x14ac:dyDescent="0.2">
      <c r="A8" s="103" t="str">
        <f>+IFERROR(VLOOKUP(G1,[2]Directorio!$B$2:$Z$1100,7,FALSE),"")</f>
        <v/>
      </c>
      <c r="B8" s="91"/>
      <c r="C8" s="91"/>
      <c r="D8" s="91"/>
      <c r="E8" s="91" t="str">
        <f>+IFERROR(VLOOKUP(G1,[2]Directorio!$B$2:$Z$1100,8,FALSE),"")</f>
        <v/>
      </c>
      <c r="F8" s="91"/>
      <c r="G8" s="91"/>
      <c r="H8" s="91" t="str">
        <f>+IFERROR(VLOOKUP(G1,[2]Directorio!$B$2:$Z$1100,9,FALSE),"")</f>
        <v/>
      </c>
      <c r="I8" s="91"/>
      <c r="J8" s="93"/>
      <c r="K8" s="107"/>
    </row>
    <row r="9" spans="1:14" ht="15" customHeight="1" x14ac:dyDescent="0.2">
      <c r="A9" s="71" t="s">
        <v>10</v>
      </c>
      <c r="B9" s="72"/>
      <c r="C9" s="72"/>
      <c r="D9" s="72" t="s">
        <v>11</v>
      </c>
      <c r="E9" s="72"/>
      <c r="F9" s="72"/>
      <c r="G9" s="72" t="s">
        <v>12</v>
      </c>
      <c r="H9" s="72"/>
      <c r="I9" s="72"/>
      <c r="J9" s="75"/>
      <c r="K9" s="76"/>
    </row>
    <row r="10" spans="1:14" ht="30" customHeight="1" thickBot="1" x14ac:dyDescent="0.25">
      <c r="A10" s="108" t="str">
        <f>+IFERROR(VLOOKUP(G1,[2]Directorio!$B$2:$Z$1100,10,FALSE),"")</f>
        <v/>
      </c>
      <c r="B10" s="109"/>
      <c r="C10" s="109"/>
      <c r="D10" s="109" t="str">
        <f>+IFERROR(VLOOKUP(G1,[2]Directorio!$B$2:$Z$1100,11,FALSE),"")</f>
        <v/>
      </c>
      <c r="E10" s="109"/>
      <c r="F10" s="109"/>
      <c r="G10" s="82" t="str">
        <f>+IFERROR(VLOOKUP(G1,[2]Directorio!$B$2:$Z$1100,12,FALSE),"")</f>
        <v/>
      </c>
      <c r="H10" s="82"/>
      <c r="I10" s="82"/>
      <c r="J10" s="83"/>
      <c r="K10" s="84"/>
    </row>
    <row r="11" spans="1:14" ht="15" customHeight="1" x14ac:dyDescent="0.2">
      <c r="A11" s="67" t="s">
        <v>13</v>
      </c>
      <c r="B11" s="68"/>
      <c r="C11" s="68"/>
      <c r="D11" s="68"/>
      <c r="E11" s="68"/>
      <c r="F11" s="68"/>
      <c r="G11" s="68"/>
      <c r="H11" s="68"/>
      <c r="I11" s="68"/>
      <c r="J11" s="69"/>
      <c r="K11" s="70"/>
    </row>
    <row r="12" spans="1:14" ht="15" customHeight="1" x14ac:dyDescent="0.2">
      <c r="A12" s="28" t="s">
        <v>60</v>
      </c>
      <c r="B12" s="72" t="s">
        <v>14</v>
      </c>
      <c r="C12" s="72"/>
      <c r="D12" s="72"/>
      <c r="E12" s="75" t="s">
        <v>15</v>
      </c>
      <c r="F12" s="92"/>
      <c r="G12" s="75" t="s">
        <v>16</v>
      </c>
      <c r="H12" s="92"/>
      <c r="I12" s="75" t="s">
        <v>61</v>
      </c>
      <c r="J12" s="100"/>
      <c r="K12" s="102"/>
    </row>
    <row r="13" spans="1:14" ht="15" customHeight="1" x14ac:dyDescent="0.2">
      <c r="A13" s="27" t="str">
        <f>+IFERROR(VLOOKUP(G1,[2]Directorio!$B$2:$Z$1100,13,FALSE),"")</f>
        <v/>
      </c>
      <c r="B13" s="91" t="str">
        <f>+IFERROR(VLOOKUP(G1,[2]Directorio!$B$2:$Z$1100,14,FALSE),"")</f>
        <v/>
      </c>
      <c r="C13" s="91"/>
      <c r="D13" s="91"/>
      <c r="E13" s="93" t="str">
        <f>+IFERROR(VLOOKUP(G1,[2]Directorio!$B$2:$Z$1100,15,FALSE),"")</f>
        <v/>
      </c>
      <c r="F13" s="94"/>
      <c r="G13" s="93" t="str">
        <f>+IFERROR(VLOOKUP(G1,[2]Directorio!$B$2:$Z$1100,16,FALSE),"")</f>
        <v/>
      </c>
      <c r="H13" s="94"/>
      <c r="I13" s="93" t="str">
        <f>+IFERROR(VLOOKUP(G1,[2]Directorio!$B$2:$Z$1100,17,FALSE),"")</f>
        <v/>
      </c>
      <c r="J13" s="105"/>
      <c r="K13" s="106"/>
    </row>
    <row r="14" spans="1:14" ht="15" customHeight="1" x14ac:dyDescent="0.2">
      <c r="A14" s="99" t="s">
        <v>17</v>
      </c>
      <c r="B14" s="92"/>
      <c r="C14" s="75" t="s">
        <v>18</v>
      </c>
      <c r="D14" s="92"/>
      <c r="E14" s="95" t="s">
        <v>62</v>
      </c>
      <c r="F14" s="96"/>
      <c r="G14" s="72" t="s">
        <v>19</v>
      </c>
      <c r="H14" s="72"/>
      <c r="I14" s="72" t="s">
        <v>20</v>
      </c>
      <c r="J14" s="75"/>
      <c r="K14" s="76"/>
    </row>
    <row r="15" spans="1:14" ht="15" customHeight="1" x14ac:dyDescent="0.2">
      <c r="A15" s="104" t="str">
        <f>+IFERROR(VLOOKUP(G1,[2]Directorio!$B$2:$Z$1100,18,FALSE),"")</f>
        <v/>
      </c>
      <c r="B15" s="94"/>
      <c r="C15" s="93" t="str">
        <f>+IFERROR(VLOOKUP(G1,[2]Directorio!$B$2:$Z$1100,19,FALSE),"")</f>
        <v/>
      </c>
      <c r="D15" s="94"/>
      <c r="E15" s="97" t="str">
        <f>+IFERROR(VLOOKUP(G1,[2]Directorio!$B$2:$Z$1100,20,FALSE),"")</f>
        <v/>
      </c>
      <c r="F15" s="98"/>
      <c r="G15" s="101" t="str">
        <f>+IFERROR(VLOOKUP(G1,[2]Directorio!$B$2:$Z$1100,21,FALSE),"")</f>
        <v/>
      </c>
      <c r="H15" s="101"/>
      <c r="I15" s="101" t="str">
        <f>+IFERROR(VLOOKUP(G1,[2]Directorio!$B$2:$Z$1100,22,FALSE),"")</f>
        <v/>
      </c>
      <c r="J15" s="97"/>
      <c r="K15" s="110"/>
    </row>
    <row r="16" spans="1:14" ht="15" customHeight="1" x14ac:dyDescent="0.2">
      <c r="A16" s="99" t="s">
        <v>21</v>
      </c>
      <c r="B16" s="92"/>
      <c r="C16" s="75" t="s">
        <v>22</v>
      </c>
      <c r="D16" s="100"/>
      <c r="E16" s="100"/>
      <c r="F16" s="100"/>
      <c r="G16" s="92"/>
      <c r="H16" s="75" t="s">
        <v>63</v>
      </c>
      <c r="I16" s="100"/>
      <c r="J16" s="100"/>
      <c r="K16" s="102"/>
    </row>
    <row r="17" spans="1:11" ht="15" customHeight="1" thickBot="1" x14ac:dyDescent="0.25">
      <c r="A17" s="85" t="str">
        <f>+IFERROR(VLOOKUP(G1,[2]Directorio!$B$2:$Z$1100,23,FALSE),"")</f>
        <v/>
      </c>
      <c r="B17" s="86"/>
      <c r="C17" s="87" t="str">
        <f>+IFERROR(VLOOKUP(G1,[2]Directorio!$B$2:$Z$1100,24,FALSE),"")</f>
        <v/>
      </c>
      <c r="D17" s="88"/>
      <c r="E17" s="88"/>
      <c r="F17" s="88"/>
      <c r="G17" s="89"/>
      <c r="H17" s="87" t="str">
        <f>+IFERROR(VLOOKUP(G1,[2]Directorio!$B$2:$Z$1100,25,FALSE),"")</f>
        <v/>
      </c>
      <c r="I17" s="88"/>
      <c r="J17" s="88"/>
      <c r="K17" s="90"/>
    </row>
    <row r="18" spans="1:11" ht="18" customHeight="1" thickBot="1" x14ac:dyDescent="0.25">
      <c r="A18" s="118" t="s">
        <v>148</v>
      </c>
      <c r="B18" s="119"/>
      <c r="C18" s="119"/>
      <c r="D18" s="119"/>
      <c r="E18" s="119"/>
      <c r="F18" s="119"/>
      <c r="G18" s="119"/>
      <c r="H18" s="119"/>
      <c r="I18" s="119"/>
      <c r="J18" s="119"/>
      <c r="K18" s="54" t="s">
        <v>33</v>
      </c>
    </row>
    <row r="19" spans="1:11" ht="30" customHeight="1" x14ac:dyDescent="0.2">
      <c r="A19" s="125" t="s">
        <v>75</v>
      </c>
      <c r="B19" s="126"/>
      <c r="C19" s="126"/>
      <c r="D19" s="126"/>
      <c r="E19" s="126"/>
      <c r="F19" s="126"/>
      <c r="G19" s="126"/>
      <c r="H19" s="126"/>
      <c r="I19" s="126"/>
      <c r="J19" s="127"/>
      <c r="K19" s="120" t="str">
        <f>+IF(AND(A21="",B21="",C21="",D21="",E21="",F21="",G21="",H21="",I21="",J21=""),"",IF(OR(A21="No cumple",B21="No cumple",C21="No cumple",D21="No cumple",E21="No cumple",F21="No cumple",G21="No cumple",H21="No cumple",I21="No cumple",J21="No cumple"),"No cumple",IF(OR(A21="Cumple",B21="Cumple",C21="Cumple",D21="Cumple",E21="Cumple",F21="Cumple",G21="Cumple",H21="Cumple",I21="Cumple",J21="Cumple"),"Cumple","No aplica")))</f>
        <v/>
      </c>
    </row>
    <row r="20" spans="1:11" ht="15" customHeight="1" x14ac:dyDescent="0.2">
      <c r="A20" s="46" t="s">
        <v>125</v>
      </c>
      <c r="B20" s="47" t="s">
        <v>126</v>
      </c>
      <c r="C20" s="47" t="s">
        <v>127</v>
      </c>
      <c r="D20" s="47" t="s">
        <v>128</v>
      </c>
      <c r="E20" s="47" t="s">
        <v>129</v>
      </c>
      <c r="F20" s="47" t="s">
        <v>130</v>
      </c>
      <c r="G20" s="47" t="s">
        <v>131</v>
      </c>
      <c r="H20" s="47" t="s">
        <v>132</v>
      </c>
      <c r="I20" s="47" t="s">
        <v>133</v>
      </c>
      <c r="J20" s="51" t="s">
        <v>134</v>
      </c>
      <c r="K20" s="121"/>
    </row>
    <row r="21" spans="1:11" ht="20.100000000000001" customHeight="1" thickBot="1" x14ac:dyDescent="0.25">
      <c r="A21" s="49" t="str">
        <f>+IF(Entrev.1!H10="Valide todas las variables","",Entrev.1!H10)</f>
        <v/>
      </c>
      <c r="B21" s="52" t="str">
        <f>+IF(Entrev.2!H10="Valide todas las variables","",Entrev.2!H10)</f>
        <v/>
      </c>
      <c r="C21" s="52" t="str">
        <f>+IF(Entrev.3!H10="Valide todas las variables","",Entrev.3!H10)</f>
        <v/>
      </c>
      <c r="D21" s="52" t="str">
        <f>+IF(Entrev.4!H10="Valide todas las variables","",Entrev.4!H10)</f>
        <v/>
      </c>
      <c r="E21" s="52" t="str">
        <f>+IF(Entrev.5!H10="Valide todas las variables","",Entrev.5!H10)</f>
        <v/>
      </c>
      <c r="F21" s="52" t="str">
        <f>+IF(Entrev.6!H10="Valide todas las variables","",Entrev.6!H10)</f>
        <v/>
      </c>
      <c r="G21" s="52" t="str">
        <f>+IF(Entrev.7!H10="Valide todas las variables","",Entrev.7!H10)</f>
        <v/>
      </c>
      <c r="H21" s="52" t="str">
        <f>+IF(Entrev.8!H10="Valide todas las variables","",Entrev.8!H10)</f>
        <v/>
      </c>
      <c r="I21" s="52" t="str">
        <f>+IF(Entrev.9!H10="Valide todas las variables","",Entrev.9!H10)</f>
        <v/>
      </c>
      <c r="J21" s="53" t="str">
        <f>+IF(Entrev.10!H10="Valide todas las variables","",Entrev.10!H10)</f>
        <v/>
      </c>
      <c r="K21" s="122"/>
    </row>
    <row r="22" spans="1:11" ht="30" customHeight="1" x14ac:dyDescent="0.2">
      <c r="A22" s="123" t="s">
        <v>76</v>
      </c>
      <c r="B22" s="124"/>
      <c r="C22" s="124"/>
      <c r="D22" s="124"/>
      <c r="E22" s="124"/>
      <c r="F22" s="124"/>
      <c r="G22" s="124"/>
      <c r="H22" s="124"/>
      <c r="I22" s="124"/>
      <c r="J22" s="128"/>
      <c r="K22" s="120" t="str">
        <f>+IF(AND(A24="",B24="",C24="",D24="",E24="",F24="",G24="",H24="",I24="",J24=""),"",IF(OR(A24="No cumple",B24="No cumple",C24="No cumple",D24="No cumple",E24="No cumple",F24="No cumple",G24="No cumple",H24="No cumple",I24="No cumple",J24="No cumple"),"No cumple",IF(OR(A24="Cumple",B24="Cumple",C24="Cumple",D24="Cumple",E24="Cumple",F24="Cumple",G24="Cumple",H24="Cumple",I24="Cumple",J24="Cumple"),"Cumple","No aplica")))</f>
        <v/>
      </c>
    </row>
    <row r="23" spans="1:11" ht="12.75" customHeight="1" x14ac:dyDescent="0.2">
      <c r="A23" s="46" t="s">
        <v>125</v>
      </c>
      <c r="B23" s="47" t="s">
        <v>126</v>
      </c>
      <c r="C23" s="47" t="s">
        <v>127</v>
      </c>
      <c r="D23" s="47" t="s">
        <v>128</v>
      </c>
      <c r="E23" s="47" t="s">
        <v>129</v>
      </c>
      <c r="F23" s="47" t="s">
        <v>130</v>
      </c>
      <c r="G23" s="47" t="s">
        <v>131</v>
      </c>
      <c r="H23" s="47" t="s">
        <v>132</v>
      </c>
      <c r="I23" s="47" t="s">
        <v>133</v>
      </c>
      <c r="J23" s="48" t="s">
        <v>134</v>
      </c>
      <c r="K23" s="121"/>
    </row>
    <row r="24" spans="1:11" ht="20.100000000000001" customHeight="1" thickBot="1" x14ac:dyDescent="0.25">
      <c r="A24" s="49" t="str">
        <f>+IF(Entrev.1!H21="Valide todas las variables","",Entrev.1!H21)</f>
        <v/>
      </c>
      <c r="B24" s="52" t="str">
        <f>+IF(Entrev.2!H21="Valide todas las variables","",Entrev.2!H21)</f>
        <v/>
      </c>
      <c r="C24" s="52" t="str">
        <f>+IF(Entrev.3!H21="Valide todas las variables","",Entrev.3!H21)</f>
        <v/>
      </c>
      <c r="D24" s="52" t="str">
        <f>+IF(Entrev.4!H21="Valide todas las variables","",Entrev.4!H21)</f>
        <v/>
      </c>
      <c r="E24" s="52" t="str">
        <f>+IF(Entrev.5!H21="Valide todas las variables","",Entrev.5!H21)</f>
        <v/>
      </c>
      <c r="F24" s="52" t="str">
        <f>+IF(Entrev.6!H21="Valide todas las variables","",Entrev.6!H21)</f>
        <v/>
      </c>
      <c r="G24" s="52" t="str">
        <f>+IF(Entrev.7!H21="Valide todas las variables","",Entrev.7!H21)</f>
        <v/>
      </c>
      <c r="H24" s="52" t="str">
        <f>+IF(Entrev.8!H21="Valide todas las variables","",Entrev.8!H21)</f>
        <v/>
      </c>
      <c r="I24" s="52" t="str">
        <f>+IF(Entrev.9!H21="Valide todas las variables","",Entrev.9!H21)</f>
        <v/>
      </c>
      <c r="J24" s="53" t="str">
        <f>+IF(Entrev.10!H21="Valide todas las variables","",Entrev.10!H21)</f>
        <v/>
      </c>
      <c r="K24" s="122"/>
    </row>
    <row r="25" spans="1:11" ht="30" customHeight="1" x14ac:dyDescent="0.2">
      <c r="A25" s="123" t="s">
        <v>116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0" t="str">
        <f>+IF(AND(A27="",B27="",C27="",D27="",E27="",F27="",G27="",H27="",I27="",J27=""),"",IF(OR(A27="No cumple",B27="No cumple",C27="No cumple",D27="No cumple",E27="No cumple",F27="No cumple",G27="No cumple",H27="No cumple",I27="No cumple",J27="No cumple"),"No cumple",IF(OR(A27="Cumple",B27="Cumple",C27="Cumple",D27="Cumple",E27="Cumple",F27="Cumple",G27="Cumple",H27="Cumple",I27="Cumple",J27="Cumple"),"Cumple","No aplica")))</f>
        <v/>
      </c>
    </row>
    <row r="26" spans="1:11" ht="12.75" customHeight="1" x14ac:dyDescent="0.2">
      <c r="A26" s="46" t="s">
        <v>125</v>
      </c>
      <c r="B26" s="47" t="s">
        <v>126</v>
      </c>
      <c r="C26" s="47" t="s">
        <v>127</v>
      </c>
      <c r="D26" s="47" t="s">
        <v>128</v>
      </c>
      <c r="E26" s="47" t="s">
        <v>129</v>
      </c>
      <c r="F26" s="47" t="s">
        <v>130</v>
      </c>
      <c r="G26" s="47" t="s">
        <v>131</v>
      </c>
      <c r="H26" s="47" t="s">
        <v>132</v>
      </c>
      <c r="I26" s="47" t="s">
        <v>133</v>
      </c>
      <c r="J26" s="48" t="s">
        <v>134</v>
      </c>
      <c r="K26" s="121"/>
    </row>
    <row r="27" spans="1:11" ht="20.100000000000001" customHeight="1" thickBot="1" x14ac:dyDescent="0.25">
      <c r="A27" s="49" t="str">
        <f>+IF(Entrev.1!H33="Valide todas las variables","",Entrev.1!H33)</f>
        <v/>
      </c>
      <c r="B27" s="52" t="str">
        <f>+IF(Entrev.2!H33="Valide todas las variables","",Entrev.2!H33)</f>
        <v/>
      </c>
      <c r="C27" s="52" t="str">
        <f>+IF(Entrev.3!H33="Valide todas las variables","",Entrev.3!H33)</f>
        <v/>
      </c>
      <c r="D27" s="52" t="str">
        <f>+IF(Entrev.4!H33="Valide todas las variables","",Entrev.4!H33)</f>
        <v/>
      </c>
      <c r="E27" s="52" t="str">
        <f>+IF(Entrev.5!H33="Valide todas las variables","",Entrev.5!H33)</f>
        <v/>
      </c>
      <c r="F27" s="52" t="str">
        <f>+IF(Entrev.6!H33="Valide todas las variables","",Entrev.6!H33)</f>
        <v/>
      </c>
      <c r="G27" s="52" t="str">
        <f>+IF(Entrev.7!H33="Valide todas las variables","",Entrev.7!H33)</f>
        <v/>
      </c>
      <c r="H27" s="52" t="str">
        <f>+IF(Entrev.8!H33="Valide todas las variables","",Entrev.8!H33)</f>
        <v/>
      </c>
      <c r="I27" s="52" t="str">
        <f>+IF(Entrev.9!H33="Valide todas las variables","",Entrev.9!H33)</f>
        <v/>
      </c>
      <c r="J27" s="53" t="str">
        <f>+IF(Entrev.10!H33="Valide todas las variables","",Entrev.10!H33)</f>
        <v/>
      </c>
      <c r="K27" s="122"/>
    </row>
    <row r="28" spans="1:11" ht="30" customHeight="1" x14ac:dyDescent="0.2">
      <c r="A28" s="123" t="s">
        <v>78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0" t="str">
        <f>+IF(AND(A30="",B30="",C30="",D30="",E30="",F30="",G30="",H30="",I30="",J30=""),"",IF(OR(A30="No cumple",B30="No cumple",C30="No cumple",D30="No cumple",E30="No cumple",F30="No cumple",G30="No cumple",H30="No cumple",I30="No cumple",J30="No cumple"),"No cumple",IF(OR(A30="Cumple",B30="Cumple",C30="Cumple",D30="Cumple",E30="Cumple",F30="Cumple",G30="Cumple",H30="Cumple",I30="Cumple",J30="Cumple"),"Cumple","No aplica")))</f>
        <v/>
      </c>
    </row>
    <row r="29" spans="1:11" ht="12.75" customHeight="1" x14ac:dyDescent="0.2">
      <c r="A29" s="46" t="s">
        <v>125</v>
      </c>
      <c r="B29" s="47" t="s">
        <v>126</v>
      </c>
      <c r="C29" s="47" t="s">
        <v>127</v>
      </c>
      <c r="D29" s="47" t="s">
        <v>128</v>
      </c>
      <c r="E29" s="47" t="s">
        <v>129</v>
      </c>
      <c r="F29" s="47" t="s">
        <v>130</v>
      </c>
      <c r="G29" s="47" t="s">
        <v>131</v>
      </c>
      <c r="H29" s="47" t="s">
        <v>132</v>
      </c>
      <c r="I29" s="47" t="s">
        <v>133</v>
      </c>
      <c r="J29" s="48" t="s">
        <v>134</v>
      </c>
      <c r="K29" s="121"/>
    </row>
    <row r="30" spans="1:11" ht="20.100000000000001" customHeight="1" thickBot="1" x14ac:dyDescent="0.25">
      <c r="A30" s="49" t="str">
        <f>+IF(Entrev.1!H41="Valide todas las variables","",Entrev.1!H41)</f>
        <v/>
      </c>
      <c r="B30" s="52" t="str">
        <f>+IF(Entrev.2!H41="Valide todas las variables","",Entrev.2!H41)</f>
        <v/>
      </c>
      <c r="C30" s="52" t="str">
        <f>+IF(Entrev.3!H41="Valide todas las variables","",Entrev.3!H41)</f>
        <v/>
      </c>
      <c r="D30" s="52" t="str">
        <f>+IF(Entrev.4!H41="Valide todas las variables","",Entrev.4!H41)</f>
        <v/>
      </c>
      <c r="E30" s="52" t="str">
        <f>+IF(Entrev.5!H41="Valide todas las variables","",Entrev.5!H41)</f>
        <v/>
      </c>
      <c r="F30" s="52" t="str">
        <f>+IF(Entrev.6!H41="Valide todas las variables","",Entrev.6!H41)</f>
        <v/>
      </c>
      <c r="G30" s="52" t="str">
        <f>+IF(Entrev.7!H41="Valide todas las variables","",Entrev.7!H41)</f>
        <v/>
      </c>
      <c r="H30" s="52" t="str">
        <f>+IF(Entrev.8!H41="Valide todas las variables","",Entrev.8!H41)</f>
        <v/>
      </c>
      <c r="I30" s="52" t="str">
        <f>+IF(Entrev.9!H41="Valide todas las variables","",Entrev.9!H41)</f>
        <v/>
      </c>
      <c r="J30" s="53" t="str">
        <f>+IF(Entrev.10!H41="Valide todas las variables","",Entrev.10!H41)</f>
        <v/>
      </c>
      <c r="K30" s="122"/>
    </row>
    <row r="31" spans="1:11" ht="30" customHeight="1" x14ac:dyDescent="0.2">
      <c r="A31" s="123" t="s">
        <v>209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0" t="str">
        <f>+IF(AND(A33="",B33="",C33="",D33="",E33="",F33="",G33="",H33="",I33="",J33=""),"",IF(OR(A33="No cumple",B33="No cumple",C33="No cumple",D33="No cumple",E33="No cumple",F33="No cumple",G33="No cumple",H33="No cumple",I33="No cumple",J33="No cumple"),"No cumple",IF(OR(A33="Cumple",B33="Cumple",C33="Cumple",D33="Cumple",E33="Cumple",F33="Cumple",G33="Cumple",H33="Cumple",I33="Cumple",J33="Cumple"),"Cumple","No aplica")))</f>
        <v/>
      </c>
    </row>
    <row r="32" spans="1:11" ht="12.75" customHeight="1" x14ac:dyDescent="0.2">
      <c r="A32" s="46" t="s">
        <v>125</v>
      </c>
      <c r="B32" s="47" t="s">
        <v>126</v>
      </c>
      <c r="C32" s="47" t="s">
        <v>127</v>
      </c>
      <c r="D32" s="47" t="s">
        <v>128</v>
      </c>
      <c r="E32" s="47" t="s">
        <v>129</v>
      </c>
      <c r="F32" s="47" t="s">
        <v>130</v>
      </c>
      <c r="G32" s="47" t="s">
        <v>131</v>
      </c>
      <c r="H32" s="47" t="s">
        <v>132</v>
      </c>
      <c r="I32" s="47" t="s">
        <v>133</v>
      </c>
      <c r="J32" s="48" t="s">
        <v>134</v>
      </c>
      <c r="K32" s="121"/>
    </row>
    <row r="33" spans="1:11" ht="20.100000000000001" customHeight="1" thickBot="1" x14ac:dyDescent="0.25">
      <c r="A33" s="49" t="str">
        <f>+IF(Entrev.1!H60="Valide todas las variables","",Entrev.1!H60)</f>
        <v/>
      </c>
      <c r="B33" s="52" t="str">
        <f>+IF(Entrev.2!H60="Valide todas las variables","",Entrev.2!H60)</f>
        <v/>
      </c>
      <c r="C33" s="52" t="str">
        <f>+IF(Entrev.3!H60="Valide todas las variables","",Entrev.3!H60)</f>
        <v/>
      </c>
      <c r="D33" s="52" t="str">
        <f>+IF(Entrev.4!H60="Valide todas las variables","",Entrev.4!H60)</f>
        <v/>
      </c>
      <c r="E33" s="52" t="str">
        <f>+IF(Entrev.5!H60="Valide todas las variables","",Entrev.5!H60)</f>
        <v/>
      </c>
      <c r="F33" s="52" t="str">
        <f>+IF(Entrev.6!H60="Valide todas las variables","",Entrev.6!H60)</f>
        <v/>
      </c>
      <c r="G33" s="52" t="str">
        <f>+IF(Entrev.7!H60="Valide todas las variables","",Entrev.7!H60)</f>
        <v/>
      </c>
      <c r="H33" s="52" t="str">
        <f>+IF(Entrev.8!H60="Valide todas las variables","",Entrev.8!H60)</f>
        <v/>
      </c>
      <c r="I33" s="52" t="str">
        <f>+IF(Entrev.9!H60="Valide todas las variables","",Entrev.9!H60)</f>
        <v/>
      </c>
      <c r="J33" s="53" t="str">
        <f>+IF(Entrev.10!H60="Valide todas las variables","",Entrev.10!H60)</f>
        <v/>
      </c>
      <c r="K33" s="122"/>
    </row>
    <row r="34" spans="1:11" ht="30" customHeight="1" x14ac:dyDescent="0.2">
      <c r="A34" s="123" t="s">
        <v>210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0" t="str">
        <f>+IF(AND(A36="",B36="",C36="",D36="",E36="",F36="",G36="",H36="",I36="",J36=""),"",IF(OR(A36="No cumple",B36="No cumple",C36="No cumple",D36="No cumple",E36="No cumple",F36="No cumple",G36="No cumple",H36="No cumple",I36="No cumple",J36="No cumple"),"No cumple",IF(OR(A36="Cumple",B36="Cumple",C36="Cumple",D36="Cumple",E36="Cumple",F36="Cumple",G36="Cumple",H36="Cumple",I36="Cumple",J36="Cumple"),"Cumple","No aplica")))</f>
        <v/>
      </c>
    </row>
    <row r="35" spans="1:11" ht="12.75" customHeight="1" x14ac:dyDescent="0.2">
      <c r="A35" s="46" t="s">
        <v>125</v>
      </c>
      <c r="B35" s="47" t="s">
        <v>126</v>
      </c>
      <c r="C35" s="47" t="s">
        <v>127</v>
      </c>
      <c r="D35" s="47" t="s">
        <v>128</v>
      </c>
      <c r="E35" s="47" t="s">
        <v>129</v>
      </c>
      <c r="F35" s="47" t="s">
        <v>130</v>
      </c>
      <c r="G35" s="47" t="s">
        <v>131</v>
      </c>
      <c r="H35" s="47" t="s">
        <v>132</v>
      </c>
      <c r="I35" s="47" t="s">
        <v>133</v>
      </c>
      <c r="J35" s="48" t="s">
        <v>134</v>
      </c>
      <c r="K35" s="121"/>
    </row>
    <row r="36" spans="1:11" ht="20.100000000000001" customHeight="1" thickBot="1" x14ac:dyDescent="0.25">
      <c r="A36" s="49" t="str">
        <f>+IF(Entrev.1!H82="Valide todas las variables","",Entrev.1!H82)</f>
        <v/>
      </c>
      <c r="B36" s="52" t="str">
        <f>+IF(Entrev.2!H82="Valide todas las variables","",Entrev.2!H82)</f>
        <v/>
      </c>
      <c r="C36" s="52" t="str">
        <f>+IF(Entrev.3!H82="Valide todas las variables","",Entrev.3!H82)</f>
        <v/>
      </c>
      <c r="D36" s="52" t="str">
        <f>+IF(Entrev.4!H82="Valide todas las variables","",Entrev.4!H82)</f>
        <v/>
      </c>
      <c r="E36" s="52" t="str">
        <f>+IF(Entrev.5!H82="Valide todas las variables","",Entrev.5!H82)</f>
        <v/>
      </c>
      <c r="F36" s="52" t="str">
        <f>+IF(Entrev.6!H82="Valide todas las variables","",Entrev.6!H82)</f>
        <v/>
      </c>
      <c r="G36" s="52" t="str">
        <f>+IF(Entrev.7!H82="Valide todas las variables","",Entrev.7!H82)</f>
        <v/>
      </c>
      <c r="H36" s="52" t="str">
        <f>+IF(Entrev.8!H82="Valide todas las variables","",Entrev.8!H82)</f>
        <v/>
      </c>
      <c r="I36" s="52" t="str">
        <f>+IF(Entrev.9!H82="Valide todas las variables","",Entrev.9!H82)</f>
        <v/>
      </c>
      <c r="J36" s="53" t="str">
        <f>+IF(Entrev.10!H82="Valide todas las variables","",Entrev.10!H82)</f>
        <v/>
      </c>
      <c r="K36" s="122"/>
    </row>
    <row r="37" spans="1:11" ht="20.100000000000001" customHeight="1" x14ac:dyDescent="0.2">
      <c r="A37" s="111" t="s">
        <v>135</v>
      </c>
      <c r="B37" s="112"/>
      <c r="C37" s="112"/>
      <c r="D37" s="112"/>
      <c r="E37" s="112"/>
      <c r="F37" s="112"/>
      <c r="G37" s="112"/>
      <c r="H37" s="112"/>
      <c r="I37" s="112"/>
      <c r="J37" s="113"/>
      <c r="K37" s="114"/>
    </row>
    <row r="38" spans="1:11" ht="24.95" customHeight="1" x14ac:dyDescent="0.2">
      <c r="A38" s="21" t="s">
        <v>49</v>
      </c>
      <c r="B38" s="115"/>
      <c r="C38" s="115"/>
      <c r="D38" s="115"/>
      <c r="E38" s="115"/>
      <c r="F38" s="20" t="s">
        <v>50</v>
      </c>
      <c r="G38" s="115"/>
      <c r="H38" s="115"/>
      <c r="I38" s="115"/>
      <c r="J38" s="116"/>
      <c r="K38" s="117"/>
    </row>
    <row r="39" spans="1:11" ht="24.95" customHeight="1" x14ac:dyDescent="0.2">
      <c r="A39" s="21" t="s">
        <v>45</v>
      </c>
      <c r="B39" s="115"/>
      <c r="C39" s="115"/>
      <c r="D39" s="115"/>
      <c r="E39" s="115"/>
      <c r="F39" s="20" t="s">
        <v>45</v>
      </c>
      <c r="G39" s="115"/>
      <c r="H39" s="115"/>
      <c r="I39" s="115"/>
      <c r="J39" s="116"/>
      <c r="K39" s="117"/>
    </row>
    <row r="40" spans="1:11" ht="24.95" customHeight="1" x14ac:dyDescent="0.2">
      <c r="A40" s="21" t="s">
        <v>48</v>
      </c>
      <c r="B40" s="115"/>
      <c r="C40" s="115"/>
      <c r="D40" s="115"/>
      <c r="E40" s="115"/>
      <c r="F40" s="20" t="s">
        <v>48</v>
      </c>
      <c r="G40" s="115"/>
      <c r="H40" s="115"/>
      <c r="I40" s="115"/>
      <c r="J40" s="116"/>
      <c r="K40" s="117"/>
    </row>
    <row r="41" spans="1:11" ht="24.95" customHeight="1" x14ac:dyDescent="0.2">
      <c r="A41" s="21" t="s">
        <v>47</v>
      </c>
      <c r="B41" s="115"/>
      <c r="C41" s="115"/>
      <c r="D41" s="115"/>
      <c r="E41" s="115"/>
      <c r="F41" s="20" t="s">
        <v>47</v>
      </c>
      <c r="G41" s="115"/>
      <c r="H41" s="115"/>
      <c r="I41" s="115"/>
      <c r="J41" s="116"/>
      <c r="K41" s="117"/>
    </row>
    <row r="42" spans="1:11" ht="39.950000000000003" customHeight="1" x14ac:dyDescent="0.2">
      <c r="A42" s="21" t="s">
        <v>46</v>
      </c>
      <c r="B42" s="115"/>
      <c r="C42" s="115"/>
      <c r="D42" s="115"/>
      <c r="E42" s="115"/>
      <c r="F42" s="20" t="s">
        <v>46</v>
      </c>
      <c r="G42" s="115"/>
      <c r="H42" s="115"/>
      <c r="I42" s="115"/>
      <c r="J42" s="116"/>
      <c r="K42" s="117"/>
    </row>
    <row r="43" spans="1:11" ht="5.0999999999999996" customHeight="1" x14ac:dyDescent="0.2">
      <c r="A43" s="71"/>
      <c r="B43" s="72"/>
      <c r="C43" s="72"/>
      <c r="D43" s="72"/>
      <c r="E43" s="72"/>
      <c r="F43" s="72"/>
      <c r="G43" s="72"/>
      <c r="H43" s="72"/>
      <c r="I43" s="72"/>
      <c r="J43" s="75"/>
      <c r="K43" s="76"/>
    </row>
    <row r="44" spans="1:11" ht="24.95" customHeight="1" x14ac:dyDescent="0.2">
      <c r="A44" s="21" t="s">
        <v>51</v>
      </c>
      <c r="B44" s="115"/>
      <c r="C44" s="115"/>
      <c r="D44" s="115"/>
      <c r="E44" s="115"/>
      <c r="F44" s="20" t="s">
        <v>52</v>
      </c>
      <c r="G44" s="115"/>
      <c r="H44" s="115"/>
      <c r="I44" s="115"/>
      <c r="J44" s="116"/>
      <c r="K44" s="117"/>
    </row>
    <row r="45" spans="1:11" ht="24.95" customHeight="1" x14ac:dyDescent="0.2">
      <c r="A45" s="21" t="s">
        <v>45</v>
      </c>
      <c r="B45" s="115"/>
      <c r="C45" s="115"/>
      <c r="D45" s="115"/>
      <c r="E45" s="115"/>
      <c r="F45" s="20" t="s">
        <v>45</v>
      </c>
      <c r="G45" s="115"/>
      <c r="H45" s="115"/>
      <c r="I45" s="115"/>
      <c r="J45" s="116"/>
      <c r="K45" s="117"/>
    </row>
    <row r="46" spans="1:11" ht="24.95" customHeight="1" x14ac:dyDescent="0.2">
      <c r="A46" s="21" t="s">
        <v>48</v>
      </c>
      <c r="B46" s="115"/>
      <c r="C46" s="115"/>
      <c r="D46" s="115"/>
      <c r="E46" s="115"/>
      <c r="F46" s="20" t="s">
        <v>48</v>
      </c>
      <c r="G46" s="115"/>
      <c r="H46" s="115"/>
      <c r="I46" s="115"/>
      <c r="J46" s="116"/>
      <c r="K46" s="117"/>
    </row>
    <row r="47" spans="1:11" ht="24.95" customHeight="1" x14ac:dyDescent="0.2">
      <c r="A47" s="21" t="s">
        <v>47</v>
      </c>
      <c r="B47" s="115"/>
      <c r="C47" s="115"/>
      <c r="D47" s="115"/>
      <c r="E47" s="115"/>
      <c r="F47" s="20" t="s">
        <v>47</v>
      </c>
      <c r="G47" s="115"/>
      <c r="H47" s="115"/>
      <c r="I47" s="115"/>
      <c r="J47" s="116"/>
      <c r="K47" s="117"/>
    </row>
    <row r="48" spans="1:11" ht="39.950000000000003" customHeight="1" x14ac:dyDescent="0.2">
      <c r="A48" s="21" t="s">
        <v>46</v>
      </c>
      <c r="B48" s="115"/>
      <c r="C48" s="115"/>
      <c r="D48" s="115"/>
      <c r="E48" s="115"/>
      <c r="F48" s="20" t="s">
        <v>46</v>
      </c>
      <c r="G48" s="115"/>
      <c r="H48" s="115"/>
      <c r="I48" s="115"/>
      <c r="J48" s="116"/>
      <c r="K48" s="117"/>
    </row>
  </sheetData>
  <sheetProtection algorithmName="SHA-512" hashValue="H/yBwdDyq5XSj6JbM3C06tqw+HnpRMWkiH3vXV9dK+/RNadYZgRi0AVkDoxNcJuEISSyY60Eey/r4eMu1424WA==" saltValue="9orgLS97R73smzXlf52J4A==" spinCount="100000" sheet="1" formatRows="0"/>
  <mergeCells count="85">
    <mergeCell ref="K28:K30"/>
    <mergeCell ref="K31:K33"/>
    <mergeCell ref="B39:E39"/>
    <mergeCell ref="B40:E40"/>
    <mergeCell ref="G40:K40"/>
    <mergeCell ref="G39:K39"/>
    <mergeCell ref="B48:E48"/>
    <mergeCell ref="G48:K48"/>
    <mergeCell ref="B41:E41"/>
    <mergeCell ref="G41:K41"/>
    <mergeCell ref="B42:E42"/>
    <mergeCell ref="G42:K42"/>
    <mergeCell ref="A43:K43"/>
    <mergeCell ref="B44:E44"/>
    <mergeCell ref="G44:K44"/>
    <mergeCell ref="B45:E45"/>
    <mergeCell ref="G45:K45"/>
    <mergeCell ref="B46:E46"/>
    <mergeCell ref="G46:K46"/>
    <mergeCell ref="B47:E47"/>
    <mergeCell ref="G47:K47"/>
    <mergeCell ref="I15:K15"/>
    <mergeCell ref="G14:H14"/>
    <mergeCell ref="A37:K37"/>
    <mergeCell ref="B38:E38"/>
    <mergeCell ref="G38:K38"/>
    <mergeCell ref="A18:J18"/>
    <mergeCell ref="K34:K36"/>
    <mergeCell ref="A31:J31"/>
    <mergeCell ref="A34:J34"/>
    <mergeCell ref="A19:J19"/>
    <mergeCell ref="A22:J22"/>
    <mergeCell ref="A25:J25"/>
    <mergeCell ref="A28:J28"/>
    <mergeCell ref="K19:K21"/>
    <mergeCell ref="K22:K24"/>
    <mergeCell ref="K25:K27"/>
    <mergeCell ref="A5:D5"/>
    <mergeCell ref="E5:K5"/>
    <mergeCell ref="A6:D6"/>
    <mergeCell ref="E6:K6"/>
    <mergeCell ref="A7:D7"/>
    <mergeCell ref="E7:G7"/>
    <mergeCell ref="H7:K7"/>
    <mergeCell ref="A8:D8"/>
    <mergeCell ref="A14:B14"/>
    <mergeCell ref="A15:B15"/>
    <mergeCell ref="I12:K12"/>
    <mergeCell ref="I13:K13"/>
    <mergeCell ref="E8:G8"/>
    <mergeCell ref="H8:K8"/>
    <mergeCell ref="E12:F12"/>
    <mergeCell ref="E13:F13"/>
    <mergeCell ref="G12:H12"/>
    <mergeCell ref="G13:H13"/>
    <mergeCell ref="A9:C9"/>
    <mergeCell ref="D9:F9"/>
    <mergeCell ref="G9:K9"/>
    <mergeCell ref="A10:C10"/>
    <mergeCell ref="D10:F10"/>
    <mergeCell ref="G10:K10"/>
    <mergeCell ref="I14:K14"/>
    <mergeCell ref="A17:B17"/>
    <mergeCell ref="C17:G17"/>
    <mergeCell ref="H17:K17"/>
    <mergeCell ref="A11:K11"/>
    <mergeCell ref="B13:D13"/>
    <mergeCell ref="B12:D12"/>
    <mergeCell ref="C14:D14"/>
    <mergeCell ref="C15:D15"/>
    <mergeCell ref="E14:F14"/>
    <mergeCell ref="E15:F15"/>
    <mergeCell ref="A16:B16"/>
    <mergeCell ref="C16:G16"/>
    <mergeCell ref="G15:H15"/>
    <mergeCell ref="H16:K16"/>
    <mergeCell ref="A1:B1"/>
    <mergeCell ref="A2:K2"/>
    <mergeCell ref="A3:B3"/>
    <mergeCell ref="A4:B4"/>
    <mergeCell ref="C3:H3"/>
    <mergeCell ref="C4:H4"/>
    <mergeCell ref="I3:K3"/>
    <mergeCell ref="I4:K4"/>
    <mergeCell ref="I1:K1"/>
  </mergeCells>
  <phoneticPr fontId="12" type="noConversion"/>
  <conditionalFormatting sqref="A21:J21">
    <cfRule type="cellIs" dxfId="273" priority="26" operator="equal">
      <formula>"No aplica"</formula>
    </cfRule>
    <cfRule type="containsText" dxfId="272" priority="27" operator="containsText" text="No cumple">
      <formula>NOT(ISERROR(SEARCH("No cumple",A21)))</formula>
    </cfRule>
    <cfRule type="containsText" dxfId="271" priority="28" operator="containsText" text="Cumple">
      <formula>NOT(ISERROR(SEARCH("Cumple",A21)))</formula>
    </cfRule>
  </conditionalFormatting>
  <conditionalFormatting sqref="A24:J24">
    <cfRule type="cellIs" dxfId="270" priority="23" operator="equal">
      <formula>"No aplica"</formula>
    </cfRule>
    <cfRule type="containsText" dxfId="269" priority="24" operator="containsText" text="No cumple">
      <formula>NOT(ISERROR(SEARCH("No cumple",A24)))</formula>
    </cfRule>
    <cfRule type="containsText" dxfId="268" priority="25" operator="containsText" text="Cumple">
      <formula>NOT(ISERROR(SEARCH("Cumple",A24)))</formula>
    </cfRule>
  </conditionalFormatting>
  <conditionalFormatting sqref="A27:J27">
    <cfRule type="cellIs" dxfId="267" priority="20" operator="equal">
      <formula>"No aplica"</formula>
    </cfRule>
    <cfRule type="containsText" dxfId="266" priority="21" operator="containsText" text="No cumple">
      <formula>NOT(ISERROR(SEARCH("No cumple",A27)))</formula>
    </cfRule>
    <cfRule type="containsText" dxfId="265" priority="22" operator="containsText" text="Cumple">
      <formula>NOT(ISERROR(SEARCH("Cumple",A27)))</formula>
    </cfRule>
  </conditionalFormatting>
  <conditionalFormatting sqref="A30:J30">
    <cfRule type="cellIs" dxfId="264" priority="17" operator="equal">
      <formula>"No aplica"</formula>
    </cfRule>
    <cfRule type="containsText" dxfId="263" priority="18" operator="containsText" text="No cumple">
      <formula>NOT(ISERROR(SEARCH("No cumple",A30)))</formula>
    </cfRule>
    <cfRule type="containsText" dxfId="262" priority="19" operator="containsText" text="Cumple">
      <formula>NOT(ISERROR(SEARCH("Cumple",A30)))</formula>
    </cfRule>
  </conditionalFormatting>
  <conditionalFormatting sqref="A33:J33">
    <cfRule type="cellIs" dxfId="261" priority="14" operator="equal">
      <formula>"No aplica"</formula>
    </cfRule>
    <cfRule type="containsText" dxfId="260" priority="15" operator="containsText" text="No cumple">
      <formula>NOT(ISERROR(SEARCH("No cumple",A33)))</formula>
    </cfRule>
    <cfRule type="containsText" dxfId="259" priority="16" operator="containsText" text="Cumple">
      <formula>NOT(ISERROR(SEARCH("Cumple",A33)))</formula>
    </cfRule>
  </conditionalFormatting>
  <conditionalFormatting sqref="A36:J36">
    <cfRule type="cellIs" dxfId="258" priority="5" operator="equal">
      <formula>"No aplica"</formula>
    </cfRule>
    <cfRule type="containsText" dxfId="257" priority="6" operator="containsText" text="No cumple">
      <formula>NOT(ISERROR(SEARCH("No cumple",A36)))</formula>
    </cfRule>
    <cfRule type="containsText" dxfId="256" priority="7" operator="containsText" text="Cumple">
      <formula>NOT(ISERROR(SEARCH("Cumple",A36)))</formula>
    </cfRule>
  </conditionalFormatting>
  <conditionalFormatting sqref="A4:K4 A6:K6 A8:K8 A10:K10 A13:B13 E13 G13 I13:J13 A15 C15 E15 G15:K15 A17 C17 H17">
    <cfRule type="containsBlanks" dxfId="255" priority="344">
      <formula>LEN(TRIM(A4))=0</formula>
    </cfRule>
  </conditionalFormatting>
  <conditionalFormatting sqref="C1:E1">
    <cfRule type="containsBlanks" dxfId="254" priority="289">
      <formula>LEN(TRIM(C1))=0</formula>
    </cfRule>
  </conditionalFormatting>
  <conditionalFormatting sqref="G1">
    <cfRule type="containsBlanks" dxfId="253" priority="288">
      <formula>LEN(TRIM(G1))=0</formula>
    </cfRule>
  </conditionalFormatting>
  <conditionalFormatting sqref="I1:J1">
    <cfRule type="containsBlanks" priority="282" stopIfTrue="1">
      <formula>LEN(TRIM(I1))=0</formula>
    </cfRule>
    <cfRule type="cellIs" dxfId="252" priority="283" operator="lessThan">
      <formula>0.7</formula>
    </cfRule>
    <cfRule type="cellIs" dxfId="251" priority="284" operator="lessThan">
      <formula>0.8</formula>
    </cfRule>
    <cfRule type="cellIs" dxfId="250" priority="285" operator="lessThan">
      <formula>0.9</formula>
    </cfRule>
    <cfRule type="cellIs" dxfId="249" priority="286" operator="lessThan">
      <formula>1</formula>
    </cfRule>
    <cfRule type="cellIs" dxfId="248" priority="287" operator="equal">
      <formula>1</formula>
    </cfRule>
  </conditionalFormatting>
  <conditionalFormatting sqref="K19">
    <cfRule type="containsText" dxfId="247" priority="46" operator="containsText" text="No cumple">
      <formula>NOT(ISERROR(SEARCH("No cumple",K19)))</formula>
    </cfRule>
    <cfRule type="containsText" dxfId="246" priority="47" operator="containsText" text="Cumple">
      <formula>NOT(ISERROR(SEARCH("Cumple",K19)))</formula>
    </cfRule>
  </conditionalFormatting>
  <conditionalFormatting sqref="K19:K36">
    <cfRule type="cellIs" dxfId="245" priority="1" operator="equal">
      <formula>"No aplica"</formula>
    </cfRule>
  </conditionalFormatting>
  <conditionalFormatting sqref="K22">
    <cfRule type="containsText" dxfId="244" priority="44" operator="containsText" text="No cumple">
      <formula>NOT(ISERROR(SEARCH("No cumple",K22)))</formula>
    </cfRule>
    <cfRule type="containsText" dxfId="243" priority="45" operator="containsText" text="Cumple">
      <formula>NOT(ISERROR(SEARCH("Cumple",K22)))</formula>
    </cfRule>
  </conditionalFormatting>
  <conditionalFormatting sqref="K25">
    <cfRule type="containsText" dxfId="242" priority="42" operator="containsText" text="No cumple">
      <formula>NOT(ISERROR(SEARCH("No cumple",K25)))</formula>
    </cfRule>
    <cfRule type="containsText" dxfId="241" priority="43" operator="containsText" text="Cumple">
      <formula>NOT(ISERROR(SEARCH("Cumple",K25)))</formula>
    </cfRule>
  </conditionalFormatting>
  <conditionalFormatting sqref="K28">
    <cfRule type="containsText" dxfId="240" priority="40" operator="containsText" text="No cumple">
      <formula>NOT(ISERROR(SEARCH("No cumple",K28)))</formula>
    </cfRule>
    <cfRule type="containsText" dxfId="239" priority="41" operator="containsText" text="Cumple">
      <formula>NOT(ISERROR(SEARCH("Cumple",K28)))</formula>
    </cfRule>
  </conditionalFormatting>
  <conditionalFormatting sqref="K31">
    <cfRule type="containsText" dxfId="238" priority="38" operator="containsText" text="No cumple">
      <formula>NOT(ISERROR(SEARCH("No cumple",K31)))</formula>
    </cfRule>
    <cfRule type="containsText" dxfId="237" priority="39" operator="containsText" text="Cumple">
      <formula>NOT(ISERROR(SEARCH("Cumple",K31)))</formula>
    </cfRule>
  </conditionalFormatting>
  <conditionalFormatting sqref="K34">
    <cfRule type="containsText" dxfId="236" priority="32" operator="containsText" text="No cumple">
      <formula>NOT(ISERROR(SEARCH("No cumple",K34)))</formula>
    </cfRule>
    <cfRule type="containsText" dxfId="235" priority="33" operator="containsText" text="Cumple">
      <formula>NOT(ISERROR(SEARCH("Cumple",K34)))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00000000-0002-0000-0000-000000000000}">
      <formula1>45292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77" fitToHeight="0" orientation="landscape" horizontalDpi="4294967295" verticalDpi="4294967295" r:id="rId1"/>
  <headerFooter>
    <oddHeader>&amp;L&amp;G&amp;C&amp;"Arial,Normal"&amp;10PROCESO
PROTECCIÓN
ENTREVISTA
CENTRO DE EMERGENCIA RAJ SRPA&amp;R&amp;"Arial,Normal"&amp;10F1.A51.G27.P 
Versión 1 
Página &amp;P de &amp;N 
21/05/2024 
Clasificación de la Información 
Clasificada</oddHeader>
    <oddFooter>&amp;C&amp;G</oddFooter>
  </headerFooter>
  <rowBreaks count="1" manualBreakCount="1">
    <brk id="30" max="10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88110-BE91-4DE7-BA6E-BDC66B09F6F7}">
  <sheetPr>
    <pageSetUpPr fitToPage="1"/>
  </sheetPr>
  <dimension ref="A1:J91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5" t="s">
        <v>147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10" x14ac:dyDescent="0.25">
      <c r="A2" s="144" t="s">
        <v>66</v>
      </c>
      <c r="B2" s="145"/>
      <c r="C2" s="143"/>
      <c r="D2" s="143"/>
      <c r="E2" s="143"/>
      <c r="F2" s="42" t="s">
        <v>67</v>
      </c>
      <c r="G2" s="147"/>
      <c r="H2" s="147"/>
      <c r="I2" s="42" t="s">
        <v>68</v>
      </c>
      <c r="J2" s="45"/>
    </row>
    <row r="3" spans="1:10" x14ac:dyDescent="0.25">
      <c r="A3" s="144" t="s">
        <v>69</v>
      </c>
      <c r="B3" s="145"/>
      <c r="C3" s="115"/>
      <c r="D3" s="115"/>
      <c r="E3" s="115"/>
      <c r="F3" s="145" t="s">
        <v>115</v>
      </c>
      <c r="G3" s="145"/>
      <c r="H3" s="115"/>
      <c r="I3" s="115"/>
      <c r="J3" s="117"/>
    </row>
    <row r="4" spans="1:10" x14ac:dyDescent="0.25">
      <c r="A4" s="144" t="s">
        <v>70</v>
      </c>
      <c r="B4" s="145"/>
      <c r="C4" s="145"/>
      <c r="D4" s="145"/>
      <c r="E4" s="115"/>
      <c r="F4" s="115"/>
      <c r="G4" s="115"/>
      <c r="H4" s="115"/>
      <c r="I4" s="115"/>
      <c r="J4" s="117"/>
    </row>
    <row r="5" spans="1:10" x14ac:dyDescent="0.25">
      <c r="A5" s="144" t="s">
        <v>71</v>
      </c>
      <c r="B5" s="145"/>
      <c r="C5" s="145"/>
      <c r="D5" s="145"/>
      <c r="E5" s="115"/>
      <c r="F5" s="115"/>
      <c r="G5" s="115"/>
      <c r="H5" s="115"/>
      <c r="I5" s="115"/>
      <c r="J5" s="117"/>
    </row>
    <row r="6" spans="1:10" x14ac:dyDescent="0.25">
      <c r="A6" s="144" t="s">
        <v>72</v>
      </c>
      <c r="B6" s="145"/>
      <c r="C6" s="143"/>
      <c r="D6" s="143"/>
      <c r="E6" s="143"/>
      <c r="F6" s="145" t="s">
        <v>73</v>
      </c>
      <c r="G6" s="145"/>
      <c r="H6" s="143"/>
      <c r="I6" s="143"/>
      <c r="J6" s="146"/>
    </row>
    <row r="7" spans="1:10" x14ac:dyDescent="0.25">
      <c r="A7" s="144" t="s">
        <v>61</v>
      </c>
      <c r="B7" s="145"/>
      <c r="C7" s="143"/>
      <c r="D7" s="143"/>
      <c r="E7" s="143"/>
      <c r="F7" s="145" t="s">
        <v>115</v>
      </c>
      <c r="G7" s="145"/>
      <c r="H7" s="115"/>
      <c r="I7" s="115"/>
      <c r="J7" s="117"/>
    </row>
    <row r="8" spans="1:10" ht="15.75" thickBot="1" x14ac:dyDescent="0.3">
      <c r="A8" s="148" t="s">
        <v>146</v>
      </c>
      <c r="B8" s="149"/>
      <c r="C8" s="156"/>
      <c r="D8" s="156"/>
      <c r="E8" s="156"/>
      <c r="F8" s="157"/>
      <c r="G8" s="158"/>
      <c r="H8" s="158"/>
      <c r="I8" s="158"/>
      <c r="J8" s="159"/>
    </row>
    <row r="9" spans="1:10" ht="20.100000000000001" customHeight="1" thickBot="1" x14ac:dyDescent="0.3">
      <c r="A9" s="138" t="s">
        <v>74</v>
      </c>
      <c r="B9" s="139"/>
      <c r="C9" s="139"/>
      <c r="D9" s="139"/>
      <c r="E9" s="139"/>
      <c r="F9" s="139"/>
      <c r="G9" s="139"/>
      <c r="H9" s="139"/>
      <c r="I9" s="139"/>
      <c r="J9" s="140"/>
    </row>
    <row r="10" spans="1:10" ht="20.100000000000001" customHeight="1" x14ac:dyDescent="0.25">
      <c r="A10" s="125" t="s">
        <v>75</v>
      </c>
      <c r="B10" s="126"/>
      <c r="C10" s="126"/>
      <c r="D10" s="126"/>
      <c r="E10" s="126"/>
      <c r="F10" s="126"/>
      <c r="G10" s="126"/>
      <c r="H10" s="141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1"/>
      <c r="J10" s="142"/>
    </row>
    <row r="11" spans="1:10" ht="39.950000000000003" customHeight="1" x14ac:dyDescent="0.25">
      <c r="A11" s="150" t="s">
        <v>162</v>
      </c>
      <c r="B11" s="151"/>
      <c r="C11" s="151"/>
      <c r="D11" s="151"/>
      <c r="E11" s="151"/>
      <c r="F11" s="151"/>
      <c r="G11" s="151"/>
      <c r="H11" s="151"/>
      <c r="I11" s="152"/>
      <c r="J11" s="43" t="s">
        <v>117</v>
      </c>
    </row>
    <row r="12" spans="1:10" ht="30" customHeight="1" x14ac:dyDescent="0.25">
      <c r="A12" s="129" t="s">
        <v>153</v>
      </c>
      <c r="B12" s="130"/>
      <c r="C12" s="130"/>
      <c r="D12" s="130"/>
      <c r="E12" s="130"/>
      <c r="F12" s="130"/>
      <c r="G12" s="130"/>
      <c r="H12" s="130"/>
      <c r="I12" s="160"/>
      <c r="J12" s="45"/>
    </row>
    <row r="13" spans="1:10" ht="30" customHeight="1" x14ac:dyDescent="0.25">
      <c r="A13" s="129" t="s">
        <v>154</v>
      </c>
      <c r="B13" s="130"/>
      <c r="C13" s="130"/>
      <c r="D13" s="130"/>
      <c r="E13" s="130"/>
      <c r="F13" s="130"/>
      <c r="G13" s="130"/>
      <c r="H13" s="130"/>
      <c r="I13" s="160"/>
      <c r="J13" s="45"/>
    </row>
    <row r="14" spans="1:10" ht="30" customHeight="1" x14ac:dyDescent="0.25">
      <c r="A14" s="129" t="s">
        <v>155</v>
      </c>
      <c r="B14" s="130"/>
      <c r="C14" s="130"/>
      <c r="D14" s="130"/>
      <c r="E14" s="130"/>
      <c r="F14" s="130"/>
      <c r="G14" s="130"/>
      <c r="H14" s="130"/>
      <c r="I14" s="160"/>
      <c r="J14" s="45"/>
    </row>
    <row r="15" spans="1:10" ht="30" customHeight="1" x14ac:dyDescent="0.25">
      <c r="A15" s="129" t="s">
        <v>156</v>
      </c>
      <c r="B15" s="130"/>
      <c r="C15" s="130"/>
      <c r="D15" s="130"/>
      <c r="E15" s="130"/>
      <c r="F15" s="130"/>
      <c r="G15" s="130"/>
      <c r="H15" s="130"/>
      <c r="I15" s="160"/>
      <c r="J15" s="45"/>
    </row>
    <row r="16" spans="1:10" ht="30" customHeight="1" x14ac:dyDescent="0.25">
      <c r="A16" s="129" t="s">
        <v>157</v>
      </c>
      <c r="B16" s="130"/>
      <c r="C16" s="130"/>
      <c r="D16" s="130"/>
      <c r="E16" s="130"/>
      <c r="F16" s="130"/>
      <c r="G16" s="130"/>
      <c r="H16" s="130"/>
      <c r="I16" s="160"/>
      <c r="J16" s="45"/>
    </row>
    <row r="17" spans="1:10" ht="30" customHeight="1" x14ac:dyDescent="0.25">
      <c r="A17" s="129" t="s">
        <v>158</v>
      </c>
      <c r="B17" s="130"/>
      <c r="C17" s="130"/>
      <c r="D17" s="130"/>
      <c r="E17" s="130"/>
      <c r="F17" s="130"/>
      <c r="G17" s="130"/>
      <c r="H17" s="130"/>
      <c r="I17" s="160"/>
      <c r="J17" s="45"/>
    </row>
    <row r="18" spans="1:10" ht="30" customHeight="1" x14ac:dyDescent="0.25">
      <c r="A18" s="129" t="s">
        <v>161</v>
      </c>
      <c r="B18" s="130"/>
      <c r="C18" s="130"/>
      <c r="D18" s="130"/>
      <c r="E18" s="130"/>
      <c r="F18" s="130"/>
      <c r="G18" s="130"/>
      <c r="H18" s="130"/>
      <c r="I18" s="160"/>
      <c r="J18" s="45"/>
    </row>
    <row r="19" spans="1:10" ht="30" customHeight="1" x14ac:dyDescent="0.25">
      <c r="A19" s="129" t="s">
        <v>159</v>
      </c>
      <c r="B19" s="130"/>
      <c r="C19" s="130"/>
      <c r="D19" s="130"/>
      <c r="E19" s="130"/>
      <c r="F19" s="130"/>
      <c r="G19" s="130"/>
      <c r="H19" s="130"/>
      <c r="I19" s="160"/>
      <c r="J19" s="45"/>
    </row>
    <row r="20" spans="1:10" ht="30" customHeight="1" thickBot="1" x14ac:dyDescent="0.3">
      <c r="A20" s="133" t="s">
        <v>160</v>
      </c>
      <c r="B20" s="134"/>
      <c r="C20" s="134"/>
      <c r="D20" s="134"/>
      <c r="E20" s="134"/>
      <c r="F20" s="134"/>
      <c r="G20" s="134"/>
      <c r="H20" s="134"/>
      <c r="I20" s="161"/>
      <c r="J20" s="41"/>
    </row>
    <row r="21" spans="1:10" ht="20.100000000000001" customHeight="1" x14ac:dyDescent="0.25">
      <c r="A21" s="125" t="s">
        <v>76</v>
      </c>
      <c r="B21" s="126"/>
      <c r="C21" s="126"/>
      <c r="D21" s="126"/>
      <c r="E21" s="126"/>
      <c r="F21" s="126"/>
      <c r="G21" s="126"/>
      <c r="H21" s="141" t="str">
        <f>+IF(AND(J23="No aplica",J24="No aplica",J25="No aplica",J26="No aplica",J27="No aplica",J28="No aplica",J29="No aplica",J30="No aplica",J31="No aplica",J32="No aplica"),"No aplica",IF(OR(J23="",J24="",J25="",J26="",J27="",J28="",J29="",J30="",J31="",J32=""),"Valide todas las variables",IF(OR(J23="No",J24="No",J25="No",J26="No",J27="No",J28="No",J29="No",J30="No",J31="No",J32="No"),"No cumple","Cumple")))</f>
        <v>Valide todas las variables</v>
      </c>
      <c r="I21" s="141"/>
      <c r="J21" s="142"/>
    </row>
    <row r="22" spans="1:10" ht="66.75" customHeight="1" thickBot="1" x14ac:dyDescent="0.3">
      <c r="A22" s="153" t="s">
        <v>163</v>
      </c>
      <c r="B22" s="154"/>
      <c r="C22" s="154"/>
      <c r="D22" s="154"/>
      <c r="E22" s="154"/>
      <c r="F22" s="154"/>
      <c r="G22" s="154"/>
      <c r="H22" s="154"/>
      <c r="I22" s="155"/>
      <c r="J22" s="60" t="s">
        <v>117</v>
      </c>
    </row>
    <row r="23" spans="1:10" ht="20.100000000000001" customHeight="1" x14ac:dyDescent="0.25">
      <c r="A23" s="129" t="s">
        <v>211</v>
      </c>
      <c r="B23" s="130"/>
      <c r="C23" s="130"/>
      <c r="D23" s="130"/>
      <c r="E23" s="130"/>
      <c r="F23" s="130"/>
      <c r="G23" s="130"/>
      <c r="H23" s="130"/>
      <c r="I23" s="61">
        <v>2</v>
      </c>
      <c r="J23" s="50"/>
    </row>
    <row r="24" spans="1:10" ht="20.100000000000001" customHeight="1" x14ac:dyDescent="0.25">
      <c r="A24" s="129" t="s">
        <v>212</v>
      </c>
      <c r="B24" s="130"/>
      <c r="C24" s="130"/>
      <c r="D24" s="130"/>
      <c r="E24" s="130"/>
      <c r="F24" s="130"/>
      <c r="G24" s="130"/>
      <c r="H24" s="130"/>
      <c r="I24" s="62">
        <v>2</v>
      </c>
      <c r="J24" s="50"/>
    </row>
    <row r="25" spans="1:10" ht="20.100000000000001" customHeight="1" x14ac:dyDescent="0.25">
      <c r="A25" s="129" t="s">
        <v>213</v>
      </c>
      <c r="B25" s="130"/>
      <c r="C25" s="130"/>
      <c r="D25" s="130"/>
      <c r="E25" s="130"/>
      <c r="F25" s="130"/>
      <c r="G25" s="130"/>
      <c r="H25" s="130"/>
      <c r="I25" s="62">
        <v>2</v>
      </c>
      <c r="J25" s="50"/>
    </row>
    <row r="26" spans="1:10" ht="20.100000000000001" customHeight="1" x14ac:dyDescent="0.25">
      <c r="A26" s="129" t="s">
        <v>214</v>
      </c>
      <c r="B26" s="130"/>
      <c r="C26" s="130"/>
      <c r="D26" s="130"/>
      <c r="E26" s="130"/>
      <c r="F26" s="130"/>
      <c r="G26" s="130"/>
      <c r="H26" s="130"/>
      <c r="I26" s="62">
        <v>2</v>
      </c>
      <c r="J26" s="50"/>
    </row>
    <row r="27" spans="1:10" ht="20.100000000000001" customHeight="1" x14ac:dyDescent="0.25">
      <c r="A27" s="129" t="s">
        <v>215</v>
      </c>
      <c r="B27" s="130"/>
      <c r="C27" s="130"/>
      <c r="D27" s="130"/>
      <c r="E27" s="130"/>
      <c r="F27" s="130"/>
      <c r="G27" s="130"/>
      <c r="H27" s="130"/>
      <c r="I27" s="62">
        <v>2</v>
      </c>
      <c r="J27" s="50"/>
    </row>
    <row r="28" spans="1:10" ht="20.100000000000001" customHeight="1" x14ac:dyDescent="0.25">
      <c r="A28" s="129" t="s">
        <v>216</v>
      </c>
      <c r="B28" s="130"/>
      <c r="C28" s="130"/>
      <c r="D28" s="130"/>
      <c r="E28" s="130"/>
      <c r="F28" s="130"/>
      <c r="G28" s="130"/>
      <c r="H28" s="130"/>
      <c r="I28" s="62">
        <v>1</v>
      </c>
      <c r="J28" s="50"/>
    </row>
    <row r="29" spans="1:10" ht="20.100000000000001" customHeight="1" x14ac:dyDescent="0.25">
      <c r="A29" s="129" t="s">
        <v>217</v>
      </c>
      <c r="B29" s="130"/>
      <c r="C29" s="130"/>
      <c r="D29" s="130"/>
      <c r="E29" s="130"/>
      <c r="F29" s="130"/>
      <c r="G29" s="130"/>
      <c r="H29" s="130"/>
      <c r="I29" s="62">
        <v>1</v>
      </c>
      <c r="J29" s="50"/>
    </row>
    <row r="30" spans="1:10" ht="20.100000000000001" customHeight="1" x14ac:dyDescent="0.25">
      <c r="A30" s="129" t="s">
        <v>164</v>
      </c>
      <c r="B30" s="130"/>
      <c r="C30" s="130"/>
      <c r="D30" s="130"/>
      <c r="E30" s="130"/>
      <c r="F30" s="130"/>
      <c r="G30" s="130"/>
      <c r="H30" s="130"/>
      <c r="I30" s="62">
        <v>1</v>
      </c>
      <c r="J30" s="50"/>
    </row>
    <row r="31" spans="1:10" ht="20.100000000000001" customHeight="1" x14ac:dyDescent="0.25">
      <c r="A31" s="129" t="s">
        <v>218</v>
      </c>
      <c r="B31" s="130"/>
      <c r="C31" s="130"/>
      <c r="D31" s="130"/>
      <c r="E31" s="130"/>
      <c r="F31" s="130"/>
      <c r="G31" s="130"/>
      <c r="H31" s="130"/>
      <c r="I31" s="62">
        <v>1</v>
      </c>
      <c r="J31" s="50"/>
    </row>
    <row r="32" spans="1:10" ht="20.100000000000001" customHeight="1" thickBot="1" x14ac:dyDescent="0.3">
      <c r="A32" s="129" t="s">
        <v>219</v>
      </c>
      <c r="B32" s="130"/>
      <c r="C32" s="130"/>
      <c r="D32" s="130"/>
      <c r="E32" s="130"/>
      <c r="F32" s="130"/>
      <c r="G32" s="130"/>
      <c r="H32" s="130"/>
      <c r="I32" s="62">
        <v>1</v>
      </c>
      <c r="J32" s="50"/>
    </row>
    <row r="33" spans="1:10" ht="20.100000000000001" customHeight="1" x14ac:dyDescent="0.25">
      <c r="A33" s="125" t="s">
        <v>116</v>
      </c>
      <c r="B33" s="126"/>
      <c r="C33" s="126"/>
      <c r="D33" s="126"/>
      <c r="E33" s="126"/>
      <c r="F33" s="126"/>
      <c r="G33" s="126"/>
      <c r="H33" s="141" t="str">
        <f>+IF(AND(J35="No aplica",J36="No aplica",J37="No aplica",J38="No aplica",J39="No aplica",J40="No aplica"),"No aplica",IF(OR(J35="",J36="",J37="",J38="",J39="",J40=""),"Valide todas las variables",IF(OR(J35="No",J36="No",J37="No",J38="No",J39="No",J40="No"),"No cumple","Cumple")))</f>
        <v>Valide todas las variables</v>
      </c>
      <c r="I33" s="141"/>
      <c r="J33" s="142"/>
    </row>
    <row r="34" spans="1:10" ht="39.950000000000003" customHeight="1" x14ac:dyDescent="0.25">
      <c r="A34" s="150" t="s">
        <v>165</v>
      </c>
      <c r="B34" s="151"/>
      <c r="C34" s="151"/>
      <c r="D34" s="151"/>
      <c r="E34" s="151"/>
      <c r="F34" s="151"/>
      <c r="G34" s="151"/>
      <c r="H34" s="151"/>
      <c r="I34" s="152"/>
      <c r="J34" s="43" t="s">
        <v>117</v>
      </c>
    </row>
    <row r="35" spans="1:10" ht="30" customHeight="1" x14ac:dyDescent="0.25">
      <c r="A35" s="129" t="s">
        <v>166</v>
      </c>
      <c r="B35" s="130"/>
      <c r="C35" s="130"/>
      <c r="D35" s="130"/>
      <c r="E35" s="130"/>
      <c r="F35" s="130"/>
      <c r="G35" s="130"/>
      <c r="H35" s="130"/>
      <c r="I35" s="160"/>
      <c r="J35" s="45"/>
    </row>
    <row r="36" spans="1:10" ht="30" customHeight="1" x14ac:dyDescent="0.25">
      <c r="A36" s="129" t="s">
        <v>77</v>
      </c>
      <c r="B36" s="130"/>
      <c r="C36" s="130"/>
      <c r="D36" s="130"/>
      <c r="E36" s="130"/>
      <c r="F36" s="130"/>
      <c r="G36" s="130"/>
      <c r="H36" s="130"/>
      <c r="I36" s="160"/>
      <c r="J36" s="45"/>
    </row>
    <row r="37" spans="1:10" ht="30" customHeight="1" x14ac:dyDescent="0.25">
      <c r="A37" s="129" t="s">
        <v>167</v>
      </c>
      <c r="B37" s="130"/>
      <c r="C37" s="130"/>
      <c r="D37" s="130"/>
      <c r="E37" s="130"/>
      <c r="F37" s="130"/>
      <c r="G37" s="130"/>
      <c r="H37" s="130"/>
      <c r="I37" s="160"/>
      <c r="J37" s="45"/>
    </row>
    <row r="38" spans="1:10" ht="30" customHeight="1" x14ac:dyDescent="0.25">
      <c r="A38" s="129" t="s">
        <v>168</v>
      </c>
      <c r="B38" s="130"/>
      <c r="C38" s="130"/>
      <c r="D38" s="130"/>
      <c r="E38" s="130"/>
      <c r="F38" s="130"/>
      <c r="G38" s="130"/>
      <c r="H38" s="130"/>
      <c r="I38" s="160"/>
      <c r="J38" s="45"/>
    </row>
    <row r="39" spans="1:10" ht="30" customHeight="1" x14ac:dyDescent="0.25">
      <c r="A39" s="129" t="s">
        <v>169</v>
      </c>
      <c r="B39" s="130"/>
      <c r="C39" s="130"/>
      <c r="D39" s="130"/>
      <c r="E39" s="130"/>
      <c r="F39" s="130"/>
      <c r="G39" s="130"/>
      <c r="H39" s="130"/>
      <c r="I39" s="160"/>
      <c r="J39" s="45"/>
    </row>
    <row r="40" spans="1:10" ht="30" customHeight="1" thickBot="1" x14ac:dyDescent="0.3">
      <c r="A40" s="133" t="s">
        <v>170</v>
      </c>
      <c r="B40" s="134"/>
      <c r="C40" s="134"/>
      <c r="D40" s="134"/>
      <c r="E40" s="134"/>
      <c r="F40" s="134"/>
      <c r="G40" s="134"/>
      <c r="H40" s="134"/>
      <c r="I40" s="161"/>
      <c r="J40" s="41"/>
    </row>
    <row r="41" spans="1:10" ht="20.100000000000001" customHeight="1" x14ac:dyDescent="0.25">
      <c r="A41" s="125" t="s">
        <v>78</v>
      </c>
      <c r="B41" s="126"/>
      <c r="C41" s="126"/>
      <c r="D41" s="126"/>
      <c r="E41" s="126"/>
      <c r="F41" s="126"/>
      <c r="G41" s="126"/>
      <c r="H41" s="141" t="str">
        <f>+IF(AND(J43="No aplica",J44="No aplica",J45="No aplica",J46="No aplica",J47="No aplica",J48="No aplica",J49="No aplica",J50="No aplica",J51="No aplica",J52="No aplica",J54="No aplica",J55="No aplica",J56="No aplica",J57="No aplica",J58="No aplica",J59="No aplica"),"No aplica",IF(OR(J43="",J44="",J45="",J46="",J47="",J48="",J49="",J50="",J51="",J52="",J54="",J55="",J56="",J57="",J58="",J59=""),"Valide todas las variables",IF(OR(J43="No",J44="No",J45="No",J46="No",J47="No",J48="No",J49="No",J50="No",J51="No",J52="No",J54="No",J55="No",J56="No",J57="No",J58="No",J59="No"),"No cumple","Cumple")))</f>
        <v>Valide todas las variables</v>
      </c>
      <c r="I41" s="141"/>
      <c r="J41" s="142"/>
    </row>
    <row r="42" spans="1:10" ht="39.950000000000003" customHeight="1" x14ac:dyDescent="0.25">
      <c r="A42" s="150" t="s">
        <v>79</v>
      </c>
      <c r="B42" s="151"/>
      <c r="C42" s="151"/>
      <c r="D42" s="151"/>
      <c r="E42" s="151"/>
      <c r="F42" s="151"/>
      <c r="G42" s="151"/>
      <c r="H42" s="151"/>
      <c r="I42" s="152"/>
      <c r="J42" s="43" t="s">
        <v>117</v>
      </c>
    </row>
    <row r="43" spans="1:10" ht="30" customHeight="1" x14ac:dyDescent="0.25">
      <c r="A43" s="129" t="s">
        <v>83</v>
      </c>
      <c r="B43" s="130"/>
      <c r="C43" s="130"/>
      <c r="D43" s="130"/>
      <c r="E43" s="130"/>
      <c r="F43" s="130"/>
      <c r="G43" s="130"/>
      <c r="H43" s="130"/>
      <c r="I43" s="160"/>
      <c r="J43" s="45"/>
    </row>
    <row r="44" spans="1:10" ht="30" customHeight="1" x14ac:dyDescent="0.25">
      <c r="A44" s="129" t="s">
        <v>171</v>
      </c>
      <c r="B44" s="130"/>
      <c r="C44" s="130"/>
      <c r="D44" s="130"/>
      <c r="E44" s="130"/>
      <c r="F44" s="130"/>
      <c r="G44" s="130"/>
      <c r="H44" s="130"/>
      <c r="I44" s="160"/>
      <c r="J44" s="45"/>
    </row>
    <row r="45" spans="1:10" ht="30" customHeight="1" x14ac:dyDescent="0.25">
      <c r="A45" s="129" t="s">
        <v>81</v>
      </c>
      <c r="B45" s="130"/>
      <c r="C45" s="130"/>
      <c r="D45" s="130"/>
      <c r="E45" s="130"/>
      <c r="F45" s="130"/>
      <c r="G45" s="130"/>
      <c r="H45" s="130"/>
      <c r="I45" s="160"/>
      <c r="J45" s="45"/>
    </row>
    <row r="46" spans="1:10" ht="30" customHeight="1" x14ac:dyDescent="0.25">
      <c r="A46" s="129" t="s">
        <v>220</v>
      </c>
      <c r="B46" s="130"/>
      <c r="C46" s="130"/>
      <c r="D46" s="130"/>
      <c r="E46" s="130"/>
      <c r="F46" s="130"/>
      <c r="G46" s="130"/>
      <c r="H46" s="130"/>
      <c r="I46" s="160"/>
      <c r="J46" s="45"/>
    </row>
    <row r="47" spans="1:10" ht="30" customHeight="1" x14ac:dyDescent="0.25">
      <c r="A47" s="129" t="s">
        <v>82</v>
      </c>
      <c r="B47" s="130"/>
      <c r="C47" s="130"/>
      <c r="D47" s="130"/>
      <c r="E47" s="130"/>
      <c r="F47" s="130"/>
      <c r="G47" s="130"/>
      <c r="H47" s="130"/>
      <c r="I47" s="160"/>
      <c r="J47" s="45"/>
    </row>
    <row r="48" spans="1:10" ht="30" customHeight="1" x14ac:dyDescent="0.25">
      <c r="A48" s="129" t="s">
        <v>173</v>
      </c>
      <c r="B48" s="130"/>
      <c r="C48" s="130"/>
      <c r="D48" s="130"/>
      <c r="E48" s="130"/>
      <c r="F48" s="130"/>
      <c r="G48" s="130"/>
      <c r="H48" s="130"/>
      <c r="I48" s="160"/>
      <c r="J48" s="45"/>
    </row>
    <row r="49" spans="1:10" ht="30" customHeight="1" x14ac:dyDescent="0.25">
      <c r="A49" s="129" t="s">
        <v>80</v>
      </c>
      <c r="B49" s="130"/>
      <c r="C49" s="130"/>
      <c r="D49" s="130"/>
      <c r="E49" s="130"/>
      <c r="F49" s="130"/>
      <c r="G49" s="130"/>
      <c r="H49" s="130"/>
      <c r="I49" s="160"/>
      <c r="J49" s="45"/>
    </row>
    <row r="50" spans="1:10" ht="30" customHeight="1" x14ac:dyDescent="0.25">
      <c r="A50" s="129" t="s">
        <v>172</v>
      </c>
      <c r="B50" s="130"/>
      <c r="C50" s="130"/>
      <c r="D50" s="130"/>
      <c r="E50" s="130"/>
      <c r="F50" s="130"/>
      <c r="G50" s="130"/>
      <c r="H50" s="130"/>
      <c r="I50" s="160"/>
      <c r="J50" s="45"/>
    </row>
    <row r="51" spans="1:10" ht="30" customHeight="1" x14ac:dyDescent="0.25">
      <c r="A51" s="129" t="s">
        <v>221</v>
      </c>
      <c r="B51" s="130"/>
      <c r="C51" s="130"/>
      <c r="D51" s="130"/>
      <c r="E51" s="130"/>
      <c r="F51" s="130"/>
      <c r="G51" s="130"/>
      <c r="H51" s="130"/>
      <c r="I51" s="160"/>
      <c r="J51" s="45"/>
    </row>
    <row r="52" spans="1:10" ht="30" customHeight="1" x14ac:dyDescent="0.25">
      <c r="A52" s="129" t="s">
        <v>174</v>
      </c>
      <c r="B52" s="130"/>
      <c r="C52" s="130"/>
      <c r="D52" s="130"/>
      <c r="E52" s="130"/>
      <c r="F52" s="130"/>
      <c r="G52" s="130"/>
      <c r="H52" s="130"/>
      <c r="I52" s="160"/>
      <c r="J52" s="45"/>
    </row>
    <row r="53" spans="1:10" ht="39.950000000000003" customHeight="1" x14ac:dyDescent="0.25">
      <c r="A53" s="150" t="s">
        <v>84</v>
      </c>
      <c r="B53" s="151"/>
      <c r="C53" s="151"/>
      <c r="D53" s="151"/>
      <c r="E53" s="151"/>
      <c r="F53" s="151"/>
      <c r="G53" s="151"/>
      <c r="H53" s="151"/>
      <c r="I53" s="152"/>
      <c r="J53" s="43" t="s">
        <v>117</v>
      </c>
    </row>
    <row r="54" spans="1:10" ht="30" customHeight="1" x14ac:dyDescent="0.25">
      <c r="A54" s="129" t="s">
        <v>85</v>
      </c>
      <c r="B54" s="130"/>
      <c r="C54" s="130"/>
      <c r="D54" s="130"/>
      <c r="E54" s="130"/>
      <c r="F54" s="130"/>
      <c r="G54" s="130"/>
      <c r="H54" s="130"/>
      <c r="I54" s="160"/>
      <c r="J54" s="45"/>
    </row>
    <row r="55" spans="1:10" ht="30" customHeight="1" x14ac:dyDescent="0.25">
      <c r="A55" s="129" t="s">
        <v>175</v>
      </c>
      <c r="B55" s="130"/>
      <c r="C55" s="130"/>
      <c r="D55" s="130"/>
      <c r="E55" s="130"/>
      <c r="F55" s="130"/>
      <c r="G55" s="130"/>
      <c r="H55" s="130" t="s">
        <v>177</v>
      </c>
      <c r="I55" s="160"/>
      <c r="J55" s="45"/>
    </row>
    <row r="56" spans="1:10" ht="30" customHeight="1" x14ac:dyDescent="0.25">
      <c r="A56" s="129" t="s">
        <v>176</v>
      </c>
      <c r="B56" s="130"/>
      <c r="C56" s="130"/>
      <c r="D56" s="130"/>
      <c r="E56" s="130"/>
      <c r="F56" s="130"/>
      <c r="G56" s="130"/>
      <c r="H56" s="130" t="s">
        <v>178</v>
      </c>
      <c r="I56" s="160"/>
      <c r="J56" s="45"/>
    </row>
    <row r="57" spans="1:10" ht="30" customHeight="1" x14ac:dyDescent="0.25">
      <c r="A57" s="129" t="s">
        <v>86</v>
      </c>
      <c r="B57" s="130"/>
      <c r="C57" s="130"/>
      <c r="D57" s="130"/>
      <c r="E57" s="130"/>
      <c r="F57" s="130"/>
      <c r="G57" s="130"/>
      <c r="H57" s="130" t="s">
        <v>179</v>
      </c>
      <c r="I57" s="160"/>
      <c r="J57" s="45"/>
    </row>
    <row r="58" spans="1:10" ht="30" customHeight="1" x14ac:dyDescent="0.25">
      <c r="A58" s="129" t="s">
        <v>222</v>
      </c>
      <c r="B58" s="130"/>
      <c r="C58" s="130"/>
      <c r="D58" s="130"/>
      <c r="E58" s="130"/>
      <c r="F58" s="130"/>
      <c r="G58" s="130"/>
      <c r="H58" s="130"/>
      <c r="I58" s="160"/>
      <c r="J58" s="63"/>
    </row>
    <row r="59" spans="1:10" ht="30" customHeight="1" thickBot="1" x14ac:dyDescent="0.3">
      <c r="A59" s="133" t="s">
        <v>223</v>
      </c>
      <c r="B59" s="134"/>
      <c r="C59" s="134"/>
      <c r="D59" s="134"/>
      <c r="E59" s="134"/>
      <c r="F59" s="134"/>
      <c r="G59" s="134"/>
      <c r="H59" s="134" t="s">
        <v>180</v>
      </c>
      <c r="I59" s="161"/>
      <c r="J59" s="41"/>
    </row>
    <row r="60" spans="1:10" ht="20.100000000000001" customHeight="1" x14ac:dyDescent="0.25">
      <c r="A60" s="125" t="s">
        <v>241</v>
      </c>
      <c r="B60" s="126"/>
      <c r="C60" s="126"/>
      <c r="D60" s="126"/>
      <c r="E60" s="126"/>
      <c r="F60" s="126"/>
      <c r="G60" s="126"/>
      <c r="H60" s="141" t="str">
        <f>+IF(AND(J62="No aplica",J63="No aplica",J64="No aplica",J65="No aplica",J66="No aplica",J68="No aplica",J69="No aplica",J70="No aplica",J71="No aplica",J72="No aplica",J73="No aplica",J74="No aplica",J75="No aplica",J76="No aplica",J77="No aplica",J78="No aplica",J79="No aplica",J80="No aplica",J81="No aplica"),"No aplica",IF(OR(J62="",J63="",J64="",J65="",J66="",J68="",J69="",J70="",J71="",J72="",J73="",J74="",J75="",J76="",J77="",J78="",J79="",J80="",J81=""),"Valide todas las variables",IF(OR(J62="No",J63="No",J64="No",J65="No",J66="No",J68="No",J69="No",J70="No",J71="No",J72="No",J73="No",J74="No",J75="No",J76="No",J77="No",J78="No",J79="No",J80="No",J81="No"),"No cumple","Cumple")))</f>
        <v>Valide todas las variables</v>
      </c>
      <c r="I60" s="141"/>
      <c r="J60" s="142"/>
    </row>
    <row r="61" spans="1:10" ht="39.950000000000003" customHeight="1" x14ac:dyDescent="0.25">
      <c r="A61" s="150" t="s">
        <v>182</v>
      </c>
      <c r="B61" s="151"/>
      <c r="C61" s="151"/>
      <c r="D61" s="151"/>
      <c r="E61" s="151"/>
      <c r="F61" s="151"/>
      <c r="G61" s="151"/>
      <c r="H61" s="151"/>
      <c r="I61" s="152"/>
      <c r="J61" s="43" t="s">
        <v>117</v>
      </c>
    </row>
    <row r="62" spans="1:10" ht="30" customHeight="1" x14ac:dyDescent="0.25">
      <c r="A62" s="129" t="s">
        <v>225</v>
      </c>
      <c r="B62" s="130"/>
      <c r="C62" s="130"/>
      <c r="D62" s="130"/>
      <c r="E62" s="130"/>
      <c r="F62" s="130"/>
      <c r="G62" s="131" t="s">
        <v>230</v>
      </c>
      <c r="H62" s="131"/>
      <c r="I62" s="131"/>
      <c r="J62" s="45"/>
    </row>
    <row r="63" spans="1:10" ht="30" customHeight="1" x14ac:dyDescent="0.25">
      <c r="A63" s="129" t="s">
        <v>226</v>
      </c>
      <c r="B63" s="130"/>
      <c r="C63" s="130"/>
      <c r="D63" s="130"/>
      <c r="E63" s="130"/>
      <c r="F63" s="130"/>
      <c r="G63" s="131" t="s">
        <v>231</v>
      </c>
      <c r="H63" s="131"/>
      <c r="I63" s="131" t="s">
        <v>197</v>
      </c>
      <c r="J63" s="45"/>
    </row>
    <row r="64" spans="1:10" ht="30" customHeight="1" x14ac:dyDescent="0.25">
      <c r="A64" s="129" t="s">
        <v>227</v>
      </c>
      <c r="B64" s="130"/>
      <c r="C64" s="130"/>
      <c r="D64" s="130"/>
      <c r="E64" s="130"/>
      <c r="F64" s="130"/>
      <c r="G64" s="131" t="s">
        <v>232</v>
      </c>
      <c r="H64" s="131"/>
      <c r="I64" s="131" t="s">
        <v>197</v>
      </c>
      <c r="J64" s="45"/>
    </row>
    <row r="65" spans="1:10" ht="30" customHeight="1" x14ac:dyDescent="0.25">
      <c r="A65" s="129" t="s">
        <v>228</v>
      </c>
      <c r="B65" s="130"/>
      <c r="C65" s="130"/>
      <c r="D65" s="130"/>
      <c r="E65" s="130"/>
      <c r="F65" s="130"/>
      <c r="G65" s="131" t="s">
        <v>233</v>
      </c>
      <c r="H65" s="131"/>
      <c r="I65" s="131" t="s">
        <v>198</v>
      </c>
      <c r="J65" s="45"/>
    </row>
    <row r="66" spans="1:10" ht="30" customHeight="1" x14ac:dyDescent="0.25">
      <c r="A66" s="129" t="s">
        <v>229</v>
      </c>
      <c r="B66" s="130"/>
      <c r="C66" s="130"/>
      <c r="D66" s="130"/>
      <c r="E66" s="130"/>
      <c r="F66" s="130"/>
      <c r="G66" s="131" t="s">
        <v>234</v>
      </c>
      <c r="H66" s="131"/>
      <c r="I66" s="131" t="s">
        <v>199</v>
      </c>
      <c r="J66" s="45"/>
    </row>
    <row r="67" spans="1:10" ht="30" customHeight="1" x14ac:dyDescent="0.25">
      <c r="A67" s="150" t="s">
        <v>224</v>
      </c>
      <c r="B67" s="151"/>
      <c r="C67" s="151"/>
      <c r="D67" s="151"/>
      <c r="E67" s="151"/>
      <c r="F67" s="151"/>
      <c r="G67" s="151"/>
      <c r="H67" s="151"/>
      <c r="I67" s="152"/>
      <c r="J67" s="43" t="s">
        <v>117</v>
      </c>
    </row>
    <row r="68" spans="1:10" ht="30" customHeight="1" x14ac:dyDescent="0.25">
      <c r="A68" s="129" t="s">
        <v>183</v>
      </c>
      <c r="B68" s="130"/>
      <c r="C68" s="130"/>
      <c r="D68" s="130"/>
      <c r="E68" s="130"/>
      <c r="F68" s="130"/>
      <c r="G68" s="131" t="s">
        <v>235</v>
      </c>
      <c r="H68" s="131"/>
      <c r="I68" s="131" t="s">
        <v>200</v>
      </c>
      <c r="J68" s="45"/>
    </row>
    <row r="69" spans="1:10" ht="30" customHeight="1" x14ac:dyDescent="0.25">
      <c r="A69" s="129" t="s">
        <v>184</v>
      </c>
      <c r="B69" s="130"/>
      <c r="C69" s="130"/>
      <c r="D69" s="130"/>
      <c r="E69" s="130"/>
      <c r="F69" s="130"/>
      <c r="G69" s="131" t="s">
        <v>236</v>
      </c>
      <c r="H69" s="131"/>
      <c r="I69" s="131" t="s">
        <v>201</v>
      </c>
      <c r="J69" s="45"/>
    </row>
    <row r="70" spans="1:10" ht="30" customHeight="1" x14ac:dyDescent="0.25">
      <c r="A70" s="129" t="s">
        <v>185</v>
      </c>
      <c r="B70" s="130"/>
      <c r="C70" s="130"/>
      <c r="D70" s="130"/>
      <c r="E70" s="130"/>
      <c r="F70" s="130"/>
      <c r="G70" s="131" t="s">
        <v>236</v>
      </c>
      <c r="H70" s="131"/>
      <c r="I70" s="131" t="s">
        <v>201</v>
      </c>
      <c r="J70" s="63"/>
    </row>
    <row r="71" spans="1:10" ht="30" customHeight="1" x14ac:dyDescent="0.25">
      <c r="A71" s="129" t="s">
        <v>186</v>
      </c>
      <c r="B71" s="130"/>
      <c r="C71" s="130"/>
      <c r="D71" s="130"/>
      <c r="E71" s="130"/>
      <c r="F71" s="130"/>
      <c r="G71" s="131" t="s">
        <v>236</v>
      </c>
      <c r="H71" s="131"/>
      <c r="I71" s="131" t="s">
        <v>201</v>
      </c>
      <c r="J71" s="63"/>
    </row>
    <row r="72" spans="1:10" ht="30" customHeight="1" x14ac:dyDescent="0.25">
      <c r="A72" s="129" t="s">
        <v>187</v>
      </c>
      <c r="B72" s="130"/>
      <c r="C72" s="130"/>
      <c r="D72" s="130"/>
      <c r="E72" s="130"/>
      <c r="F72" s="130"/>
      <c r="G72" s="131" t="s">
        <v>237</v>
      </c>
      <c r="H72" s="131"/>
      <c r="I72" s="131" t="s">
        <v>202</v>
      </c>
      <c r="J72" s="63"/>
    </row>
    <row r="73" spans="1:10" ht="30" customHeight="1" x14ac:dyDescent="0.25">
      <c r="A73" s="129" t="s">
        <v>188</v>
      </c>
      <c r="B73" s="130"/>
      <c r="C73" s="130"/>
      <c r="D73" s="130"/>
      <c r="E73" s="130"/>
      <c r="F73" s="130"/>
      <c r="G73" s="131" t="s">
        <v>240</v>
      </c>
      <c r="H73" s="131"/>
      <c r="I73" s="131" t="s">
        <v>202</v>
      </c>
      <c r="J73" s="63"/>
    </row>
    <row r="74" spans="1:10" ht="30" customHeight="1" x14ac:dyDescent="0.25">
      <c r="A74" s="129" t="s">
        <v>189</v>
      </c>
      <c r="B74" s="130"/>
      <c r="C74" s="130"/>
      <c r="D74" s="130"/>
      <c r="E74" s="130"/>
      <c r="F74" s="130"/>
      <c r="G74" s="131" t="s">
        <v>236</v>
      </c>
      <c r="H74" s="131"/>
      <c r="I74" s="131" t="s">
        <v>201</v>
      </c>
      <c r="J74" s="63"/>
    </row>
    <row r="75" spans="1:10" ht="30" customHeight="1" x14ac:dyDescent="0.25">
      <c r="A75" s="129" t="s">
        <v>190</v>
      </c>
      <c r="B75" s="130"/>
      <c r="C75" s="130"/>
      <c r="D75" s="130"/>
      <c r="E75" s="130"/>
      <c r="F75" s="130"/>
      <c r="G75" s="131" t="s">
        <v>238</v>
      </c>
      <c r="H75" s="131"/>
      <c r="I75" s="131" t="s">
        <v>201</v>
      </c>
      <c r="J75" s="63"/>
    </row>
    <row r="76" spans="1:10" ht="30" customHeight="1" x14ac:dyDescent="0.25">
      <c r="A76" s="129" t="s">
        <v>191</v>
      </c>
      <c r="B76" s="130"/>
      <c r="C76" s="130"/>
      <c r="D76" s="130"/>
      <c r="E76" s="130"/>
      <c r="F76" s="130"/>
      <c r="G76" s="131" t="s">
        <v>238</v>
      </c>
      <c r="H76" s="131"/>
      <c r="I76" s="131" t="s">
        <v>201</v>
      </c>
      <c r="J76" s="63"/>
    </row>
    <row r="77" spans="1:10" ht="30" customHeight="1" x14ac:dyDescent="0.25">
      <c r="A77" s="129" t="s">
        <v>192</v>
      </c>
      <c r="B77" s="130"/>
      <c r="C77" s="130"/>
      <c r="D77" s="130"/>
      <c r="E77" s="130"/>
      <c r="F77" s="130"/>
      <c r="G77" s="131" t="s">
        <v>238</v>
      </c>
      <c r="H77" s="131"/>
      <c r="I77" s="131" t="s">
        <v>201</v>
      </c>
      <c r="J77" s="63"/>
    </row>
    <row r="78" spans="1:10" ht="30" customHeight="1" x14ac:dyDescent="0.25">
      <c r="A78" s="129" t="s">
        <v>193</v>
      </c>
      <c r="B78" s="130"/>
      <c r="C78" s="130"/>
      <c r="D78" s="130"/>
      <c r="E78" s="130"/>
      <c r="F78" s="130"/>
      <c r="G78" s="131" t="s">
        <v>236</v>
      </c>
      <c r="H78" s="131"/>
      <c r="I78" s="131" t="s">
        <v>201</v>
      </c>
      <c r="J78" s="63"/>
    </row>
    <row r="79" spans="1:10" ht="30" customHeight="1" x14ac:dyDescent="0.25">
      <c r="A79" s="129" t="s">
        <v>194</v>
      </c>
      <c r="B79" s="130"/>
      <c r="C79" s="130"/>
      <c r="D79" s="130"/>
      <c r="E79" s="130"/>
      <c r="F79" s="130"/>
      <c r="G79" s="131" t="s">
        <v>239</v>
      </c>
      <c r="H79" s="131"/>
      <c r="I79" s="131" t="s">
        <v>203</v>
      </c>
      <c r="J79" s="63"/>
    </row>
    <row r="80" spans="1:10" ht="30" customHeight="1" x14ac:dyDescent="0.25">
      <c r="A80" s="129" t="s">
        <v>195</v>
      </c>
      <c r="B80" s="130"/>
      <c r="C80" s="130"/>
      <c r="D80" s="130"/>
      <c r="E80" s="130"/>
      <c r="F80" s="130"/>
      <c r="G80" s="131" t="s">
        <v>239</v>
      </c>
      <c r="H80" s="131"/>
      <c r="I80" s="131" t="s">
        <v>203</v>
      </c>
      <c r="J80" s="63"/>
    </row>
    <row r="81" spans="1:10" ht="30" customHeight="1" thickBot="1" x14ac:dyDescent="0.3">
      <c r="A81" s="133" t="s">
        <v>196</v>
      </c>
      <c r="B81" s="134"/>
      <c r="C81" s="134"/>
      <c r="D81" s="134"/>
      <c r="E81" s="134"/>
      <c r="F81" s="134"/>
      <c r="G81" s="132" t="s">
        <v>239</v>
      </c>
      <c r="H81" s="132"/>
      <c r="I81" s="132" t="s">
        <v>203</v>
      </c>
      <c r="J81" s="41"/>
    </row>
    <row r="82" spans="1:10" ht="20.100000000000001" customHeight="1" x14ac:dyDescent="0.25">
      <c r="A82" s="123" t="s">
        <v>210</v>
      </c>
      <c r="B82" s="124"/>
      <c r="C82" s="124"/>
      <c r="D82" s="124"/>
      <c r="E82" s="124"/>
      <c r="F82" s="124"/>
      <c r="G82" s="171"/>
      <c r="H82" s="168" t="str">
        <f>+IF(AND(J84="No aplica",J85="No aplica",J86="No aplica",J87="No aplica"),"No aplica",IF(OR(J84="",J85="",J86="",J87=""),"Valide todas las variables",IF(OR(J84="No",J85="No",J86="No",J87="No"),"No cumple","Cumple")))</f>
        <v>Valide todas las variables</v>
      </c>
      <c r="I82" s="169"/>
      <c r="J82" s="170"/>
    </row>
    <row r="83" spans="1:10" ht="39.950000000000003" customHeight="1" x14ac:dyDescent="0.25">
      <c r="A83" s="150" t="s">
        <v>181</v>
      </c>
      <c r="B83" s="151"/>
      <c r="C83" s="151"/>
      <c r="D83" s="151"/>
      <c r="E83" s="151"/>
      <c r="F83" s="151"/>
      <c r="G83" s="151"/>
      <c r="H83" s="151"/>
      <c r="I83" s="152"/>
      <c r="J83" s="43" t="s">
        <v>117</v>
      </c>
    </row>
    <row r="84" spans="1:10" ht="30" customHeight="1" x14ac:dyDescent="0.25">
      <c r="A84" s="129" t="s">
        <v>204</v>
      </c>
      <c r="B84" s="130"/>
      <c r="C84" s="130"/>
      <c r="D84" s="130"/>
      <c r="E84" s="130"/>
      <c r="F84" s="130"/>
      <c r="G84" s="130"/>
      <c r="H84" s="130"/>
      <c r="I84" s="160"/>
      <c r="J84" s="45"/>
    </row>
    <row r="85" spans="1:10" ht="30" customHeight="1" x14ac:dyDescent="0.25">
      <c r="A85" s="129" t="s">
        <v>205</v>
      </c>
      <c r="B85" s="130"/>
      <c r="C85" s="130"/>
      <c r="D85" s="130"/>
      <c r="E85" s="130"/>
      <c r="F85" s="130"/>
      <c r="G85" s="130"/>
      <c r="H85" s="130"/>
      <c r="I85" s="160"/>
      <c r="J85" s="45"/>
    </row>
    <row r="86" spans="1:10" ht="30" customHeight="1" x14ac:dyDescent="0.25">
      <c r="A86" s="129" t="s">
        <v>206</v>
      </c>
      <c r="B86" s="130"/>
      <c r="C86" s="130"/>
      <c r="D86" s="130"/>
      <c r="E86" s="130"/>
      <c r="F86" s="130"/>
      <c r="G86" s="130"/>
      <c r="H86" s="130"/>
      <c r="I86" s="160"/>
      <c r="J86" s="45"/>
    </row>
    <row r="87" spans="1:10" ht="30" customHeight="1" thickBot="1" x14ac:dyDescent="0.3">
      <c r="A87" s="133" t="s">
        <v>242</v>
      </c>
      <c r="B87" s="134"/>
      <c r="C87" s="134"/>
      <c r="D87" s="134"/>
      <c r="E87" s="134"/>
      <c r="F87" s="134"/>
      <c r="G87" s="134"/>
      <c r="H87" s="134"/>
      <c r="I87" s="161"/>
      <c r="J87" s="41"/>
    </row>
    <row r="88" spans="1:10" ht="50.1" customHeight="1" x14ac:dyDescent="0.25">
      <c r="A88" s="162" t="s">
        <v>207</v>
      </c>
      <c r="B88" s="163"/>
      <c r="C88" s="163"/>
      <c r="D88" s="163"/>
      <c r="E88" s="163"/>
      <c r="F88" s="163"/>
      <c r="G88" s="163"/>
      <c r="H88" s="163"/>
      <c r="I88" s="163"/>
      <c r="J88" s="164"/>
    </row>
    <row r="89" spans="1:10" ht="200.1" customHeight="1" thickBot="1" x14ac:dyDescent="0.3">
      <c r="A89" s="165"/>
      <c r="B89" s="166"/>
      <c r="C89" s="166"/>
      <c r="D89" s="166"/>
      <c r="E89" s="166"/>
      <c r="F89" s="166"/>
      <c r="G89" s="166"/>
      <c r="H89" s="166"/>
      <c r="I89" s="166"/>
      <c r="J89" s="167"/>
    </row>
    <row r="90" spans="1:10" ht="50.1" customHeight="1" x14ac:dyDescent="0.25">
      <c r="A90" s="162" t="s">
        <v>88</v>
      </c>
      <c r="B90" s="163"/>
      <c r="C90" s="163"/>
      <c r="D90" s="163"/>
      <c r="E90" s="163"/>
      <c r="F90" s="163"/>
      <c r="G90" s="163"/>
      <c r="H90" s="163"/>
      <c r="I90" s="163"/>
      <c r="J90" s="164"/>
    </row>
    <row r="91" spans="1:10" ht="200.1" customHeight="1" thickBot="1" x14ac:dyDescent="0.3">
      <c r="A91" s="165"/>
      <c r="B91" s="166"/>
      <c r="C91" s="166"/>
      <c r="D91" s="166"/>
      <c r="E91" s="166"/>
      <c r="F91" s="166"/>
      <c r="G91" s="166"/>
      <c r="H91" s="166"/>
      <c r="I91" s="166"/>
      <c r="J91" s="167"/>
    </row>
  </sheetData>
  <sheetProtection algorithmName="SHA-512" hashValue="g0N/X5fEz0uMyvFeOKD+eFGshLDCeOZwcSQ6sMl1VA2+dnJ/9F5mQ5dEhkA0Wc3C957x0FPU+NO659Hqnfmc1g==" saltValue="6zZLiwpFWzHaNDN29buJ/w==" spinCount="100000" sheet="1" objects="1" scenarios="1"/>
  <mergeCells count="131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5:H25"/>
    <mergeCell ref="A26:H26"/>
    <mergeCell ref="A27:H27"/>
    <mergeCell ref="A28:H28"/>
    <mergeCell ref="A29:H29"/>
    <mergeCell ref="A30:H30"/>
    <mergeCell ref="A20:I20"/>
    <mergeCell ref="A21:G21"/>
    <mergeCell ref="H21:J21"/>
    <mergeCell ref="A22:I22"/>
    <mergeCell ref="A23:H23"/>
    <mergeCell ref="A24:H24"/>
    <mergeCell ref="A36:I36"/>
    <mergeCell ref="A37:I37"/>
    <mergeCell ref="A38:I38"/>
    <mergeCell ref="A39:I39"/>
    <mergeCell ref="A40:I40"/>
    <mergeCell ref="A41:G41"/>
    <mergeCell ref="H41:J41"/>
    <mergeCell ref="A31:H31"/>
    <mergeCell ref="A32:H32"/>
    <mergeCell ref="A33:G33"/>
    <mergeCell ref="H33:J33"/>
    <mergeCell ref="A34:I34"/>
    <mergeCell ref="A35:I35"/>
    <mergeCell ref="A48:I48"/>
    <mergeCell ref="A49:I49"/>
    <mergeCell ref="A50:I50"/>
    <mergeCell ref="A51:I51"/>
    <mergeCell ref="A52:I52"/>
    <mergeCell ref="A53:I53"/>
    <mergeCell ref="A42:I42"/>
    <mergeCell ref="A43:I43"/>
    <mergeCell ref="A44:I44"/>
    <mergeCell ref="A45:I45"/>
    <mergeCell ref="A46:I46"/>
    <mergeCell ref="A47:I47"/>
    <mergeCell ref="A60:G60"/>
    <mergeCell ref="H60:J60"/>
    <mergeCell ref="A61:I61"/>
    <mergeCell ref="A62:F62"/>
    <mergeCell ref="G62:I62"/>
    <mergeCell ref="A63:F63"/>
    <mergeCell ref="G63:I63"/>
    <mergeCell ref="A54:I54"/>
    <mergeCell ref="A55:I55"/>
    <mergeCell ref="A56:I56"/>
    <mergeCell ref="A57:I57"/>
    <mergeCell ref="A58:I58"/>
    <mergeCell ref="A59:I59"/>
    <mergeCell ref="A67:I67"/>
    <mergeCell ref="A68:F68"/>
    <mergeCell ref="G68:I68"/>
    <mergeCell ref="A69:F69"/>
    <mergeCell ref="G69:I69"/>
    <mergeCell ref="A70:F70"/>
    <mergeCell ref="G70:I70"/>
    <mergeCell ref="A64:F64"/>
    <mergeCell ref="G64:I64"/>
    <mergeCell ref="A65:F65"/>
    <mergeCell ref="G65:I65"/>
    <mergeCell ref="A66:F66"/>
    <mergeCell ref="G66:I66"/>
    <mergeCell ref="A74:F74"/>
    <mergeCell ref="G74:I74"/>
    <mergeCell ref="A75:F75"/>
    <mergeCell ref="G75:I75"/>
    <mergeCell ref="A76:F76"/>
    <mergeCell ref="G76:I76"/>
    <mergeCell ref="A71:F71"/>
    <mergeCell ref="G71:I71"/>
    <mergeCell ref="A72:F72"/>
    <mergeCell ref="G72:I72"/>
    <mergeCell ref="A73:F73"/>
    <mergeCell ref="G73:I73"/>
    <mergeCell ref="A80:F80"/>
    <mergeCell ref="G80:I80"/>
    <mergeCell ref="A81:F81"/>
    <mergeCell ref="G81:I81"/>
    <mergeCell ref="A82:G82"/>
    <mergeCell ref="H82:J82"/>
    <mergeCell ref="A77:F77"/>
    <mergeCell ref="G77:I77"/>
    <mergeCell ref="A78:F78"/>
    <mergeCell ref="G78:I78"/>
    <mergeCell ref="A79:F79"/>
    <mergeCell ref="G79:I79"/>
    <mergeCell ref="A89:J89"/>
    <mergeCell ref="A90:J90"/>
    <mergeCell ref="A91:J91"/>
    <mergeCell ref="A83:I83"/>
    <mergeCell ref="A84:I84"/>
    <mergeCell ref="A85:I85"/>
    <mergeCell ref="A86:I86"/>
    <mergeCell ref="A87:I87"/>
    <mergeCell ref="A88:J88"/>
  </mergeCells>
  <conditionalFormatting sqref="C2:C3 J23:J32 J43:J52 J84:J87">
    <cfRule type="containsBlanks" dxfId="50" priority="21">
      <formula>LEN(TRIM(C2))=0</formula>
    </cfRule>
  </conditionalFormatting>
  <conditionalFormatting sqref="C6:C8">
    <cfRule type="containsBlanks" dxfId="49" priority="1">
      <formula>LEN(TRIM(C6))=0</formula>
    </cfRule>
  </conditionalFormatting>
  <conditionalFormatting sqref="E4:E5">
    <cfRule type="containsBlanks" dxfId="48" priority="16">
      <formula>LEN(TRIM(E4))=0</formula>
    </cfRule>
  </conditionalFormatting>
  <conditionalFormatting sqref="G2">
    <cfRule type="containsBlanks" dxfId="47" priority="18">
      <formula>LEN(TRIM(G2))=0</formula>
    </cfRule>
  </conditionalFormatting>
  <conditionalFormatting sqref="H3">
    <cfRule type="containsBlanks" dxfId="46" priority="19">
      <formula>LEN(TRIM(H3))=0</formula>
    </cfRule>
  </conditionalFormatting>
  <conditionalFormatting sqref="H6:H7">
    <cfRule type="containsBlanks" dxfId="45" priority="17">
      <formula>LEN(TRIM(H6))=0</formula>
    </cfRule>
  </conditionalFormatting>
  <conditionalFormatting sqref="H10">
    <cfRule type="containsText" dxfId="44" priority="22" operator="containsText" text="No cumple">
      <formula>NOT(ISERROR(SEARCH("No cumple",H10)))</formula>
    </cfRule>
    <cfRule type="containsText" dxfId="43" priority="23" operator="containsText" text="Cumple">
      <formula>NOT(ISERROR(SEARCH("Cumple",H10)))</formula>
    </cfRule>
  </conditionalFormatting>
  <conditionalFormatting sqref="H21">
    <cfRule type="containsText" dxfId="42" priority="10" operator="containsText" text="No cumple">
      <formula>NOT(ISERROR(SEARCH("No cumple",H21)))</formula>
    </cfRule>
    <cfRule type="containsText" dxfId="41" priority="11" operator="containsText" text="Cumple">
      <formula>NOT(ISERROR(SEARCH("Cumple",H21)))</formula>
    </cfRule>
  </conditionalFormatting>
  <conditionalFormatting sqref="H33">
    <cfRule type="containsText" dxfId="40" priority="8" operator="containsText" text="No cumple">
      <formula>NOT(ISERROR(SEARCH("No cumple",H33)))</formula>
    </cfRule>
    <cfRule type="containsText" dxfId="39" priority="9" operator="containsText" text="Cumple">
      <formula>NOT(ISERROR(SEARCH("Cumple",H33)))</formula>
    </cfRule>
  </conditionalFormatting>
  <conditionalFormatting sqref="H41">
    <cfRule type="containsText" dxfId="38" priority="6" operator="containsText" text="No cumple">
      <formula>NOT(ISERROR(SEARCH("No cumple",H41)))</formula>
    </cfRule>
    <cfRule type="containsText" dxfId="37" priority="7" operator="containsText" text="Cumple">
      <formula>NOT(ISERROR(SEARCH("Cumple",H41)))</formula>
    </cfRule>
  </conditionalFormatting>
  <conditionalFormatting sqref="H60">
    <cfRule type="containsText" dxfId="36" priority="4" operator="containsText" text="No cumple">
      <formula>NOT(ISERROR(SEARCH("No cumple",H60)))</formula>
    </cfRule>
    <cfRule type="containsText" dxfId="35" priority="5" operator="containsText" text="Cumple">
      <formula>NOT(ISERROR(SEARCH("Cumple",H60)))</formula>
    </cfRule>
  </conditionalFormatting>
  <conditionalFormatting sqref="H82">
    <cfRule type="containsText" dxfId="34" priority="2" operator="containsText" text="No cumple">
      <formula>NOT(ISERROR(SEARCH("No cumple",H82)))</formula>
    </cfRule>
    <cfRule type="containsText" dxfId="33" priority="3" operator="containsText" text="Cumple">
      <formula>NOT(ISERROR(SEARCH("Cumple",H82)))</formula>
    </cfRule>
  </conditionalFormatting>
  <conditionalFormatting sqref="J2">
    <cfRule type="containsBlanks" dxfId="32" priority="20">
      <formula>LEN(TRIM(J2))=0</formula>
    </cfRule>
  </conditionalFormatting>
  <conditionalFormatting sqref="J12:J20">
    <cfRule type="containsBlanks" dxfId="31" priority="15">
      <formula>LEN(TRIM(J12))=0</formula>
    </cfRule>
  </conditionalFormatting>
  <conditionalFormatting sqref="J35:J40">
    <cfRule type="containsBlanks" dxfId="30" priority="14">
      <formula>LEN(TRIM(J35))=0</formula>
    </cfRule>
  </conditionalFormatting>
  <conditionalFormatting sqref="J54:J59">
    <cfRule type="containsBlanks" dxfId="29" priority="13">
      <formula>LEN(TRIM(J54))=0</formula>
    </cfRule>
  </conditionalFormatting>
  <conditionalFormatting sqref="J62:J66 J68:J81">
    <cfRule type="containsBlanks" dxfId="28" priority="12">
      <formula>LEN(TRIM(J62))=0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DE EMERGENCIA RAJ SRPA&amp;R&amp;"Arial,Normal"&amp;10F1.A51.G27.P 
Versión 1 
Página &amp;P de &amp;N 
21/05/2024 
Clasificación de la Información 
Clasificada</oddHeader>
    <oddFooter>&amp;C&amp;G</oddFooter>
  </headerFooter>
  <rowBreaks count="2" manualBreakCount="2">
    <brk id="40" max="16383" man="1"/>
    <brk id="87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4BA95E1-01A0-44F7-8E5C-90E8306EBDEB}">
          <x14:formula1>
            <xm:f>Tablas!$E$2:$E$4</xm:f>
          </x14:formula1>
          <xm:sqref>J54:J59 J12:J20 J23:J32 J35:J40 J43:J52 J84:J87 J62:J66 J68:J81</xm:sqref>
        </x14:dataValidation>
        <x14:dataValidation type="list" allowBlank="1" showInputMessage="1" showErrorMessage="1" xr:uid="{B06EE124-4662-4D70-8198-ED78660FD995}">
          <x14:formula1>
            <xm:f>Tablas!$H$2:$H$6</xm:f>
          </x14:formula1>
          <xm:sqref>C3:E3</xm:sqref>
        </x14:dataValidation>
        <x14:dataValidation type="list" allowBlank="1" showInputMessage="1" showErrorMessage="1" xr:uid="{13883EE3-D34D-4D9D-866F-2C70613C8769}">
          <x14:formula1>
            <xm:f>Tablas!$L$2:$L$9</xm:f>
          </x14:formula1>
          <xm:sqref>C7:E7</xm:sqref>
        </x14:dataValidation>
        <x14:dataValidation type="list" allowBlank="1" showInputMessage="1" showErrorMessage="1" xr:uid="{8601B3CC-97F8-4401-BEDD-8214977A8ABB}">
          <x14:formula1>
            <xm:f>Tablas!$K$2:$K$3</xm:f>
          </x14:formula1>
          <xm:sqref>H6:J6</xm:sqref>
        </x14:dataValidation>
        <x14:dataValidation type="list" allowBlank="1" showInputMessage="1" showErrorMessage="1" xr:uid="{B0E7F2DD-4BE9-4D36-952B-9ED7193599CB}">
          <x14:formula1>
            <xm:f>Tablas!$J$2:$J$7</xm:f>
          </x14:formula1>
          <xm:sqref>C6:E6</xm:sqref>
        </x14:dataValidation>
        <x14:dataValidation type="list" allowBlank="1" showInputMessage="1" showErrorMessage="1" xr:uid="{E09D07B8-1E9F-4140-9F41-3C87130BA396}">
          <x14:formula1>
            <xm:f>Tablas!$I$2:$I$5</xm:f>
          </x14:formula1>
          <xm:sqref>E4:J4</xm:sqref>
        </x14:dataValidation>
        <x14:dataValidation type="list" allowBlank="1" showInputMessage="1" showErrorMessage="1" xr:uid="{FB44A26A-EEC1-4F5A-8BEC-C778E93D62DC}">
          <x14:formula1>
            <xm:f>Tablas!$G$2:$G$3</xm:f>
          </x14:formula1>
          <xm:sqref>J2</xm:sqref>
        </x14:dataValidation>
        <x14:dataValidation type="list" allowBlank="1" showInputMessage="1" showErrorMessage="1" xr:uid="{354008DD-05D7-41B4-BC3C-0B5025175DFC}">
          <x14:formula1>
            <xm:f>Tablas!$C$2</xm:f>
          </x14:formula1>
          <xm:sqref>H13:I20 H85:I87 H36:I40 H44:I52 H63:H66 H68:H81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FB2C0-BD59-4676-A5EE-BB1404D287C9}">
  <sheetPr>
    <pageSetUpPr fitToPage="1"/>
  </sheetPr>
  <dimension ref="A1:J91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5" t="s">
        <v>147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10" x14ac:dyDescent="0.25">
      <c r="A2" s="144" t="s">
        <v>66</v>
      </c>
      <c r="B2" s="145"/>
      <c r="C2" s="143"/>
      <c r="D2" s="143"/>
      <c r="E2" s="143"/>
      <c r="F2" s="42" t="s">
        <v>67</v>
      </c>
      <c r="G2" s="147"/>
      <c r="H2" s="147"/>
      <c r="I2" s="42" t="s">
        <v>68</v>
      </c>
      <c r="J2" s="45"/>
    </row>
    <row r="3" spans="1:10" x14ac:dyDescent="0.25">
      <c r="A3" s="144" t="s">
        <v>69</v>
      </c>
      <c r="B3" s="145"/>
      <c r="C3" s="115"/>
      <c r="D3" s="115"/>
      <c r="E3" s="115"/>
      <c r="F3" s="145" t="s">
        <v>115</v>
      </c>
      <c r="G3" s="145"/>
      <c r="H3" s="115"/>
      <c r="I3" s="115"/>
      <c r="J3" s="117"/>
    </row>
    <row r="4" spans="1:10" x14ac:dyDescent="0.25">
      <c r="A4" s="144" t="s">
        <v>70</v>
      </c>
      <c r="B4" s="145"/>
      <c r="C4" s="145"/>
      <c r="D4" s="145"/>
      <c r="E4" s="115"/>
      <c r="F4" s="115"/>
      <c r="G4" s="115"/>
      <c r="H4" s="115"/>
      <c r="I4" s="115"/>
      <c r="J4" s="117"/>
    </row>
    <row r="5" spans="1:10" x14ac:dyDescent="0.25">
      <c r="A5" s="144" t="s">
        <v>71</v>
      </c>
      <c r="B5" s="145"/>
      <c r="C5" s="145"/>
      <c r="D5" s="145"/>
      <c r="E5" s="115"/>
      <c r="F5" s="115"/>
      <c r="G5" s="115"/>
      <c r="H5" s="115"/>
      <c r="I5" s="115"/>
      <c r="J5" s="117"/>
    </row>
    <row r="6" spans="1:10" x14ac:dyDescent="0.25">
      <c r="A6" s="144" t="s">
        <v>72</v>
      </c>
      <c r="B6" s="145"/>
      <c r="C6" s="143"/>
      <c r="D6" s="143"/>
      <c r="E6" s="143"/>
      <c r="F6" s="145" t="s">
        <v>73</v>
      </c>
      <c r="G6" s="145"/>
      <c r="H6" s="143"/>
      <c r="I6" s="143"/>
      <c r="J6" s="146"/>
    </row>
    <row r="7" spans="1:10" x14ac:dyDescent="0.25">
      <c r="A7" s="144" t="s">
        <v>61</v>
      </c>
      <c r="B7" s="145"/>
      <c r="C7" s="143"/>
      <c r="D7" s="143"/>
      <c r="E7" s="143"/>
      <c r="F7" s="145" t="s">
        <v>115</v>
      </c>
      <c r="G7" s="145"/>
      <c r="H7" s="115"/>
      <c r="I7" s="115"/>
      <c r="J7" s="117"/>
    </row>
    <row r="8" spans="1:10" ht="15.75" thickBot="1" x14ac:dyDescent="0.3">
      <c r="A8" s="148" t="s">
        <v>146</v>
      </c>
      <c r="B8" s="149"/>
      <c r="C8" s="156"/>
      <c r="D8" s="156"/>
      <c r="E8" s="156"/>
      <c r="F8" s="157"/>
      <c r="G8" s="158"/>
      <c r="H8" s="158"/>
      <c r="I8" s="158"/>
      <c r="J8" s="159"/>
    </row>
    <row r="9" spans="1:10" ht="20.100000000000001" customHeight="1" thickBot="1" x14ac:dyDescent="0.3">
      <c r="A9" s="138" t="s">
        <v>74</v>
      </c>
      <c r="B9" s="139"/>
      <c r="C9" s="139"/>
      <c r="D9" s="139"/>
      <c r="E9" s="139"/>
      <c r="F9" s="139"/>
      <c r="G9" s="139"/>
      <c r="H9" s="139"/>
      <c r="I9" s="139"/>
      <c r="J9" s="140"/>
    </row>
    <row r="10" spans="1:10" ht="20.100000000000001" customHeight="1" x14ac:dyDescent="0.25">
      <c r="A10" s="125" t="s">
        <v>75</v>
      </c>
      <c r="B10" s="126"/>
      <c r="C10" s="126"/>
      <c r="D10" s="126"/>
      <c r="E10" s="126"/>
      <c r="F10" s="126"/>
      <c r="G10" s="126"/>
      <c r="H10" s="141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1"/>
      <c r="J10" s="142"/>
    </row>
    <row r="11" spans="1:10" ht="39.950000000000003" customHeight="1" x14ac:dyDescent="0.25">
      <c r="A11" s="150" t="s">
        <v>162</v>
      </c>
      <c r="B11" s="151"/>
      <c r="C11" s="151"/>
      <c r="D11" s="151"/>
      <c r="E11" s="151"/>
      <c r="F11" s="151"/>
      <c r="G11" s="151"/>
      <c r="H11" s="151"/>
      <c r="I11" s="152"/>
      <c r="J11" s="43" t="s">
        <v>117</v>
      </c>
    </row>
    <row r="12" spans="1:10" ht="30" customHeight="1" x14ac:dyDescent="0.25">
      <c r="A12" s="129" t="s">
        <v>153</v>
      </c>
      <c r="B12" s="130"/>
      <c r="C12" s="130"/>
      <c r="D12" s="130"/>
      <c r="E12" s="130"/>
      <c r="F12" s="130"/>
      <c r="G12" s="130"/>
      <c r="H12" s="130"/>
      <c r="I12" s="160"/>
      <c r="J12" s="45"/>
    </row>
    <row r="13" spans="1:10" ht="30" customHeight="1" x14ac:dyDescent="0.25">
      <c r="A13" s="129" t="s">
        <v>154</v>
      </c>
      <c r="B13" s="130"/>
      <c r="C13" s="130"/>
      <c r="D13" s="130"/>
      <c r="E13" s="130"/>
      <c r="F13" s="130"/>
      <c r="G13" s="130"/>
      <c r="H13" s="130"/>
      <c r="I13" s="160"/>
      <c r="J13" s="45"/>
    </row>
    <row r="14" spans="1:10" ht="30" customHeight="1" x14ac:dyDescent="0.25">
      <c r="A14" s="129" t="s">
        <v>155</v>
      </c>
      <c r="B14" s="130"/>
      <c r="C14" s="130"/>
      <c r="D14" s="130"/>
      <c r="E14" s="130"/>
      <c r="F14" s="130"/>
      <c r="G14" s="130"/>
      <c r="H14" s="130"/>
      <c r="I14" s="160"/>
      <c r="J14" s="45"/>
    </row>
    <row r="15" spans="1:10" ht="30" customHeight="1" x14ac:dyDescent="0.25">
      <c r="A15" s="129" t="s">
        <v>156</v>
      </c>
      <c r="B15" s="130"/>
      <c r="C15" s="130"/>
      <c r="D15" s="130"/>
      <c r="E15" s="130"/>
      <c r="F15" s="130"/>
      <c r="G15" s="130"/>
      <c r="H15" s="130"/>
      <c r="I15" s="160"/>
      <c r="J15" s="45"/>
    </row>
    <row r="16" spans="1:10" ht="30" customHeight="1" x14ac:dyDescent="0.25">
      <c r="A16" s="129" t="s">
        <v>157</v>
      </c>
      <c r="B16" s="130"/>
      <c r="C16" s="130"/>
      <c r="D16" s="130"/>
      <c r="E16" s="130"/>
      <c r="F16" s="130"/>
      <c r="G16" s="130"/>
      <c r="H16" s="130"/>
      <c r="I16" s="160"/>
      <c r="J16" s="45"/>
    </row>
    <row r="17" spans="1:10" ht="30" customHeight="1" x14ac:dyDescent="0.25">
      <c r="A17" s="129" t="s">
        <v>158</v>
      </c>
      <c r="B17" s="130"/>
      <c r="C17" s="130"/>
      <c r="D17" s="130"/>
      <c r="E17" s="130"/>
      <c r="F17" s="130"/>
      <c r="G17" s="130"/>
      <c r="H17" s="130"/>
      <c r="I17" s="160"/>
      <c r="J17" s="45"/>
    </row>
    <row r="18" spans="1:10" ht="30" customHeight="1" x14ac:dyDescent="0.25">
      <c r="A18" s="129" t="s">
        <v>161</v>
      </c>
      <c r="B18" s="130"/>
      <c r="C18" s="130"/>
      <c r="D18" s="130"/>
      <c r="E18" s="130"/>
      <c r="F18" s="130"/>
      <c r="G18" s="130"/>
      <c r="H18" s="130"/>
      <c r="I18" s="160"/>
      <c r="J18" s="45"/>
    </row>
    <row r="19" spans="1:10" ht="30" customHeight="1" x14ac:dyDescent="0.25">
      <c r="A19" s="129" t="s">
        <v>159</v>
      </c>
      <c r="B19" s="130"/>
      <c r="C19" s="130"/>
      <c r="D19" s="130"/>
      <c r="E19" s="130"/>
      <c r="F19" s="130"/>
      <c r="G19" s="130"/>
      <c r="H19" s="130"/>
      <c r="I19" s="160"/>
      <c r="J19" s="45"/>
    </row>
    <row r="20" spans="1:10" ht="30" customHeight="1" thickBot="1" x14ac:dyDescent="0.3">
      <c r="A20" s="133" t="s">
        <v>160</v>
      </c>
      <c r="B20" s="134"/>
      <c r="C20" s="134"/>
      <c r="D20" s="134"/>
      <c r="E20" s="134"/>
      <c r="F20" s="134"/>
      <c r="G20" s="134"/>
      <c r="H20" s="134"/>
      <c r="I20" s="161"/>
      <c r="J20" s="41"/>
    </row>
    <row r="21" spans="1:10" ht="20.100000000000001" customHeight="1" x14ac:dyDescent="0.25">
      <c r="A21" s="125" t="s">
        <v>76</v>
      </c>
      <c r="B21" s="126"/>
      <c r="C21" s="126"/>
      <c r="D21" s="126"/>
      <c r="E21" s="126"/>
      <c r="F21" s="126"/>
      <c r="G21" s="126"/>
      <c r="H21" s="141" t="str">
        <f>+IF(AND(J23="No aplica",J24="No aplica",J25="No aplica",J26="No aplica",J27="No aplica",J28="No aplica",J29="No aplica",J30="No aplica",J31="No aplica",J32="No aplica"),"No aplica",IF(OR(J23="",J24="",J25="",J26="",J27="",J28="",J29="",J30="",J31="",J32=""),"Valide todas las variables",IF(OR(J23="No",J24="No",J25="No",J26="No",J27="No",J28="No",J29="No",J30="No",J31="No",J32="No"),"No cumple","Cumple")))</f>
        <v>Valide todas las variables</v>
      </c>
      <c r="I21" s="141"/>
      <c r="J21" s="142"/>
    </row>
    <row r="22" spans="1:10" ht="66.75" customHeight="1" thickBot="1" x14ac:dyDescent="0.3">
      <c r="A22" s="153" t="s">
        <v>163</v>
      </c>
      <c r="B22" s="154"/>
      <c r="C22" s="154"/>
      <c r="D22" s="154"/>
      <c r="E22" s="154"/>
      <c r="F22" s="154"/>
      <c r="G22" s="154"/>
      <c r="H22" s="154"/>
      <c r="I22" s="155"/>
      <c r="J22" s="60" t="s">
        <v>117</v>
      </c>
    </row>
    <row r="23" spans="1:10" ht="20.100000000000001" customHeight="1" x14ac:dyDescent="0.25">
      <c r="A23" s="129" t="s">
        <v>211</v>
      </c>
      <c r="B23" s="130"/>
      <c r="C23" s="130"/>
      <c r="D23" s="130"/>
      <c r="E23" s="130"/>
      <c r="F23" s="130"/>
      <c r="G23" s="130"/>
      <c r="H23" s="130"/>
      <c r="I23" s="61">
        <v>2</v>
      </c>
      <c r="J23" s="50"/>
    </row>
    <row r="24" spans="1:10" ht="20.100000000000001" customHeight="1" x14ac:dyDescent="0.25">
      <c r="A24" s="129" t="s">
        <v>212</v>
      </c>
      <c r="B24" s="130"/>
      <c r="C24" s="130"/>
      <c r="D24" s="130"/>
      <c r="E24" s="130"/>
      <c r="F24" s="130"/>
      <c r="G24" s="130"/>
      <c r="H24" s="130"/>
      <c r="I24" s="62">
        <v>2</v>
      </c>
      <c r="J24" s="50"/>
    </row>
    <row r="25" spans="1:10" ht="20.100000000000001" customHeight="1" x14ac:dyDescent="0.25">
      <c r="A25" s="129" t="s">
        <v>213</v>
      </c>
      <c r="B25" s="130"/>
      <c r="C25" s="130"/>
      <c r="D25" s="130"/>
      <c r="E25" s="130"/>
      <c r="F25" s="130"/>
      <c r="G25" s="130"/>
      <c r="H25" s="130"/>
      <c r="I25" s="62">
        <v>2</v>
      </c>
      <c r="J25" s="50"/>
    </row>
    <row r="26" spans="1:10" ht="20.100000000000001" customHeight="1" x14ac:dyDescent="0.25">
      <c r="A26" s="129" t="s">
        <v>214</v>
      </c>
      <c r="B26" s="130"/>
      <c r="C26" s="130"/>
      <c r="D26" s="130"/>
      <c r="E26" s="130"/>
      <c r="F26" s="130"/>
      <c r="G26" s="130"/>
      <c r="H26" s="130"/>
      <c r="I26" s="62">
        <v>2</v>
      </c>
      <c r="J26" s="50"/>
    </row>
    <row r="27" spans="1:10" ht="20.100000000000001" customHeight="1" x14ac:dyDescent="0.25">
      <c r="A27" s="129" t="s">
        <v>215</v>
      </c>
      <c r="B27" s="130"/>
      <c r="C27" s="130"/>
      <c r="D27" s="130"/>
      <c r="E27" s="130"/>
      <c r="F27" s="130"/>
      <c r="G27" s="130"/>
      <c r="H27" s="130"/>
      <c r="I27" s="62">
        <v>2</v>
      </c>
      <c r="J27" s="50"/>
    </row>
    <row r="28" spans="1:10" ht="20.100000000000001" customHeight="1" x14ac:dyDescent="0.25">
      <c r="A28" s="129" t="s">
        <v>216</v>
      </c>
      <c r="B28" s="130"/>
      <c r="C28" s="130"/>
      <c r="D28" s="130"/>
      <c r="E28" s="130"/>
      <c r="F28" s="130"/>
      <c r="G28" s="130"/>
      <c r="H28" s="130"/>
      <c r="I28" s="62">
        <v>1</v>
      </c>
      <c r="J28" s="50"/>
    </row>
    <row r="29" spans="1:10" ht="20.100000000000001" customHeight="1" x14ac:dyDescent="0.25">
      <c r="A29" s="129" t="s">
        <v>217</v>
      </c>
      <c r="B29" s="130"/>
      <c r="C29" s="130"/>
      <c r="D29" s="130"/>
      <c r="E29" s="130"/>
      <c r="F29" s="130"/>
      <c r="G29" s="130"/>
      <c r="H29" s="130"/>
      <c r="I29" s="62">
        <v>1</v>
      </c>
      <c r="J29" s="50"/>
    </row>
    <row r="30" spans="1:10" ht="20.100000000000001" customHeight="1" x14ac:dyDescent="0.25">
      <c r="A30" s="129" t="s">
        <v>164</v>
      </c>
      <c r="B30" s="130"/>
      <c r="C30" s="130"/>
      <c r="D30" s="130"/>
      <c r="E30" s="130"/>
      <c r="F30" s="130"/>
      <c r="G30" s="130"/>
      <c r="H30" s="130"/>
      <c r="I30" s="62">
        <v>1</v>
      </c>
      <c r="J30" s="50"/>
    </row>
    <row r="31" spans="1:10" ht="20.100000000000001" customHeight="1" x14ac:dyDescent="0.25">
      <c r="A31" s="129" t="s">
        <v>218</v>
      </c>
      <c r="B31" s="130"/>
      <c r="C31" s="130"/>
      <c r="D31" s="130"/>
      <c r="E31" s="130"/>
      <c r="F31" s="130"/>
      <c r="G31" s="130"/>
      <c r="H31" s="130"/>
      <c r="I31" s="62">
        <v>1</v>
      </c>
      <c r="J31" s="50"/>
    </row>
    <row r="32" spans="1:10" ht="20.100000000000001" customHeight="1" thickBot="1" x14ac:dyDescent="0.3">
      <c r="A32" s="129" t="s">
        <v>219</v>
      </c>
      <c r="B32" s="130"/>
      <c r="C32" s="130"/>
      <c r="D32" s="130"/>
      <c r="E32" s="130"/>
      <c r="F32" s="130"/>
      <c r="G32" s="130"/>
      <c r="H32" s="130"/>
      <c r="I32" s="62">
        <v>1</v>
      </c>
      <c r="J32" s="50"/>
    </row>
    <row r="33" spans="1:10" ht="20.100000000000001" customHeight="1" x14ac:dyDescent="0.25">
      <c r="A33" s="125" t="s">
        <v>116</v>
      </c>
      <c r="B33" s="126"/>
      <c r="C33" s="126"/>
      <c r="D33" s="126"/>
      <c r="E33" s="126"/>
      <c r="F33" s="126"/>
      <c r="G33" s="126"/>
      <c r="H33" s="141" t="str">
        <f>+IF(AND(J35="No aplica",J36="No aplica",J37="No aplica",J38="No aplica",J39="No aplica",J40="No aplica"),"No aplica",IF(OR(J35="",J36="",J37="",J38="",J39="",J40=""),"Valide todas las variables",IF(OR(J35="No",J36="No",J37="No",J38="No",J39="No",J40="No"),"No cumple","Cumple")))</f>
        <v>Valide todas las variables</v>
      </c>
      <c r="I33" s="141"/>
      <c r="J33" s="142"/>
    </row>
    <row r="34" spans="1:10" ht="39.950000000000003" customHeight="1" x14ac:dyDescent="0.25">
      <c r="A34" s="150" t="s">
        <v>165</v>
      </c>
      <c r="B34" s="151"/>
      <c r="C34" s="151"/>
      <c r="D34" s="151"/>
      <c r="E34" s="151"/>
      <c r="F34" s="151"/>
      <c r="G34" s="151"/>
      <c r="H34" s="151"/>
      <c r="I34" s="152"/>
      <c r="J34" s="43" t="s">
        <v>117</v>
      </c>
    </row>
    <row r="35" spans="1:10" ht="30" customHeight="1" x14ac:dyDescent="0.25">
      <c r="A35" s="129" t="s">
        <v>166</v>
      </c>
      <c r="B35" s="130"/>
      <c r="C35" s="130"/>
      <c r="D35" s="130"/>
      <c r="E35" s="130"/>
      <c r="F35" s="130"/>
      <c r="G35" s="130"/>
      <c r="H35" s="130"/>
      <c r="I35" s="160"/>
      <c r="J35" s="45"/>
    </row>
    <row r="36" spans="1:10" ht="30" customHeight="1" x14ac:dyDescent="0.25">
      <c r="A36" s="129" t="s">
        <v>77</v>
      </c>
      <c r="B36" s="130"/>
      <c r="C36" s="130"/>
      <c r="D36" s="130"/>
      <c r="E36" s="130"/>
      <c r="F36" s="130"/>
      <c r="G36" s="130"/>
      <c r="H36" s="130"/>
      <c r="I36" s="160"/>
      <c r="J36" s="45"/>
    </row>
    <row r="37" spans="1:10" ht="30" customHeight="1" x14ac:dyDescent="0.25">
      <c r="A37" s="129" t="s">
        <v>167</v>
      </c>
      <c r="B37" s="130"/>
      <c r="C37" s="130"/>
      <c r="D37" s="130"/>
      <c r="E37" s="130"/>
      <c r="F37" s="130"/>
      <c r="G37" s="130"/>
      <c r="H37" s="130"/>
      <c r="I37" s="160"/>
      <c r="J37" s="45"/>
    </row>
    <row r="38" spans="1:10" ht="30" customHeight="1" x14ac:dyDescent="0.25">
      <c r="A38" s="129" t="s">
        <v>168</v>
      </c>
      <c r="B38" s="130"/>
      <c r="C38" s="130"/>
      <c r="D38" s="130"/>
      <c r="E38" s="130"/>
      <c r="F38" s="130"/>
      <c r="G38" s="130"/>
      <c r="H38" s="130"/>
      <c r="I38" s="160"/>
      <c r="J38" s="45"/>
    </row>
    <row r="39" spans="1:10" ht="30" customHeight="1" x14ac:dyDescent="0.25">
      <c r="A39" s="129" t="s">
        <v>169</v>
      </c>
      <c r="B39" s="130"/>
      <c r="C39" s="130"/>
      <c r="D39" s="130"/>
      <c r="E39" s="130"/>
      <c r="F39" s="130"/>
      <c r="G39" s="130"/>
      <c r="H39" s="130"/>
      <c r="I39" s="160"/>
      <c r="J39" s="45"/>
    </row>
    <row r="40" spans="1:10" ht="30" customHeight="1" thickBot="1" x14ac:dyDescent="0.3">
      <c r="A40" s="133" t="s">
        <v>170</v>
      </c>
      <c r="B40" s="134"/>
      <c r="C40" s="134"/>
      <c r="D40" s="134"/>
      <c r="E40" s="134"/>
      <c r="F40" s="134"/>
      <c r="G40" s="134"/>
      <c r="H40" s="134"/>
      <c r="I40" s="161"/>
      <c r="J40" s="41"/>
    </row>
    <row r="41" spans="1:10" ht="20.100000000000001" customHeight="1" x14ac:dyDescent="0.25">
      <c r="A41" s="125" t="s">
        <v>78</v>
      </c>
      <c r="B41" s="126"/>
      <c r="C41" s="126"/>
      <c r="D41" s="126"/>
      <c r="E41" s="126"/>
      <c r="F41" s="126"/>
      <c r="G41" s="126"/>
      <c r="H41" s="141" t="str">
        <f>+IF(AND(J43="No aplica",J44="No aplica",J45="No aplica",J46="No aplica",J47="No aplica",J48="No aplica",J49="No aplica",J50="No aplica",J51="No aplica",J52="No aplica",J54="No aplica",J55="No aplica",J56="No aplica",J57="No aplica",J58="No aplica",J59="No aplica"),"No aplica",IF(OR(J43="",J44="",J45="",J46="",J47="",J48="",J49="",J50="",J51="",J52="",J54="",J55="",J56="",J57="",J58="",J59=""),"Valide todas las variables",IF(OR(J43="No",J44="No",J45="No",J46="No",J47="No",J48="No",J49="No",J50="No",J51="No",J52="No",J54="No",J55="No",J56="No",J57="No",J58="No",J59="No"),"No cumple","Cumple")))</f>
        <v>Valide todas las variables</v>
      </c>
      <c r="I41" s="141"/>
      <c r="J41" s="142"/>
    </row>
    <row r="42" spans="1:10" ht="39.950000000000003" customHeight="1" x14ac:dyDescent="0.25">
      <c r="A42" s="150" t="s">
        <v>79</v>
      </c>
      <c r="B42" s="151"/>
      <c r="C42" s="151"/>
      <c r="D42" s="151"/>
      <c r="E42" s="151"/>
      <c r="F42" s="151"/>
      <c r="G42" s="151"/>
      <c r="H42" s="151"/>
      <c r="I42" s="152"/>
      <c r="J42" s="43" t="s">
        <v>117</v>
      </c>
    </row>
    <row r="43" spans="1:10" ht="30" customHeight="1" x14ac:dyDescent="0.25">
      <c r="A43" s="129" t="s">
        <v>83</v>
      </c>
      <c r="B43" s="130"/>
      <c r="C43" s="130"/>
      <c r="D43" s="130"/>
      <c r="E43" s="130"/>
      <c r="F43" s="130"/>
      <c r="G43" s="130"/>
      <c r="H43" s="130"/>
      <c r="I43" s="160"/>
      <c r="J43" s="45"/>
    </row>
    <row r="44" spans="1:10" ht="30" customHeight="1" x14ac:dyDescent="0.25">
      <c r="A44" s="129" t="s">
        <v>171</v>
      </c>
      <c r="B44" s="130"/>
      <c r="C44" s="130"/>
      <c r="D44" s="130"/>
      <c r="E44" s="130"/>
      <c r="F44" s="130"/>
      <c r="G44" s="130"/>
      <c r="H44" s="130"/>
      <c r="I44" s="160"/>
      <c r="J44" s="45"/>
    </row>
    <row r="45" spans="1:10" ht="30" customHeight="1" x14ac:dyDescent="0.25">
      <c r="A45" s="129" t="s">
        <v>81</v>
      </c>
      <c r="B45" s="130"/>
      <c r="C45" s="130"/>
      <c r="D45" s="130"/>
      <c r="E45" s="130"/>
      <c r="F45" s="130"/>
      <c r="G45" s="130"/>
      <c r="H45" s="130"/>
      <c r="I45" s="160"/>
      <c r="J45" s="45"/>
    </row>
    <row r="46" spans="1:10" ht="30" customHeight="1" x14ac:dyDescent="0.25">
      <c r="A46" s="129" t="s">
        <v>220</v>
      </c>
      <c r="B46" s="130"/>
      <c r="C46" s="130"/>
      <c r="D46" s="130"/>
      <c r="E46" s="130"/>
      <c r="F46" s="130"/>
      <c r="G46" s="130"/>
      <c r="H46" s="130"/>
      <c r="I46" s="160"/>
      <c r="J46" s="45"/>
    </row>
    <row r="47" spans="1:10" ht="30" customHeight="1" x14ac:dyDescent="0.25">
      <c r="A47" s="129" t="s">
        <v>82</v>
      </c>
      <c r="B47" s="130"/>
      <c r="C47" s="130"/>
      <c r="D47" s="130"/>
      <c r="E47" s="130"/>
      <c r="F47" s="130"/>
      <c r="G47" s="130"/>
      <c r="H47" s="130"/>
      <c r="I47" s="160"/>
      <c r="J47" s="45"/>
    </row>
    <row r="48" spans="1:10" ht="30" customHeight="1" x14ac:dyDescent="0.25">
      <c r="A48" s="129" t="s">
        <v>173</v>
      </c>
      <c r="B48" s="130"/>
      <c r="C48" s="130"/>
      <c r="D48" s="130"/>
      <c r="E48" s="130"/>
      <c r="F48" s="130"/>
      <c r="G48" s="130"/>
      <c r="H48" s="130"/>
      <c r="I48" s="160"/>
      <c r="J48" s="45"/>
    </row>
    <row r="49" spans="1:10" ht="30" customHeight="1" x14ac:dyDescent="0.25">
      <c r="A49" s="129" t="s">
        <v>80</v>
      </c>
      <c r="B49" s="130"/>
      <c r="C49" s="130"/>
      <c r="D49" s="130"/>
      <c r="E49" s="130"/>
      <c r="F49" s="130"/>
      <c r="G49" s="130"/>
      <c r="H49" s="130"/>
      <c r="I49" s="160"/>
      <c r="J49" s="45"/>
    </row>
    <row r="50" spans="1:10" ht="30" customHeight="1" x14ac:dyDescent="0.25">
      <c r="A50" s="129" t="s">
        <v>172</v>
      </c>
      <c r="B50" s="130"/>
      <c r="C50" s="130"/>
      <c r="D50" s="130"/>
      <c r="E50" s="130"/>
      <c r="F50" s="130"/>
      <c r="G50" s="130"/>
      <c r="H50" s="130"/>
      <c r="I50" s="160"/>
      <c r="J50" s="45"/>
    </row>
    <row r="51" spans="1:10" ht="30" customHeight="1" x14ac:dyDescent="0.25">
      <c r="A51" s="129" t="s">
        <v>221</v>
      </c>
      <c r="B51" s="130"/>
      <c r="C51" s="130"/>
      <c r="D51" s="130"/>
      <c r="E51" s="130"/>
      <c r="F51" s="130"/>
      <c r="G51" s="130"/>
      <c r="H51" s="130"/>
      <c r="I51" s="160"/>
      <c r="J51" s="45"/>
    </row>
    <row r="52" spans="1:10" ht="30" customHeight="1" x14ac:dyDescent="0.25">
      <c r="A52" s="129" t="s">
        <v>174</v>
      </c>
      <c r="B52" s="130"/>
      <c r="C52" s="130"/>
      <c r="D52" s="130"/>
      <c r="E52" s="130"/>
      <c r="F52" s="130"/>
      <c r="G52" s="130"/>
      <c r="H52" s="130"/>
      <c r="I52" s="160"/>
      <c r="J52" s="45"/>
    </row>
    <row r="53" spans="1:10" ht="39.950000000000003" customHeight="1" x14ac:dyDescent="0.25">
      <c r="A53" s="150" t="s">
        <v>84</v>
      </c>
      <c r="B53" s="151"/>
      <c r="C53" s="151"/>
      <c r="D53" s="151"/>
      <c r="E53" s="151"/>
      <c r="F53" s="151"/>
      <c r="G53" s="151"/>
      <c r="H53" s="151"/>
      <c r="I53" s="152"/>
      <c r="J53" s="43" t="s">
        <v>117</v>
      </c>
    </row>
    <row r="54" spans="1:10" ht="30" customHeight="1" x14ac:dyDescent="0.25">
      <c r="A54" s="129" t="s">
        <v>85</v>
      </c>
      <c r="B54" s="130"/>
      <c r="C54" s="130"/>
      <c r="D54" s="130"/>
      <c r="E54" s="130"/>
      <c r="F54" s="130"/>
      <c r="G54" s="130"/>
      <c r="H54" s="130"/>
      <c r="I54" s="160"/>
      <c r="J54" s="45"/>
    </row>
    <row r="55" spans="1:10" ht="30" customHeight="1" x14ac:dyDescent="0.25">
      <c r="A55" s="129" t="s">
        <v>175</v>
      </c>
      <c r="B55" s="130"/>
      <c r="C55" s="130"/>
      <c r="D55" s="130"/>
      <c r="E55" s="130"/>
      <c r="F55" s="130"/>
      <c r="G55" s="130"/>
      <c r="H55" s="130" t="s">
        <v>177</v>
      </c>
      <c r="I55" s="160"/>
      <c r="J55" s="45"/>
    </row>
    <row r="56" spans="1:10" ht="30" customHeight="1" x14ac:dyDescent="0.25">
      <c r="A56" s="129" t="s">
        <v>176</v>
      </c>
      <c r="B56" s="130"/>
      <c r="C56" s="130"/>
      <c r="D56" s="130"/>
      <c r="E56" s="130"/>
      <c r="F56" s="130"/>
      <c r="G56" s="130"/>
      <c r="H56" s="130" t="s">
        <v>178</v>
      </c>
      <c r="I56" s="160"/>
      <c r="J56" s="45"/>
    </row>
    <row r="57" spans="1:10" ht="30" customHeight="1" x14ac:dyDescent="0.25">
      <c r="A57" s="129" t="s">
        <v>86</v>
      </c>
      <c r="B57" s="130"/>
      <c r="C57" s="130"/>
      <c r="D57" s="130"/>
      <c r="E57" s="130"/>
      <c r="F57" s="130"/>
      <c r="G57" s="130"/>
      <c r="H57" s="130" t="s">
        <v>179</v>
      </c>
      <c r="I57" s="160"/>
      <c r="J57" s="45"/>
    </row>
    <row r="58" spans="1:10" ht="30" customHeight="1" x14ac:dyDescent="0.25">
      <c r="A58" s="129" t="s">
        <v>222</v>
      </c>
      <c r="B58" s="130"/>
      <c r="C58" s="130"/>
      <c r="D58" s="130"/>
      <c r="E58" s="130"/>
      <c r="F58" s="130"/>
      <c r="G58" s="130"/>
      <c r="H58" s="130"/>
      <c r="I58" s="160"/>
      <c r="J58" s="63"/>
    </row>
    <row r="59" spans="1:10" ht="30" customHeight="1" thickBot="1" x14ac:dyDescent="0.3">
      <c r="A59" s="133" t="s">
        <v>223</v>
      </c>
      <c r="B59" s="134"/>
      <c r="C59" s="134"/>
      <c r="D59" s="134"/>
      <c r="E59" s="134"/>
      <c r="F59" s="134"/>
      <c r="G59" s="134"/>
      <c r="H59" s="134" t="s">
        <v>180</v>
      </c>
      <c r="I59" s="161"/>
      <c r="J59" s="41"/>
    </row>
    <row r="60" spans="1:10" ht="20.100000000000001" customHeight="1" x14ac:dyDescent="0.25">
      <c r="A60" s="125" t="s">
        <v>241</v>
      </c>
      <c r="B60" s="126"/>
      <c r="C60" s="126"/>
      <c r="D60" s="126"/>
      <c r="E60" s="126"/>
      <c r="F60" s="126"/>
      <c r="G60" s="126"/>
      <c r="H60" s="141" t="str">
        <f>+IF(AND(J62="No aplica",J63="No aplica",J64="No aplica",J65="No aplica",J66="No aplica",J68="No aplica",J69="No aplica",J70="No aplica",J71="No aplica",J72="No aplica",J73="No aplica",J74="No aplica",J75="No aplica",J76="No aplica",J77="No aplica",J78="No aplica",J79="No aplica",J80="No aplica",J81="No aplica"),"No aplica",IF(OR(J62="",J63="",J64="",J65="",J66="",J68="",J69="",J70="",J71="",J72="",J73="",J74="",J75="",J76="",J77="",J78="",J79="",J80="",J81=""),"Valide todas las variables",IF(OR(J62="No",J63="No",J64="No",J65="No",J66="No",J68="No",J69="No",J70="No",J71="No",J72="No",J73="No",J74="No",J75="No",J76="No",J77="No",J78="No",J79="No",J80="No",J81="No"),"No cumple","Cumple")))</f>
        <v>Valide todas las variables</v>
      </c>
      <c r="I60" s="141"/>
      <c r="J60" s="142"/>
    </row>
    <row r="61" spans="1:10" ht="39.950000000000003" customHeight="1" x14ac:dyDescent="0.25">
      <c r="A61" s="150" t="s">
        <v>182</v>
      </c>
      <c r="B61" s="151"/>
      <c r="C61" s="151"/>
      <c r="D61" s="151"/>
      <c r="E61" s="151"/>
      <c r="F61" s="151"/>
      <c r="G61" s="151"/>
      <c r="H61" s="151"/>
      <c r="I61" s="152"/>
      <c r="J61" s="43" t="s">
        <v>117</v>
      </c>
    </row>
    <row r="62" spans="1:10" ht="30" customHeight="1" x14ac:dyDescent="0.25">
      <c r="A62" s="129" t="s">
        <v>225</v>
      </c>
      <c r="B62" s="130"/>
      <c r="C62" s="130"/>
      <c r="D62" s="130"/>
      <c r="E62" s="130"/>
      <c r="F62" s="130"/>
      <c r="G62" s="131" t="s">
        <v>230</v>
      </c>
      <c r="H62" s="131"/>
      <c r="I62" s="131"/>
      <c r="J62" s="45"/>
    </row>
    <row r="63" spans="1:10" ht="30" customHeight="1" x14ac:dyDescent="0.25">
      <c r="A63" s="129" t="s">
        <v>226</v>
      </c>
      <c r="B63" s="130"/>
      <c r="C63" s="130"/>
      <c r="D63" s="130"/>
      <c r="E63" s="130"/>
      <c r="F63" s="130"/>
      <c r="G63" s="131" t="s">
        <v>231</v>
      </c>
      <c r="H63" s="131"/>
      <c r="I63" s="131" t="s">
        <v>197</v>
      </c>
      <c r="J63" s="45"/>
    </row>
    <row r="64" spans="1:10" ht="30" customHeight="1" x14ac:dyDescent="0.25">
      <c r="A64" s="129" t="s">
        <v>227</v>
      </c>
      <c r="B64" s="130"/>
      <c r="C64" s="130"/>
      <c r="D64" s="130"/>
      <c r="E64" s="130"/>
      <c r="F64" s="130"/>
      <c r="G64" s="131" t="s">
        <v>232</v>
      </c>
      <c r="H64" s="131"/>
      <c r="I64" s="131" t="s">
        <v>197</v>
      </c>
      <c r="J64" s="45"/>
    </row>
    <row r="65" spans="1:10" ht="30" customHeight="1" x14ac:dyDescent="0.25">
      <c r="A65" s="129" t="s">
        <v>228</v>
      </c>
      <c r="B65" s="130"/>
      <c r="C65" s="130"/>
      <c r="D65" s="130"/>
      <c r="E65" s="130"/>
      <c r="F65" s="130"/>
      <c r="G65" s="131" t="s">
        <v>233</v>
      </c>
      <c r="H65" s="131"/>
      <c r="I65" s="131" t="s">
        <v>198</v>
      </c>
      <c r="J65" s="45"/>
    </row>
    <row r="66" spans="1:10" ht="30" customHeight="1" x14ac:dyDescent="0.25">
      <c r="A66" s="129" t="s">
        <v>229</v>
      </c>
      <c r="B66" s="130"/>
      <c r="C66" s="130"/>
      <c r="D66" s="130"/>
      <c r="E66" s="130"/>
      <c r="F66" s="130"/>
      <c r="G66" s="131" t="s">
        <v>234</v>
      </c>
      <c r="H66" s="131"/>
      <c r="I66" s="131" t="s">
        <v>199</v>
      </c>
      <c r="J66" s="45"/>
    </row>
    <row r="67" spans="1:10" ht="30" customHeight="1" x14ac:dyDescent="0.25">
      <c r="A67" s="150" t="s">
        <v>224</v>
      </c>
      <c r="B67" s="151"/>
      <c r="C67" s="151"/>
      <c r="D67" s="151"/>
      <c r="E67" s="151"/>
      <c r="F67" s="151"/>
      <c r="G67" s="151"/>
      <c r="H67" s="151"/>
      <c r="I67" s="152"/>
      <c r="J67" s="43" t="s">
        <v>117</v>
      </c>
    </row>
    <row r="68" spans="1:10" ht="30" customHeight="1" x14ac:dyDescent="0.25">
      <c r="A68" s="129" t="s">
        <v>183</v>
      </c>
      <c r="B68" s="130"/>
      <c r="C68" s="130"/>
      <c r="D68" s="130"/>
      <c r="E68" s="130"/>
      <c r="F68" s="130"/>
      <c r="G68" s="131" t="s">
        <v>235</v>
      </c>
      <c r="H68" s="131"/>
      <c r="I68" s="131" t="s">
        <v>200</v>
      </c>
      <c r="J68" s="45"/>
    </row>
    <row r="69" spans="1:10" ht="30" customHeight="1" x14ac:dyDescent="0.25">
      <c r="A69" s="129" t="s">
        <v>184</v>
      </c>
      <c r="B69" s="130"/>
      <c r="C69" s="130"/>
      <c r="D69" s="130"/>
      <c r="E69" s="130"/>
      <c r="F69" s="130"/>
      <c r="G69" s="131" t="s">
        <v>236</v>
      </c>
      <c r="H69" s="131"/>
      <c r="I69" s="131" t="s">
        <v>201</v>
      </c>
      <c r="J69" s="45"/>
    </row>
    <row r="70" spans="1:10" ht="30" customHeight="1" x14ac:dyDescent="0.25">
      <c r="A70" s="129" t="s">
        <v>185</v>
      </c>
      <c r="B70" s="130"/>
      <c r="C70" s="130"/>
      <c r="D70" s="130"/>
      <c r="E70" s="130"/>
      <c r="F70" s="130"/>
      <c r="G70" s="131" t="s">
        <v>236</v>
      </c>
      <c r="H70" s="131"/>
      <c r="I70" s="131" t="s">
        <v>201</v>
      </c>
      <c r="J70" s="63"/>
    </row>
    <row r="71" spans="1:10" ht="30" customHeight="1" x14ac:dyDescent="0.25">
      <c r="A71" s="129" t="s">
        <v>186</v>
      </c>
      <c r="B71" s="130"/>
      <c r="C71" s="130"/>
      <c r="D71" s="130"/>
      <c r="E71" s="130"/>
      <c r="F71" s="130"/>
      <c r="G71" s="131" t="s">
        <v>236</v>
      </c>
      <c r="H71" s="131"/>
      <c r="I71" s="131" t="s">
        <v>201</v>
      </c>
      <c r="J71" s="63"/>
    </row>
    <row r="72" spans="1:10" ht="30" customHeight="1" x14ac:dyDescent="0.25">
      <c r="A72" s="129" t="s">
        <v>187</v>
      </c>
      <c r="B72" s="130"/>
      <c r="C72" s="130"/>
      <c r="D72" s="130"/>
      <c r="E72" s="130"/>
      <c r="F72" s="130"/>
      <c r="G72" s="131" t="s">
        <v>237</v>
      </c>
      <c r="H72" s="131"/>
      <c r="I72" s="131" t="s">
        <v>202</v>
      </c>
      <c r="J72" s="63"/>
    </row>
    <row r="73" spans="1:10" ht="30" customHeight="1" x14ac:dyDescent="0.25">
      <c r="A73" s="129" t="s">
        <v>188</v>
      </c>
      <c r="B73" s="130"/>
      <c r="C73" s="130"/>
      <c r="D73" s="130"/>
      <c r="E73" s="130"/>
      <c r="F73" s="130"/>
      <c r="G73" s="131" t="s">
        <v>240</v>
      </c>
      <c r="H73" s="131"/>
      <c r="I73" s="131" t="s">
        <v>202</v>
      </c>
      <c r="J73" s="63"/>
    </row>
    <row r="74" spans="1:10" ht="30" customHeight="1" x14ac:dyDescent="0.25">
      <c r="A74" s="129" t="s">
        <v>189</v>
      </c>
      <c r="B74" s="130"/>
      <c r="C74" s="130"/>
      <c r="D74" s="130"/>
      <c r="E74" s="130"/>
      <c r="F74" s="130"/>
      <c r="G74" s="131" t="s">
        <v>236</v>
      </c>
      <c r="H74" s="131"/>
      <c r="I74" s="131" t="s">
        <v>201</v>
      </c>
      <c r="J74" s="63"/>
    </row>
    <row r="75" spans="1:10" ht="30" customHeight="1" x14ac:dyDescent="0.25">
      <c r="A75" s="129" t="s">
        <v>190</v>
      </c>
      <c r="B75" s="130"/>
      <c r="C75" s="130"/>
      <c r="D75" s="130"/>
      <c r="E75" s="130"/>
      <c r="F75" s="130"/>
      <c r="G75" s="131" t="s">
        <v>238</v>
      </c>
      <c r="H75" s="131"/>
      <c r="I75" s="131" t="s">
        <v>201</v>
      </c>
      <c r="J75" s="63"/>
    </row>
    <row r="76" spans="1:10" ht="30" customHeight="1" x14ac:dyDescent="0.25">
      <c r="A76" s="129" t="s">
        <v>191</v>
      </c>
      <c r="B76" s="130"/>
      <c r="C76" s="130"/>
      <c r="D76" s="130"/>
      <c r="E76" s="130"/>
      <c r="F76" s="130"/>
      <c r="G76" s="131" t="s">
        <v>238</v>
      </c>
      <c r="H76" s="131"/>
      <c r="I76" s="131" t="s">
        <v>201</v>
      </c>
      <c r="J76" s="63"/>
    </row>
    <row r="77" spans="1:10" ht="30" customHeight="1" x14ac:dyDescent="0.25">
      <c r="A77" s="129" t="s">
        <v>192</v>
      </c>
      <c r="B77" s="130"/>
      <c r="C77" s="130"/>
      <c r="D77" s="130"/>
      <c r="E77" s="130"/>
      <c r="F77" s="130"/>
      <c r="G77" s="131" t="s">
        <v>238</v>
      </c>
      <c r="H77" s="131"/>
      <c r="I77" s="131" t="s">
        <v>201</v>
      </c>
      <c r="J77" s="63"/>
    </row>
    <row r="78" spans="1:10" ht="30" customHeight="1" x14ac:dyDescent="0.25">
      <c r="A78" s="129" t="s">
        <v>193</v>
      </c>
      <c r="B78" s="130"/>
      <c r="C78" s="130"/>
      <c r="D78" s="130"/>
      <c r="E78" s="130"/>
      <c r="F78" s="130"/>
      <c r="G78" s="131" t="s">
        <v>236</v>
      </c>
      <c r="H78" s="131"/>
      <c r="I78" s="131" t="s">
        <v>201</v>
      </c>
      <c r="J78" s="63"/>
    </row>
    <row r="79" spans="1:10" ht="30" customHeight="1" x14ac:dyDescent="0.25">
      <c r="A79" s="129" t="s">
        <v>194</v>
      </c>
      <c r="B79" s="130"/>
      <c r="C79" s="130"/>
      <c r="D79" s="130"/>
      <c r="E79" s="130"/>
      <c r="F79" s="130"/>
      <c r="G79" s="131" t="s">
        <v>239</v>
      </c>
      <c r="H79" s="131"/>
      <c r="I79" s="131" t="s">
        <v>203</v>
      </c>
      <c r="J79" s="63"/>
    </row>
    <row r="80" spans="1:10" ht="30" customHeight="1" x14ac:dyDescent="0.25">
      <c r="A80" s="129" t="s">
        <v>195</v>
      </c>
      <c r="B80" s="130"/>
      <c r="C80" s="130"/>
      <c r="D80" s="130"/>
      <c r="E80" s="130"/>
      <c r="F80" s="130"/>
      <c r="G80" s="131" t="s">
        <v>239</v>
      </c>
      <c r="H80" s="131"/>
      <c r="I80" s="131" t="s">
        <v>203</v>
      </c>
      <c r="J80" s="63"/>
    </row>
    <row r="81" spans="1:10" ht="30" customHeight="1" thickBot="1" x14ac:dyDescent="0.3">
      <c r="A81" s="133" t="s">
        <v>196</v>
      </c>
      <c r="B81" s="134"/>
      <c r="C81" s="134"/>
      <c r="D81" s="134"/>
      <c r="E81" s="134"/>
      <c r="F81" s="134"/>
      <c r="G81" s="132" t="s">
        <v>239</v>
      </c>
      <c r="H81" s="132"/>
      <c r="I81" s="132" t="s">
        <v>203</v>
      </c>
      <c r="J81" s="41"/>
    </row>
    <row r="82" spans="1:10" ht="20.100000000000001" customHeight="1" x14ac:dyDescent="0.25">
      <c r="A82" s="123" t="s">
        <v>210</v>
      </c>
      <c r="B82" s="124"/>
      <c r="C82" s="124"/>
      <c r="D82" s="124"/>
      <c r="E82" s="124"/>
      <c r="F82" s="124"/>
      <c r="G82" s="171"/>
      <c r="H82" s="168" t="str">
        <f>+IF(AND(J84="No aplica",J85="No aplica",J86="No aplica",J87="No aplica"),"No aplica",IF(OR(J84="",J85="",J86="",J87=""),"Valide todas las variables",IF(OR(J84="No",J85="No",J86="No",J87="No"),"No cumple","Cumple")))</f>
        <v>Valide todas las variables</v>
      </c>
      <c r="I82" s="169"/>
      <c r="J82" s="170"/>
    </row>
    <row r="83" spans="1:10" ht="39.950000000000003" customHeight="1" x14ac:dyDescent="0.25">
      <c r="A83" s="150" t="s">
        <v>181</v>
      </c>
      <c r="B83" s="151"/>
      <c r="C83" s="151"/>
      <c r="D83" s="151"/>
      <c r="E83" s="151"/>
      <c r="F83" s="151"/>
      <c r="G83" s="151"/>
      <c r="H83" s="151"/>
      <c r="I83" s="152"/>
      <c r="J83" s="43" t="s">
        <v>117</v>
      </c>
    </row>
    <row r="84" spans="1:10" ht="30" customHeight="1" x14ac:dyDescent="0.25">
      <c r="A84" s="129" t="s">
        <v>204</v>
      </c>
      <c r="B84" s="130"/>
      <c r="C84" s="130"/>
      <c r="D84" s="130"/>
      <c r="E84" s="130"/>
      <c r="F84" s="130"/>
      <c r="G84" s="130"/>
      <c r="H84" s="130"/>
      <c r="I84" s="160"/>
      <c r="J84" s="45"/>
    </row>
    <row r="85" spans="1:10" ht="30" customHeight="1" x14ac:dyDescent="0.25">
      <c r="A85" s="129" t="s">
        <v>205</v>
      </c>
      <c r="B85" s="130"/>
      <c r="C85" s="130"/>
      <c r="D85" s="130"/>
      <c r="E85" s="130"/>
      <c r="F85" s="130"/>
      <c r="G85" s="130"/>
      <c r="H85" s="130"/>
      <c r="I85" s="160"/>
      <c r="J85" s="45"/>
    </row>
    <row r="86" spans="1:10" ht="30" customHeight="1" x14ac:dyDescent="0.25">
      <c r="A86" s="129" t="s">
        <v>206</v>
      </c>
      <c r="B86" s="130"/>
      <c r="C86" s="130"/>
      <c r="D86" s="130"/>
      <c r="E86" s="130"/>
      <c r="F86" s="130"/>
      <c r="G86" s="130"/>
      <c r="H86" s="130"/>
      <c r="I86" s="160"/>
      <c r="J86" s="45"/>
    </row>
    <row r="87" spans="1:10" ht="30" customHeight="1" thickBot="1" x14ac:dyDescent="0.3">
      <c r="A87" s="133" t="s">
        <v>242</v>
      </c>
      <c r="B87" s="134"/>
      <c r="C87" s="134"/>
      <c r="D87" s="134"/>
      <c r="E87" s="134"/>
      <c r="F87" s="134"/>
      <c r="G87" s="134"/>
      <c r="H87" s="134"/>
      <c r="I87" s="161"/>
      <c r="J87" s="41"/>
    </row>
    <row r="88" spans="1:10" ht="50.1" customHeight="1" x14ac:dyDescent="0.25">
      <c r="A88" s="162" t="s">
        <v>207</v>
      </c>
      <c r="B88" s="163"/>
      <c r="C88" s="163"/>
      <c r="D88" s="163"/>
      <c r="E88" s="163"/>
      <c r="F88" s="163"/>
      <c r="G88" s="163"/>
      <c r="H88" s="163"/>
      <c r="I88" s="163"/>
      <c r="J88" s="164"/>
    </row>
    <row r="89" spans="1:10" ht="200.1" customHeight="1" thickBot="1" x14ac:dyDescent="0.3">
      <c r="A89" s="165"/>
      <c r="B89" s="166"/>
      <c r="C89" s="166"/>
      <c r="D89" s="166"/>
      <c r="E89" s="166"/>
      <c r="F89" s="166"/>
      <c r="G89" s="166"/>
      <c r="H89" s="166"/>
      <c r="I89" s="166"/>
      <c r="J89" s="167"/>
    </row>
    <row r="90" spans="1:10" ht="50.1" customHeight="1" x14ac:dyDescent="0.25">
      <c r="A90" s="162" t="s">
        <v>88</v>
      </c>
      <c r="B90" s="163"/>
      <c r="C90" s="163"/>
      <c r="D90" s="163"/>
      <c r="E90" s="163"/>
      <c r="F90" s="163"/>
      <c r="G90" s="163"/>
      <c r="H90" s="163"/>
      <c r="I90" s="163"/>
      <c r="J90" s="164"/>
    </row>
    <row r="91" spans="1:10" ht="200.1" customHeight="1" thickBot="1" x14ac:dyDescent="0.3">
      <c r="A91" s="165"/>
      <c r="B91" s="166"/>
      <c r="C91" s="166"/>
      <c r="D91" s="166"/>
      <c r="E91" s="166"/>
      <c r="F91" s="166"/>
      <c r="G91" s="166"/>
      <c r="H91" s="166"/>
      <c r="I91" s="166"/>
      <c r="J91" s="167"/>
    </row>
  </sheetData>
  <sheetProtection algorithmName="SHA-512" hashValue="g0N/X5fEz0uMyvFeOKD+eFGshLDCeOZwcSQ6sMl1VA2+dnJ/9F5mQ5dEhkA0Wc3C957x0FPU+NO659Hqnfmc1g==" saltValue="6zZLiwpFWzHaNDN29buJ/w==" spinCount="100000" sheet="1" objects="1" scenarios="1"/>
  <mergeCells count="131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5:H25"/>
    <mergeCell ref="A26:H26"/>
    <mergeCell ref="A27:H27"/>
    <mergeCell ref="A28:H28"/>
    <mergeCell ref="A29:H29"/>
    <mergeCell ref="A30:H30"/>
    <mergeCell ref="A20:I20"/>
    <mergeCell ref="A21:G21"/>
    <mergeCell ref="H21:J21"/>
    <mergeCell ref="A22:I22"/>
    <mergeCell ref="A23:H23"/>
    <mergeCell ref="A24:H24"/>
    <mergeCell ref="A36:I36"/>
    <mergeCell ref="A37:I37"/>
    <mergeCell ref="A38:I38"/>
    <mergeCell ref="A39:I39"/>
    <mergeCell ref="A40:I40"/>
    <mergeCell ref="A41:G41"/>
    <mergeCell ref="H41:J41"/>
    <mergeCell ref="A31:H31"/>
    <mergeCell ref="A32:H32"/>
    <mergeCell ref="A33:G33"/>
    <mergeCell ref="H33:J33"/>
    <mergeCell ref="A34:I34"/>
    <mergeCell ref="A35:I35"/>
    <mergeCell ref="A48:I48"/>
    <mergeCell ref="A49:I49"/>
    <mergeCell ref="A50:I50"/>
    <mergeCell ref="A51:I51"/>
    <mergeCell ref="A52:I52"/>
    <mergeCell ref="A53:I53"/>
    <mergeCell ref="A42:I42"/>
    <mergeCell ref="A43:I43"/>
    <mergeCell ref="A44:I44"/>
    <mergeCell ref="A45:I45"/>
    <mergeCell ref="A46:I46"/>
    <mergeCell ref="A47:I47"/>
    <mergeCell ref="A60:G60"/>
    <mergeCell ref="H60:J60"/>
    <mergeCell ref="A61:I61"/>
    <mergeCell ref="A62:F62"/>
    <mergeCell ref="G62:I62"/>
    <mergeCell ref="A63:F63"/>
    <mergeCell ref="G63:I63"/>
    <mergeCell ref="A54:I54"/>
    <mergeCell ref="A55:I55"/>
    <mergeCell ref="A56:I56"/>
    <mergeCell ref="A57:I57"/>
    <mergeCell ref="A58:I58"/>
    <mergeCell ref="A59:I59"/>
    <mergeCell ref="A67:I67"/>
    <mergeCell ref="A68:F68"/>
    <mergeCell ref="G68:I68"/>
    <mergeCell ref="A69:F69"/>
    <mergeCell ref="G69:I69"/>
    <mergeCell ref="A70:F70"/>
    <mergeCell ref="G70:I70"/>
    <mergeCell ref="A64:F64"/>
    <mergeCell ref="G64:I64"/>
    <mergeCell ref="A65:F65"/>
    <mergeCell ref="G65:I65"/>
    <mergeCell ref="A66:F66"/>
    <mergeCell ref="G66:I66"/>
    <mergeCell ref="A74:F74"/>
    <mergeCell ref="G74:I74"/>
    <mergeCell ref="A75:F75"/>
    <mergeCell ref="G75:I75"/>
    <mergeCell ref="A76:F76"/>
    <mergeCell ref="G76:I76"/>
    <mergeCell ref="A71:F71"/>
    <mergeCell ref="G71:I71"/>
    <mergeCell ref="A72:F72"/>
    <mergeCell ref="G72:I72"/>
    <mergeCell ref="A73:F73"/>
    <mergeCell ref="G73:I73"/>
    <mergeCell ref="A80:F80"/>
    <mergeCell ref="G80:I80"/>
    <mergeCell ref="A81:F81"/>
    <mergeCell ref="G81:I81"/>
    <mergeCell ref="A82:G82"/>
    <mergeCell ref="H82:J82"/>
    <mergeCell ref="A77:F77"/>
    <mergeCell ref="G77:I77"/>
    <mergeCell ref="A78:F78"/>
    <mergeCell ref="G78:I78"/>
    <mergeCell ref="A79:F79"/>
    <mergeCell ref="G79:I79"/>
    <mergeCell ref="A89:J89"/>
    <mergeCell ref="A90:J90"/>
    <mergeCell ref="A91:J91"/>
    <mergeCell ref="A83:I83"/>
    <mergeCell ref="A84:I84"/>
    <mergeCell ref="A85:I85"/>
    <mergeCell ref="A86:I86"/>
    <mergeCell ref="A87:I87"/>
    <mergeCell ref="A88:J88"/>
  </mergeCells>
  <conditionalFormatting sqref="C2:C3 J23:J32 J43:J52 J84:J87">
    <cfRule type="containsBlanks" dxfId="27" priority="21">
      <formula>LEN(TRIM(C2))=0</formula>
    </cfRule>
  </conditionalFormatting>
  <conditionalFormatting sqref="C6:C8">
    <cfRule type="containsBlanks" dxfId="26" priority="1">
      <formula>LEN(TRIM(C6))=0</formula>
    </cfRule>
  </conditionalFormatting>
  <conditionalFormatting sqref="E4:E5">
    <cfRule type="containsBlanks" dxfId="25" priority="16">
      <formula>LEN(TRIM(E4))=0</formula>
    </cfRule>
  </conditionalFormatting>
  <conditionalFormatting sqref="G2">
    <cfRule type="containsBlanks" dxfId="24" priority="18">
      <formula>LEN(TRIM(G2))=0</formula>
    </cfRule>
  </conditionalFormatting>
  <conditionalFormatting sqref="H3">
    <cfRule type="containsBlanks" dxfId="23" priority="19">
      <formula>LEN(TRIM(H3))=0</formula>
    </cfRule>
  </conditionalFormatting>
  <conditionalFormatting sqref="H6:H7">
    <cfRule type="containsBlanks" dxfId="22" priority="17">
      <formula>LEN(TRIM(H6))=0</formula>
    </cfRule>
  </conditionalFormatting>
  <conditionalFormatting sqref="H10">
    <cfRule type="containsText" dxfId="21" priority="22" operator="containsText" text="No cumple">
      <formula>NOT(ISERROR(SEARCH("No cumple",H10)))</formula>
    </cfRule>
    <cfRule type="containsText" dxfId="20" priority="23" operator="containsText" text="Cumple">
      <formula>NOT(ISERROR(SEARCH("Cumple",H10)))</formula>
    </cfRule>
  </conditionalFormatting>
  <conditionalFormatting sqref="H21">
    <cfRule type="containsText" dxfId="19" priority="10" operator="containsText" text="No cumple">
      <formula>NOT(ISERROR(SEARCH("No cumple",H21)))</formula>
    </cfRule>
    <cfRule type="containsText" dxfId="18" priority="11" operator="containsText" text="Cumple">
      <formula>NOT(ISERROR(SEARCH("Cumple",H21)))</formula>
    </cfRule>
  </conditionalFormatting>
  <conditionalFormatting sqref="H33">
    <cfRule type="containsText" dxfId="17" priority="8" operator="containsText" text="No cumple">
      <formula>NOT(ISERROR(SEARCH("No cumple",H33)))</formula>
    </cfRule>
    <cfRule type="containsText" dxfId="16" priority="9" operator="containsText" text="Cumple">
      <formula>NOT(ISERROR(SEARCH("Cumple",H33)))</formula>
    </cfRule>
  </conditionalFormatting>
  <conditionalFormatting sqref="H41">
    <cfRule type="containsText" dxfId="15" priority="6" operator="containsText" text="No cumple">
      <formula>NOT(ISERROR(SEARCH("No cumple",H41)))</formula>
    </cfRule>
    <cfRule type="containsText" dxfId="14" priority="7" operator="containsText" text="Cumple">
      <formula>NOT(ISERROR(SEARCH("Cumple",H41)))</formula>
    </cfRule>
  </conditionalFormatting>
  <conditionalFormatting sqref="H60">
    <cfRule type="containsText" dxfId="13" priority="4" operator="containsText" text="No cumple">
      <formula>NOT(ISERROR(SEARCH("No cumple",H60)))</formula>
    </cfRule>
    <cfRule type="containsText" dxfId="12" priority="5" operator="containsText" text="Cumple">
      <formula>NOT(ISERROR(SEARCH("Cumple",H60)))</formula>
    </cfRule>
  </conditionalFormatting>
  <conditionalFormatting sqref="H82">
    <cfRule type="containsText" dxfId="11" priority="2" operator="containsText" text="No cumple">
      <formula>NOT(ISERROR(SEARCH("No cumple",H82)))</formula>
    </cfRule>
    <cfRule type="containsText" dxfId="10" priority="3" operator="containsText" text="Cumple">
      <formula>NOT(ISERROR(SEARCH("Cumple",H82)))</formula>
    </cfRule>
  </conditionalFormatting>
  <conditionalFormatting sqref="J2">
    <cfRule type="containsBlanks" dxfId="9" priority="20">
      <formula>LEN(TRIM(J2))=0</formula>
    </cfRule>
  </conditionalFormatting>
  <conditionalFormatting sqref="J12:J20">
    <cfRule type="containsBlanks" dxfId="8" priority="15">
      <formula>LEN(TRIM(J12))=0</formula>
    </cfRule>
  </conditionalFormatting>
  <conditionalFormatting sqref="J35:J40">
    <cfRule type="containsBlanks" dxfId="7" priority="14">
      <formula>LEN(TRIM(J35))=0</formula>
    </cfRule>
  </conditionalFormatting>
  <conditionalFormatting sqref="J54:J59">
    <cfRule type="containsBlanks" dxfId="6" priority="13">
      <formula>LEN(TRIM(J54))=0</formula>
    </cfRule>
  </conditionalFormatting>
  <conditionalFormatting sqref="J62:J66 J68:J81">
    <cfRule type="containsBlanks" dxfId="5" priority="12">
      <formula>LEN(TRIM(J62))=0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DE EMERGENCIA RAJ SRPA&amp;R&amp;"Arial,Normal"&amp;10F1.A51.G27.P 
Versión 1 
Página &amp;P de &amp;N 
21/05/2024 
Clasificación de la Información 
Clasificada</oddHeader>
    <oddFooter>&amp;C&amp;G</oddFooter>
  </headerFooter>
  <rowBreaks count="2" manualBreakCount="2">
    <brk id="40" max="16383" man="1"/>
    <brk id="87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5772BBB-926B-4874-9681-87E3FC1940D9}">
          <x14:formula1>
            <xm:f>Tablas!$E$2:$E$4</xm:f>
          </x14:formula1>
          <xm:sqref>J54:J59 J12:J20 J23:J32 J35:J40 J43:J52 J84:J87 J62:J66 J68:J81</xm:sqref>
        </x14:dataValidation>
        <x14:dataValidation type="list" allowBlank="1" showInputMessage="1" showErrorMessage="1" xr:uid="{E2E42DC1-94D5-4807-A77E-B6B25899F155}">
          <x14:formula1>
            <xm:f>Tablas!$H$2:$H$6</xm:f>
          </x14:formula1>
          <xm:sqref>C3:E3</xm:sqref>
        </x14:dataValidation>
        <x14:dataValidation type="list" allowBlank="1" showInputMessage="1" showErrorMessage="1" xr:uid="{1F57A948-A625-4632-B4E3-49E0017BC491}">
          <x14:formula1>
            <xm:f>Tablas!$L$2:$L$9</xm:f>
          </x14:formula1>
          <xm:sqref>C7:E7</xm:sqref>
        </x14:dataValidation>
        <x14:dataValidation type="list" allowBlank="1" showInputMessage="1" showErrorMessage="1" xr:uid="{207A81C0-2DA8-42C1-8C88-3FF04A23B5F7}">
          <x14:formula1>
            <xm:f>Tablas!$K$2:$K$3</xm:f>
          </x14:formula1>
          <xm:sqref>H6:J6</xm:sqref>
        </x14:dataValidation>
        <x14:dataValidation type="list" allowBlank="1" showInputMessage="1" showErrorMessage="1" xr:uid="{D4B5CC08-168C-425E-9DB4-48DC4E77AE06}">
          <x14:formula1>
            <xm:f>Tablas!$J$2:$J$7</xm:f>
          </x14:formula1>
          <xm:sqref>C6:E6</xm:sqref>
        </x14:dataValidation>
        <x14:dataValidation type="list" allowBlank="1" showInputMessage="1" showErrorMessage="1" xr:uid="{5146B2A5-53DF-490E-9C38-ADF2F21BFDAE}">
          <x14:formula1>
            <xm:f>Tablas!$I$2:$I$5</xm:f>
          </x14:formula1>
          <xm:sqref>E4:J4</xm:sqref>
        </x14:dataValidation>
        <x14:dataValidation type="list" allowBlank="1" showInputMessage="1" showErrorMessage="1" xr:uid="{DF697B75-F299-4F3F-BB6E-C71E909760F1}">
          <x14:formula1>
            <xm:f>Tablas!$G$2:$G$3</xm:f>
          </x14:formula1>
          <xm:sqref>J2</xm:sqref>
        </x14:dataValidation>
        <x14:dataValidation type="list" allowBlank="1" showInputMessage="1" showErrorMessage="1" xr:uid="{C5F529E3-B657-45CB-89D2-BF2FB8C5E298}">
          <x14:formula1>
            <xm:f>Tablas!$C$2</xm:f>
          </x14:formula1>
          <xm:sqref>H13:I20 H85:I87 H36:I40 H44:I52 H63:H66 H68:H81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N10"/>
  <sheetViews>
    <sheetView showGridLines="0" tabSelected="1" topLeftCell="IW1" zoomScale="60" zoomScaleNormal="60" workbookViewId="0">
      <selection activeCell="JL2" sqref="JL2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35" width="35.7109375" style="2" customWidth="1"/>
    <col min="36" max="47" width="15.7109375" style="2" customWidth="1"/>
    <col min="48" max="55" width="25.7109375" style="2"/>
    <col min="56" max="67" width="15.7109375" style="2" customWidth="1"/>
    <col min="68" max="75" width="25.7109375" style="2"/>
    <col min="76" max="87" width="15.7109375" style="2" customWidth="1"/>
    <col min="88" max="95" width="25.7109375" style="2"/>
    <col min="96" max="107" width="15.7109375" style="2" customWidth="1"/>
    <col min="108" max="115" width="25.7109375" style="2"/>
    <col min="116" max="127" width="15.7109375" style="2" customWidth="1"/>
    <col min="128" max="135" width="25.7109375" style="2"/>
    <col min="136" max="147" width="15.7109375" style="2" customWidth="1"/>
    <col min="148" max="155" width="25.7109375" style="2"/>
    <col min="156" max="167" width="15.7109375" style="2" customWidth="1"/>
    <col min="168" max="175" width="25.7109375" style="2"/>
    <col min="176" max="187" width="15.7109375" style="2" customWidth="1"/>
    <col min="188" max="195" width="25.7109375" style="2"/>
    <col min="196" max="207" width="15.7109375" style="2" customWidth="1"/>
    <col min="208" max="215" width="25.7109375" style="2"/>
    <col min="216" max="227" width="15.7109375" style="2" customWidth="1"/>
    <col min="228" max="16384" width="25.7109375" style="2"/>
  </cols>
  <sheetData>
    <row r="1" spans="1:274" ht="30" customHeight="1" x14ac:dyDescent="0.25">
      <c r="A1" s="181"/>
      <c r="B1" s="190" t="s">
        <v>243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  <c r="CV1" s="191"/>
      <c r="CW1" s="191"/>
      <c r="CX1" s="191"/>
      <c r="CY1" s="191"/>
      <c r="CZ1" s="191"/>
      <c r="DA1" s="191"/>
      <c r="DB1" s="191"/>
      <c r="DC1" s="191"/>
      <c r="DD1" s="191"/>
      <c r="DE1" s="191"/>
      <c r="DF1" s="191"/>
      <c r="DG1" s="191"/>
      <c r="DH1" s="191"/>
      <c r="DI1" s="191"/>
      <c r="DJ1" s="191"/>
      <c r="DK1" s="191"/>
      <c r="DL1" s="191"/>
      <c r="DM1" s="191"/>
      <c r="DN1" s="191"/>
      <c r="DO1" s="191"/>
      <c r="DP1" s="191"/>
      <c r="DQ1" s="191"/>
      <c r="DR1" s="191"/>
      <c r="DS1" s="191"/>
      <c r="DT1" s="191"/>
      <c r="DU1" s="191"/>
      <c r="DV1" s="191"/>
      <c r="DW1" s="191"/>
      <c r="DX1" s="191"/>
      <c r="DY1" s="191"/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/>
      <c r="ER1" s="191"/>
      <c r="ES1" s="191"/>
      <c r="ET1" s="191"/>
      <c r="EU1" s="191"/>
      <c r="EV1" s="191"/>
      <c r="EW1" s="191"/>
      <c r="EX1" s="191"/>
      <c r="EY1" s="191"/>
      <c r="EZ1" s="191"/>
      <c r="FA1" s="191"/>
      <c r="FB1" s="191"/>
      <c r="FC1" s="191"/>
      <c r="FD1" s="191"/>
      <c r="FE1" s="191"/>
      <c r="FF1" s="191"/>
      <c r="FG1" s="191"/>
      <c r="FH1" s="191"/>
      <c r="FI1" s="191"/>
      <c r="FJ1" s="191"/>
      <c r="FK1" s="191"/>
      <c r="FL1" s="191"/>
      <c r="FM1" s="191"/>
      <c r="FN1" s="191"/>
      <c r="FO1" s="191"/>
      <c r="FP1" s="191"/>
      <c r="FQ1" s="191"/>
      <c r="FR1" s="191"/>
      <c r="FS1" s="191"/>
      <c r="FT1" s="191"/>
      <c r="FU1" s="191"/>
      <c r="FV1" s="191"/>
      <c r="FW1" s="191"/>
      <c r="FX1" s="191"/>
      <c r="FY1" s="191"/>
      <c r="FZ1" s="191"/>
      <c r="GA1" s="191"/>
      <c r="GB1" s="191"/>
      <c r="GC1" s="191"/>
      <c r="GD1" s="191"/>
      <c r="GE1" s="191"/>
      <c r="GF1" s="191"/>
      <c r="GG1" s="191"/>
      <c r="GH1" s="191"/>
      <c r="GI1" s="191"/>
      <c r="GJ1" s="191"/>
      <c r="GK1" s="191"/>
      <c r="GL1" s="191"/>
      <c r="GM1" s="191"/>
      <c r="GN1" s="191"/>
      <c r="GO1" s="191"/>
      <c r="GP1" s="191"/>
      <c r="GQ1" s="191"/>
      <c r="GR1" s="191"/>
      <c r="GS1" s="191"/>
      <c r="GT1" s="191"/>
      <c r="GU1" s="191"/>
      <c r="GV1" s="191"/>
      <c r="GW1" s="191"/>
      <c r="GX1" s="191"/>
      <c r="GY1" s="191"/>
      <c r="GZ1" s="191"/>
      <c r="HA1" s="191"/>
      <c r="HB1" s="191"/>
      <c r="HC1" s="191"/>
      <c r="HD1" s="191"/>
      <c r="HE1" s="191"/>
      <c r="HF1" s="191"/>
      <c r="HG1" s="191"/>
      <c r="HH1" s="191"/>
      <c r="HI1" s="191"/>
      <c r="HJ1" s="191"/>
      <c r="HK1" s="191"/>
      <c r="HL1" s="191"/>
      <c r="HM1" s="191"/>
      <c r="HN1" s="191"/>
      <c r="HO1" s="191"/>
      <c r="HP1" s="191"/>
      <c r="HQ1" s="191"/>
      <c r="HR1" s="191"/>
      <c r="HS1" s="191"/>
      <c r="HT1" s="191"/>
      <c r="HU1" s="191"/>
      <c r="HV1" s="191"/>
      <c r="HW1" s="191"/>
      <c r="HX1" s="191"/>
      <c r="HY1" s="191"/>
      <c r="HZ1" s="191"/>
      <c r="IA1" s="191"/>
      <c r="IB1" s="191"/>
      <c r="IC1" s="191"/>
      <c r="ID1" s="191"/>
      <c r="IE1" s="191"/>
      <c r="IF1" s="191"/>
      <c r="IG1" s="191"/>
      <c r="IH1" s="191"/>
      <c r="II1" s="191"/>
      <c r="IJ1" s="191"/>
      <c r="IK1" s="191"/>
      <c r="IL1" s="191"/>
      <c r="IM1" s="191"/>
      <c r="IN1" s="191"/>
      <c r="IO1" s="191"/>
      <c r="IP1" s="191"/>
      <c r="IQ1" s="191"/>
      <c r="IR1" s="191"/>
      <c r="IS1" s="191"/>
      <c r="IT1" s="191"/>
      <c r="IU1" s="191"/>
      <c r="IV1" s="191"/>
      <c r="IW1" s="191"/>
      <c r="IX1" s="191"/>
      <c r="IY1" s="191"/>
      <c r="IZ1" s="191"/>
      <c r="JA1" s="191"/>
      <c r="JB1" s="191"/>
      <c r="JC1" s="191"/>
      <c r="JD1" s="191"/>
      <c r="JE1" s="191"/>
      <c r="JF1" s="191"/>
      <c r="JG1" s="191"/>
      <c r="JH1" s="191"/>
      <c r="JI1" s="191"/>
      <c r="JJ1" s="191"/>
      <c r="JK1" s="192"/>
      <c r="JL1" s="56" t="s">
        <v>245</v>
      </c>
      <c r="JM1" s="57">
        <v>45433</v>
      </c>
    </row>
    <row r="2" spans="1:274" ht="30" customHeight="1" x14ac:dyDescent="0.25">
      <c r="A2" s="182"/>
      <c r="B2" s="193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4"/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4"/>
      <c r="CI2" s="194"/>
      <c r="CJ2" s="194"/>
      <c r="CK2" s="194"/>
      <c r="CL2" s="194"/>
      <c r="CM2" s="194"/>
      <c r="CN2" s="194"/>
      <c r="CO2" s="194"/>
      <c r="CP2" s="194"/>
      <c r="CQ2" s="194"/>
      <c r="CR2" s="194"/>
      <c r="CS2" s="194"/>
      <c r="CT2" s="194"/>
      <c r="CU2" s="194"/>
      <c r="CV2" s="194"/>
      <c r="CW2" s="194"/>
      <c r="CX2" s="194"/>
      <c r="CY2" s="194"/>
      <c r="CZ2" s="194"/>
      <c r="DA2" s="194"/>
      <c r="DB2" s="194"/>
      <c r="DC2" s="194"/>
      <c r="DD2" s="194"/>
      <c r="DE2" s="194"/>
      <c r="DF2" s="194"/>
      <c r="DG2" s="194"/>
      <c r="DH2" s="194"/>
      <c r="DI2" s="194"/>
      <c r="DJ2" s="194"/>
      <c r="DK2" s="194"/>
      <c r="DL2" s="194"/>
      <c r="DM2" s="194"/>
      <c r="DN2" s="194"/>
      <c r="DO2" s="194"/>
      <c r="DP2" s="194"/>
      <c r="DQ2" s="194"/>
      <c r="DR2" s="194"/>
      <c r="DS2" s="194"/>
      <c r="DT2" s="194"/>
      <c r="DU2" s="194"/>
      <c r="DV2" s="194"/>
      <c r="DW2" s="194"/>
      <c r="DX2" s="194"/>
      <c r="DY2" s="194"/>
      <c r="DZ2" s="194"/>
      <c r="EA2" s="194"/>
      <c r="EB2" s="194"/>
      <c r="EC2" s="194"/>
      <c r="ED2" s="194"/>
      <c r="EE2" s="194"/>
      <c r="EF2" s="194"/>
      <c r="EG2" s="194"/>
      <c r="EH2" s="194"/>
      <c r="EI2" s="194"/>
      <c r="EJ2" s="194"/>
      <c r="EK2" s="194"/>
      <c r="EL2" s="194"/>
      <c r="EM2" s="194"/>
      <c r="EN2" s="194"/>
      <c r="EO2" s="194"/>
      <c r="EP2" s="194"/>
      <c r="EQ2" s="194"/>
      <c r="ER2" s="194"/>
      <c r="ES2" s="194"/>
      <c r="ET2" s="194"/>
      <c r="EU2" s="194"/>
      <c r="EV2" s="194"/>
      <c r="EW2" s="194"/>
      <c r="EX2" s="194"/>
      <c r="EY2" s="194"/>
      <c r="EZ2" s="194"/>
      <c r="FA2" s="194"/>
      <c r="FB2" s="194"/>
      <c r="FC2" s="194"/>
      <c r="FD2" s="194"/>
      <c r="FE2" s="194"/>
      <c r="FF2" s="194"/>
      <c r="FG2" s="194"/>
      <c r="FH2" s="194"/>
      <c r="FI2" s="194"/>
      <c r="FJ2" s="194"/>
      <c r="FK2" s="194"/>
      <c r="FL2" s="194"/>
      <c r="FM2" s="194"/>
      <c r="FN2" s="194"/>
      <c r="FO2" s="194"/>
      <c r="FP2" s="194"/>
      <c r="FQ2" s="194"/>
      <c r="FR2" s="194"/>
      <c r="FS2" s="194"/>
      <c r="FT2" s="194"/>
      <c r="FU2" s="194"/>
      <c r="FV2" s="194"/>
      <c r="FW2" s="194"/>
      <c r="FX2" s="194"/>
      <c r="FY2" s="194"/>
      <c r="FZ2" s="194"/>
      <c r="GA2" s="194"/>
      <c r="GB2" s="194"/>
      <c r="GC2" s="194"/>
      <c r="GD2" s="194"/>
      <c r="GE2" s="194"/>
      <c r="GF2" s="194"/>
      <c r="GG2" s="194"/>
      <c r="GH2" s="194"/>
      <c r="GI2" s="194"/>
      <c r="GJ2" s="194"/>
      <c r="GK2" s="194"/>
      <c r="GL2" s="194"/>
      <c r="GM2" s="194"/>
      <c r="GN2" s="194"/>
      <c r="GO2" s="194"/>
      <c r="GP2" s="194"/>
      <c r="GQ2" s="194"/>
      <c r="GR2" s="194"/>
      <c r="GS2" s="194"/>
      <c r="GT2" s="194"/>
      <c r="GU2" s="194"/>
      <c r="GV2" s="194"/>
      <c r="GW2" s="194"/>
      <c r="GX2" s="194"/>
      <c r="GY2" s="194"/>
      <c r="GZ2" s="194"/>
      <c r="HA2" s="194"/>
      <c r="HB2" s="194"/>
      <c r="HC2" s="194"/>
      <c r="HD2" s="194"/>
      <c r="HE2" s="194"/>
      <c r="HF2" s="194"/>
      <c r="HG2" s="194"/>
      <c r="HH2" s="194"/>
      <c r="HI2" s="194"/>
      <c r="HJ2" s="194"/>
      <c r="HK2" s="194"/>
      <c r="HL2" s="194"/>
      <c r="HM2" s="194"/>
      <c r="HN2" s="194"/>
      <c r="HO2" s="194"/>
      <c r="HP2" s="194"/>
      <c r="HQ2" s="194"/>
      <c r="HR2" s="194"/>
      <c r="HS2" s="194"/>
      <c r="HT2" s="194"/>
      <c r="HU2" s="194"/>
      <c r="HV2" s="194"/>
      <c r="HW2" s="194"/>
      <c r="HX2" s="194"/>
      <c r="HY2" s="194"/>
      <c r="HZ2" s="194"/>
      <c r="IA2" s="194"/>
      <c r="IB2" s="194"/>
      <c r="IC2" s="194"/>
      <c r="ID2" s="194"/>
      <c r="IE2" s="194"/>
      <c r="IF2" s="194"/>
      <c r="IG2" s="194"/>
      <c r="IH2" s="194"/>
      <c r="II2" s="194"/>
      <c r="IJ2" s="194"/>
      <c r="IK2" s="194"/>
      <c r="IL2" s="194"/>
      <c r="IM2" s="194"/>
      <c r="IN2" s="194"/>
      <c r="IO2" s="194"/>
      <c r="IP2" s="194"/>
      <c r="IQ2" s="194"/>
      <c r="IR2" s="194"/>
      <c r="IS2" s="194"/>
      <c r="IT2" s="194"/>
      <c r="IU2" s="194"/>
      <c r="IV2" s="194"/>
      <c r="IW2" s="194"/>
      <c r="IX2" s="194"/>
      <c r="IY2" s="194"/>
      <c r="IZ2" s="194"/>
      <c r="JA2" s="194"/>
      <c r="JB2" s="194"/>
      <c r="JC2" s="194"/>
      <c r="JD2" s="194"/>
      <c r="JE2" s="194"/>
      <c r="JF2" s="194"/>
      <c r="JG2" s="194"/>
      <c r="JH2" s="194"/>
      <c r="JI2" s="194"/>
      <c r="JJ2" s="194"/>
      <c r="JK2" s="195"/>
      <c r="JL2" s="58" t="s">
        <v>149</v>
      </c>
      <c r="JM2" s="24" t="s">
        <v>59</v>
      </c>
    </row>
    <row r="3" spans="1:274" ht="30" customHeight="1" thickBot="1" x14ac:dyDescent="0.3">
      <c r="A3" s="183"/>
      <c r="B3" s="196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  <c r="BI3" s="197"/>
      <c r="BJ3" s="197"/>
      <c r="BK3" s="197"/>
      <c r="BL3" s="197"/>
      <c r="BM3" s="197"/>
      <c r="BN3" s="197"/>
      <c r="BO3" s="197"/>
      <c r="BP3" s="197"/>
      <c r="BQ3" s="197"/>
      <c r="BR3" s="197"/>
      <c r="BS3" s="197"/>
      <c r="BT3" s="197"/>
      <c r="BU3" s="197"/>
      <c r="BV3" s="197"/>
      <c r="BW3" s="197"/>
      <c r="BX3" s="197"/>
      <c r="BY3" s="197"/>
      <c r="BZ3" s="197"/>
      <c r="CA3" s="197"/>
      <c r="CB3" s="197"/>
      <c r="CC3" s="197"/>
      <c r="CD3" s="197"/>
      <c r="CE3" s="197"/>
      <c r="CF3" s="197"/>
      <c r="CG3" s="197"/>
      <c r="CH3" s="197"/>
      <c r="CI3" s="197"/>
      <c r="CJ3" s="197"/>
      <c r="CK3" s="197"/>
      <c r="CL3" s="197"/>
      <c r="CM3" s="197"/>
      <c r="CN3" s="197"/>
      <c r="CO3" s="197"/>
      <c r="CP3" s="197"/>
      <c r="CQ3" s="197"/>
      <c r="CR3" s="197"/>
      <c r="CS3" s="197"/>
      <c r="CT3" s="197"/>
      <c r="CU3" s="197"/>
      <c r="CV3" s="197"/>
      <c r="CW3" s="197"/>
      <c r="CX3" s="197"/>
      <c r="CY3" s="197"/>
      <c r="CZ3" s="197"/>
      <c r="DA3" s="197"/>
      <c r="DB3" s="197"/>
      <c r="DC3" s="197"/>
      <c r="DD3" s="197"/>
      <c r="DE3" s="197"/>
      <c r="DF3" s="197"/>
      <c r="DG3" s="197"/>
      <c r="DH3" s="197"/>
      <c r="DI3" s="197"/>
      <c r="DJ3" s="197"/>
      <c r="DK3" s="197"/>
      <c r="DL3" s="197"/>
      <c r="DM3" s="197"/>
      <c r="DN3" s="197"/>
      <c r="DO3" s="197"/>
      <c r="DP3" s="197"/>
      <c r="DQ3" s="197"/>
      <c r="DR3" s="197"/>
      <c r="DS3" s="197"/>
      <c r="DT3" s="197"/>
      <c r="DU3" s="197"/>
      <c r="DV3" s="197"/>
      <c r="DW3" s="197"/>
      <c r="DX3" s="197"/>
      <c r="DY3" s="197"/>
      <c r="DZ3" s="197"/>
      <c r="EA3" s="197"/>
      <c r="EB3" s="197"/>
      <c r="EC3" s="197"/>
      <c r="ED3" s="197"/>
      <c r="EE3" s="197"/>
      <c r="EF3" s="197"/>
      <c r="EG3" s="197"/>
      <c r="EH3" s="197"/>
      <c r="EI3" s="197"/>
      <c r="EJ3" s="197"/>
      <c r="EK3" s="197"/>
      <c r="EL3" s="197"/>
      <c r="EM3" s="197"/>
      <c r="EN3" s="197"/>
      <c r="EO3" s="197"/>
      <c r="EP3" s="197"/>
      <c r="EQ3" s="197"/>
      <c r="ER3" s="197"/>
      <c r="ES3" s="197"/>
      <c r="ET3" s="197"/>
      <c r="EU3" s="197"/>
      <c r="EV3" s="197"/>
      <c r="EW3" s="197"/>
      <c r="EX3" s="197"/>
      <c r="EY3" s="197"/>
      <c r="EZ3" s="197"/>
      <c r="FA3" s="197"/>
      <c r="FB3" s="197"/>
      <c r="FC3" s="197"/>
      <c r="FD3" s="197"/>
      <c r="FE3" s="197"/>
      <c r="FF3" s="197"/>
      <c r="FG3" s="197"/>
      <c r="FH3" s="197"/>
      <c r="FI3" s="197"/>
      <c r="FJ3" s="197"/>
      <c r="FK3" s="197"/>
      <c r="FL3" s="197"/>
      <c r="FM3" s="197"/>
      <c r="FN3" s="197"/>
      <c r="FO3" s="197"/>
      <c r="FP3" s="197"/>
      <c r="FQ3" s="197"/>
      <c r="FR3" s="197"/>
      <c r="FS3" s="197"/>
      <c r="FT3" s="197"/>
      <c r="FU3" s="197"/>
      <c r="FV3" s="197"/>
      <c r="FW3" s="197"/>
      <c r="FX3" s="197"/>
      <c r="FY3" s="197"/>
      <c r="FZ3" s="197"/>
      <c r="GA3" s="197"/>
      <c r="GB3" s="197"/>
      <c r="GC3" s="197"/>
      <c r="GD3" s="197"/>
      <c r="GE3" s="197"/>
      <c r="GF3" s="197"/>
      <c r="GG3" s="197"/>
      <c r="GH3" s="197"/>
      <c r="GI3" s="197"/>
      <c r="GJ3" s="197"/>
      <c r="GK3" s="197"/>
      <c r="GL3" s="197"/>
      <c r="GM3" s="197"/>
      <c r="GN3" s="197"/>
      <c r="GO3" s="197"/>
      <c r="GP3" s="197"/>
      <c r="GQ3" s="197"/>
      <c r="GR3" s="197"/>
      <c r="GS3" s="197"/>
      <c r="GT3" s="197"/>
      <c r="GU3" s="197"/>
      <c r="GV3" s="197"/>
      <c r="GW3" s="197"/>
      <c r="GX3" s="197"/>
      <c r="GY3" s="197"/>
      <c r="GZ3" s="197"/>
      <c r="HA3" s="197"/>
      <c r="HB3" s="197"/>
      <c r="HC3" s="197"/>
      <c r="HD3" s="197"/>
      <c r="HE3" s="197"/>
      <c r="HF3" s="197"/>
      <c r="HG3" s="197"/>
      <c r="HH3" s="197"/>
      <c r="HI3" s="197"/>
      <c r="HJ3" s="197"/>
      <c r="HK3" s="197"/>
      <c r="HL3" s="197"/>
      <c r="HM3" s="197"/>
      <c r="HN3" s="197"/>
      <c r="HO3" s="197"/>
      <c r="HP3" s="197"/>
      <c r="HQ3" s="197"/>
      <c r="HR3" s="197"/>
      <c r="HS3" s="197"/>
      <c r="HT3" s="197"/>
      <c r="HU3" s="197"/>
      <c r="HV3" s="197"/>
      <c r="HW3" s="197"/>
      <c r="HX3" s="197"/>
      <c r="HY3" s="197"/>
      <c r="HZ3" s="197"/>
      <c r="IA3" s="197"/>
      <c r="IB3" s="197"/>
      <c r="IC3" s="197"/>
      <c r="ID3" s="197"/>
      <c r="IE3" s="197"/>
      <c r="IF3" s="197"/>
      <c r="IG3" s="197"/>
      <c r="IH3" s="197"/>
      <c r="II3" s="197"/>
      <c r="IJ3" s="197"/>
      <c r="IK3" s="197"/>
      <c r="IL3" s="197"/>
      <c r="IM3" s="197"/>
      <c r="IN3" s="197"/>
      <c r="IO3" s="197"/>
      <c r="IP3" s="197"/>
      <c r="IQ3" s="197"/>
      <c r="IR3" s="197"/>
      <c r="IS3" s="197"/>
      <c r="IT3" s="197"/>
      <c r="IU3" s="197"/>
      <c r="IV3" s="197"/>
      <c r="IW3" s="197"/>
      <c r="IX3" s="197"/>
      <c r="IY3" s="197"/>
      <c r="IZ3" s="197"/>
      <c r="JA3" s="197"/>
      <c r="JB3" s="197"/>
      <c r="JC3" s="197"/>
      <c r="JD3" s="197"/>
      <c r="JE3" s="197"/>
      <c r="JF3" s="197"/>
      <c r="JG3" s="197"/>
      <c r="JH3" s="197"/>
      <c r="JI3" s="197"/>
      <c r="JJ3" s="197"/>
      <c r="JK3" s="198"/>
      <c r="JL3" s="184" t="s">
        <v>58</v>
      </c>
      <c r="JM3" s="185"/>
    </row>
    <row r="4" spans="1:274" ht="12.7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35"/>
      <c r="JN4" s="35"/>
    </row>
    <row r="5" spans="1:274" ht="12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55"/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  <c r="IR5" s="55"/>
      <c r="IS5" s="55"/>
      <c r="IT5" s="55"/>
      <c r="IU5" s="55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35"/>
      <c r="JN5" s="35"/>
    </row>
    <row r="6" spans="1:274" ht="12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35"/>
      <c r="JN6" s="35"/>
    </row>
    <row r="7" spans="1:274" ht="12.75" x14ac:dyDescent="0.25">
      <c r="A7" s="11"/>
      <c r="B7" s="11"/>
      <c r="C7" s="11"/>
      <c r="D7" s="11"/>
      <c r="E7" s="11"/>
      <c r="F7" s="11"/>
      <c r="G7" s="11"/>
      <c r="H7" s="11"/>
      <c r="I7" s="12"/>
      <c r="J7" s="12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5"/>
      <c r="GB7" s="55"/>
      <c r="GC7" s="55"/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55"/>
      <c r="IA7" s="55"/>
      <c r="IB7" s="55"/>
      <c r="IC7" s="55"/>
      <c r="ID7" s="55"/>
      <c r="IE7" s="55"/>
      <c r="IF7" s="55"/>
      <c r="IG7" s="55"/>
      <c r="IH7" s="55"/>
      <c r="II7" s="55"/>
      <c r="IJ7" s="55"/>
      <c r="IK7" s="55"/>
      <c r="IL7" s="55"/>
      <c r="IM7" s="55"/>
      <c r="IN7" s="55"/>
      <c r="IO7" s="55"/>
      <c r="IP7" s="55"/>
      <c r="IQ7" s="55"/>
      <c r="IR7" s="55"/>
      <c r="IS7" s="55"/>
      <c r="IT7" s="55"/>
      <c r="IU7" s="55"/>
      <c r="IV7" s="55"/>
      <c r="IW7" s="55"/>
      <c r="IX7" s="55"/>
      <c r="IY7" s="55"/>
      <c r="IZ7" s="55"/>
      <c r="JA7" s="55"/>
      <c r="JB7" s="55"/>
      <c r="JC7" s="55"/>
      <c r="JD7" s="55"/>
      <c r="JE7" s="55"/>
      <c r="JF7" s="55"/>
      <c r="JG7" s="55"/>
      <c r="JH7" s="55"/>
      <c r="JI7" s="55"/>
      <c r="JJ7" s="55"/>
      <c r="JK7" s="55"/>
    </row>
    <row r="8" spans="1:274" ht="15" customHeight="1" x14ac:dyDescent="0.25">
      <c r="D8" s="186" t="s">
        <v>1</v>
      </c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25"/>
      <c r="P8" s="186" t="s">
        <v>13</v>
      </c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25"/>
      <c r="AB8" s="36" t="s">
        <v>53</v>
      </c>
      <c r="AC8" s="36" t="s">
        <v>53</v>
      </c>
      <c r="AD8" s="36" t="s">
        <v>53</v>
      </c>
      <c r="AE8" s="36" t="s">
        <v>53</v>
      </c>
      <c r="AF8" s="36" t="s">
        <v>53</v>
      </c>
      <c r="AG8" s="36" t="s">
        <v>53</v>
      </c>
      <c r="AH8" s="36" t="s">
        <v>53</v>
      </c>
      <c r="AI8" s="36" t="s">
        <v>53</v>
      </c>
      <c r="AJ8" s="174" t="s">
        <v>125</v>
      </c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6"/>
      <c r="AV8" s="180" t="s">
        <v>125</v>
      </c>
      <c r="AW8" s="180"/>
      <c r="AX8" s="180"/>
      <c r="AY8" s="180"/>
      <c r="AZ8" s="180"/>
      <c r="BA8" s="180"/>
      <c r="BB8" s="180"/>
      <c r="BC8" s="180"/>
      <c r="BD8" s="174" t="s">
        <v>126</v>
      </c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6"/>
      <c r="BP8" s="179" t="s">
        <v>126</v>
      </c>
      <c r="BQ8" s="179"/>
      <c r="BR8" s="179"/>
      <c r="BS8" s="179"/>
      <c r="BT8" s="179"/>
      <c r="BU8" s="179"/>
      <c r="BV8" s="179"/>
      <c r="BW8" s="179"/>
      <c r="BX8" s="174" t="s">
        <v>127</v>
      </c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6"/>
      <c r="CJ8" s="180" t="s">
        <v>127</v>
      </c>
      <c r="CK8" s="180"/>
      <c r="CL8" s="180"/>
      <c r="CM8" s="180"/>
      <c r="CN8" s="180"/>
      <c r="CO8" s="180"/>
      <c r="CP8" s="180"/>
      <c r="CQ8" s="180"/>
      <c r="CR8" s="174" t="s">
        <v>128</v>
      </c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6"/>
      <c r="DD8" s="179" t="s">
        <v>128</v>
      </c>
      <c r="DE8" s="179"/>
      <c r="DF8" s="179"/>
      <c r="DG8" s="179"/>
      <c r="DH8" s="179"/>
      <c r="DI8" s="179"/>
      <c r="DJ8" s="179"/>
      <c r="DK8" s="179"/>
      <c r="DL8" s="174" t="s">
        <v>129</v>
      </c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6"/>
      <c r="DX8" s="180" t="s">
        <v>129</v>
      </c>
      <c r="DY8" s="180"/>
      <c r="DZ8" s="180"/>
      <c r="EA8" s="180"/>
      <c r="EB8" s="180"/>
      <c r="EC8" s="180"/>
      <c r="ED8" s="180"/>
      <c r="EE8" s="180"/>
      <c r="EF8" s="174" t="s">
        <v>130</v>
      </c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6"/>
      <c r="ER8" s="179" t="s">
        <v>130</v>
      </c>
      <c r="ES8" s="179"/>
      <c r="ET8" s="179"/>
      <c r="EU8" s="179"/>
      <c r="EV8" s="179"/>
      <c r="EW8" s="179"/>
      <c r="EX8" s="179"/>
      <c r="EY8" s="179"/>
      <c r="EZ8" s="174" t="s">
        <v>131</v>
      </c>
      <c r="FA8" s="175"/>
      <c r="FB8" s="175"/>
      <c r="FC8" s="175"/>
      <c r="FD8" s="175"/>
      <c r="FE8" s="175"/>
      <c r="FF8" s="175"/>
      <c r="FG8" s="175"/>
      <c r="FH8" s="175"/>
      <c r="FI8" s="175"/>
      <c r="FJ8" s="175"/>
      <c r="FK8" s="176"/>
      <c r="FL8" s="180" t="s">
        <v>131</v>
      </c>
      <c r="FM8" s="180"/>
      <c r="FN8" s="180"/>
      <c r="FO8" s="180"/>
      <c r="FP8" s="180"/>
      <c r="FQ8" s="180"/>
      <c r="FR8" s="180"/>
      <c r="FS8" s="180"/>
      <c r="FT8" s="174" t="s">
        <v>132</v>
      </c>
      <c r="FU8" s="175"/>
      <c r="FV8" s="175"/>
      <c r="FW8" s="175"/>
      <c r="FX8" s="175"/>
      <c r="FY8" s="175"/>
      <c r="FZ8" s="175"/>
      <c r="GA8" s="175"/>
      <c r="GB8" s="175"/>
      <c r="GC8" s="175"/>
      <c r="GD8" s="175"/>
      <c r="GE8" s="176"/>
      <c r="GF8" s="179" t="s">
        <v>132</v>
      </c>
      <c r="GG8" s="179"/>
      <c r="GH8" s="179"/>
      <c r="GI8" s="179"/>
      <c r="GJ8" s="179"/>
      <c r="GK8" s="179"/>
      <c r="GL8" s="179"/>
      <c r="GM8" s="179"/>
      <c r="GN8" s="174" t="s">
        <v>133</v>
      </c>
      <c r="GO8" s="175"/>
      <c r="GP8" s="175"/>
      <c r="GQ8" s="175"/>
      <c r="GR8" s="175"/>
      <c r="GS8" s="175"/>
      <c r="GT8" s="175"/>
      <c r="GU8" s="175"/>
      <c r="GV8" s="175"/>
      <c r="GW8" s="175"/>
      <c r="GX8" s="175"/>
      <c r="GY8" s="176"/>
      <c r="GZ8" s="180" t="s">
        <v>133</v>
      </c>
      <c r="HA8" s="180"/>
      <c r="HB8" s="180"/>
      <c r="HC8" s="180"/>
      <c r="HD8" s="180"/>
      <c r="HE8" s="180"/>
      <c r="HF8" s="180"/>
      <c r="HG8" s="180"/>
      <c r="HH8" s="174" t="s">
        <v>134</v>
      </c>
      <c r="HI8" s="175"/>
      <c r="HJ8" s="175"/>
      <c r="HK8" s="175"/>
      <c r="HL8" s="175"/>
      <c r="HM8" s="175"/>
      <c r="HN8" s="175"/>
      <c r="HO8" s="175"/>
      <c r="HP8" s="175"/>
      <c r="HQ8" s="175"/>
      <c r="HR8" s="175"/>
      <c r="HS8" s="176"/>
      <c r="HT8" s="179" t="s">
        <v>134</v>
      </c>
      <c r="HU8" s="179"/>
      <c r="HV8" s="179"/>
      <c r="HW8" s="179"/>
      <c r="HX8" s="179"/>
      <c r="HY8" s="179"/>
      <c r="HZ8" s="179"/>
      <c r="IA8" s="179"/>
      <c r="IB8" s="172" t="s">
        <v>125</v>
      </c>
      <c r="IC8" s="173"/>
      <c r="ID8" s="177" t="s">
        <v>126</v>
      </c>
      <c r="IE8" s="178"/>
      <c r="IF8" s="172" t="s">
        <v>127</v>
      </c>
      <c r="IG8" s="173"/>
      <c r="IH8" s="177" t="s">
        <v>128</v>
      </c>
      <c r="II8" s="178"/>
      <c r="IJ8" s="172" t="s">
        <v>129</v>
      </c>
      <c r="IK8" s="173"/>
      <c r="IL8" s="177" t="s">
        <v>130</v>
      </c>
      <c r="IM8" s="178"/>
      <c r="IN8" s="172" t="s">
        <v>131</v>
      </c>
      <c r="IO8" s="173"/>
      <c r="IP8" s="177" t="s">
        <v>132</v>
      </c>
      <c r="IQ8" s="178"/>
      <c r="IR8" s="172" t="s">
        <v>133</v>
      </c>
      <c r="IS8" s="173"/>
      <c r="IT8" s="177" t="s">
        <v>134</v>
      </c>
      <c r="IU8" s="178"/>
      <c r="IV8" s="187" t="s">
        <v>54</v>
      </c>
      <c r="IW8" s="188"/>
      <c r="IX8" s="188"/>
      <c r="IY8" s="189"/>
      <c r="IZ8" s="187" t="s">
        <v>55</v>
      </c>
      <c r="JA8" s="188"/>
      <c r="JB8" s="188"/>
      <c r="JC8" s="189"/>
      <c r="JD8" s="187" t="s">
        <v>56</v>
      </c>
      <c r="JE8" s="188"/>
      <c r="JF8" s="188"/>
      <c r="JG8" s="189"/>
      <c r="JH8" s="187" t="s">
        <v>57</v>
      </c>
      <c r="JI8" s="188"/>
      <c r="JJ8" s="188"/>
      <c r="JK8" s="189"/>
    </row>
    <row r="9" spans="1:274" ht="51" x14ac:dyDescent="0.25">
      <c r="A9" s="19" t="s">
        <v>43</v>
      </c>
      <c r="B9" s="19" t="s">
        <v>0</v>
      </c>
      <c r="C9" s="10" t="s">
        <v>37</v>
      </c>
      <c r="D9" s="19" t="s">
        <v>2</v>
      </c>
      <c r="E9" s="19" t="s">
        <v>3</v>
      </c>
      <c r="F9" s="19" t="s">
        <v>38</v>
      </c>
      <c r="G9" s="19" t="s">
        <v>39</v>
      </c>
      <c r="H9" s="19" t="s">
        <v>5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60</v>
      </c>
      <c r="P9" s="19" t="s">
        <v>14</v>
      </c>
      <c r="Q9" s="19" t="s">
        <v>40</v>
      </c>
      <c r="R9" s="19" t="s">
        <v>16</v>
      </c>
      <c r="S9" s="19" t="s">
        <v>61</v>
      </c>
      <c r="T9" s="19" t="s">
        <v>17</v>
      </c>
      <c r="U9" s="19" t="s">
        <v>18</v>
      </c>
      <c r="V9" s="19" t="s">
        <v>62</v>
      </c>
      <c r="W9" s="19" t="s">
        <v>41</v>
      </c>
      <c r="X9" s="19" t="s">
        <v>42</v>
      </c>
      <c r="Y9" s="19" t="s">
        <v>21</v>
      </c>
      <c r="Z9" s="19" t="s">
        <v>22</v>
      </c>
      <c r="AA9" s="19" t="s">
        <v>63</v>
      </c>
      <c r="AB9" s="18" t="s">
        <v>75</v>
      </c>
      <c r="AC9" s="18" t="s">
        <v>76</v>
      </c>
      <c r="AD9" s="18" t="s">
        <v>116</v>
      </c>
      <c r="AE9" s="18" t="s">
        <v>78</v>
      </c>
      <c r="AF9" s="64" t="s">
        <v>208</v>
      </c>
      <c r="AG9" s="18" t="s">
        <v>241</v>
      </c>
      <c r="AH9" s="64" t="s">
        <v>87</v>
      </c>
      <c r="AI9" s="18" t="s">
        <v>244</v>
      </c>
      <c r="AJ9" s="23" t="s">
        <v>66</v>
      </c>
      <c r="AK9" s="23" t="s">
        <v>67</v>
      </c>
      <c r="AL9" s="23" t="s">
        <v>68</v>
      </c>
      <c r="AM9" s="23" t="s">
        <v>69</v>
      </c>
      <c r="AN9" s="23" t="s">
        <v>115</v>
      </c>
      <c r="AO9" s="23" t="s">
        <v>70</v>
      </c>
      <c r="AP9" s="23" t="s">
        <v>71</v>
      </c>
      <c r="AQ9" s="23" t="s">
        <v>72</v>
      </c>
      <c r="AR9" s="23" t="s">
        <v>73</v>
      </c>
      <c r="AS9" s="23" t="s">
        <v>61</v>
      </c>
      <c r="AT9" s="23" t="s">
        <v>115</v>
      </c>
      <c r="AU9" s="23" t="s">
        <v>146</v>
      </c>
      <c r="AV9" s="22" t="s">
        <v>75</v>
      </c>
      <c r="AW9" s="22" t="s">
        <v>76</v>
      </c>
      <c r="AX9" s="22" t="s">
        <v>116</v>
      </c>
      <c r="AY9" s="22" t="s">
        <v>78</v>
      </c>
      <c r="AZ9" s="64" t="s">
        <v>208</v>
      </c>
      <c r="BA9" s="22" t="s">
        <v>241</v>
      </c>
      <c r="BB9" s="64" t="s">
        <v>87</v>
      </c>
      <c r="BC9" s="22" t="s">
        <v>244</v>
      </c>
      <c r="BD9" s="23" t="s">
        <v>66</v>
      </c>
      <c r="BE9" s="23" t="s">
        <v>67</v>
      </c>
      <c r="BF9" s="23" t="s">
        <v>68</v>
      </c>
      <c r="BG9" s="23" t="s">
        <v>69</v>
      </c>
      <c r="BH9" s="23" t="s">
        <v>115</v>
      </c>
      <c r="BI9" s="23" t="s">
        <v>70</v>
      </c>
      <c r="BJ9" s="23" t="s">
        <v>71</v>
      </c>
      <c r="BK9" s="23" t="s">
        <v>72</v>
      </c>
      <c r="BL9" s="23" t="s">
        <v>73</v>
      </c>
      <c r="BM9" s="23" t="s">
        <v>61</v>
      </c>
      <c r="BN9" s="23" t="s">
        <v>115</v>
      </c>
      <c r="BO9" s="23" t="s">
        <v>146</v>
      </c>
      <c r="BP9" s="15" t="s">
        <v>75</v>
      </c>
      <c r="BQ9" s="15" t="s">
        <v>76</v>
      </c>
      <c r="BR9" s="15" t="s">
        <v>116</v>
      </c>
      <c r="BS9" s="15" t="s">
        <v>78</v>
      </c>
      <c r="BT9" s="64" t="s">
        <v>208</v>
      </c>
      <c r="BU9" s="15" t="s">
        <v>241</v>
      </c>
      <c r="BV9" s="64" t="s">
        <v>87</v>
      </c>
      <c r="BW9" s="15" t="s">
        <v>244</v>
      </c>
      <c r="BX9" s="23" t="s">
        <v>66</v>
      </c>
      <c r="BY9" s="23" t="s">
        <v>67</v>
      </c>
      <c r="BZ9" s="23" t="s">
        <v>68</v>
      </c>
      <c r="CA9" s="23" t="s">
        <v>69</v>
      </c>
      <c r="CB9" s="23" t="s">
        <v>115</v>
      </c>
      <c r="CC9" s="23" t="s">
        <v>70</v>
      </c>
      <c r="CD9" s="23" t="s">
        <v>71</v>
      </c>
      <c r="CE9" s="23" t="s">
        <v>72</v>
      </c>
      <c r="CF9" s="23" t="s">
        <v>73</v>
      </c>
      <c r="CG9" s="23" t="s">
        <v>61</v>
      </c>
      <c r="CH9" s="23" t="s">
        <v>115</v>
      </c>
      <c r="CI9" s="23" t="s">
        <v>146</v>
      </c>
      <c r="CJ9" s="22" t="s">
        <v>75</v>
      </c>
      <c r="CK9" s="22" t="s">
        <v>76</v>
      </c>
      <c r="CL9" s="22" t="s">
        <v>116</v>
      </c>
      <c r="CM9" s="22" t="s">
        <v>78</v>
      </c>
      <c r="CN9" s="64" t="s">
        <v>208</v>
      </c>
      <c r="CO9" s="22" t="s">
        <v>241</v>
      </c>
      <c r="CP9" s="64" t="s">
        <v>87</v>
      </c>
      <c r="CQ9" s="22" t="s">
        <v>244</v>
      </c>
      <c r="CR9" s="23" t="s">
        <v>66</v>
      </c>
      <c r="CS9" s="23" t="s">
        <v>67</v>
      </c>
      <c r="CT9" s="23" t="s">
        <v>68</v>
      </c>
      <c r="CU9" s="23" t="s">
        <v>69</v>
      </c>
      <c r="CV9" s="23" t="s">
        <v>115</v>
      </c>
      <c r="CW9" s="23" t="s">
        <v>70</v>
      </c>
      <c r="CX9" s="23" t="s">
        <v>71</v>
      </c>
      <c r="CY9" s="23" t="s">
        <v>72</v>
      </c>
      <c r="CZ9" s="23" t="s">
        <v>73</v>
      </c>
      <c r="DA9" s="23" t="s">
        <v>61</v>
      </c>
      <c r="DB9" s="23" t="s">
        <v>115</v>
      </c>
      <c r="DC9" s="23" t="s">
        <v>146</v>
      </c>
      <c r="DD9" s="15" t="s">
        <v>75</v>
      </c>
      <c r="DE9" s="15" t="s">
        <v>76</v>
      </c>
      <c r="DF9" s="15" t="s">
        <v>116</v>
      </c>
      <c r="DG9" s="15" t="s">
        <v>78</v>
      </c>
      <c r="DH9" s="64" t="s">
        <v>208</v>
      </c>
      <c r="DI9" s="15" t="s">
        <v>241</v>
      </c>
      <c r="DJ9" s="64" t="s">
        <v>87</v>
      </c>
      <c r="DK9" s="15" t="s">
        <v>244</v>
      </c>
      <c r="DL9" s="23" t="s">
        <v>66</v>
      </c>
      <c r="DM9" s="23" t="s">
        <v>67</v>
      </c>
      <c r="DN9" s="23" t="s">
        <v>68</v>
      </c>
      <c r="DO9" s="23" t="s">
        <v>69</v>
      </c>
      <c r="DP9" s="23" t="s">
        <v>115</v>
      </c>
      <c r="DQ9" s="23" t="s">
        <v>70</v>
      </c>
      <c r="DR9" s="23" t="s">
        <v>71</v>
      </c>
      <c r="DS9" s="23" t="s">
        <v>72</v>
      </c>
      <c r="DT9" s="23" t="s">
        <v>73</v>
      </c>
      <c r="DU9" s="23" t="s">
        <v>61</v>
      </c>
      <c r="DV9" s="23" t="s">
        <v>115</v>
      </c>
      <c r="DW9" s="23" t="s">
        <v>146</v>
      </c>
      <c r="DX9" s="22" t="s">
        <v>75</v>
      </c>
      <c r="DY9" s="22" t="s">
        <v>76</v>
      </c>
      <c r="DZ9" s="22" t="s">
        <v>116</v>
      </c>
      <c r="EA9" s="22" t="s">
        <v>78</v>
      </c>
      <c r="EB9" s="64" t="s">
        <v>208</v>
      </c>
      <c r="EC9" s="22" t="s">
        <v>241</v>
      </c>
      <c r="ED9" s="64" t="s">
        <v>87</v>
      </c>
      <c r="EE9" s="22" t="s">
        <v>244</v>
      </c>
      <c r="EF9" s="23" t="s">
        <v>66</v>
      </c>
      <c r="EG9" s="23" t="s">
        <v>67</v>
      </c>
      <c r="EH9" s="23" t="s">
        <v>68</v>
      </c>
      <c r="EI9" s="23" t="s">
        <v>69</v>
      </c>
      <c r="EJ9" s="23" t="s">
        <v>115</v>
      </c>
      <c r="EK9" s="23" t="s">
        <v>70</v>
      </c>
      <c r="EL9" s="23" t="s">
        <v>71</v>
      </c>
      <c r="EM9" s="23" t="s">
        <v>72</v>
      </c>
      <c r="EN9" s="23" t="s">
        <v>73</v>
      </c>
      <c r="EO9" s="23" t="s">
        <v>61</v>
      </c>
      <c r="EP9" s="23" t="s">
        <v>115</v>
      </c>
      <c r="EQ9" s="23" t="s">
        <v>146</v>
      </c>
      <c r="ER9" s="15" t="s">
        <v>75</v>
      </c>
      <c r="ES9" s="15" t="s">
        <v>76</v>
      </c>
      <c r="ET9" s="15" t="s">
        <v>116</v>
      </c>
      <c r="EU9" s="15" t="s">
        <v>78</v>
      </c>
      <c r="EV9" s="64" t="s">
        <v>208</v>
      </c>
      <c r="EW9" s="15" t="s">
        <v>241</v>
      </c>
      <c r="EX9" s="64" t="s">
        <v>87</v>
      </c>
      <c r="EY9" s="15" t="s">
        <v>244</v>
      </c>
      <c r="EZ9" s="23" t="s">
        <v>66</v>
      </c>
      <c r="FA9" s="23" t="s">
        <v>67</v>
      </c>
      <c r="FB9" s="23" t="s">
        <v>68</v>
      </c>
      <c r="FC9" s="23" t="s">
        <v>69</v>
      </c>
      <c r="FD9" s="23" t="s">
        <v>115</v>
      </c>
      <c r="FE9" s="23" t="s">
        <v>70</v>
      </c>
      <c r="FF9" s="23" t="s">
        <v>71</v>
      </c>
      <c r="FG9" s="23" t="s">
        <v>72</v>
      </c>
      <c r="FH9" s="23" t="s">
        <v>73</v>
      </c>
      <c r="FI9" s="23" t="s">
        <v>61</v>
      </c>
      <c r="FJ9" s="23" t="s">
        <v>115</v>
      </c>
      <c r="FK9" s="23" t="s">
        <v>146</v>
      </c>
      <c r="FL9" s="22" t="s">
        <v>75</v>
      </c>
      <c r="FM9" s="22" t="s">
        <v>76</v>
      </c>
      <c r="FN9" s="22" t="s">
        <v>116</v>
      </c>
      <c r="FO9" s="22" t="s">
        <v>78</v>
      </c>
      <c r="FP9" s="64" t="s">
        <v>208</v>
      </c>
      <c r="FQ9" s="22" t="s">
        <v>241</v>
      </c>
      <c r="FR9" s="64" t="s">
        <v>87</v>
      </c>
      <c r="FS9" s="22" t="s">
        <v>244</v>
      </c>
      <c r="FT9" s="23" t="s">
        <v>66</v>
      </c>
      <c r="FU9" s="23" t="s">
        <v>67</v>
      </c>
      <c r="FV9" s="23" t="s">
        <v>68</v>
      </c>
      <c r="FW9" s="23" t="s">
        <v>69</v>
      </c>
      <c r="FX9" s="23" t="s">
        <v>115</v>
      </c>
      <c r="FY9" s="23" t="s">
        <v>70</v>
      </c>
      <c r="FZ9" s="23" t="s">
        <v>71</v>
      </c>
      <c r="GA9" s="23" t="s">
        <v>72</v>
      </c>
      <c r="GB9" s="23" t="s">
        <v>73</v>
      </c>
      <c r="GC9" s="23" t="s">
        <v>61</v>
      </c>
      <c r="GD9" s="23" t="s">
        <v>115</v>
      </c>
      <c r="GE9" s="23" t="s">
        <v>146</v>
      </c>
      <c r="GF9" s="15" t="s">
        <v>75</v>
      </c>
      <c r="GG9" s="15" t="s">
        <v>76</v>
      </c>
      <c r="GH9" s="15" t="s">
        <v>116</v>
      </c>
      <c r="GI9" s="15" t="s">
        <v>78</v>
      </c>
      <c r="GJ9" s="64" t="s">
        <v>208</v>
      </c>
      <c r="GK9" s="15" t="s">
        <v>241</v>
      </c>
      <c r="GL9" s="64" t="s">
        <v>87</v>
      </c>
      <c r="GM9" s="15" t="s">
        <v>244</v>
      </c>
      <c r="GN9" s="23" t="s">
        <v>66</v>
      </c>
      <c r="GO9" s="23" t="s">
        <v>67</v>
      </c>
      <c r="GP9" s="23" t="s">
        <v>68</v>
      </c>
      <c r="GQ9" s="23" t="s">
        <v>69</v>
      </c>
      <c r="GR9" s="23" t="s">
        <v>115</v>
      </c>
      <c r="GS9" s="23" t="s">
        <v>70</v>
      </c>
      <c r="GT9" s="23" t="s">
        <v>71</v>
      </c>
      <c r="GU9" s="23" t="s">
        <v>72</v>
      </c>
      <c r="GV9" s="23" t="s">
        <v>73</v>
      </c>
      <c r="GW9" s="23" t="s">
        <v>61</v>
      </c>
      <c r="GX9" s="23" t="s">
        <v>115</v>
      </c>
      <c r="GY9" s="23" t="s">
        <v>146</v>
      </c>
      <c r="GZ9" s="22" t="s">
        <v>75</v>
      </c>
      <c r="HA9" s="22" t="s">
        <v>76</v>
      </c>
      <c r="HB9" s="22" t="s">
        <v>116</v>
      </c>
      <c r="HC9" s="22" t="s">
        <v>78</v>
      </c>
      <c r="HD9" s="64" t="s">
        <v>208</v>
      </c>
      <c r="HE9" s="22" t="s">
        <v>241</v>
      </c>
      <c r="HF9" s="64" t="s">
        <v>87</v>
      </c>
      <c r="HG9" s="22" t="s">
        <v>244</v>
      </c>
      <c r="HH9" s="23" t="s">
        <v>66</v>
      </c>
      <c r="HI9" s="23" t="s">
        <v>67</v>
      </c>
      <c r="HJ9" s="23" t="s">
        <v>68</v>
      </c>
      <c r="HK9" s="23" t="s">
        <v>69</v>
      </c>
      <c r="HL9" s="23" t="s">
        <v>115</v>
      </c>
      <c r="HM9" s="23" t="s">
        <v>70</v>
      </c>
      <c r="HN9" s="23" t="s">
        <v>71</v>
      </c>
      <c r="HO9" s="23" t="s">
        <v>72</v>
      </c>
      <c r="HP9" s="23" t="s">
        <v>73</v>
      </c>
      <c r="HQ9" s="23" t="s">
        <v>61</v>
      </c>
      <c r="HR9" s="23" t="s">
        <v>115</v>
      </c>
      <c r="HS9" s="23" t="s">
        <v>146</v>
      </c>
      <c r="HT9" s="15" t="s">
        <v>75</v>
      </c>
      <c r="HU9" s="15" t="s">
        <v>76</v>
      </c>
      <c r="HV9" s="15" t="s">
        <v>116</v>
      </c>
      <c r="HW9" s="15" t="s">
        <v>78</v>
      </c>
      <c r="HX9" s="64" t="s">
        <v>208</v>
      </c>
      <c r="HY9" s="15" t="s">
        <v>241</v>
      </c>
      <c r="HZ9" s="64" t="s">
        <v>87</v>
      </c>
      <c r="IA9" s="15" t="s">
        <v>244</v>
      </c>
      <c r="IB9" s="23" t="s">
        <v>151</v>
      </c>
      <c r="IC9" s="23" t="s">
        <v>152</v>
      </c>
      <c r="ID9" s="23" t="s">
        <v>151</v>
      </c>
      <c r="IE9" s="23" t="s">
        <v>152</v>
      </c>
      <c r="IF9" s="23" t="s">
        <v>151</v>
      </c>
      <c r="IG9" s="23" t="s">
        <v>152</v>
      </c>
      <c r="IH9" s="23" t="s">
        <v>151</v>
      </c>
      <c r="II9" s="23" t="s">
        <v>152</v>
      </c>
      <c r="IJ9" s="23" t="s">
        <v>151</v>
      </c>
      <c r="IK9" s="23" t="s">
        <v>152</v>
      </c>
      <c r="IL9" s="23" t="s">
        <v>151</v>
      </c>
      <c r="IM9" s="23" t="s">
        <v>152</v>
      </c>
      <c r="IN9" s="23" t="s">
        <v>151</v>
      </c>
      <c r="IO9" s="23" t="s">
        <v>152</v>
      </c>
      <c r="IP9" s="23" t="s">
        <v>151</v>
      </c>
      <c r="IQ9" s="23" t="s">
        <v>152</v>
      </c>
      <c r="IR9" s="23" t="s">
        <v>151</v>
      </c>
      <c r="IS9" s="23" t="s">
        <v>152</v>
      </c>
      <c r="IT9" s="23" t="s">
        <v>151</v>
      </c>
      <c r="IU9" s="23" t="s">
        <v>152</v>
      </c>
      <c r="IV9" s="19" t="s">
        <v>49</v>
      </c>
      <c r="IW9" s="19" t="s">
        <v>45</v>
      </c>
      <c r="IX9" s="19" t="s">
        <v>48</v>
      </c>
      <c r="IY9" s="19" t="s">
        <v>47</v>
      </c>
      <c r="IZ9" s="19" t="s">
        <v>50</v>
      </c>
      <c r="JA9" s="19" t="s">
        <v>45</v>
      </c>
      <c r="JB9" s="19" t="s">
        <v>48</v>
      </c>
      <c r="JC9" s="19" t="s">
        <v>47</v>
      </c>
      <c r="JD9" s="19" t="s">
        <v>51</v>
      </c>
      <c r="JE9" s="19" t="s">
        <v>45</v>
      </c>
      <c r="JF9" s="19" t="s">
        <v>48</v>
      </c>
      <c r="JG9" s="19" t="s">
        <v>47</v>
      </c>
      <c r="JH9" s="19" t="s">
        <v>52</v>
      </c>
      <c r="JI9" s="19" t="s">
        <v>45</v>
      </c>
      <c r="JJ9" s="19" t="s">
        <v>48</v>
      </c>
      <c r="JK9" s="19" t="s">
        <v>47</v>
      </c>
      <c r="JL9" s="37" t="s">
        <v>64</v>
      </c>
      <c r="JM9" s="38" t="s">
        <v>65</v>
      </c>
    </row>
    <row r="10" spans="1:274" ht="120" customHeight="1" x14ac:dyDescent="0.25">
      <c r="A10" s="14">
        <f>+ACTA!C1</f>
        <v>0</v>
      </c>
      <c r="B10" s="13">
        <f>+ACTA!E1</f>
        <v>0</v>
      </c>
      <c r="C10" s="29">
        <f>+ACTA!G1</f>
        <v>0</v>
      </c>
      <c r="D10" s="13" t="str">
        <f>+ACTA!A4</f>
        <v/>
      </c>
      <c r="E10" s="13" t="str">
        <f>+ACTA!C4</f>
        <v/>
      </c>
      <c r="F10" s="13" t="str">
        <f>+ACTA!I4</f>
        <v/>
      </c>
      <c r="G10" s="13" t="str">
        <f>+ACTA!A6</f>
        <v/>
      </c>
      <c r="H10" s="13" t="str">
        <f>+ACTA!E6</f>
        <v/>
      </c>
      <c r="I10" s="13" t="str">
        <f>+ACTA!A8</f>
        <v/>
      </c>
      <c r="J10" s="13" t="str">
        <f>+ACTA!E8</f>
        <v/>
      </c>
      <c r="K10" s="13" t="str">
        <f>+ACTA!H8</f>
        <v/>
      </c>
      <c r="L10" s="13" t="str">
        <f>+ACTA!A10</f>
        <v/>
      </c>
      <c r="M10" s="13" t="str">
        <f>+ACTA!D10</f>
        <v/>
      </c>
      <c r="N10" s="16" t="str">
        <f>+ACTA!G10</f>
        <v/>
      </c>
      <c r="O10" s="13" t="str">
        <f>+ACTA!A13</f>
        <v/>
      </c>
      <c r="P10" s="13" t="str">
        <f>+ACTA!B13</f>
        <v/>
      </c>
      <c r="Q10" s="13" t="str">
        <f>+ACTA!E13</f>
        <v/>
      </c>
      <c r="R10" s="13" t="str">
        <f>+ACTA!G13</f>
        <v/>
      </c>
      <c r="S10" s="13" t="str">
        <f>+ACTA!I13</f>
        <v/>
      </c>
      <c r="T10" s="13" t="str">
        <f>+ACTA!A15</f>
        <v/>
      </c>
      <c r="U10" s="13" t="str">
        <f>+ACTA!C15</f>
        <v/>
      </c>
      <c r="V10" s="14" t="str">
        <f>+ACTA!E15</f>
        <v/>
      </c>
      <c r="W10" s="14" t="str">
        <f>+ACTA!G15</f>
        <v/>
      </c>
      <c r="X10" s="14" t="str">
        <f>+ACTA!I15</f>
        <v/>
      </c>
      <c r="Y10" s="17" t="str">
        <f>+ACTA!A17</f>
        <v/>
      </c>
      <c r="Z10" s="14" t="str">
        <f>+ACTA!C17</f>
        <v/>
      </c>
      <c r="AA10" s="14" t="str">
        <f>+ACTA!H17</f>
        <v/>
      </c>
      <c r="AB10" s="13" t="str">
        <f>+ACTA!K19</f>
        <v/>
      </c>
      <c r="AC10" s="13" t="str">
        <f>+ACTA!K22</f>
        <v/>
      </c>
      <c r="AD10" s="13" t="str">
        <f>+ACTA!K25</f>
        <v/>
      </c>
      <c r="AE10" s="13" t="str">
        <f>+ACTA!K28</f>
        <v/>
      </c>
      <c r="AF10" s="64"/>
      <c r="AG10" s="13" t="str">
        <f>+ACTA!K31</f>
        <v/>
      </c>
      <c r="AH10" s="64"/>
      <c r="AI10" s="13" t="str">
        <f>+ACTA!K34</f>
        <v/>
      </c>
      <c r="AJ10" s="14">
        <f>+Entrev.1!C2</f>
        <v>0</v>
      </c>
      <c r="AK10" s="59">
        <f>+Entrev.1!G2</f>
        <v>0</v>
      </c>
      <c r="AL10" s="13">
        <f>+Entrev.1!J2</f>
        <v>0</v>
      </c>
      <c r="AM10" s="13">
        <f>+Entrev.1!C3</f>
        <v>0</v>
      </c>
      <c r="AN10" s="13">
        <f>+Entrev.1!H3</f>
        <v>0</v>
      </c>
      <c r="AO10" s="13">
        <f>+Entrev.1!E4</f>
        <v>0</v>
      </c>
      <c r="AP10" s="13">
        <f>+Entrev.1!E5</f>
        <v>0</v>
      </c>
      <c r="AQ10" s="13">
        <f>+Entrev.1!C6</f>
        <v>0</v>
      </c>
      <c r="AR10" s="13">
        <f>+Entrev.1!H6</f>
        <v>0</v>
      </c>
      <c r="AS10" s="13">
        <f>+Entrev.1!C7</f>
        <v>0</v>
      </c>
      <c r="AT10" s="13">
        <f>+Entrev.1!H7</f>
        <v>0</v>
      </c>
      <c r="AU10" s="14">
        <f>+Entrev.1!C8</f>
        <v>0</v>
      </c>
      <c r="AV10" s="13" t="str">
        <f>+ACTA!A21</f>
        <v/>
      </c>
      <c r="AW10" s="13" t="str">
        <f>+ACTA!A24</f>
        <v/>
      </c>
      <c r="AX10" s="13" t="str">
        <f>+ACTA!A27</f>
        <v/>
      </c>
      <c r="AY10" s="13" t="str">
        <f>+ACTA!A30</f>
        <v/>
      </c>
      <c r="AZ10" s="64"/>
      <c r="BA10" s="13" t="str">
        <f>+ACTA!A33</f>
        <v/>
      </c>
      <c r="BB10" s="64"/>
      <c r="BC10" s="13" t="str">
        <f>+ACTA!A36</f>
        <v/>
      </c>
      <c r="BD10" s="14">
        <f>+Entrev.2!C2</f>
        <v>0</v>
      </c>
      <c r="BE10" s="59">
        <f>+Entrev.2!G2</f>
        <v>0</v>
      </c>
      <c r="BF10" s="13">
        <f>+Entrev.2!J2</f>
        <v>0</v>
      </c>
      <c r="BG10" s="13">
        <f>+Entrev.2!C3</f>
        <v>0</v>
      </c>
      <c r="BH10" s="13">
        <f>+Entrev.2!H3</f>
        <v>0</v>
      </c>
      <c r="BI10" s="13">
        <f>+Entrev.2!E4</f>
        <v>0</v>
      </c>
      <c r="BJ10" s="13">
        <f>+Entrev.2!E5</f>
        <v>0</v>
      </c>
      <c r="BK10" s="13">
        <f>+Entrev.2!C6</f>
        <v>0</v>
      </c>
      <c r="BL10" s="13">
        <f>+Entrev.2!H6</f>
        <v>0</v>
      </c>
      <c r="BM10" s="13">
        <f>+Entrev.2!C7</f>
        <v>0</v>
      </c>
      <c r="BN10" s="13">
        <f>+Entrev.2!H7</f>
        <v>0</v>
      </c>
      <c r="BO10" s="14">
        <f>+Entrev.2!C8</f>
        <v>0</v>
      </c>
      <c r="BP10" s="13" t="str">
        <f>+ACTA!B21</f>
        <v/>
      </c>
      <c r="BQ10" s="13" t="str">
        <f>+ACTA!B24</f>
        <v/>
      </c>
      <c r="BR10" s="13" t="str">
        <f>+ACTA!B27</f>
        <v/>
      </c>
      <c r="BS10" s="13" t="str">
        <f>+ACTA!B30</f>
        <v/>
      </c>
      <c r="BT10" s="64"/>
      <c r="BU10" s="13" t="str">
        <f>+ACTA!B33</f>
        <v/>
      </c>
      <c r="BV10" s="64"/>
      <c r="BW10" s="13" t="str">
        <f>+ACTA!B36</f>
        <v/>
      </c>
      <c r="BX10" s="14">
        <f>+Entrev.3!C2</f>
        <v>0</v>
      </c>
      <c r="BY10" s="59">
        <f>+Entrev.3!G2</f>
        <v>0</v>
      </c>
      <c r="BZ10" s="13">
        <f>+Entrev.3!J2</f>
        <v>0</v>
      </c>
      <c r="CA10" s="13">
        <f>+Entrev.3!C3</f>
        <v>0</v>
      </c>
      <c r="CB10" s="13">
        <f>+Entrev.3!H3</f>
        <v>0</v>
      </c>
      <c r="CC10" s="13">
        <f>+Entrev.3!E4</f>
        <v>0</v>
      </c>
      <c r="CD10" s="13">
        <f>+Entrev.3!E5</f>
        <v>0</v>
      </c>
      <c r="CE10" s="13">
        <f>+Entrev.3!C6</f>
        <v>0</v>
      </c>
      <c r="CF10" s="13">
        <f>+Entrev.3!H6</f>
        <v>0</v>
      </c>
      <c r="CG10" s="13">
        <f>+Entrev.3!C7</f>
        <v>0</v>
      </c>
      <c r="CH10" s="13">
        <f>+Entrev.3!H7</f>
        <v>0</v>
      </c>
      <c r="CI10" s="14">
        <f>+Entrev.3!C8</f>
        <v>0</v>
      </c>
      <c r="CJ10" s="13" t="str">
        <f>+ACTA!C21</f>
        <v/>
      </c>
      <c r="CK10" s="13" t="str">
        <f>+ACTA!C24</f>
        <v/>
      </c>
      <c r="CL10" s="13" t="str">
        <f>+ACTA!C27</f>
        <v/>
      </c>
      <c r="CM10" s="13" t="str">
        <f>+ACTA!C30</f>
        <v/>
      </c>
      <c r="CN10" s="64"/>
      <c r="CO10" s="13" t="str">
        <f>+ACTA!C33</f>
        <v/>
      </c>
      <c r="CP10" s="64"/>
      <c r="CQ10" s="13" t="str">
        <f>+ACTA!C36</f>
        <v/>
      </c>
      <c r="CR10" s="14">
        <f>+Entrev.4!C2</f>
        <v>0</v>
      </c>
      <c r="CS10" s="59">
        <f>+Entrev.4!G2</f>
        <v>0</v>
      </c>
      <c r="CT10" s="13">
        <f>+Entrev.4!J2</f>
        <v>0</v>
      </c>
      <c r="CU10" s="13">
        <f>+Entrev.4!C3</f>
        <v>0</v>
      </c>
      <c r="CV10" s="13">
        <f>+Entrev.4!H3</f>
        <v>0</v>
      </c>
      <c r="CW10" s="13">
        <f>+Entrev.4!E4</f>
        <v>0</v>
      </c>
      <c r="CX10" s="13">
        <f>+Entrev.4!E5</f>
        <v>0</v>
      </c>
      <c r="CY10" s="13">
        <f>+Entrev.4!C6</f>
        <v>0</v>
      </c>
      <c r="CZ10" s="13">
        <f>+Entrev.4!H6</f>
        <v>0</v>
      </c>
      <c r="DA10" s="13">
        <f>+Entrev.4!C7</f>
        <v>0</v>
      </c>
      <c r="DB10" s="13">
        <f>+Entrev.4!H7</f>
        <v>0</v>
      </c>
      <c r="DC10" s="14">
        <f>+Entrev.4!C8</f>
        <v>0</v>
      </c>
      <c r="DD10" s="13" t="str">
        <f>+ACTA!D21</f>
        <v/>
      </c>
      <c r="DE10" s="13" t="str">
        <f>+ACTA!D24</f>
        <v/>
      </c>
      <c r="DF10" s="13" t="str">
        <f>+ACTA!D27</f>
        <v/>
      </c>
      <c r="DG10" s="13" t="str">
        <f>+ACTA!D30</f>
        <v/>
      </c>
      <c r="DH10" s="64"/>
      <c r="DI10" s="13" t="str">
        <f>+ACTA!D33</f>
        <v/>
      </c>
      <c r="DJ10" s="64"/>
      <c r="DK10" s="13" t="str">
        <f>+ACTA!D36</f>
        <v/>
      </c>
      <c r="DL10" s="14">
        <f>+Entrev.5!C2</f>
        <v>0</v>
      </c>
      <c r="DM10" s="59">
        <f>+Entrev.5!G2</f>
        <v>0</v>
      </c>
      <c r="DN10" s="13">
        <f>+Entrev.5!J2</f>
        <v>0</v>
      </c>
      <c r="DO10" s="13">
        <f>+Entrev.5!C3</f>
        <v>0</v>
      </c>
      <c r="DP10" s="13">
        <f>+Entrev.5!H3</f>
        <v>0</v>
      </c>
      <c r="DQ10" s="13">
        <f>+Entrev.5!E4</f>
        <v>0</v>
      </c>
      <c r="DR10" s="13">
        <f>+Entrev.5!E5</f>
        <v>0</v>
      </c>
      <c r="DS10" s="13">
        <f>+Entrev.5!C6</f>
        <v>0</v>
      </c>
      <c r="DT10" s="13">
        <f>+Entrev.5!H6</f>
        <v>0</v>
      </c>
      <c r="DU10" s="13">
        <f>+Entrev.5!C7</f>
        <v>0</v>
      </c>
      <c r="DV10" s="13">
        <f>+Entrev.5!H7</f>
        <v>0</v>
      </c>
      <c r="DW10" s="14">
        <f>+Entrev.5!C8</f>
        <v>0</v>
      </c>
      <c r="DX10" s="13" t="str">
        <f>+ACTA!E21</f>
        <v/>
      </c>
      <c r="DY10" s="13" t="str">
        <f>+ACTA!E24</f>
        <v/>
      </c>
      <c r="DZ10" s="13" t="str">
        <f>+ACTA!E27</f>
        <v/>
      </c>
      <c r="EA10" s="13" t="str">
        <f>+ACTA!E30</f>
        <v/>
      </c>
      <c r="EB10" s="64"/>
      <c r="EC10" s="13" t="str">
        <f>+ACTA!E33</f>
        <v/>
      </c>
      <c r="ED10" s="64"/>
      <c r="EE10" s="13" t="str">
        <f>+ACTA!E36</f>
        <v/>
      </c>
      <c r="EF10" s="14">
        <f>+Entrev.6!C2</f>
        <v>0</v>
      </c>
      <c r="EG10" s="59">
        <f>+Entrev.6!G2</f>
        <v>0</v>
      </c>
      <c r="EH10" s="13">
        <f>+Entrev.6!J2</f>
        <v>0</v>
      </c>
      <c r="EI10" s="13">
        <f>+Entrev.6!C3</f>
        <v>0</v>
      </c>
      <c r="EJ10" s="13">
        <f>+Entrev.6!H3</f>
        <v>0</v>
      </c>
      <c r="EK10" s="13">
        <f>+Entrev.6!E4</f>
        <v>0</v>
      </c>
      <c r="EL10" s="13">
        <f>+Entrev.6!E5</f>
        <v>0</v>
      </c>
      <c r="EM10" s="13">
        <f>+Entrev.6!C6</f>
        <v>0</v>
      </c>
      <c r="EN10" s="13">
        <f>+Entrev.6!H6</f>
        <v>0</v>
      </c>
      <c r="EO10" s="13">
        <f>+Entrev.6!C7</f>
        <v>0</v>
      </c>
      <c r="EP10" s="13">
        <f>+Entrev.6!H7</f>
        <v>0</v>
      </c>
      <c r="EQ10" s="14">
        <f>+Entrev.6!C8</f>
        <v>0</v>
      </c>
      <c r="ER10" s="13" t="str">
        <f>+ACTA!F21</f>
        <v/>
      </c>
      <c r="ES10" s="13" t="str">
        <f>+ACTA!F24</f>
        <v/>
      </c>
      <c r="ET10" s="13" t="str">
        <f>+ACTA!F27</f>
        <v/>
      </c>
      <c r="EU10" s="13" t="str">
        <f>+ACTA!F30</f>
        <v/>
      </c>
      <c r="EV10" s="64"/>
      <c r="EW10" s="13" t="str">
        <f>+ACTA!F33</f>
        <v/>
      </c>
      <c r="EX10" s="64"/>
      <c r="EY10" s="13" t="str">
        <f>+ACTA!F36</f>
        <v/>
      </c>
      <c r="EZ10" s="14">
        <f>+Entrev.7!C2</f>
        <v>0</v>
      </c>
      <c r="FA10" s="59">
        <f>+Entrev.7!G2</f>
        <v>0</v>
      </c>
      <c r="FB10" s="13">
        <f>+Entrev.7!J2</f>
        <v>0</v>
      </c>
      <c r="FC10" s="13">
        <f>+Entrev.7!C3</f>
        <v>0</v>
      </c>
      <c r="FD10" s="13">
        <f>+Entrev.7!H3</f>
        <v>0</v>
      </c>
      <c r="FE10" s="13">
        <f>+Entrev.7!E4</f>
        <v>0</v>
      </c>
      <c r="FF10" s="13">
        <f>+Entrev.7!E5</f>
        <v>0</v>
      </c>
      <c r="FG10" s="13">
        <f>+Entrev.7!C6</f>
        <v>0</v>
      </c>
      <c r="FH10" s="13">
        <f>+Entrev.7!H6</f>
        <v>0</v>
      </c>
      <c r="FI10" s="13">
        <f>+Entrev.7!C7</f>
        <v>0</v>
      </c>
      <c r="FJ10" s="13">
        <f>+Entrev.7!H7</f>
        <v>0</v>
      </c>
      <c r="FK10" s="14">
        <f>+Entrev.7!C8</f>
        <v>0</v>
      </c>
      <c r="FL10" s="13" t="str">
        <f>+ACTA!G21</f>
        <v/>
      </c>
      <c r="FM10" s="13" t="str">
        <f>+ACTA!G24</f>
        <v/>
      </c>
      <c r="FN10" s="13" t="str">
        <f>+ACTA!G27</f>
        <v/>
      </c>
      <c r="FO10" s="13" t="str">
        <f>+ACTA!G30</f>
        <v/>
      </c>
      <c r="FP10" s="64"/>
      <c r="FQ10" s="13" t="str">
        <f>+ACTA!G33</f>
        <v/>
      </c>
      <c r="FR10" s="64"/>
      <c r="FS10" s="13" t="str">
        <f>+ACTA!G36</f>
        <v/>
      </c>
      <c r="FT10" s="14">
        <f>+Entrev.8!C2</f>
        <v>0</v>
      </c>
      <c r="FU10" s="59">
        <f>+Entrev.8!G2</f>
        <v>0</v>
      </c>
      <c r="FV10" s="13">
        <f>+Entrev.8!J2</f>
        <v>0</v>
      </c>
      <c r="FW10" s="13">
        <f>+Entrev.8!C3</f>
        <v>0</v>
      </c>
      <c r="FX10" s="13">
        <f>+Entrev.8!H3</f>
        <v>0</v>
      </c>
      <c r="FY10" s="13">
        <f>+Entrev.8!E4</f>
        <v>0</v>
      </c>
      <c r="FZ10" s="13">
        <f>+Entrev.8!E5</f>
        <v>0</v>
      </c>
      <c r="GA10" s="13">
        <f>+Entrev.8!C6</f>
        <v>0</v>
      </c>
      <c r="GB10" s="13">
        <f>+Entrev.8!H6</f>
        <v>0</v>
      </c>
      <c r="GC10" s="13">
        <f>+Entrev.8!C7</f>
        <v>0</v>
      </c>
      <c r="GD10" s="13">
        <f>+Entrev.8!H7</f>
        <v>0</v>
      </c>
      <c r="GE10" s="14">
        <f>+Entrev.8!C8</f>
        <v>0</v>
      </c>
      <c r="GF10" s="13" t="str">
        <f>+ACTA!H21</f>
        <v/>
      </c>
      <c r="GG10" s="13" t="str">
        <f>+ACTA!H24</f>
        <v/>
      </c>
      <c r="GH10" s="13" t="str">
        <f>+ACTA!H27</f>
        <v/>
      </c>
      <c r="GI10" s="13" t="str">
        <f>+ACTA!H30</f>
        <v/>
      </c>
      <c r="GJ10" s="64"/>
      <c r="GK10" s="13" t="str">
        <f>+ACTA!H33</f>
        <v/>
      </c>
      <c r="GL10" s="64"/>
      <c r="GM10" s="13" t="str">
        <f>+ACTA!H36</f>
        <v/>
      </c>
      <c r="GN10" s="14">
        <f>+Entrev.9!C2</f>
        <v>0</v>
      </c>
      <c r="GO10" s="59">
        <f>+Entrev.9!G2</f>
        <v>0</v>
      </c>
      <c r="GP10" s="13">
        <f>+Entrev.9!J2</f>
        <v>0</v>
      </c>
      <c r="GQ10" s="13">
        <f>+Entrev.9!C3</f>
        <v>0</v>
      </c>
      <c r="GR10" s="13">
        <f>+Entrev.9!H3</f>
        <v>0</v>
      </c>
      <c r="GS10" s="13">
        <f>+Entrev.9!E4</f>
        <v>0</v>
      </c>
      <c r="GT10" s="13">
        <f>+Entrev.9!E5</f>
        <v>0</v>
      </c>
      <c r="GU10" s="13">
        <f>+Entrev.9!C6</f>
        <v>0</v>
      </c>
      <c r="GV10" s="13">
        <f>+Entrev.9!H6</f>
        <v>0</v>
      </c>
      <c r="GW10" s="13">
        <f>+Entrev.9!C7</f>
        <v>0</v>
      </c>
      <c r="GX10" s="13">
        <f>+Entrev.9!H7</f>
        <v>0</v>
      </c>
      <c r="GY10" s="14">
        <f>+Entrev.9!C8</f>
        <v>0</v>
      </c>
      <c r="GZ10" s="13" t="str">
        <f>+ACTA!I21</f>
        <v/>
      </c>
      <c r="HA10" s="13" t="str">
        <f>+ACTA!I24</f>
        <v/>
      </c>
      <c r="HB10" s="13" t="str">
        <f>+ACTA!I27</f>
        <v/>
      </c>
      <c r="HC10" s="13" t="str">
        <f>+ACTA!I30</f>
        <v/>
      </c>
      <c r="HD10" s="64"/>
      <c r="HE10" s="13" t="str">
        <f>+ACTA!I33</f>
        <v/>
      </c>
      <c r="HF10" s="64"/>
      <c r="HG10" s="13" t="str">
        <f>+ACTA!I36</f>
        <v/>
      </c>
      <c r="HH10" s="14">
        <f>+Entrev.10!C2</f>
        <v>0</v>
      </c>
      <c r="HI10" s="59">
        <f>+Entrev.10!G2</f>
        <v>0</v>
      </c>
      <c r="HJ10" s="13">
        <f>+Entrev.10!J2</f>
        <v>0</v>
      </c>
      <c r="HK10" s="13">
        <f>+Entrev.10!C3</f>
        <v>0</v>
      </c>
      <c r="HL10" s="13">
        <f>+Entrev.10!H3</f>
        <v>0</v>
      </c>
      <c r="HM10" s="13">
        <f>+Entrev.10!E4</f>
        <v>0</v>
      </c>
      <c r="HN10" s="13">
        <f>+Entrev.10!E5</f>
        <v>0</v>
      </c>
      <c r="HO10" s="13">
        <f>+Entrev.10!C6</f>
        <v>0</v>
      </c>
      <c r="HP10" s="13">
        <f>+Entrev.10!H6</f>
        <v>0</v>
      </c>
      <c r="HQ10" s="13">
        <f>+Entrev.10!C7</f>
        <v>0</v>
      </c>
      <c r="HR10" s="13">
        <f>+Entrev.10!H7</f>
        <v>0</v>
      </c>
      <c r="HS10" s="14">
        <f>+Entrev.10!C8</f>
        <v>0</v>
      </c>
      <c r="HT10" s="13" t="str">
        <f>+ACTA!J21</f>
        <v/>
      </c>
      <c r="HU10" s="13" t="str">
        <f>+ACTA!J24</f>
        <v/>
      </c>
      <c r="HV10" s="13" t="str">
        <f>+ACTA!J27</f>
        <v/>
      </c>
      <c r="HW10" s="13" t="str">
        <f>+ACTA!J30</f>
        <v/>
      </c>
      <c r="HX10" s="64"/>
      <c r="HY10" s="13" t="str">
        <f>+ACTA!J33</f>
        <v/>
      </c>
      <c r="HZ10" s="64"/>
      <c r="IA10" s="13" t="str">
        <f>+ACTA!J36</f>
        <v/>
      </c>
      <c r="IB10" s="13">
        <f>+Entrev.1!A89</f>
        <v>0</v>
      </c>
      <c r="IC10" s="13">
        <f>+Entrev.1!A91</f>
        <v>0</v>
      </c>
      <c r="ID10" s="13">
        <f>+Entrev.2!A89</f>
        <v>0</v>
      </c>
      <c r="IE10" s="13">
        <f>+Entrev.2!A91</f>
        <v>0</v>
      </c>
      <c r="IF10" s="13">
        <f>+Entrev.3!A89</f>
        <v>0</v>
      </c>
      <c r="IG10" s="13">
        <f>+Entrev.3!A91</f>
        <v>0</v>
      </c>
      <c r="IH10" s="13">
        <f>+Entrev.4!A89</f>
        <v>0</v>
      </c>
      <c r="II10" s="13">
        <f>+Entrev.4!A91</f>
        <v>0</v>
      </c>
      <c r="IJ10" s="13">
        <f>+Entrev.5!A89</f>
        <v>0</v>
      </c>
      <c r="IK10" s="13">
        <f>+Entrev.5!A91</f>
        <v>0</v>
      </c>
      <c r="IL10" s="13">
        <f>+Entrev.6!A89</f>
        <v>0</v>
      </c>
      <c r="IM10" s="13">
        <f>+Entrev.6!A91</f>
        <v>0</v>
      </c>
      <c r="IN10" s="13">
        <f>+Entrev.7!A89</f>
        <v>0</v>
      </c>
      <c r="IO10" s="13">
        <f>+Entrev.7!A91</f>
        <v>0</v>
      </c>
      <c r="IP10" s="13">
        <f>+Entrev.8!A89</f>
        <v>0</v>
      </c>
      <c r="IQ10" s="13">
        <f>+Entrev.8!A91</f>
        <v>0</v>
      </c>
      <c r="IR10" s="13">
        <f>+Entrev.9!A89</f>
        <v>0</v>
      </c>
      <c r="IS10" s="13">
        <f>+Entrev.9!A91</f>
        <v>0</v>
      </c>
      <c r="IT10" s="13">
        <f>+Entrev.10!A89</f>
        <v>0</v>
      </c>
      <c r="IU10" s="13">
        <f>+Entrev.10!A91</f>
        <v>0</v>
      </c>
      <c r="IV10" s="13">
        <f>+ACTA!B38</f>
        <v>0</v>
      </c>
      <c r="IW10" s="13">
        <f>+ACTA!B39</f>
        <v>0</v>
      </c>
      <c r="IX10" s="13">
        <f>+ACTA!B40</f>
        <v>0</v>
      </c>
      <c r="IY10" s="13">
        <f>+ACTA!B41</f>
        <v>0</v>
      </c>
      <c r="IZ10" s="13">
        <f>+ACTA!G38</f>
        <v>0</v>
      </c>
      <c r="JA10" s="13">
        <f>+ACTA!G39</f>
        <v>0</v>
      </c>
      <c r="JB10" s="13">
        <f>+ACTA!G40</f>
        <v>0</v>
      </c>
      <c r="JC10" s="13">
        <f>+ACTA!G41</f>
        <v>0</v>
      </c>
      <c r="JD10" s="13">
        <f>+ACTA!B44</f>
        <v>0</v>
      </c>
      <c r="JE10" s="13">
        <f>+ACTA!B45</f>
        <v>0</v>
      </c>
      <c r="JF10" s="13">
        <f>+ACTA!B46</f>
        <v>0</v>
      </c>
      <c r="JG10" s="13">
        <f>+ACTA!B47</f>
        <v>0</v>
      </c>
      <c r="JH10" s="13">
        <f>+ACTA!G44</f>
        <v>0</v>
      </c>
      <c r="JI10" s="13">
        <f>+ACTA!G45</f>
        <v>0</v>
      </c>
      <c r="JJ10" s="13">
        <f>+ACTA!G46</f>
        <v>0</v>
      </c>
      <c r="JK10" s="13">
        <f>+ACTA!G47</f>
        <v>0</v>
      </c>
      <c r="JL10" s="39" t="str">
        <f>+ACTA!I1</f>
        <v/>
      </c>
      <c r="JM10" s="39" t="str">
        <f>+IF(JL10=1,"100%",IF(AND(JL10&lt;1,JL10&gt;=0.9),"90%-99%",IF(AND(JL10&lt;0.9,JL10&gt;=0.8),"80%-89%",IF(AND(JL10&lt;8,JL10&gt;=0.7),"70%-79%","&lt;70"))))</f>
        <v>&lt;70</v>
      </c>
    </row>
  </sheetData>
  <sheetProtection algorithmName="SHA-512" hashValue="hfqHKyeKZrekPXW9hvCjfSOKDv4XmK2aHSL1tEKZiap0Vkz3VGaCLemdvWXH6xhOblgC1XwniByre/BDuDLwOQ==" saltValue="bO0rE6E3V07m+yCe8NuNcw==" spinCount="100000" sheet="1" objects="1" scenarios="1"/>
  <mergeCells count="39">
    <mergeCell ref="IT8:IU8"/>
    <mergeCell ref="B1:JK3"/>
    <mergeCell ref="JH8:JK8"/>
    <mergeCell ref="FT8:GE8"/>
    <mergeCell ref="GN8:GY8"/>
    <mergeCell ref="HH8:HS8"/>
    <mergeCell ref="AJ8:AU8"/>
    <mergeCell ref="BD8:BO8"/>
    <mergeCell ref="BX8:CI8"/>
    <mergeCell ref="CR8:DC8"/>
    <mergeCell ref="DL8:DW8"/>
    <mergeCell ref="AV8:BC8"/>
    <mergeCell ref="BP8:BW8"/>
    <mergeCell ref="CJ8:CQ8"/>
    <mergeCell ref="DD8:DK8"/>
    <mergeCell ref="DX8:EE8"/>
    <mergeCell ref="IL8:IM8"/>
    <mergeCell ref="IN8:IO8"/>
    <mergeCell ref="IP8:IQ8"/>
    <mergeCell ref="A1:A3"/>
    <mergeCell ref="JL3:JM3"/>
    <mergeCell ref="P8:Z8"/>
    <mergeCell ref="D8:N8"/>
    <mergeCell ref="IZ8:JC8"/>
    <mergeCell ref="IV8:IY8"/>
    <mergeCell ref="JD8:JG8"/>
    <mergeCell ref="GF8:GM8"/>
    <mergeCell ref="GZ8:HG8"/>
    <mergeCell ref="HT8:IA8"/>
    <mergeCell ref="IB8:IC8"/>
    <mergeCell ref="ID8:IE8"/>
    <mergeCell ref="IR8:IS8"/>
    <mergeCell ref="IF8:IG8"/>
    <mergeCell ref="EF8:EQ8"/>
    <mergeCell ref="EZ8:FK8"/>
    <mergeCell ref="IH8:II8"/>
    <mergeCell ref="IJ8:IK8"/>
    <mergeCell ref="ER8:EY8"/>
    <mergeCell ref="FL8:FS8"/>
  </mergeCells>
  <phoneticPr fontId="12" type="noConversion"/>
  <conditionalFormatting sqref="JL10">
    <cfRule type="containsBlanks" priority="1" stopIfTrue="1">
      <formula>LEN(TRIM(JL10))=0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scale="10" fitToHeight="0" orientation="landscape" r:id="rId1"/>
  <headerFooter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"/>
  <sheetViews>
    <sheetView zoomScale="80" zoomScaleNormal="80" workbookViewId="0">
      <selection activeCell="C21" sqref="C21"/>
    </sheetView>
  </sheetViews>
  <sheetFormatPr baseColWidth="10" defaultRowHeight="15" x14ac:dyDescent="0.25"/>
  <cols>
    <col min="3" max="3" width="11.28515625" bestFit="1" customWidth="1"/>
    <col min="4" max="4" width="20.28515625" bestFit="1" customWidth="1"/>
    <col min="6" max="6" width="30.28515625" bestFit="1" customWidth="1"/>
    <col min="8" max="8" width="13" bestFit="1" customWidth="1"/>
    <col min="9" max="9" width="32" bestFit="1" customWidth="1"/>
    <col min="10" max="10" width="24.140625" bestFit="1" customWidth="1"/>
    <col min="12" max="12" width="17.140625" bestFit="1" customWidth="1"/>
  </cols>
  <sheetData>
    <row r="1" spans="1:12" x14ac:dyDescent="0.25">
      <c r="A1" s="5" t="s">
        <v>27</v>
      </c>
      <c r="B1" s="5" t="s">
        <v>28</v>
      </c>
      <c r="C1" s="5" t="s">
        <v>29</v>
      </c>
      <c r="D1" s="6" t="s">
        <v>33</v>
      </c>
      <c r="E1" s="6" t="s">
        <v>28</v>
      </c>
      <c r="F1" s="6" t="s">
        <v>118</v>
      </c>
      <c r="G1" s="6" t="s">
        <v>68</v>
      </c>
      <c r="H1" s="6" t="s">
        <v>69</v>
      </c>
      <c r="I1" s="6" t="s">
        <v>89</v>
      </c>
      <c r="J1" s="5" t="s">
        <v>72</v>
      </c>
      <c r="K1" s="6" t="s">
        <v>73</v>
      </c>
      <c r="L1" s="5" t="s">
        <v>90</v>
      </c>
    </row>
    <row r="2" spans="1:12" x14ac:dyDescent="0.25">
      <c r="A2" s="4" t="s">
        <v>138</v>
      </c>
      <c r="B2" s="4" t="s">
        <v>24</v>
      </c>
      <c r="C2" s="7" t="s">
        <v>26</v>
      </c>
      <c r="D2" s="3" t="s">
        <v>31</v>
      </c>
      <c r="E2" s="4" t="s">
        <v>34</v>
      </c>
      <c r="F2" s="4" t="s">
        <v>119</v>
      </c>
      <c r="G2" s="44" t="s">
        <v>91</v>
      </c>
      <c r="H2" s="4" t="s">
        <v>93</v>
      </c>
      <c r="I2" s="4" t="s">
        <v>98</v>
      </c>
      <c r="J2" s="4" t="s">
        <v>101</v>
      </c>
      <c r="K2" s="4" t="s">
        <v>34</v>
      </c>
      <c r="L2" s="4" t="s">
        <v>107</v>
      </c>
    </row>
    <row r="3" spans="1:12" x14ac:dyDescent="0.25">
      <c r="A3" s="4" t="s">
        <v>139</v>
      </c>
      <c r="B3" s="4" t="s">
        <v>25</v>
      </c>
      <c r="D3" s="3" t="s">
        <v>32</v>
      </c>
      <c r="E3" s="4" t="s">
        <v>35</v>
      </c>
      <c r="F3" s="4" t="s">
        <v>120</v>
      </c>
      <c r="G3" s="44" t="s">
        <v>92</v>
      </c>
      <c r="H3" s="4" t="s">
        <v>94</v>
      </c>
      <c r="I3" s="4" t="s">
        <v>99</v>
      </c>
      <c r="J3" s="4" t="s">
        <v>100</v>
      </c>
      <c r="K3" s="4" t="s">
        <v>35</v>
      </c>
      <c r="L3" s="4" t="s">
        <v>108</v>
      </c>
    </row>
    <row r="4" spans="1:12" x14ac:dyDescent="0.25">
      <c r="A4" s="4" t="s">
        <v>140</v>
      </c>
      <c r="B4" s="9" t="s">
        <v>36</v>
      </c>
      <c r="D4" s="8" t="s">
        <v>30</v>
      </c>
      <c r="E4" s="4" t="s">
        <v>36</v>
      </c>
      <c r="F4" s="4" t="s">
        <v>122</v>
      </c>
      <c r="H4" s="4" t="s">
        <v>95</v>
      </c>
      <c r="I4" s="4" t="s">
        <v>104</v>
      </c>
      <c r="J4" s="4" t="s">
        <v>102</v>
      </c>
      <c r="L4" s="4" t="s">
        <v>113</v>
      </c>
    </row>
    <row r="5" spans="1:12" x14ac:dyDescent="0.25">
      <c r="A5" s="4" t="s">
        <v>141</v>
      </c>
      <c r="F5" s="4" t="s">
        <v>124</v>
      </c>
      <c r="H5" s="4" t="s">
        <v>96</v>
      </c>
      <c r="I5" s="4" t="s">
        <v>105</v>
      </c>
      <c r="J5" s="4" t="s">
        <v>44</v>
      </c>
      <c r="L5" s="4" t="s">
        <v>114</v>
      </c>
    </row>
    <row r="6" spans="1:12" x14ac:dyDescent="0.25">
      <c r="A6" s="4" t="s">
        <v>142</v>
      </c>
      <c r="F6" s="4" t="s">
        <v>121</v>
      </c>
      <c r="H6" s="4" t="s">
        <v>97</v>
      </c>
      <c r="J6" s="4" t="s">
        <v>106</v>
      </c>
      <c r="L6" s="4" t="s">
        <v>109</v>
      </c>
    </row>
    <row r="7" spans="1:12" x14ac:dyDescent="0.25">
      <c r="A7" s="4" t="s">
        <v>143</v>
      </c>
      <c r="F7" s="4" t="s">
        <v>123</v>
      </c>
      <c r="J7" s="4" t="s">
        <v>103</v>
      </c>
      <c r="L7" s="4" t="s">
        <v>110</v>
      </c>
    </row>
    <row r="8" spans="1:12" x14ac:dyDescent="0.25">
      <c r="A8" s="4" t="s">
        <v>144</v>
      </c>
      <c r="L8" s="4" t="s">
        <v>111</v>
      </c>
    </row>
    <row r="9" spans="1:12" x14ac:dyDescent="0.25">
      <c r="A9" s="4" t="s">
        <v>145</v>
      </c>
      <c r="L9" s="4" t="s">
        <v>112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86AD-DF7B-491D-A432-CC9F22F08004}">
  <sheetPr>
    <pageSetUpPr fitToPage="1"/>
  </sheetPr>
  <dimension ref="A1:J91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5" t="s">
        <v>147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10" x14ac:dyDescent="0.25">
      <c r="A2" s="144" t="s">
        <v>66</v>
      </c>
      <c r="B2" s="145"/>
      <c r="C2" s="143"/>
      <c r="D2" s="143"/>
      <c r="E2" s="143"/>
      <c r="F2" s="42" t="s">
        <v>67</v>
      </c>
      <c r="G2" s="147"/>
      <c r="H2" s="147"/>
      <c r="I2" s="42" t="s">
        <v>68</v>
      </c>
      <c r="J2" s="45"/>
    </row>
    <row r="3" spans="1:10" x14ac:dyDescent="0.25">
      <c r="A3" s="144" t="s">
        <v>69</v>
      </c>
      <c r="B3" s="145"/>
      <c r="C3" s="115"/>
      <c r="D3" s="115"/>
      <c r="E3" s="115"/>
      <c r="F3" s="145" t="s">
        <v>115</v>
      </c>
      <c r="G3" s="145"/>
      <c r="H3" s="115"/>
      <c r="I3" s="115"/>
      <c r="J3" s="117"/>
    </row>
    <row r="4" spans="1:10" x14ac:dyDescent="0.25">
      <c r="A4" s="144" t="s">
        <v>70</v>
      </c>
      <c r="B4" s="145"/>
      <c r="C4" s="145"/>
      <c r="D4" s="145"/>
      <c r="E4" s="115"/>
      <c r="F4" s="115"/>
      <c r="G4" s="115"/>
      <c r="H4" s="115"/>
      <c r="I4" s="115"/>
      <c r="J4" s="117"/>
    </row>
    <row r="5" spans="1:10" x14ac:dyDescent="0.25">
      <c r="A5" s="144" t="s">
        <v>71</v>
      </c>
      <c r="B5" s="145"/>
      <c r="C5" s="145"/>
      <c r="D5" s="145"/>
      <c r="E5" s="115"/>
      <c r="F5" s="115"/>
      <c r="G5" s="115"/>
      <c r="H5" s="115"/>
      <c r="I5" s="115"/>
      <c r="J5" s="117"/>
    </row>
    <row r="6" spans="1:10" x14ac:dyDescent="0.25">
      <c r="A6" s="144" t="s">
        <v>72</v>
      </c>
      <c r="B6" s="145"/>
      <c r="C6" s="143"/>
      <c r="D6" s="143"/>
      <c r="E6" s="143"/>
      <c r="F6" s="145" t="s">
        <v>73</v>
      </c>
      <c r="G6" s="145"/>
      <c r="H6" s="143"/>
      <c r="I6" s="143"/>
      <c r="J6" s="146"/>
    </row>
    <row r="7" spans="1:10" x14ac:dyDescent="0.25">
      <c r="A7" s="144" t="s">
        <v>61</v>
      </c>
      <c r="B7" s="145"/>
      <c r="C7" s="143"/>
      <c r="D7" s="143"/>
      <c r="E7" s="143"/>
      <c r="F7" s="145" t="s">
        <v>115</v>
      </c>
      <c r="G7" s="145"/>
      <c r="H7" s="115"/>
      <c r="I7" s="115"/>
      <c r="J7" s="117"/>
    </row>
    <row r="8" spans="1:10" ht="15.75" thickBot="1" x14ac:dyDescent="0.3">
      <c r="A8" s="148" t="s">
        <v>146</v>
      </c>
      <c r="B8" s="149"/>
      <c r="C8" s="156"/>
      <c r="D8" s="156"/>
      <c r="E8" s="156"/>
      <c r="F8" s="157"/>
      <c r="G8" s="158"/>
      <c r="H8" s="158"/>
      <c r="I8" s="158"/>
      <c r="J8" s="159"/>
    </row>
    <row r="9" spans="1:10" ht="20.100000000000001" customHeight="1" thickBot="1" x14ac:dyDescent="0.3">
      <c r="A9" s="138" t="s">
        <v>74</v>
      </c>
      <c r="B9" s="139"/>
      <c r="C9" s="139"/>
      <c r="D9" s="139"/>
      <c r="E9" s="139"/>
      <c r="F9" s="139"/>
      <c r="G9" s="139"/>
      <c r="H9" s="139"/>
      <c r="I9" s="139"/>
      <c r="J9" s="140"/>
    </row>
    <row r="10" spans="1:10" ht="20.100000000000001" customHeight="1" x14ac:dyDescent="0.25">
      <c r="A10" s="125" t="s">
        <v>75</v>
      </c>
      <c r="B10" s="126"/>
      <c r="C10" s="126"/>
      <c r="D10" s="126"/>
      <c r="E10" s="126"/>
      <c r="F10" s="126"/>
      <c r="G10" s="126"/>
      <c r="H10" s="141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1"/>
      <c r="J10" s="142"/>
    </row>
    <row r="11" spans="1:10" ht="39.950000000000003" customHeight="1" x14ac:dyDescent="0.25">
      <c r="A11" s="150" t="s">
        <v>162</v>
      </c>
      <c r="B11" s="151"/>
      <c r="C11" s="151"/>
      <c r="D11" s="151"/>
      <c r="E11" s="151"/>
      <c r="F11" s="151"/>
      <c r="G11" s="151"/>
      <c r="H11" s="151"/>
      <c r="I11" s="152"/>
      <c r="J11" s="43" t="s">
        <v>117</v>
      </c>
    </row>
    <row r="12" spans="1:10" ht="30" customHeight="1" x14ac:dyDescent="0.25">
      <c r="A12" s="129" t="s">
        <v>153</v>
      </c>
      <c r="B12" s="130"/>
      <c r="C12" s="130"/>
      <c r="D12" s="130"/>
      <c r="E12" s="130"/>
      <c r="F12" s="130"/>
      <c r="G12" s="130"/>
      <c r="H12" s="130"/>
      <c r="I12" s="160"/>
      <c r="J12" s="45"/>
    </row>
    <row r="13" spans="1:10" ht="30" customHeight="1" x14ac:dyDescent="0.25">
      <c r="A13" s="129" t="s">
        <v>154</v>
      </c>
      <c r="B13" s="130"/>
      <c r="C13" s="130"/>
      <c r="D13" s="130"/>
      <c r="E13" s="130"/>
      <c r="F13" s="130"/>
      <c r="G13" s="130"/>
      <c r="H13" s="130"/>
      <c r="I13" s="160"/>
      <c r="J13" s="45"/>
    </row>
    <row r="14" spans="1:10" ht="30" customHeight="1" x14ac:dyDescent="0.25">
      <c r="A14" s="129" t="s">
        <v>155</v>
      </c>
      <c r="B14" s="130"/>
      <c r="C14" s="130"/>
      <c r="D14" s="130"/>
      <c r="E14" s="130"/>
      <c r="F14" s="130"/>
      <c r="G14" s="130"/>
      <c r="H14" s="130"/>
      <c r="I14" s="160"/>
      <c r="J14" s="45"/>
    </row>
    <row r="15" spans="1:10" ht="30" customHeight="1" x14ac:dyDescent="0.25">
      <c r="A15" s="129" t="s">
        <v>156</v>
      </c>
      <c r="B15" s="130"/>
      <c r="C15" s="130"/>
      <c r="D15" s="130"/>
      <c r="E15" s="130"/>
      <c r="F15" s="130"/>
      <c r="G15" s="130"/>
      <c r="H15" s="130"/>
      <c r="I15" s="160"/>
      <c r="J15" s="45"/>
    </row>
    <row r="16" spans="1:10" ht="30" customHeight="1" x14ac:dyDescent="0.25">
      <c r="A16" s="129" t="s">
        <v>157</v>
      </c>
      <c r="B16" s="130"/>
      <c r="C16" s="130"/>
      <c r="D16" s="130"/>
      <c r="E16" s="130"/>
      <c r="F16" s="130"/>
      <c r="G16" s="130"/>
      <c r="H16" s="130"/>
      <c r="I16" s="160"/>
      <c r="J16" s="45"/>
    </row>
    <row r="17" spans="1:10" ht="30" customHeight="1" x14ac:dyDescent="0.25">
      <c r="A17" s="129" t="s">
        <v>158</v>
      </c>
      <c r="B17" s="130"/>
      <c r="C17" s="130"/>
      <c r="D17" s="130"/>
      <c r="E17" s="130"/>
      <c r="F17" s="130"/>
      <c r="G17" s="130"/>
      <c r="H17" s="130"/>
      <c r="I17" s="160"/>
      <c r="J17" s="45"/>
    </row>
    <row r="18" spans="1:10" ht="30" customHeight="1" x14ac:dyDescent="0.25">
      <c r="A18" s="129" t="s">
        <v>161</v>
      </c>
      <c r="B18" s="130"/>
      <c r="C18" s="130"/>
      <c r="D18" s="130"/>
      <c r="E18" s="130"/>
      <c r="F18" s="130"/>
      <c r="G18" s="130"/>
      <c r="H18" s="130"/>
      <c r="I18" s="160"/>
      <c r="J18" s="45"/>
    </row>
    <row r="19" spans="1:10" ht="30" customHeight="1" x14ac:dyDescent="0.25">
      <c r="A19" s="129" t="s">
        <v>159</v>
      </c>
      <c r="B19" s="130"/>
      <c r="C19" s="130"/>
      <c r="D19" s="130"/>
      <c r="E19" s="130"/>
      <c r="F19" s="130"/>
      <c r="G19" s="130"/>
      <c r="H19" s="130"/>
      <c r="I19" s="160"/>
      <c r="J19" s="45"/>
    </row>
    <row r="20" spans="1:10" ht="30" customHeight="1" thickBot="1" x14ac:dyDescent="0.3">
      <c r="A20" s="133" t="s">
        <v>160</v>
      </c>
      <c r="B20" s="134"/>
      <c r="C20" s="134"/>
      <c r="D20" s="134"/>
      <c r="E20" s="134"/>
      <c r="F20" s="134"/>
      <c r="G20" s="134"/>
      <c r="H20" s="134"/>
      <c r="I20" s="161"/>
      <c r="J20" s="41"/>
    </row>
    <row r="21" spans="1:10" ht="20.100000000000001" customHeight="1" x14ac:dyDescent="0.25">
      <c r="A21" s="125" t="s">
        <v>76</v>
      </c>
      <c r="B21" s="126"/>
      <c r="C21" s="126"/>
      <c r="D21" s="126"/>
      <c r="E21" s="126"/>
      <c r="F21" s="126"/>
      <c r="G21" s="126"/>
      <c r="H21" s="141" t="str">
        <f>+IF(AND(J23="No aplica",J24="No aplica",J25="No aplica",J26="No aplica",J27="No aplica",J28="No aplica",J29="No aplica",J30="No aplica",J31="No aplica",J32="No aplica"),"No aplica",IF(OR(J23="",J24="",J25="",J26="",J27="",J28="",J29="",J30="",J31="",J32=""),"Valide todas las variables",IF(OR(J23="No",J24="No",J25="No",J26="No",J27="No",J28="No",J29="No",J30="No",J31="No",J32="No"),"No cumple","Cumple")))</f>
        <v>Valide todas las variables</v>
      </c>
      <c r="I21" s="141"/>
      <c r="J21" s="142"/>
    </row>
    <row r="22" spans="1:10" ht="66.75" customHeight="1" thickBot="1" x14ac:dyDescent="0.3">
      <c r="A22" s="153" t="s">
        <v>163</v>
      </c>
      <c r="B22" s="154"/>
      <c r="C22" s="154"/>
      <c r="D22" s="154"/>
      <c r="E22" s="154"/>
      <c r="F22" s="154"/>
      <c r="G22" s="154"/>
      <c r="H22" s="154"/>
      <c r="I22" s="155"/>
      <c r="J22" s="60" t="s">
        <v>117</v>
      </c>
    </row>
    <row r="23" spans="1:10" ht="20.100000000000001" customHeight="1" x14ac:dyDescent="0.25">
      <c r="A23" s="129" t="s">
        <v>211</v>
      </c>
      <c r="B23" s="130"/>
      <c r="C23" s="130"/>
      <c r="D23" s="130"/>
      <c r="E23" s="130"/>
      <c r="F23" s="130"/>
      <c r="G23" s="130"/>
      <c r="H23" s="130"/>
      <c r="I23" s="61">
        <v>2</v>
      </c>
      <c r="J23" s="50"/>
    </row>
    <row r="24" spans="1:10" ht="20.100000000000001" customHeight="1" x14ac:dyDescent="0.25">
      <c r="A24" s="129" t="s">
        <v>212</v>
      </c>
      <c r="B24" s="130"/>
      <c r="C24" s="130"/>
      <c r="D24" s="130"/>
      <c r="E24" s="130"/>
      <c r="F24" s="130"/>
      <c r="G24" s="130"/>
      <c r="H24" s="130"/>
      <c r="I24" s="62">
        <v>2</v>
      </c>
      <c r="J24" s="50"/>
    </row>
    <row r="25" spans="1:10" ht="20.100000000000001" customHeight="1" x14ac:dyDescent="0.25">
      <c r="A25" s="129" t="s">
        <v>213</v>
      </c>
      <c r="B25" s="130"/>
      <c r="C25" s="130"/>
      <c r="D25" s="130"/>
      <c r="E25" s="130"/>
      <c r="F25" s="130"/>
      <c r="G25" s="130"/>
      <c r="H25" s="130"/>
      <c r="I25" s="62">
        <v>2</v>
      </c>
      <c r="J25" s="50"/>
    </row>
    <row r="26" spans="1:10" ht="20.100000000000001" customHeight="1" x14ac:dyDescent="0.25">
      <c r="A26" s="129" t="s">
        <v>214</v>
      </c>
      <c r="B26" s="130"/>
      <c r="C26" s="130"/>
      <c r="D26" s="130"/>
      <c r="E26" s="130"/>
      <c r="F26" s="130"/>
      <c r="G26" s="130"/>
      <c r="H26" s="130"/>
      <c r="I26" s="62">
        <v>2</v>
      </c>
      <c r="J26" s="50"/>
    </row>
    <row r="27" spans="1:10" ht="20.100000000000001" customHeight="1" x14ac:dyDescent="0.25">
      <c r="A27" s="129" t="s">
        <v>215</v>
      </c>
      <c r="B27" s="130"/>
      <c r="C27" s="130"/>
      <c r="D27" s="130"/>
      <c r="E27" s="130"/>
      <c r="F27" s="130"/>
      <c r="G27" s="130"/>
      <c r="H27" s="130"/>
      <c r="I27" s="62">
        <v>2</v>
      </c>
      <c r="J27" s="50"/>
    </row>
    <row r="28" spans="1:10" ht="20.100000000000001" customHeight="1" x14ac:dyDescent="0.25">
      <c r="A28" s="129" t="s">
        <v>216</v>
      </c>
      <c r="B28" s="130"/>
      <c r="C28" s="130"/>
      <c r="D28" s="130"/>
      <c r="E28" s="130"/>
      <c r="F28" s="130"/>
      <c r="G28" s="130"/>
      <c r="H28" s="130"/>
      <c r="I28" s="62">
        <v>1</v>
      </c>
      <c r="J28" s="50"/>
    </row>
    <row r="29" spans="1:10" ht="20.100000000000001" customHeight="1" x14ac:dyDescent="0.25">
      <c r="A29" s="129" t="s">
        <v>217</v>
      </c>
      <c r="B29" s="130"/>
      <c r="C29" s="130"/>
      <c r="D29" s="130"/>
      <c r="E29" s="130"/>
      <c r="F29" s="130"/>
      <c r="G29" s="130"/>
      <c r="H29" s="130"/>
      <c r="I29" s="62">
        <v>1</v>
      </c>
      <c r="J29" s="50"/>
    </row>
    <row r="30" spans="1:10" ht="20.100000000000001" customHeight="1" x14ac:dyDescent="0.25">
      <c r="A30" s="129" t="s">
        <v>164</v>
      </c>
      <c r="B30" s="130"/>
      <c r="C30" s="130"/>
      <c r="D30" s="130"/>
      <c r="E30" s="130"/>
      <c r="F30" s="130"/>
      <c r="G30" s="130"/>
      <c r="H30" s="130"/>
      <c r="I30" s="62">
        <v>1</v>
      </c>
      <c r="J30" s="50"/>
    </row>
    <row r="31" spans="1:10" ht="20.100000000000001" customHeight="1" x14ac:dyDescent="0.25">
      <c r="A31" s="129" t="s">
        <v>218</v>
      </c>
      <c r="B31" s="130"/>
      <c r="C31" s="130"/>
      <c r="D31" s="130"/>
      <c r="E31" s="130"/>
      <c r="F31" s="130"/>
      <c r="G31" s="130"/>
      <c r="H31" s="130"/>
      <c r="I31" s="62">
        <v>1</v>
      </c>
      <c r="J31" s="50"/>
    </row>
    <row r="32" spans="1:10" ht="20.100000000000001" customHeight="1" thickBot="1" x14ac:dyDescent="0.3">
      <c r="A32" s="129" t="s">
        <v>219</v>
      </c>
      <c r="B32" s="130"/>
      <c r="C32" s="130"/>
      <c r="D32" s="130"/>
      <c r="E32" s="130"/>
      <c r="F32" s="130"/>
      <c r="G32" s="130"/>
      <c r="H32" s="130"/>
      <c r="I32" s="62">
        <v>1</v>
      </c>
      <c r="J32" s="50"/>
    </row>
    <row r="33" spans="1:10" ht="20.100000000000001" customHeight="1" x14ac:dyDescent="0.25">
      <c r="A33" s="125" t="s">
        <v>116</v>
      </c>
      <c r="B33" s="126"/>
      <c r="C33" s="126"/>
      <c r="D33" s="126"/>
      <c r="E33" s="126"/>
      <c r="F33" s="126"/>
      <c r="G33" s="126"/>
      <c r="H33" s="141" t="str">
        <f>+IF(AND(J35="No aplica",J36="No aplica",J37="No aplica",J38="No aplica",J39="No aplica",J40="No aplica"),"No aplica",IF(OR(J35="",J36="",J37="",J38="",J39="",J40=""),"Valide todas las variables",IF(OR(J35="No",J36="No",J37="No",J38="No",J39="No",J40="No"),"No cumple","Cumple")))</f>
        <v>Valide todas las variables</v>
      </c>
      <c r="I33" s="141"/>
      <c r="J33" s="142"/>
    </row>
    <row r="34" spans="1:10" ht="39.950000000000003" customHeight="1" x14ac:dyDescent="0.25">
      <c r="A34" s="150" t="s">
        <v>165</v>
      </c>
      <c r="B34" s="151"/>
      <c r="C34" s="151"/>
      <c r="D34" s="151"/>
      <c r="E34" s="151"/>
      <c r="F34" s="151"/>
      <c r="G34" s="151"/>
      <c r="H34" s="151"/>
      <c r="I34" s="152"/>
      <c r="J34" s="43" t="s">
        <v>117</v>
      </c>
    </row>
    <row r="35" spans="1:10" ht="30" customHeight="1" x14ac:dyDescent="0.25">
      <c r="A35" s="129" t="s">
        <v>166</v>
      </c>
      <c r="B35" s="130"/>
      <c r="C35" s="130"/>
      <c r="D35" s="130"/>
      <c r="E35" s="130"/>
      <c r="F35" s="130"/>
      <c r="G35" s="130"/>
      <c r="H35" s="130"/>
      <c r="I35" s="160"/>
      <c r="J35" s="45"/>
    </row>
    <row r="36" spans="1:10" ht="30" customHeight="1" x14ac:dyDescent="0.25">
      <c r="A36" s="129" t="s">
        <v>77</v>
      </c>
      <c r="B36" s="130"/>
      <c r="C36" s="130"/>
      <c r="D36" s="130"/>
      <c r="E36" s="130"/>
      <c r="F36" s="130"/>
      <c r="G36" s="130"/>
      <c r="H36" s="130"/>
      <c r="I36" s="160"/>
      <c r="J36" s="45"/>
    </row>
    <row r="37" spans="1:10" ht="30" customHeight="1" x14ac:dyDescent="0.25">
      <c r="A37" s="129" t="s">
        <v>167</v>
      </c>
      <c r="B37" s="130"/>
      <c r="C37" s="130"/>
      <c r="D37" s="130"/>
      <c r="E37" s="130"/>
      <c r="F37" s="130"/>
      <c r="G37" s="130"/>
      <c r="H37" s="130"/>
      <c r="I37" s="160"/>
      <c r="J37" s="45"/>
    </row>
    <row r="38" spans="1:10" ht="30" customHeight="1" x14ac:dyDescent="0.25">
      <c r="A38" s="129" t="s">
        <v>168</v>
      </c>
      <c r="B38" s="130"/>
      <c r="C38" s="130"/>
      <c r="D38" s="130"/>
      <c r="E38" s="130"/>
      <c r="F38" s="130"/>
      <c r="G38" s="130"/>
      <c r="H38" s="130"/>
      <c r="I38" s="160"/>
      <c r="J38" s="45"/>
    </row>
    <row r="39" spans="1:10" ht="30" customHeight="1" x14ac:dyDescent="0.25">
      <c r="A39" s="129" t="s">
        <v>169</v>
      </c>
      <c r="B39" s="130"/>
      <c r="C39" s="130"/>
      <c r="D39" s="130"/>
      <c r="E39" s="130"/>
      <c r="F39" s="130"/>
      <c r="G39" s="130"/>
      <c r="H39" s="130"/>
      <c r="I39" s="160"/>
      <c r="J39" s="45"/>
    </row>
    <row r="40" spans="1:10" ht="30" customHeight="1" thickBot="1" x14ac:dyDescent="0.3">
      <c r="A40" s="133" t="s">
        <v>170</v>
      </c>
      <c r="B40" s="134"/>
      <c r="C40" s="134"/>
      <c r="D40" s="134"/>
      <c r="E40" s="134"/>
      <c r="F40" s="134"/>
      <c r="G40" s="134"/>
      <c r="H40" s="134"/>
      <c r="I40" s="161"/>
      <c r="J40" s="41"/>
    </row>
    <row r="41" spans="1:10" ht="20.100000000000001" customHeight="1" x14ac:dyDescent="0.25">
      <c r="A41" s="125" t="s">
        <v>78</v>
      </c>
      <c r="B41" s="126"/>
      <c r="C41" s="126"/>
      <c r="D41" s="126"/>
      <c r="E41" s="126"/>
      <c r="F41" s="126"/>
      <c r="G41" s="126"/>
      <c r="H41" s="141" t="str">
        <f>+IF(AND(J43="No aplica",J44="No aplica",J45="No aplica",J46="No aplica",J47="No aplica",J48="No aplica",J49="No aplica",J50="No aplica",J51="No aplica",J52="No aplica",J54="No aplica",J55="No aplica",J56="No aplica",J57="No aplica",J58="No aplica",J59="No aplica"),"No aplica",IF(OR(J43="",J44="",J45="",J46="",J47="",J48="",J49="",J50="",J51="",J52="",J54="",J55="",J56="",J57="",J58="",J59=""),"Valide todas las variables",IF(OR(J43="No",J44="No",J45="No",J46="No",J47="No",J48="No",J49="No",J50="No",J51="No",J52="No",J54="No",J55="No",J56="No",J57="No",J58="No",J59="No"),"No cumple","Cumple")))</f>
        <v>Valide todas las variables</v>
      </c>
      <c r="I41" s="141"/>
      <c r="J41" s="142"/>
    </row>
    <row r="42" spans="1:10" ht="39.950000000000003" customHeight="1" x14ac:dyDescent="0.25">
      <c r="A42" s="150" t="s">
        <v>79</v>
      </c>
      <c r="B42" s="151"/>
      <c r="C42" s="151"/>
      <c r="D42" s="151"/>
      <c r="E42" s="151"/>
      <c r="F42" s="151"/>
      <c r="G42" s="151"/>
      <c r="H42" s="151"/>
      <c r="I42" s="152"/>
      <c r="J42" s="43" t="s">
        <v>117</v>
      </c>
    </row>
    <row r="43" spans="1:10" ht="30" customHeight="1" x14ac:dyDescent="0.25">
      <c r="A43" s="129" t="s">
        <v>83</v>
      </c>
      <c r="B43" s="130"/>
      <c r="C43" s="130"/>
      <c r="D43" s="130"/>
      <c r="E43" s="130"/>
      <c r="F43" s="130"/>
      <c r="G43" s="130"/>
      <c r="H43" s="130"/>
      <c r="I43" s="160"/>
      <c r="J43" s="45"/>
    </row>
    <row r="44" spans="1:10" ht="30" customHeight="1" x14ac:dyDescent="0.25">
      <c r="A44" s="129" t="s">
        <v>171</v>
      </c>
      <c r="B44" s="130"/>
      <c r="C44" s="130"/>
      <c r="D44" s="130"/>
      <c r="E44" s="130"/>
      <c r="F44" s="130"/>
      <c r="G44" s="130"/>
      <c r="H44" s="130"/>
      <c r="I44" s="160"/>
      <c r="J44" s="45"/>
    </row>
    <row r="45" spans="1:10" ht="30" customHeight="1" x14ac:dyDescent="0.25">
      <c r="A45" s="129" t="s">
        <v>81</v>
      </c>
      <c r="B45" s="130"/>
      <c r="C45" s="130"/>
      <c r="D45" s="130"/>
      <c r="E45" s="130"/>
      <c r="F45" s="130"/>
      <c r="G45" s="130"/>
      <c r="H45" s="130"/>
      <c r="I45" s="160"/>
      <c r="J45" s="45"/>
    </row>
    <row r="46" spans="1:10" ht="30" customHeight="1" x14ac:dyDescent="0.25">
      <c r="A46" s="129" t="s">
        <v>220</v>
      </c>
      <c r="B46" s="130"/>
      <c r="C46" s="130"/>
      <c r="D46" s="130"/>
      <c r="E46" s="130"/>
      <c r="F46" s="130"/>
      <c r="G46" s="130"/>
      <c r="H46" s="130"/>
      <c r="I46" s="160"/>
      <c r="J46" s="45"/>
    </row>
    <row r="47" spans="1:10" ht="30" customHeight="1" x14ac:dyDescent="0.25">
      <c r="A47" s="129" t="s">
        <v>82</v>
      </c>
      <c r="B47" s="130"/>
      <c r="C47" s="130"/>
      <c r="D47" s="130"/>
      <c r="E47" s="130"/>
      <c r="F47" s="130"/>
      <c r="G47" s="130"/>
      <c r="H47" s="130"/>
      <c r="I47" s="160"/>
      <c r="J47" s="45"/>
    </row>
    <row r="48" spans="1:10" ht="30" customHeight="1" x14ac:dyDescent="0.25">
      <c r="A48" s="129" t="s">
        <v>173</v>
      </c>
      <c r="B48" s="130"/>
      <c r="C48" s="130"/>
      <c r="D48" s="130"/>
      <c r="E48" s="130"/>
      <c r="F48" s="130"/>
      <c r="G48" s="130"/>
      <c r="H48" s="130"/>
      <c r="I48" s="160"/>
      <c r="J48" s="45"/>
    </row>
    <row r="49" spans="1:10" ht="30" customHeight="1" x14ac:dyDescent="0.25">
      <c r="A49" s="129" t="s">
        <v>80</v>
      </c>
      <c r="B49" s="130"/>
      <c r="C49" s="130"/>
      <c r="D49" s="130"/>
      <c r="E49" s="130"/>
      <c r="F49" s="130"/>
      <c r="G49" s="130"/>
      <c r="H49" s="130"/>
      <c r="I49" s="160"/>
      <c r="J49" s="45"/>
    </row>
    <row r="50" spans="1:10" ht="30" customHeight="1" x14ac:dyDescent="0.25">
      <c r="A50" s="129" t="s">
        <v>172</v>
      </c>
      <c r="B50" s="130"/>
      <c r="C50" s="130"/>
      <c r="D50" s="130"/>
      <c r="E50" s="130"/>
      <c r="F50" s="130"/>
      <c r="G50" s="130"/>
      <c r="H50" s="130"/>
      <c r="I50" s="160"/>
      <c r="J50" s="45"/>
    </row>
    <row r="51" spans="1:10" ht="30" customHeight="1" x14ac:dyDescent="0.25">
      <c r="A51" s="129" t="s">
        <v>221</v>
      </c>
      <c r="B51" s="130"/>
      <c r="C51" s="130"/>
      <c r="D51" s="130"/>
      <c r="E51" s="130"/>
      <c r="F51" s="130"/>
      <c r="G51" s="130"/>
      <c r="H51" s="130"/>
      <c r="I51" s="160"/>
      <c r="J51" s="45"/>
    </row>
    <row r="52" spans="1:10" ht="30" customHeight="1" x14ac:dyDescent="0.25">
      <c r="A52" s="129" t="s">
        <v>174</v>
      </c>
      <c r="B52" s="130"/>
      <c r="C52" s="130"/>
      <c r="D52" s="130"/>
      <c r="E52" s="130"/>
      <c r="F52" s="130"/>
      <c r="G52" s="130"/>
      <c r="H52" s="130"/>
      <c r="I52" s="160"/>
      <c r="J52" s="45"/>
    </row>
    <row r="53" spans="1:10" ht="39.950000000000003" customHeight="1" x14ac:dyDescent="0.25">
      <c r="A53" s="150" t="s">
        <v>84</v>
      </c>
      <c r="B53" s="151"/>
      <c r="C53" s="151"/>
      <c r="D53" s="151"/>
      <c r="E53" s="151"/>
      <c r="F53" s="151"/>
      <c r="G53" s="151"/>
      <c r="H53" s="151"/>
      <c r="I53" s="152"/>
      <c r="J53" s="43" t="s">
        <v>117</v>
      </c>
    </row>
    <row r="54" spans="1:10" ht="30" customHeight="1" x14ac:dyDescent="0.25">
      <c r="A54" s="129" t="s">
        <v>85</v>
      </c>
      <c r="B54" s="130"/>
      <c r="C54" s="130"/>
      <c r="D54" s="130"/>
      <c r="E54" s="130"/>
      <c r="F54" s="130"/>
      <c r="G54" s="130"/>
      <c r="H54" s="130"/>
      <c r="I54" s="160"/>
      <c r="J54" s="45"/>
    </row>
    <row r="55" spans="1:10" ht="30" customHeight="1" x14ac:dyDescent="0.25">
      <c r="A55" s="129" t="s">
        <v>175</v>
      </c>
      <c r="B55" s="130"/>
      <c r="C55" s="130"/>
      <c r="D55" s="130"/>
      <c r="E55" s="130"/>
      <c r="F55" s="130"/>
      <c r="G55" s="130"/>
      <c r="H55" s="130" t="s">
        <v>177</v>
      </c>
      <c r="I55" s="160"/>
      <c r="J55" s="45"/>
    </row>
    <row r="56" spans="1:10" ht="30" customHeight="1" x14ac:dyDescent="0.25">
      <c r="A56" s="129" t="s">
        <v>176</v>
      </c>
      <c r="B56" s="130"/>
      <c r="C56" s="130"/>
      <c r="D56" s="130"/>
      <c r="E56" s="130"/>
      <c r="F56" s="130"/>
      <c r="G56" s="130"/>
      <c r="H56" s="130" t="s">
        <v>178</v>
      </c>
      <c r="I56" s="160"/>
      <c r="J56" s="45"/>
    </row>
    <row r="57" spans="1:10" ht="30" customHeight="1" x14ac:dyDescent="0.25">
      <c r="A57" s="129" t="s">
        <v>86</v>
      </c>
      <c r="B57" s="130"/>
      <c r="C57" s="130"/>
      <c r="D57" s="130"/>
      <c r="E57" s="130"/>
      <c r="F57" s="130"/>
      <c r="G57" s="130"/>
      <c r="H57" s="130" t="s">
        <v>179</v>
      </c>
      <c r="I57" s="160"/>
      <c r="J57" s="45"/>
    </row>
    <row r="58" spans="1:10" ht="30" customHeight="1" x14ac:dyDescent="0.25">
      <c r="A58" s="129" t="s">
        <v>222</v>
      </c>
      <c r="B58" s="130"/>
      <c r="C58" s="130"/>
      <c r="D58" s="130"/>
      <c r="E58" s="130"/>
      <c r="F58" s="130"/>
      <c r="G58" s="130"/>
      <c r="H58" s="130"/>
      <c r="I58" s="160"/>
      <c r="J58" s="63"/>
    </row>
    <row r="59" spans="1:10" ht="30" customHeight="1" thickBot="1" x14ac:dyDescent="0.3">
      <c r="A59" s="133" t="s">
        <v>223</v>
      </c>
      <c r="B59" s="134"/>
      <c r="C59" s="134"/>
      <c r="D59" s="134"/>
      <c r="E59" s="134"/>
      <c r="F59" s="134"/>
      <c r="G59" s="134"/>
      <c r="H59" s="134" t="s">
        <v>180</v>
      </c>
      <c r="I59" s="161"/>
      <c r="J59" s="41"/>
    </row>
    <row r="60" spans="1:10" ht="20.100000000000001" customHeight="1" x14ac:dyDescent="0.25">
      <c r="A60" s="125" t="s">
        <v>241</v>
      </c>
      <c r="B60" s="126"/>
      <c r="C60" s="126"/>
      <c r="D60" s="126"/>
      <c r="E60" s="126"/>
      <c r="F60" s="126"/>
      <c r="G60" s="126"/>
      <c r="H60" s="141" t="str">
        <f>+IF(AND(J62="No aplica",J63="No aplica",J64="No aplica",J65="No aplica",J66="No aplica",J68="No aplica",J69="No aplica",J70="No aplica",J71="No aplica",J72="No aplica",J73="No aplica",J74="No aplica",J75="No aplica",J76="No aplica",J77="No aplica",J78="No aplica",J79="No aplica",J80="No aplica",J81="No aplica"),"No aplica",IF(OR(J62="",J63="",J64="",J65="",J66="",J68="",J69="",J70="",J71="",J72="",J73="",J74="",J75="",J76="",J77="",J78="",J79="",J80="",J81=""),"Valide todas las variables",IF(OR(J62="No",J63="No",J64="No",J65="No",J66="No",J68="No",J69="No",J70="No",J71="No",J72="No",J73="No",J74="No",J75="No",J76="No",J77="No",J78="No",J79="No",J80="No",J81="No"),"No cumple","Cumple")))</f>
        <v>Valide todas las variables</v>
      </c>
      <c r="I60" s="141"/>
      <c r="J60" s="142"/>
    </row>
    <row r="61" spans="1:10" ht="39.950000000000003" customHeight="1" x14ac:dyDescent="0.25">
      <c r="A61" s="150" t="s">
        <v>182</v>
      </c>
      <c r="B61" s="151"/>
      <c r="C61" s="151"/>
      <c r="D61" s="151"/>
      <c r="E61" s="151"/>
      <c r="F61" s="151"/>
      <c r="G61" s="151"/>
      <c r="H61" s="151"/>
      <c r="I61" s="152"/>
      <c r="J61" s="43" t="s">
        <v>117</v>
      </c>
    </row>
    <row r="62" spans="1:10" ht="30" customHeight="1" x14ac:dyDescent="0.25">
      <c r="A62" s="129" t="s">
        <v>225</v>
      </c>
      <c r="B62" s="130"/>
      <c r="C62" s="130"/>
      <c r="D62" s="130"/>
      <c r="E62" s="130"/>
      <c r="F62" s="130"/>
      <c r="G62" s="131" t="s">
        <v>230</v>
      </c>
      <c r="H62" s="131"/>
      <c r="I62" s="131"/>
      <c r="J62" s="45"/>
    </row>
    <row r="63" spans="1:10" ht="30" customHeight="1" x14ac:dyDescent="0.25">
      <c r="A63" s="129" t="s">
        <v>226</v>
      </c>
      <c r="B63" s="130"/>
      <c r="C63" s="130"/>
      <c r="D63" s="130"/>
      <c r="E63" s="130"/>
      <c r="F63" s="130"/>
      <c r="G63" s="131" t="s">
        <v>231</v>
      </c>
      <c r="H63" s="131"/>
      <c r="I63" s="131" t="s">
        <v>197</v>
      </c>
      <c r="J63" s="45"/>
    </row>
    <row r="64" spans="1:10" ht="30" customHeight="1" x14ac:dyDescent="0.25">
      <c r="A64" s="129" t="s">
        <v>227</v>
      </c>
      <c r="B64" s="130"/>
      <c r="C64" s="130"/>
      <c r="D64" s="130"/>
      <c r="E64" s="130"/>
      <c r="F64" s="130"/>
      <c r="G64" s="131" t="s">
        <v>232</v>
      </c>
      <c r="H64" s="131"/>
      <c r="I64" s="131" t="s">
        <v>197</v>
      </c>
      <c r="J64" s="45"/>
    </row>
    <row r="65" spans="1:10" ht="30" customHeight="1" x14ac:dyDescent="0.25">
      <c r="A65" s="129" t="s">
        <v>228</v>
      </c>
      <c r="B65" s="130"/>
      <c r="C65" s="130"/>
      <c r="D65" s="130"/>
      <c r="E65" s="130"/>
      <c r="F65" s="130"/>
      <c r="G65" s="131" t="s">
        <v>233</v>
      </c>
      <c r="H65" s="131"/>
      <c r="I65" s="131" t="s">
        <v>198</v>
      </c>
      <c r="J65" s="45"/>
    </row>
    <row r="66" spans="1:10" ht="30" customHeight="1" x14ac:dyDescent="0.25">
      <c r="A66" s="129" t="s">
        <v>229</v>
      </c>
      <c r="B66" s="130"/>
      <c r="C66" s="130"/>
      <c r="D66" s="130"/>
      <c r="E66" s="130"/>
      <c r="F66" s="130"/>
      <c r="G66" s="131" t="s">
        <v>234</v>
      </c>
      <c r="H66" s="131"/>
      <c r="I66" s="131" t="s">
        <v>199</v>
      </c>
      <c r="J66" s="45"/>
    </row>
    <row r="67" spans="1:10" ht="30" customHeight="1" x14ac:dyDescent="0.25">
      <c r="A67" s="150" t="s">
        <v>224</v>
      </c>
      <c r="B67" s="151"/>
      <c r="C67" s="151"/>
      <c r="D67" s="151"/>
      <c r="E67" s="151"/>
      <c r="F67" s="151"/>
      <c r="G67" s="151"/>
      <c r="H67" s="151"/>
      <c r="I67" s="152"/>
      <c r="J67" s="43" t="s">
        <v>117</v>
      </c>
    </row>
    <row r="68" spans="1:10" ht="30" customHeight="1" x14ac:dyDescent="0.25">
      <c r="A68" s="129" t="s">
        <v>183</v>
      </c>
      <c r="B68" s="130"/>
      <c r="C68" s="130"/>
      <c r="D68" s="130"/>
      <c r="E68" s="130"/>
      <c r="F68" s="130"/>
      <c r="G68" s="131" t="s">
        <v>235</v>
      </c>
      <c r="H68" s="131"/>
      <c r="I68" s="131" t="s">
        <v>200</v>
      </c>
      <c r="J68" s="45"/>
    </row>
    <row r="69" spans="1:10" ht="30" customHeight="1" x14ac:dyDescent="0.25">
      <c r="A69" s="129" t="s">
        <v>184</v>
      </c>
      <c r="B69" s="130"/>
      <c r="C69" s="130"/>
      <c r="D69" s="130"/>
      <c r="E69" s="130"/>
      <c r="F69" s="130"/>
      <c r="G69" s="131" t="s">
        <v>236</v>
      </c>
      <c r="H69" s="131"/>
      <c r="I69" s="131" t="s">
        <v>201</v>
      </c>
      <c r="J69" s="45"/>
    </row>
    <row r="70" spans="1:10" ht="30" customHeight="1" x14ac:dyDescent="0.25">
      <c r="A70" s="129" t="s">
        <v>185</v>
      </c>
      <c r="B70" s="130"/>
      <c r="C70" s="130"/>
      <c r="D70" s="130"/>
      <c r="E70" s="130"/>
      <c r="F70" s="130"/>
      <c r="G70" s="131" t="s">
        <v>236</v>
      </c>
      <c r="H70" s="131"/>
      <c r="I70" s="131" t="s">
        <v>201</v>
      </c>
      <c r="J70" s="63"/>
    </row>
    <row r="71" spans="1:10" ht="30" customHeight="1" x14ac:dyDescent="0.25">
      <c r="A71" s="129" t="s">
        <v>186</v>
      </c>
      <c r="B71" s="130"/>
      <c r="C71" s="130"/>
      <c r="D71" s="130"/>
      <c r="E71" s="130"/>
      <c r="F71" s="130"/>
      <c r="G71" s="131" t="s">
        <v>236</v>
      </c>
      <c r="H71" s="131"/>
      <c r="I71" s="131" t="s">
        <v>201</v>
      </c>
      <c r="J71" s="63"/>
    </row>
    <row r="72" spans="1:10" ht="30" customHeight="1" x14ac:dyDescent="0.25">
      <c r="A72" s="129" t="s">
        <v>187</v>
      </c>
      <c r="B72" s="130"/>
      <c r="C72" s="130"/>
      <c r="D72" s="130"/>
      <c r="E72" s="130"/>
      <c r="F72" s="130"/>
      <c r="G72" s="131" t="s">
        <v>237</v>
      </c>
      <c r="H72" s="131"/>
      <c r="I72" s="131" t="s">
        <v>202</v>
      </c>
      <c r="J72" s="63"/>
    </row>
    <row r="73" spans="1:10" ht="30" customHeight="1" x14ac:dyDescent="0.25">
      <c r="A73" s="129" t="s">
        <v>188</v>
      </c>
      <c r="B73" s="130"/>
      <c r="C73" s="130"/>
      <c r="D73" s="130"/>
      <c r="E73" s="130"/>
      <c r="F73" s="130"/>
      <c r="G73" s="131" t="s">
        <v>240</v>
      </c>
      <c r="H73" s="131"/>
      <c r="I73" s="131" t="s">
        <v>202</v>
      </c>
      <c r="J73" s="63"/>
    </row>
    <row r="74" spans="1:10" ht="30" customHeight="1" x14ac:dyDescent="0.25">
      <c r="A74" s="129" t="s">
        <v>189</v>
      </c>
      <c r="B74" s="130"/>
      <c r="C74" s="130"/>
      <c r="D74" s="130"/>
      <c r="E74" s="130"/>
      <c r="F74" s="130"/>
      <c r="G74" s="131" t="s">
        <v>236</v>
      </c>
      <c r="H74" s="131"/>
      <c r="I74" s="131" t="s">
        <v>201</v>
      </c>
      <c r="J74" s="63"/>
    </row>
    <row r="75" spans="1:10" ht="30" customHeight="1" x14ac:dyDescent="0.25">
      <c r="A75" s="129" t="s">
        <v>190</v>
      </c>
      <c r="B75" s="130"/>
      <c r="C75" s="130"/>
      <c r="D75" s="130"/>
      <c r="E75" s="130"/>
      <c r="F75" s="130"/>
      <c r="G75" s="131" t="s">
        <v>238</v>
      </c>
      <c r="H75" s="131"/>
      <c r="I75" s="131" t="s">
        <v>201</v>
      </c>
      <c r="J75" s="63"/>
    </row>
    <row r="76" spans="1:10" ht="30" customHeight="1" x14ac:dyDescent="0.25">
      <c r="A76" s="129" t="s">
        <v>191</v>
      </c>
      <c r="B76" s="130"/>
      <c r="C76" s="130"/>
      <c r="D76" s="130"/>
      <c r="E76" s="130"/>
      <c r="F76" s="130"/>
      <c r="G76" s="131" t="s">
        <v>238</v>
      </c>
      <c r="H76" s="131"/>
      <c r="I76" s="131" t="s">
        <v>201</v>
      </c>
      <c r="J76" s="63"/>
    </row>
    <row r="77" spans="1:10" ht="30" customHeight="1" x14ac:dyDescent="0.25">
      <c r="A77" s="129" t="s">
        <v>192</v>
      </c>
      <c r="B77" s="130"/>
      <c r="C77" s="130"/>
      <c r="D77" s="130"/>
      <c r="E77" s="130"/>
      <c r="F77" s="130"/>
      <c r="G77" s="131" t="s">
        <v>238</v>
      </c>
      <c r="H77" s="131"/>
      <c r="I77" s="131" t="s">
        <v>201</v>
      </c>
      <c r="J77" s="63"/>
    </row>
    <row r="78" spans="1:10" ht="30" customHeight="1" x14ac:dyDescent="0.25">
      <c r="A78" s="129" t="s">
        <v>193</v>
      </c>
      <c r="B78" s="130"/>
      <c r="C78" s="130"/>
      <c r="D78" s="130"/>
      <c r="E78" s="130"/>
      <c r="F78" s="130"/>
      <c r="G78" s="131" t="s">
        <v>236</v>
      </c>
      <c r="H78" s="131"/>
      <c r="I78" s="131" t="s">
        <v>201</v>
      </c>
      <c r="J78" s="63"/>
    </row>
    <row r="79" spans="1:10" ht="30" customHeight="1" x14ac:dyDescent="0.25">
      <c r="A79" s="129" t="s">
        <v>194</v>
      </c>
      <c r="B79" s="130"/>
      <c r="C79" s="130"/>
      <c r="D79" s="130"/>
      <c r="E79" s="130"/>
      <c r="F79" s="130"/>
      <c r="G79" s="131" t="s">
        <v>239</v>
      </c>
      <c r="H79" s="131"/>
      <c r="I79" s="131" t="s">
        <v>203</v>
      </c>
      <c r="J79" s="63"/>
    </row>
    <row r="80" spans="1:10" ht="30" customHeight="1" x14ac:dyDescent="0.25">
      <c r="A80" s="129" t="s">
        <v>195</v>
      </c>
      <c r="B80" s="130"/>
      <c r="C80" s="130"/>
      <c r="D80" s="130"/>
      <c r="E80" s="130"/>
      <c r="F80" s="130"/>
      <c r="G80" s="131" t="s">
        <v>239</v>
      </c>
      <c r="H80" s="131"/>
      <c r="I80" s="131" t="s">
        <v>203</v>
      </c>
      <c r="J80" s="63"/>
    </row>
    <row r="81" spans="1:10" ht="30" customHeight="1" thickBot="1" x14ac:dyDescent="0.3">
      <c r="A81" s="133" t="s">
        <v>196</v>
      </c>
      <c r="B81" s="134"/>
      <c r="C81" s="134"/>
      <c r="D81" s="134"/>
      <c r="E81" s="134"/>
      <c r="F81" s="134"/>
      <c r="G81" s="132" t="s">
        <v>239</v>
      </c>
      <c r="H81" s="132"/>
      <c r="I81" s="132" t="s">
        <v>203</v>
      </c>
      <c r="J81" s="41"/>
    </row>
    <row r="82" spans="1:10" ht="20.100000000000001" customHeight="1" x14ac:dyDescent="0.25">
      <c r="A82" s="123" t="s">
        <v>210</v>
      </c>
      <c r="B82" s="124"/>
      <c r="C82" s="124"/>
      <c r="D82" s="124"/>
      <c r="E82" s="124"/>
      <c r="F82" s="124"/>
      <c r="G82" s="171"/>
      <c r="H82" s="168" t="str">
        <f>+IF(AND(J84="No aplica",J85="No aplica",J86="No aplica",J87="No aplica"),"No aplica",IF(OR(J84="",J85="",J86="",J87=""),"Valide todas las variables",IF(OR(J84="No",J85="No",J86="No",J87="No"),"No cumple","Cumple")))</f>
        <v>Valide todas las variables</v>
      </c>
      <c r="I82" s="169"/>
      <c r="J82" s="170"/>
    </row>
    <row r="83" spans="1:10" ht="39.950000000000003" customHeight="1" x14ac:dyDescent="0.25">
      <c r="A83" s="150" t="s">
        <v>181</v>
      </c>
      <c r="B83" s="151"/>
      <c r="C83" s="151"/>
      <c r="D83" s="151"/>
      <c r="E83" s="151"/>
      <c r="F83" s="151"/>
      <c r="G83" s="151"/>
      <c r="H83" s="151"/>
      <c r="I83" s="152"/>
      <c r="J83" s="43" t="s">
        <v>117</v>
      </c>
    </row>
    <row r="84" spans="1:10" ht="30" customHeight="1" x14ac:dyDescent="0.25">
      <c r="A84" s="129" t="s">
        <v>204</v>
      </c>
      <c r="B84" s="130"/>
      <c r="C84" s="130"/>
      <c r="D84" s="130"/>
      <c r="E84" s="130"/>
      <c r="F84" s="130"/>
      <c r="G84" s="130"/>
      <c r="H84" s="130"/>
      <c r="I84" s="160"/>
      <c r="J84" s="45"/>
    </row>
    <row r="85" spans="1:10" ht="30" customHeight="1" x14ac:dyDescent="0.25">
      <c r="A85" s="129" t="s">
        <v>205</v>
      </c>
      <c r="B85" s="130"/>
      <c r="C85" s="130"/>
      <c r="D85" s="130"/>
      <c r="E85" s="130"/>
      <c r="F85" s="130"/>
      <c r="G85" s="130"/>
      <c r="H85" s="130"/>
      <c r="I85" s="160"/>
      <c r="J85" s="45"/>
    </row>
    <row r="86" spans="1:10" ht="30" customHeight="1" x14ac:dyDescent="0.25">
      <c r="A86" s="129" t="s">
        <v>206</v>
      </c>
      <c r="B86" s="130"/>
      <c r="C86" s="130"/>
      <c r="D86" s="130"/>
      <c r="E86" s="130"/>
      <c r="F86" s="130"/>
      <c r="G86" s="130"/>
      <c r="H86" s="130"/>
      <c r="I86" s="160"/>
      <c r="J86" s="45"/>
    </row>
    <row r="87" spans="1:10" ht="30" customHeight="1" thickBot="1" x14ac:dyDescent="0.3">
      <c r="A87" s="133" t="s">
        <v>242</v>
      </c>
      <c r="B87" s="134"/>
      <c r="C87" s="134"/>
      <c r="D87" s="134"/>
      <c r="E87" s="134"/>
      <c r="F87" s="134"/>
      <c r="G87" s="134"/>
      <c r="H87" s="134"/>
      <c r="I87" s="161"/>
      <c r="J87" s="41"/>
    </row>
    <row r="88" spans="1:10" ht="50.1" customHeight="1" x14ac:dyDescent="0.25">
      <c r="A88" s="162" t="s">
        <v>207</v>
      </c>
      <c r="B88" s="163"/>
      <c r="C88" s="163"/>
      <c r="D88" s="163"/>
      <c r="E88" s="163"/>
      <c r="F88" s="163"/>
      <c r="G88" s="163"/>
      <c r="H88" s="163"/>
      <c r="I88" s="163"/>
      <c r="J88" s="164"/>
    </row>
    <row r="89" spans="1:10" ht="200.1" customHeight="1" thickBot="1" x14ac:dyDescent="0.3">
      <c r="A89" s="165"/>
      <c r="B89" s="166"/>
      <c r="C89" s="166"/>
      <c r="D89" s="166"/>
      <c r="E89" s="166"/>
      <c r="F89" s="166"/>
      <c r="G89" s="166"/>
      <c r="H89" s="166"/>
      <c r="I89" s="166"/>
      <c r="J89" s="167"/>
    </row>
    <row r="90" spans="1:10" ht="50.1" customHeight="1" x14ac:dyDescent="0.25">
      <c r="A90" s="162" t="s">
        <v>88</v>
      </c>
      <c r="B90" s="163"/>
      <c r="C90" s="163"/>
      <c r="D90" s="163"/>
      <c r="E90" s="163"/>
      <c r="F90" s="163"/>
      <c r="G90" s="163"/>
      <c r="H90" s="163"/>
      <c r="I90" s="163"/>
      <c r="J90" s="164"/>
    </row>
    <row r="91" spans="1:10" ht="200.1" customHeight="1" thickBot="1" x14ac:dyDescent="0.3">
      <c r="A91" s="165"/>
      <c r="B91" s="166"/>
      <c r="C91" s="166"/>
      <c r="D91" s="166"/>
      <c r="E91" s="166"/>
      <c r="F91" s="166"/>
      <c r="G91" s="166"/>
      <c r="H91" s="166"/>
      <c r="I91" s="166"/>
      <c r="J91" s="167"/>
    </row>
  </sheetData>
  <sheetProtection algorithmName="SHA-512" hashValue="g0N/X5fEz0uMyvFeOKD+eFGshLDCeOZwcSQ6sMl1VA2+dnJ/9F5mQ5dEhkA0Wc3C957x0FPU+NO659Hqnfmc1g==" saltValue="6zZLiwpFWzHaNDN29buJ/w==" spinCount="100000" sheet="1" objects="1" scenarios="1"/>
  <mergeCells count="131">
    <mergeCell ref="A64:F64"/>
    <mergeCell ref="G64:I64"/>
    <mergeCell ref="A17:I17"/>
    <mergeCell ref="A18:I18"/>
    <mergeCell ref="A20:I20"/>
    <mergeCell ref="A19:I19"/>
    <mergeCell ref="A32:H3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54:I54"/>
    <mergeCell ref="A48:I48"/>
    <mergeCell ref="A49:I49"/>
    <mergeCell ref="A43:I43"/>
    <mergeCell ref="A44:I44"/>
    <mergeCell ref="A45:I45"/>
    <mergeCell ref="A46:I46"/>
    <mergeCell ref="A47:I47"/>
    <mergeCell ref="A88:J88"/>
    <mergeCell ref="A89:J89"/>
    <mergeCell ref="A90:J90"/>
    <mergeCell ref="A91:J91"/>
    <mergeCell ref="H82:J82"/>
    <mergeCell ref="A83:I83"/>
    <mergeCell ref="A82:G82"/>
    <mergeCell ref="A86:I86"/>
    <mergeCell ref="A85:I85"/>
    <mergeCell ref="A84:I84"/>
    <mergeCell ref="A87:I87"/>
    <mergeCell ref="A77:F77"/>
    <mergeCell ref="G77:I77"/>
    <mergeCell ref="A78:F78"/>
    <mergeCell ref="G78:I78"/>
    <mergeCell ref="A50:I50"/>
    <mergeCell ref="A52:I52"/>
    <mergeCell ref="A53:I53"/>
    <mergeCell ref="A65:F65"/>
    <mergeCell ref="G65:I65"/>
    <mergeCell ref="A66:F66"/>
    <mergeCell ref="G66:I66"/>
    <mergeCell ref="A68:F68"/>
    <mergeCell ref="G68:I68"/>
    <mergeCell ref="A69:F69"/>
    <mergeCell ref="G69:I69"/>
    <mergeCell ref="A55:I55"/>
    <mergeCell ref="A56:I56"/>
    <mergeCell ref="A57:I57"/>
    <mergeCell ref="A58:I58"/>
    <mergeCell ref="A59:I59"/>
    <mergeCell ref="A60:G60"/>
    <mergeCell ref="H60:J60"/>
    <mergeCell ref="A61:I61"/>
    <mergeCell ref="A67:I67"/>
    <mergeCell ref="A51:I51"/>
    <mergeCell ref="A42:I42"/>
    <mergeCell ref="A35:I35"/>
    <mergeCell ref="A36:I36"/>
    <mergeCell ref="A37:I37"/>
    <mergeCell ref="A38:I38"/>
    <mergeCell ref="A39:I39"/>
    <mergeCell ref="A41:G41"/>
    <mergeCell ref="H41:J41"/>
    <mergeCell ref="A40:I40"/>
    <mergeCell ref="A33:G33"/>
    <mergeCell ref="H33:J33"/>
    <mergeCell ref="A34:I34"/>
    <mergeCell ref="A22:I22"/>
    <mergeCell ref="A21:G21"/>
    <mergeCell ref="H21:J21"/>
    <mergeCell ref="C8:E8"/>
    <mergeCell ref="F8:J8"/>
    <mergeCell ref="A11:I11"/>
    <mergeCell ref="A12:I12"/>
    <mergeCell ref="A13:I13"/>
    <mergeCell ref="A14:I14"/>
    <mergeCell ref="A15:I15"/>
    <mergeCell ref="A16:I16"/>
    <mergeCell ref="A1:J1"/>
    <mergeCell ref="A9:J9"/>
    <mergeCell ref="A10:G10"/>
    <mergeCell ref="H10:J10"/>
    <mergeCell ref="C2:E2"/>
    <mergeCell ref="A2:B2"/>
    <mergeCell ref="A3:B3"/>
    <mergeCell ref="F3:G3"/>
    <mergeCell ref="C3:E3"/>
    <mergeCell ref="H3:J3"/>
    <mergeCell ref="A4:D4"/>
    <mergeCell ref="E4:J4"/>
    <mergeCell ref="A5:D5"/>
    <mergeCell ref="E5:J5"/>
    <mergeCell ref="A7:B7"/>
    <mergeCell ref="C7:E7"/>
    <mergeCell ref="F7:G7"/>
    <mergeCell ref="H7:J7"/>
    <mergeCell ref="A6:B6"/>
    <mergeCell ref="C6:E6"/>
    <mergeCell ref="F6:G6"/>
    <mergeCell ref="H6:J6"/>
    <mergeCell ref="G2:H2"/>
    <mergeCell ref="A8:B8"/>
    <mergeCell ref="A62:F62"/>
    <mergeCell ref="G62:I62"/>
    <mergeCell ref="A63:F63"/>
    <mergeCell ref="G63:I63"/>
    <mergeCell ref="G81:I81"/>
    <mergeCell ref="A70:F70"/>
    <mergeCell ref="G70:I70"/>
    <mergeCell ref="A71:F71"/>
    <mergeCell ref="G71:I71"/>
    <mergeCell ref="A72:F72"/>
    <mergeCell ref="G72:I72"/>
    <mergeCell ref="A73:F73"/>
    <mergeCell ref="G73:I73"/>
    <mergeCell ref="A74:F74"/>
    <mergeCell ref="G74:I74"/>
    <mergeCell ref="A79:F79"/>
    <mergeCell ref="G79:I79"/>
    <mergeCell ref="A80:F80"/>
    <mergeCell ref="G80:I80"/>
    <mergeCell ref="A81:F81"/>
    <mergeCell ref="A75:F75"/>
    <mergeCell ref="G75:I75"/>
    <mergeCell ref="A76:F76"/>
    <mergeCell ref="G76:I76"/>
  </mergeCells>
  <conditionalFormatting sqref="C2:C3 J23:J32 J43:J52 J84:J87">
    <cfRule type="containsBlanks" dxfId="234" priority="52">
      <formula>LEN(TRIM(C2))=0</formula>
    </cfRule>
  </conditionalFormatting>
  <conditionalFormatting sqref="C6:C8">
    <cfRule type="containsBlanks" dxfId="233" priority="1">
      <formula>LEN(TRIM(C6))=0</formula>
    </cfRule>
  </conditionalFormatting>
  <conditionalFormatting sqref="E4:E5">
    <cfRule type="containsBlanks" dxfId="232" priority="43">
      <formula>LEN(TRIM(E4))=0</formula>
    </cfRule>
  </conditionalFormatting>
  <conditionalFormatting sqref="G2">
    <cfRule type="containsBlanks" dxfId="231" priority="49">
      <formula>LEN(TRIM(G2))=0</formula>
    </cfRule>
  </conditionalFormatting>
  <conditionalFormatting sqref="H3">
    <cfRule type="containsBlanks" dxfId="230" priority="50">
      <formula>LEN(TRIM(H3))=0</formula>
    </cfRule>
  </conditionalFormatting>
  <conditionalFormatting sqref="H6:H7">
    <cfRule type="containsBlanks" dxfId="229" priority="45">
      <formula>LEN(TRIM(H6))=0</formula>
    </cfRule>
  </conditionalFormatting>
  <conditionalFormatting sqref="H10">
    <cfRule type="containsText" dxfId="228" priority="71" operator="containsText" text="No cumple">
      <formula>NOT(ISERROR(SEARCH("No cumple",H10)))</formula>
    </cfRule>
    <cfRule type="containsText" dxfId="227" priority="72" operator="containsText" text="Cumple">
      <formula>NOT(ISERROR(SEARCH("Cumple",H10)))</formula>
    </cfRule>
  </conditionalFormatting>
  <conditionalFormatting sqref="H21">
    <cfRule type="containsText" dxfId="226" priority="18" operator="containsText" text="No cumple">
      <formula>NOT(ISERROR(SEARCH("No cumple",H21)))</formula>
    </cfRule>
    <cfRule type="containsText" dxfId="225" priority="19" operator="containsText" text="Cumple">
      <formula>NOT(ISERROR(SEARCH("Cumple",H21)))</formula>
    </cfRule>
  </conditionalFormatting>
  <conditionalFormatting sqref="H33">
    <cfRule type="containsText" dxfId="224" priority="16" operator="containsText" text="No cumple">
      <formula>NOT(ISERROR(SEARCH("No cumple",H33)))</formula>
    </cfRule>
    <cfRule type="containsText" dxfId="223" priority="17" operator="containsText" text="Cumple">
      <formula>NOT(ISERROR(SEARCH("Cumple",H33)))</formula>
    </cfRule>
  </conditionalFormatting>
  <conditionalFormatting sqref="H41">
    <cfRule type="containsText" dxfId="222" priority="14" operator="containsText" text="No cumple">
      <formula>NOT(ISERROR(SEARCH("No cumple",H41)))</formula>
    </cfRule>
    <cfRule type="containsText" dxfId="221" priority="15" operator="containsText" text="Cumple">
      <formula>NOT(ISERROR(SEARCH("Cumple",H41)))</formula>
    </cfRule>
  </conditionalFormatting>
  <conditionalFormatting sqref="H60">
    <cfRule type="containsText" dxfId="220" priority="10" operator="containsText" text="No cumple">
      <formula>NOT(ISERROR(SEARCH("No cumple",H60)))</formula>
    </cfRule>
    <cfRule type="containsText" dxfId="219" priority="11" operator="containsText" text="Cumple">
      <formula>NOT(ISERROR(SEARCH("Cumple",H60)))</formula>
    </cfRule>
  </conditionalFormatting>
  <conditionalFormatting sqref="H82">
    <cfRule type="containsText" dxfId="218" priority="4" operator="containsText" text="No cumple">
      <formula>NOT(ISERROR(SEARCH("No cumple",H82)))</formula>
    </cfRule>
    <cfRule type="containsText" dxfId="217" priority="5" operator="containsText" text="Cumple">
      <formula>NOT(ISERROR(SEARCH("Cumple",H82)))</formula>
    </cfRule>
  </conditionalFormatting>
  <conditionalFormatting sqref="J2">
    <cfRule type="containsBlanks" dxfId="216" priority="51">
      <formula>LEN(TRIM(J2))=0</formula>
    </cfRule>
  </conditionalFormatting>
  <conditionalFormatting sqref="J12:J20">
    <cfRule type="containsBlanks" dxfId="215" priority="42">
      <formula>LEN(TRIM(J12))=0</formula>
    </cfRule>
  </conditionalFormatting>
  <conditionalFormatting sqref="J35:J40">
    <cfRule type="containsBlanks" dxfId="214" priority="40">
      <formula>LEN(TRIM(J35))=0</formula>
    </cfRule>
  </conditionalFormatting>
  <conditionalFormatting sqref="J54:J59">
    <cfRule type="containsBlanks" dxfId="213" priority="38">
      <formula>LEN(TRIM(J54))=0</formula>
    </cfRule>
  </conditionalFormatting>
  <conditionalFormatting sqref="J62:J66 J68:J81">
    <cfRule type="containsBlanks" dxfId="212" priority="30">
      <formula>LEN(TRIM(J62))=0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DE EMERGENCIA RAJ SRPA&amp;R&amp;"Arial,Normal"&amp;10F1.A51.G27.P 
Versión 1 
Página &amp;P de &amp;N 
21/05/2024 
Clasificación de la Información 
Clasificada</oddHeader>
    <oddFooter>&amp;C&amp;G</oddFooter>
  </headerFooter>
  <rowBreaks count="2" manualBreakCount="2">
    <brk id="40" max="16383" man="1"/>
    <brk id="87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C1DC852-D9C5-4AAF-8979-EAA0C330272E}">
          <x14:formula1>
            <xm:f>Tablas!$C$2</xm:f>
          </x14:formula1>
          <xm:sqref>H13:I20 H85:I87 H36:I40 H44:I52 H63:H66 H68:H81</xm:sqref>
        </x14:dataValidation>
        <x14:dataValidation type="list" allowBlank="1" showInputMessage="1" showErrorMessage="1" xr:uid="{11487FED-9586-4214-9555-2058D1807AAB}">
          <x14:formula1>
            <xm:f>Tablas!$G$2:$G$3</xm:f>
          </x14:formula1>
          <xm:sqref>J2</xm:sqref>
        </x14:dataValidation>
        <x14:dataValidation type="list" allowBlank="1" showInputMessage="1" showErrorMessage="1" xr:uid="{91F8835D-2B95-4D5C-A59D-D03D6625AA9B}">
          <x14:formula1>
            <xm:f>Tablas!$I$2:$I$5</xm:f>
          </x14:formula1>
          <xm:sqref>E4:J4</xm:sqref>
        </x14:dataValidation>
        <x14:dataValidation type="list" allowBlank="1" showInputMessage="1" showErrorMessage="1" xr:uid="{C09B1AEE-F38A-4BAB-9958-DB4304473060}">
          <x14:formula1>
            <xm:f>Tablas!$J$2:$J$7</xm:f>
          </x14:formula1>
          <xm:sqref>C6:E6</xm:sqref>
        </x14:dataValidation>
        <x14:dataValidation type="list" allowBlank="1" showInputMessage="1" showErrorMessage="1" xr:uid="{9FC6D10B-B710-4B1B-AC9A-E68C347E3BC8}">
          <x14:formula1>
            <xm:f>Tablas!$K$2:$K$3</xm:f>
          </x14:formula1>
          <xm:sqref>H6:J6</xm:sqref>
        </x14:dataValidation>
        <x14:dataValidation type="list" allowBlank="1" showInputMessage="1" showErrorMessage="1" xr:uid="{5F56D9B0-C458-4FF0-880B-2E0218C0E314}">
          <x14:formula1>
            <xm:f>Tablas!$L$2:$L$9</xm:f>
          </x14:formula1>
          <xm:sqref>C7:E7</xm:sqref>
        </x14:dataValidation>
        <x14:dataValidation type="list" allowBlank="1" showInputMessage="1" showErrorMessage="1" xr:uid="{4CEC0328-84CA-460D-8AEE-371530EA11E9}">
          <x14:formula1>
            <xm:f>Tablas!$H$2:$H$6</xm:f>
          </x14:formula1>
          <xm:sqref>C3:E3</xm:sqref>
        </x14:dataValidation>
        <x14:dataValidation type="list" allowBlank="1" showInputMessage="1" showErrorMessage="1" xr:uid="{124E410E-7F43-49CF-9809-9CBC18BEA7DE}">
          <x14:formula1>
            <xm:f>Tablas!$E$2:$E$4</xm:f>
          </x14:formula1>
          <xm:sqref>J54:J59 J12:J20 J23:J32 J35:J40 J43:J52 J84:J87 J62:J66 J68:J81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462EA-7A8B-4440-86C1-C86CD48E270B}">
  <sheetPr>
    <pageSetUpPr fitToPage="1"/>
  </sheetPr>
  <dimension ref="A1:J91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5" t="s">
        <v>147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10" x14ac:dyDescent="0.25">
      <c r="A2" s="144" t="s">
        <v>66</v>
      </c>
      <c r="B2" s="145"/>
      <c r="C2" s="143"/>
      <c r="D2" s="143"/>
      <c r="E2" s="143"/>
      <c r="F2" s="42" t="s">
        <v>67</v>
      </c>
      <c r="G2" s="147"/>
      <c r="H2" s="147"/>
      <c r="I2" s="42" t="s">
        <v>68</v>
      </c>
      <c r="J2" s="45"/>
    </row>
    <row r="3" spans="1:10" x14ac:dyDescent="0.25">
      <c r="A3" s="144" t="s">
        <v>69</v>
      </c>
      <c r="B3" s="145"/>
      <c r="C3" s="115"/>
      <c r="D3" s="115"/>
      <c r="E3" s="115"/>
      <c r="F3" s="145" t="s">
        <v>115</v>
      </c>
      <c r="G3" s="145"/>
      <c r="H3" s="115"/>
      <c r="I3" s="115"/>
      <c r="J3" s="117"/>
    </row>
    <row r="4" spans="1:10" x14ac:dyDescent="0.25">
      <c r="A4" s="144" t="s">
        <v>70</v>
      </c>
      <c r="B4" s="145"/>
      <c r="C4" s="145"/>
      <c r="D4" s="145"/>
      <c r="E4" s="115"/>
      <c r="F4" s="115"/>
      <c r="G4" s="115"/>
      <c r="H4" s="115"/>
      <c r="I4" s="115"/>
      <c r="J4" s="117"/>
    </row>
    <row r="5" spans="1:10" x14ac:dyDescent="0.25">
      <c r="A5" s="144" t="s">
        <v>71</v>
      </c>
      <c r="B5" s="145"/>
      <c r="C5" s="145"/>
      <c r="D5" s="145"/>
      <c r="E5" s="115"/>
      <c r="F5" s="115"/>
      <c r="G5" s="115"/>
      <c r="H5" s="115"/>
      <c r="I5" s="115"/>
      <c r="J5" s="117"/>
    </row>
    <row r="6" spans="1:10" x14ac:dyDescent="0.25">
      <c r="A6" s="144" t="s">
        <v>72</v>
      </c>
      <c r="B6" s="145"/>
      <c r="C6" s="143"/>
      <c r="D6" s="143"/>
      <c r="E6" s="143"/>
      <c r="F6" s="145" t="s">
        <v>73</v>
      </c>
      <c r="G6" s="145"/>
      <c r="H6" s="143"/>
      <c r="I6" s="143"/>
      <c r="J6" s="146"/>
    </row>
    <row r="7" spans="1:10" x14ac:dyDescent="0.25">
      <c r="A7" s="144" t="s">
        <v>61</v>
      </c>
      <c r="B7" s="145"/>
      <c r="C7" s="143"/>
      <c r="D7" s="143"/>
      <c r="E7" s="143"/>
      <c r="F7" s="145" t="s">
        <v>115</v>
      </c>
      <c r="G7" s="145"/>
      <c r="H7" s="115"/>
      <c r="I7" s="115"/>
      <c r="J7" s="117"/>
    </row>
    <row r="8" spans="1:10" ht="15.75" thickBot="1" x14ac:dyDescent="0.3">
      <c r="A8" s="148" t="s">
        <v>146</v>
      </c>
      <c r="B8" s="149"/>
      <c r="C8" s="156"/>
      <c r="D8" s="156"/>
      <c r="E8" s="156"/>
      <c r="F8" s="157"/>
      <c r="G8" s="158"/>
      <c r="H8" s="158"/>
      <c r="I8" s="158"/>
      <c r="J8" s="159"/>
    </row>
    <row r="9" spans="1:10" ht="20.100000000000001" customHeight="1" thickBot="1" x14ac:dyDescent="0.3">
      <c r="A9" s="138" t="s">
        <v>74</v>
      </c>
      <c r="B9" s="139"/>
      <c r="C9" s="139"/>
      <c r="D9" s="139"/>
      <c r="E9" s="139"/>
      <c r="F9" s="139"/>
      <c r="G9" s="139"/>
      <c r="H9" s="139"/>
      <c r="I9" s="139"/>
      <c r="J9" s="140"/>
    </row>
    <row r="10" spans="1:10" ht="20.100000000000001" customHeight="1" x14ac:dyDescent="0.25">
      <c r="A10" s="125" t="s">
        <v>75</v>
      </c>
      <c r="B10" s="126"/>
      <c r="C10" s="126"/>
      <c r="D10" s="126"/>
      <c r="E10" s="126"/>
      <c r="F10" s="126"/>
      <c r="G10" s="126"/>
      <c r="H10" s="141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1"/>
      <c r="J10" s="142"/>
    </row>
    <row r="11" spans="1:10" ht="39.950000000000003" customHeight="1" x14ac:dyDescent="0.25">
      <c r="A11" s="150" t="s">
        <v>162</v>
      </c>
      <c r="B11" s="151"/>
      <c r="C11" s="151"/>
      <c r="D11" s="151"/>
      <c r="E11" s="151"/>
      <c r="F11" s="151"/>
      <c r="G11" s="151"/>
      <c r="H11" s="151"/>
      <c r="I11" s="152"/>
      <c r="J11" s="43" t="s">
        <v>117</v>
      </c>
    </row>
    <row r="12" spans="1:10" ht="30" customHeight="1" x14ac:dyDescent="0.25">
      <c r="A12" s="129" t="s">
        <v>153</v>
      </c>
      <c r="B12" s="130"/>
      <c r="C12" s="130"/>
      <c r="D12" s="130"/>
      <c r="E12" s="130"/>
      <c r="F12" s="130"/>
      <c r="G12" s="130"/>
      <c r="H12" s="130"/>
      <c r="I12" s="160"/>
      <c r="J12" s="45"/>
    </row>
    <row r="13" spans="1:10" ht="30" customHeight="1" x14ac:dyDescent="0.25">
      <c r="A13" s="129" t="s">
        <v>154</v>
      </c>
      <c r="B13" s="130"/>
      <c r="C13" s="130"/>
      <c r="D13" s="130"/>
      <c r="E13" s="130"/>
      <c r="F13" s="130"/>
      <c r="G13" s="130"/>
      <c r="H13" s="130"/>
      <c r="I13" s="160"/>
      <c r="J13" s="45"/>
    </row>
    <row r="14" spans="1:10" ht="30" customHeight="1" x14ac:dyDescent="0.25">
      <c r="A14" s="129" t="s">
        <v>155</v>
      </c>
      <c r="B14" s="130"/>
      <c r="C14" s="130"/>
      <c r="D14" s="130"/>
      <c r="E14" s="130"/>
      <c r="F14" s="130"/>
      <c r="G14" s="130"/>
      <c r="H14" s="130"/>
      <c r="I14" s="160"/>
      <c r="J14" s="45"/>
    </row>
    <row r="15" spans="1:10" ht="30" customHeight="1" x14ac:dyDescent="0.25">
      <c r="A15" s="129" t="s">
        <v>156</v>
      </c>
      <c r="B15" s="130"/>
      <c r="C15" s="130"/>
      <c r="D15" s="130"/>
      <c r="E15" s="130"/>
      <c r="F15" s="130"/>
      <c r="G15" s="130"/>
      <c r="H15" s="130"/>
      <c r="I15" s="160"/>
      <c r="J15" s="45"/>
    </row>
    <row r="16" spans="1:10" ht="30" customHeight="1" x14ac:dyDescent="0.25">
      <c r="A16" s="129" t="s">
        <v>157</v>
      </c>
      <c r="B16" s="130"/>
      <c r="C16" s="130"/>
      <c r="D16" s="130"/>
      <c r="E16" s="130"/>
      <c r="F16" s="130"/>
      <c r="G16" s="130"/>
      <c r="H16" s="130"/>
      <c r="I16" s="160"/>
      <c r="J16" s="45"/>
    </row>
    <row r="17" spans="1:10" ht="30" customHeight="1" x14ac:dyDescent="0.25">
      <c r="A17" s="129" t="s">
        <v>158</v>
      </c>
      <c r="B17" s="130"/>
      <c r="C17" s="130"/>
      <c r="D17" s="130"/>
      <c r="E17" s="130"/>
      <c r="F17" s="130"/>
      <c r="G17" s="130"/>
      <c r="H17" s="130"/>
      <c r="I17" s="160"/>
      <c r="J17" s="45"/>
    </row>
    <row r="18" spans="1:10" ht="30" customHeight="1" x14ac:dyDescent="0.25">
      <c r="A18" s="129" t="s">
        <v>161</v>
      </c>
      <c r="B18" s="130"/>
      <c r="C18" s="130"/>
      <c r="D18" s="130"/>
      <c r="E18" s="130"/>
      <c r="F18" s="130"/>
      <c r="G18" s="130"/>
      <c r="H18" s="130"/>
      <c r="I18" s="160"/>
      <c r="J18" s="45"/>
    </row>
    <row r="19" spans="1:10" ht="30" customHeight="1" x14ac:dyDescent="0.25">
      <c r="A19" s="129" t="s">
        <v>159</v>
      </c>
      <c r="B19" s="130"/>
      <c r="C19" s="130"/>
      <c r="D19" s="130"/>
      <c r="E19" s="130"/>
      <c r="F19" s="130"/>
      <c r="G19" s="130"/>
      <c r="H19" s="130"/>
      <c r="I19" s="160"/>
      <c r="J19" s="45"/>
    </row>
    <row r="20" spans="1:10" ht="30" customHeight="1" thickBot="1" x14ac:dyDescent="0.3">
      <c r="A20" s="133" t="s">
        <v>160</v>
      </c>
      <c r="B20" s="134"/>
      <c r="C20" s="134"/>
      <c r="D20" s="134"/>
      <c r="E20" s="134"/>
      <c r="F20" s="134"/>
      <c r="G20" s="134"/>
      <c r="H20" s="134"/>
      <c r="I20" s="161"/>
      <c r="J20" s="41"/>
    </row>
    <row r="21" spans="1:10" ht="20.100000000000001" customHeight="1" x14ac:dyDescent="0.25">
      <c r="A21" s="125" t="s">
        <v>76</v>
      </c>
      <c r="B21" s="126"/>
      <c r="C21" s="126"/>
      <c r="D21" s="126"/>
      <c r="E21" s="126"/>
      <c r="F21" s="126"/>
      <c r="G21" s="126"/>
      <c r="H21" s="141" t="str">
        <f>+IF(AND(J23="No aplica",J24="No aplica",J25="No aplica",J26="No aplica",J27="No aplica",J28="No aplica",J29="No aplica",J30="No aplica",J31="No aplica",J32="No aplica"),"No aplica",IF(OR(J23="",J24="",J25="",J26="",J27="",J28="",J29="",J30="",J31="",J32=""),"Valide todas las variables",IF(OR(J23="No",J24="No",J25="No",J26="No",J27="No",J28="No",J29="No",J30="No",J31="No",J32="No"),"No cumple","Cumple")))</f>
        <v>Valide todas las variables</v>
      </c>
      <c r="I21" s="141"/>
      <c r="J21" s="142"/>
    </row>
    <row r="22" spans="1:10" ht="66.75" customHeight="1" thickBot="1" x14ac:dyDescent="0.3">
      <c r="A22" s="153" t="s">
        <v>163</v>
      </c>
      <c r="B22" s="154"/>
      <c r="C22" s="154"/>
      <c r="D22" s="154"/>
      <c r="E22" s="154"/>
      <c r="F22" s="154"/>
      <c r="G22" s="154"/>
      <c r="H22" s="154"/>
      <c r="I22" s="155"/>
      <c r="J22" s="60" t="s">
        <v>117</v>
      </c>
    </row>
    <row r="23" spans="1:10" ht="20.100000000000001" customHeight="1" x14ac:dyDescent="0.25">
      <c r="A23" s="129" t="s">
        <v>211</v>
      </c>
      <c r="B23" s="130"/>
      <c r="C23" s="130"/>
      <c r="D23" s="130"/>
      <c r="E23" s="130"/>
      <c r="F23" s="130"/>
      <c r="G23" s="130"/>
      <c r="H23" s="130"/>
      <c r="I23" s="61">
        <v>2</v>
      </c>
      <c r="J23" s="50"/>
    </row>
    <row r="24" spans="1:10" ht="20.100000000000001" customHeight="1" x14ac:dyDescent="0.25">
      <c r="A24" s="129" t="s">
        <v>212</v>
      </c>
      <c r="B24" s="130"/>
      <c r="C24" s="130"/>
      <c r="D24" s="130"/>
      <c r="E24" s="130"/>
      <c r="F24" s="130"/>
      <c r="G24" s="130"/>
      <c r="H24" s="130"/>
      <c r="I24" s="62">
        <v>2</v>
      </c>
      <c r="J24" s="50"/>
    </row>
    <row r="25" spans="1:10" ht="20.100000000000001" customHeight="1" x14ac:dyDescent="0.25">
      <c r="A25" s="129" t="s">
        <v>213</v>
      </c>
      <c r="B25" s="130"/>
      <c r="C25" s="130"/>
      <c r="D25" s="130"/>
      <c r="E25" s="130"/>
      <c r="F25" s="130"/>
      <c r="G25" s="130"/>
      <c r="H25" s="130"/>
      <c r="I25" s="62">
        <v>2</v>
      </c>
      <c r="J25" s="50"/>
    </row>
    <row r="26" spans="1:10" ht="20.100000000000001" customHeight="1" x14ac:dyDescent="0.25">
      <c r="A26" s="129" t="s">
        <v>214</v>
      </c>
      <c r="B26" s="130"/>
      <c r="C26" s="130"/>
      <c r="D26" s="130"/>
      <c r="E26" s="130"/>
      <c r="F26" s="130"/>
      <c r="G26" s="130"/>
      <c r="H26" s="130"/>
      <c r="I26" s="62">
        <v>2</v>
      </c>
      <c r="J26" s="50"/>
    </row>
    <row r="27" spans="1:10" ht="20.100000000000001" customHeight="1" x14ac:dyDescent="0.25">
      <c r="A27" s="129" t="s">
        <v>215</v>
      </c>
      <c r="B27" s="130"/>
      <c r="C27" s="130"/>
      <c r="D27" s="130"/>
      <c r="E27" s="130"/>
      <c r="F27" s="130"/>
      <c r="G27" s="130"/>
      <c r="H27" s="130"/>
      <c r="I27" s="62">
        <v>2</v>
      </c>
      <c r="J27" s="50"/>
    </row>
    <row r="28" spans="1:10" ht="20.100000000000001" customHeight="1" x14ac:dyDescent="0.25">
      <c r="A28" s="129" t="s">
        <v>216</v>
      </c>
      <c r="B28" s="130"/>
      <c r="C28" s="130"/>
      <c r="D28" s="130"/>
      <c r="E28" s="130"/>
      <c r="F28" s="130"/>
      <c r="G28" s="130"/>
      <c r="H28" s="130"/>
      <c r="I28" s="62">
        <v>1</v>
      </c>
      <c r="J28" s="50"/>
    </row>
    <row r="29" spans="1:10" ht="20.100000000000001" customHeight="1" x14ac:dyDescent="0.25">
      <c r="A29" s="129" t="s">
        <v>217</v>
      </c>
      <c r="B29" s="130"/>
      <c r="C29" s="130"/>
      <c r="D29" s="130"/>
      <c r="E29" s="130"/>
      <c r="F29" s="130"/>
      <c r="G29" s="130"/>
      <c r="H29" s="130"/>
      <c r="I29" s="62">
        <v>1</v>
      </c>
      <c r="J29" s="50"/>
    </row>
    <row r="30" spans="1:10" ht="20.100000000000001" customHeight="1" x14ac:dyDescent="0.25">
      <c r="A30" s="129" t="s">
        <v>164</v>
      </c>
      <c r="B30" s="130"/>
      <c r="C30" s="130"/>
      <c r="D30" s="130"/>
      <c r="E30" s="130"/>
      <c r="F30" s="130"/>
      <c r="G30" s="130"/>
      <c r="H30" s="130"/>
      <c r="I30" s="62">
        <v>1</v>
      </c>
      <c r="J30" s="50"/>
    </row>
    <row r="31" spans="1:10" ht="20.100000000000001" customHeight="1" x14ac:dyDescent="0.25">
      <c r="A31" s="129" t="s">
        <v>218</v>
      </c>
      <c r="B31" s="130"/>
      <c r="C31" s="130"/>
      <c r="D31" s="130"/>
      <c r="E31" s="130"/>
      <c r="F31" s="130"/>
      <c r="G31" s="130"/>
      <c r="H31" s="130"/>
      <c r="I31" s="62">
        <v>1</v>
      </c>
      <c r="J31" s="50"/>
    </row>
    <row r="32" spans="1:10" ht="20.100000000000001" customHeight="1" thickBot="1" x14ac:dyDescent="0.3">
      <c r="A32" s="129" t="s">
        <v>219</v>
      </c>
      <c r="B32" s="130"/>
      <c r="C32" s="130"/>
      <c r="D32" s="130"/>
      <c r="E32" s="130"/>
      <c r="F32" s="130"/>
      <c r="G32" s="130"/>
      <c r="H32" s="130"/>
      <c r="I32" s="62">
        <v>1</v>
      </c>
      <c r="J32" s="50"/>
    </row>
    <row r="33" spans="1:10" ht="20.100000000000001" customHeight="1" x14ac:dyDescent="0.25">
      <c r="A33" s="125" t="s">
        <v>116</v>
      </c>
      <c r="B33" s="126"/>
      <c r="C33" s="126"/>
      <c r="D33" s="126"/>
      <c r="E33" s="126"/>
      <c r="F33" s="126"/>
      <c r="G33" s="126"/>
      <c r="H33" s="141" t="str">
        <f>+IF(AND(J35="No aplica",J36="No aplica",J37="No aplica",J38="No aplica",J39="No aplica",J40="No aplica"),"No aplica",IF(OR(J35="",J36="",J37="",J38="",J39="",J40=""),"Valide todas las variables",IF(OR(J35="No",J36="No",J37="No",J38="No",J39="No",J40="No"),"No cumple","Cumple")))</f>
        <v>Valide todas las variables</v>
      </c>
      <c r="I33" s="141"/>
      <c r="J33" s="142"/>
    </row>
    <row r="34" spans="1:10" ht="39.950000000000003" customHeight="1" x14ac:dyDescent="0.25">
      <c r="A34" s="150" t="s">
        <v>165</v>
      </c>
      <c r="B34" s="151"/>
      <c r="C34" s="151"/>
      <c r="D34" s="151"/>
      <c r="E34" s="151"/>
      <c r="F34" s="151"/>
      <c r="G34" s="151"/>
      <c r="H34" s="151"/>
      <c r="I34" s="152"/>
      <c r="J34" s="43" t="s">
        <v>117</v>
      </c>
    </row>
    <row r="35" spans="1:10" ht="30" customHeight="1" x14ac:dyDescent="0.25">
      <c r="A35" s="129" t="s">
        <v>166</v>
      </c>
      <c r="B35" s="130"/>
      <c r="C35" s="130"/>
      <c r="D35" s="130"/>
      <c r="E35" s="130"/>
      <c r="F35" s="130"/>
      <c r="G35" s="130"/>
      <c r="H35" s="130"/>
      <c r="I35" s="160"/>
      <c r="J35" s="45"/>
    </row>
    <row r="36" spans="1:10" ht="30" customHeight="1" x14ac:dyDescent="0.25">
      <c r="A36" s="129" t="s">
        <v>77</v>
      </c>
      <c r="B36" s="130"/>
      <c r="C36" s="130"/>
      <c r="D36" s="130"/>
      <c r="E36" s="130"/>
      <c r="F36" s="130"/>
      <c r="G36" s="130"/>
      <c r="H36" s="130"/>
      <c r="I36" s="160"/>
      <c r="J36" s="45"/>
    </row>
    <row r="37" spans="1:10" ht="30" customHeight="1" x14ac:dyDescent="0.25">
      <c r="A37" s="129" t="s">
        <v>167</v>
      </c>
      <c r="B37" s="130"/>
      <c r="C37" s="130"/>
      <c r="D37" s="130"/>
      <c r="E37" s="130"/>
      <c r="F37" s="130"/>
      <c r="G37" s="130"/>
      <c r="H37" s="130"/>
      <c r="I37" s="160"/>
      <c r="J37" s="45"/>
    </row>
    <row r="38" spans="1:10" ht="30" customHeight="1" x14ac:dyDescent="0.25">
      <c r="A38" s="129" t="s">
        <v>168</v>
      </c>
      <c r="B38" s="130"/>
      <c r="C38" s="130"/>
      <c r="D38" s="130"/>
      <c r="E38" s="130"/>
      <c r="F38" s="130"/>
      <c r="G38" s="130"/>
      <c r="H38" s="130"/>
      <c r="I38" s="160"/>
      <c r="J38" s="45"/>
    </row>
    <row r="39" spans="1:10" ht="30" customHeight="1" x14ac:dyDescent="0.25">
      <c r="A39" s="129" t="s">
        <v>169</v>
      </c>
      <c r="B39" s="130"/>
      <c r="C39" s="130"/>
      <c r="D39" s="130"/>
      <c r="E39" s="130"/>
      <c r="F39" s="130"/>
      <c r="G39" s="130"/>
      <c r="H39" s="130"/>
      <c r="I39" s="160"/>
      <c r="J39" s="45"/>
    </row>
    <row r="40" spans="1:10" ht="30" customHeight="1" thickBot="1" x14ac:dyDescent="0.3">
      <c r="A40" s="133" t="s">
        <v>170</v>
      </c>
      <c r="B40" s="134"/>
      <c r="C40" s="134"/>
      <c r="D40" s="134"/>
      <c r="E40" s="134"/>
      <c r="F40" s="134"/>
      <c r="G40" s="134"/>
      <c r="H40" s="134"/>
      <c r="I40" s="161"/>
      <c r="J40" s="41"/>
    </row>
    <row r="41" spans="1:10" ht="20.100000000000001" customHeight="1" x14ac:dyDescent="0.25">
      <c r="A41" s="125" t="s">
        <v>78</v>
      </c>
      <c r="B41" s="126"/>
      <c r="C41" s="126"/>
      <c r="D41" s="126"/>
      <c r="E41" s="126"/>
      <c r="F41" s="126"/>
      <c r="G41" s="126"/>
      <c r="H41" s="141" t="str">
        <f>+IF(AND(J43="No aplica",J44="No aplica",J45="No aplica",J46="No aplica",J47="No aplica",J48="No aplica",J49="No aplica",J50="No aplica",J51="No aplica",J52="No aplica",J54="No aplica",J55="No aplica",J56="No aplica",J57="No aplica",J58="No aplica",J59="No aplica"),"No aplica",IF(OR(J43="",J44="",J45="",J46="",J47="",J48="",J49="",J50="",J51="",J52="",J54="",J55="",J56="",J57="",J58="",J59=""),"Valide todas las variables",IF(OR(J43="No",J44="No",J45="No",J46="No",J47="No",J48="No",J49="No",J50="No",J51="No",J52="No",J54="No",J55="No",J56="No",J57="No",J58="No",J59="No"),"No cumple","Cumple")))</f>
        <v>Valide todas las variables</v>
      </c>
      <c r="I41" s="141"/>
      <c r="J41" s="142"/>
    </row>
    <row r="42" spans="1:10" ht="39.950000000000003" customHeight="1" x14ac:dyDescent="0.25">
      <c r="A42" s="150" t="s">
        <v>79</v>
      </c>
      <c r="B42" s="151"/>
      <c r="C42" s="151"/>
      <c r="D42" s="151"/>
      <c r="E42" s="151"/>
      <c r="F42" s="151"/>
      <c r="G42" s="151"/>
      <c r="H42" s="151"/>
      <c r="I42" s="152"/>
      <c r="J42" s="43" t="s">
        <v>117</v>
      </c>
    </row>
    <row r="43" spans="1:10" ht="30" customHeight="1" x14ac:dyDescent="0.25">
      <c r="A43" s="129" t="s">
        <v>83</v>
      </c>
      <c r="B43" s="130"/>
      <c r="C43" s="130"/>
      <c r="D43" s="130"/>
      <c r="E43" s="130"/>
      <c r="F43" s="130"/>
      <c r="G43" s="130"/>
      <c r="H43" s="130"/>
      <c r="I43" s="160"/>
      <c r="J43" s="45"/>
    </row>
    <row r="44" spans="1:10" ht="30" customHeight="1" x14ac:dyDescent="0.25">
      <c r="A44" s="129" t="s">
        <v>171</v>
      </c>
      <c r="B44" s="130"/>
      <c r="C44" s="130"/>
      <c r="D44" s="130"/>
      <c r="E44" s="130"/>
      <c r="F44" s="130"/>
      <c r="G44" s="130"/>
      <c r="H44" s="130"/>
      <c r="I44" s="160"/>
      <c r="J44" s="45"/>
    </row>
    <row r="45" spans="1:10" ht="30" customHeight="1" x14ac:dyDescent="0.25">
      <c r="A45" s="129" t="s">
        <v>81</v>
      </c>
      <c r="B45" s="130"/>
      <c r="C45" s="130"/>
      <c r="D45" s="130"/>
      <c r="E45" s="130"/>
      <c r="F45" s="130"/>
      <c r="G45" s="130"/>
      <c r="H45" s="130"/>
      <c r="I45" s="160"/>
      <c r="J45" s="45"/>
    </row>
    <row r="46" spans="1:10" ht="30" customHeight="1" x14ac:dyDescent="0.25">
      <c r="A46" s="129" t="s">
        <v>220</v>
      </c>
      <c r="B46" s="130"/>
      <c r="C46" s="130"/>
      <c r="D46" s="130"/>
      <c r="E46" s="130"/>
      <c r="F46" s="130"/>
      <c r="G46" s="130"/>
      <c r="H46" s="130"/>
      <c r="I46" s="160"/>
      <c r="J46" s="45"/>
    </row>
    <row r="47" spans="1:10" ht="30" customHeight="1" x14ac:dyDescent="0.25">
      <c r="A47" s="129" t="s">
        <v>82</v>
      </c>
      <c r="B47" s="130"/>
      <c r="C47" s="130"/>
      <c r="D47" s="130"/>
      <c r="E47" s="130"/>
      <c r="F47" s="130"/>
      <c r="G47" s="130"/>
      <c r="H47" s="130"/>
      <c r="I47" s="160"/>
      <c r="J47" s="45"/>
    </row>
    <row r="48" spans="1:10" ht="30" customHeight="1" x14ac:dyDescent="0.25">
      <c r="A48" s="129" t="s">
        <v>173</v>
      </c>
      <c r="B48" s="130"/>
      <c r="C48" s="130"/>
      <c r="D48" s="130"/>
      <c r="E48" s="130"/>
      <c r="F48" s="130"/>
      <c r="G48" s="130"/>
      <c r="H48" s="130"/>
      <c r="I48" s="160"/>
      <c r="J48" s="45"/>
    </row>
    <row r="49" spans="1:10" ht="30" customHeight="1" x14ac:dyDescent="0.25">
      <c r="A49" s="129" t="s">
        <v>80</v>
      </c>
      <c r="B49" s="130"/>
      <c r="C49" s="130"/>
      <c r="D49" s="130"/>
      <c r="E49" s="130"/>
      <c r="F49" s="130"/>
      <c r="G49" s="130"/>
      <c r="H49" s="130"/>
      <c r="I49" s="160"/>
      <c r="J49" s="45"/>
    </row>
    <row r="50" spans="1:10" ht="30" customHeight="1" x14ac:dyDescent="0.25">
      <c r="A50" s="129" t="s">
        <v>172</v>
      </c>
      <c r="B50" s="130"/>
      <c r="C50" s="130"/>
      <c r="D50" s="130"/>
      <c r="E50" s="130"/>
      <c r="F50" s="130"/>
      <c r="G50" s="130"/>
      <c r="H50" s="130"/>
      <c r="I50" s="160"/>
      <c r="J50" s="45"/>
    </row>
    <row r="51" spans="1:10" ht="30" customHeight="1" x14ac:dyDescent="0.25">
      <c r="A51" s="129" t="s">
        <v>221</v>
      </c>
      <c r="B51" s="130"/>
      <c r="C51" s="130"/>
      <c r="D51" s="130"/>
      <c r="E51" s="130"/>
      <c r="F51" s="130"/>
      <c r="G51" s="130"/>
      <c r="H51" s="130"/>
      <c r="I51" s="160"/>
      <c r="J51" s="45"/>
    </row>
    <row r="52" spans="1:10" ht="30" customHeight="1" x14ac:dyDescent="0.25">
      <c r="A52" s="129" t="s">
        <v>174</v>
      </c>
      <c r="B52" s="130"/>
      <c r="C52" s="130"/>
      <c r="D52" s="130"/>
      <c r="E52" s="130"/>
      <c r="F52" s="130"/>
      <c r="G52" s="130"/>
      <c r="H52" s="130"/>
      <c r="I52" s="160"/>
      <c r="J52" s="45"/>
    </row>
    <row r="53" spans="1:10" ht="39.950000000000003" customHeight="1" x14ac:dyDescent="0.25">
      <c r="A53" s="150" t="s">
        <v>84</v>
      </c>
      <c r="B53" s="151"/>
      <c r="C53" s="151"/>
      <c r="D53" s="151"/>
      <c r="E53" s="151"/>
      <c r="F53" s="151"/>
      <c r="G53" s="151"/>
      <c r="H53" s="151"/>
      <c r="I53" s="152"/>
      <c r="J53" s="43" t="s">
        <v>117</v>
      </c>
    </row>
    <row r="54" spans="1:10" ht="30" customHeight="1" x14ac:dyDescent="0.25">
      <c r="A54" s="129" t="s">
        <v>85</v>
      </c>
      <c r="B54" s="130"/>
      <c r="C54" s="130"/>
      <c r="D54" s="130"/>
      <c r="E54" s="130"/>
      <c r="F54" s="130"/>
      <c r="G54" s="130"/>
      <c r="H54" s="130"/>
      <c r="I54" s="160"/>
      <c r="J54" s="45"/>
    </row>
    <row r="55" spans="1:10" ht="30" customHeight="1" x14ac:dyDescent="0.25">
      <c r="A55" s="129" t="s">
        <v>175</v>
      </c>
      <c r="B55" s="130"/>
      <c r="C55" s="130"/>
      <c r="D55" s="130"/>
      <c r="E55" s="130"/>
      <c r="F55" s="130"/>
      <c r="G55" s="130"/>
      <c r="H55" s="130" t="s">
        <v>177</v>
      </c>
      <c r="I55" s="160"/>
      <c r="J55" s="45"/>
    </row>
    <row r="56" spans="1:10" ht="30" customHeight="1" x14ac:dyDescent="0.25">
      <c r="A56" s="129" t="s">
        <v>176</v>
      </c>
      <c r="B56" s="130"/>
      <c r="C56" s="130"/>
      <c r="D56" s="130"/>
      <c r="E56" s="130"/>
      <c r="F56" s="130"/>
      <c r="G56" s="130"/>
      <c r="H56" s="130" t="s">
        <v>178</v>
      </c>
      <c r="I56" s="160"/>
      <c r="J56" s="45"/>
    </row>
    <row r="57" spans="1:10" ht="30" customHeight="1" x14ac:dyDescent="0.25">
      <c r="A57" s="129" t="s">
        <v>86</v>
      </c>
      <c r="B57" s="130"/>
      <c r="C57" s="130"/>
      <c r="D57" s="130"/>
      <c r="E57" s="130"/>
      <c r="F57" s="130"/>
      <c r="G57" s="130"/>
      <c r="H57" s="130" t="s">
        <v>179</v>
      </c>
      <c r="I57" s="160"/>
      <c r="J57" s="45"/>
    </row>
    <row r="58" spans="1:10" ht="30" customHeight="1" x14ac:dyDescent="0.25">
      <c r="A58" s="129" t="s">
        <v>222</v>
      </c>
      <c r="B58" s="130"/>
      <c r="C58" s="130"/>
      <c r="D58" s="130"/>
      <c r="E58" s="130"/>
      <c r="F58" s="130"/>
      <c r="G58" s="130"/>
      <c r="H58" s="130"/>
      <c r="I58" s="160"/>
      <c r="J58" s="63"/>
    </row>
    <row r="59" spans="1:10" ht="30" customHeight="1" thickBot="1" x14ac:dyDescent="0.3">
      <c r="A59" s="133" t="s">
        <v>223</v>
      </c>
      <c r="B59" s="134"/>
      <c r="C59" s="134"/>
      <c r="D59" s="134"/>
      <c r="E59" s="134"/>
      <c r="F59" s="134"/>
      <c r="G59" s="134"/>
      <c r="H59" s="134" t="s">
        <v>180</v>
      </c>
      <c r="I59" s="161"/>
      <c r="J59" s="41"/>
    </row>
    <row r="60" spans="1:10" ht="20.100000000000001" customHeight="1" x14ac:dyDescent="0.25">
      <c r="A60" s="125" t="s">
        <v>241</v>
      </c>
      <c r="B60" s="126"/>
      <c r="C60" s="126"/>
      <c r="D60" s="126"/>
      <c r="E60" s="126"/>
      <c r="F60" s="126"/>
      <c r="G60" s="126"/>
      <c r="H60" s="141" t="str">
        <f>+IF(AND(J62="No aplica",J63="No aplica",J64="No aplica",J65="No aplica",J66="No aplica",J68="No aplica",J69="No aplica",J70="No aplica",J71="No aplica",J72="No aplica",J73="No aplica",J74="No aplica",J75="No aplica",J76="No aplica",J77="No aplica",J78="No aplica",J79="No aplica",J80="No aplica",J81="No aplica"),"No aplica",IF(OR(J62="",J63="",J64="",J65="",J66="",J68="",J69="",J70="",J71="",J72="",J73="",J74="",J75="",J76="",J77="",J78="",J79="",J80="",J81=""),"Valide todas las variables",IF(OR(J62="No",J63="No",J64="No",J65="No",J66="No",J68="No",J69="No",J70="No",J71="No",J72="No",J73="No",J74="No",J75="No",J76="No",J77="No",J78="No",J79="No",J80="No",J81="No"),"No cumple","Cumple")))</f>
        <v>Valide todas las variables</v>
      </c>
      <c r="I60" s="141"/>
      <c r="J60" s="142"/>
    </row>
    <row r="61" spans="1:10" ht="39.950000000000003" customHeight="1" x14ac:dyDescent="0.25">
      <c r="A61" s="150" t="s">
        <v>182</v>
      </c>
      <c r="B61" s="151"/>
      <c r="C61" s="151"/>
      <c r="D61" s="151"/>
      <c r="E61" s="151"/>
      <c r="F61" s="151"/>
      <c r="G61" s="151"/>
      <c r="H61" s="151"/>
      <c r="I61" s="152"/>
      <c r="J61" s="43" t="s">
        <v>117</v>
      </c>
    </row>
    <row r="62" spans="1:10" ht="30" customHeight="1" x14ac:dyDescent="0.25">
      <c r="A62" s="129" t="s">
        <v>225</v>
      </c>
      <c r="B62" s="130"/>
      <c r="C62" s="130"/>
      <c r="D62" s="130"/>
      <c r="E62" s="130"/>
      <c r="F62" s="130"/>
      <c r="G62" s="131" t="s">
        <v>230</v>
      </c>
      <c r="H62" s="131"/>
      <c r="I62" s="131"/>
      <c r="J62" s="45"/>
    </row>
    <row r="63" spans="1:10" ht="30" customHeight="1" x14ac:dyDescent="0.25">
      <c r="A63" s="129" t="s">
        <v>226</v>
      </c>
      <c r="B63" s="130"/>
      <c r="C63" s="130"/>
      <c r="D63" s="130"/>
      <c r="E63" s="130"/>
      <c r="F63" s="130"/>
      <c r="G63" s="131" t="s">
        <v>231</v>
      </c>
      <c r="H63" s="131"/>
      <c r="I63" s="131" t="s">
        <v>197</v>
      </c>
      <c r="J63" s="45"/>
    </row>
    <row r="64" spans="1:10" ht="30" customHeight="1" x14ac:dyDescent="0.25">
      <c r="A64" s="129" t="s">
        <v>227</v>
      </c>
      <c r="B64" s="130"/>
      <c r="C64" s="130"/>
      <c r="D64" s="130"/>
      <c r="E64" s="130"/>
      <c r="F64" s="130"/>
      <c r="G64" s="131" t="s">
        <v>232</v>
      </c>
      <c r="H64" s="131"/>
      <c r="I64" s="131" t="s">
        <v>197</v>
      </c>
      <c r="J64" s="45"/>
    </row>
    <row r="65" spans="1:10" ht="30" customHeight="1" x14ac:dyDescent="0.25">
      <c r="A65" s="129" t="s">
        <v>228</v>
      </c>
      <c r="B65" s="130"/>
      <c r="C65" s="130"/>
      <c r="D65" s="130"/>
      <c r="E65" s="130"/>
      <c r="F65" s="130"/>
      <c r="G65" s="131" t="s">
        <v>233</v>
      </c>
      <c r="H65" s="131"/>
      <c r="I65" s="131" t="s">
        <v>198</v>
      </c>
      <c r="J65" s="45"/>
    </row>
    <row r="66" spans="1:10" ht="30" customHeight="1" x14ac:dyDescent="0.25">
      <c r="A66" s="129" t="s">
        <v>229</v>
      </c>
      <c r="B66" s="130"/>
      <c r="C66" s="130"/>
      <c r="D66" s="130"/>
      <c r="E66" s="130"/>
      <c r="F66" s="130"/>
      <c r="G66" s="131" t="s">
        <v>234</v>
      </c>
      <c r="H66" s="131"/>
      <c r="I66" s="131" t="s">
        <v>199</v>
      </c>
      <c r="J66" s="45"/>
    </row>
    <row r="67" spans="1:10" ht="30" customHeight="1" x14ac:dyDescent="0.25">
      <c r="A67" s="150" t="s">
        <v>224</v>
      </c>
      <c r="B67" s="151"/>
      <c r="C67" s="151"/>
      <c r="D67" s="151"/>
      <c r="E67" s="151"/>
      <c r="F67" s="151"/>
      <c r="G67" s="151"/>
      <c r="H67" s="151"/>
      <c r="I67" s="152"/>
      <c r="J67" s="43" t="s">
        <v>117</v>
      </c>
    </row>
    <row r="68" spans="1:10" ht="30" customHeight="1" x14ac:dyDescent="0.25">
      <c r="A68" s="129" t="s">
        <v>183</v>
      </c>
      <c r="B68" s="130"/>
      <c r="C68" s="130"/>
      <c r="D68" s="130"/>
      <c r="E68" s="130"/>
      <c r="F68" s="130"/>
      <c r="G68" s="131" t="s">
        <v>235</v>
      </c>
      <c r="H68" s="131"/>
      <c r="I68" s="131" t="s">
        <v>200</v>
      </c>
      <c r="J68" s="45"/>
    </row>
    <row r="69" spans="1:10" ht="30" customHeight="1" x14ac:dyDescent="0.25">
      <c r="A69" s="129" t="s">
        <v>184</v>
      </c>
      <c r="B69" s="130"/>
      <c r="C69" s="130"/>
      <c r="D69" s="130"/>
      <c r="E69" s="130"/>
      <c r="F69" s="130"/>
      <c r="G69" s="131" t="s">
        <v>236</v>
      </c>
      <c r="H69" s="131"/>
      <c r="I69" s="131" t="s">
        <v>201</v>
      </c>
      <c r="J69" s="45"/>
    </row>
    <row r="70" spans="1:10" ht="30" customHeight="1" x14ac:dyDescent="0.25">
      <c r="A70" s="129" t="s">
        <v>185</v>
      </c>
      <c r="B70" s="130"/>
      <c r="C70" s="130"/>
      <c r="D70" s="130"/>
      <c r="E70" s="130"/>
      <c r="F70" s="130"/>
      <c r="G70" s="131" t="s">
        <v>236</v>
      </c>
      <c r="H70" s="131"/>
      <c r="I70" s="131" t="s">
        <v>201</v>
      </c>
      <c r="J70" s="63"/>
    </row>
    <row r="71" spans="1:10" ht="30" customHeight="1" x14ac:dyDescent="0.25">
      <c r="A71" s="129" t="s">
        <v>186</v>
      </c>
      <c r="B71" s="130"/>
      <c r="C71" s="130"/>
      <c r="D71" s="130"/>
      <c r="E71" s="130"/>
      <c r="F71" s="130"/>
      <c r="G71" s="131" t="s">
        <v>236</v>
      </c>
      <c r="H71" s="131"/>
      <c r="I71" s="131" t="s">
        <v>201</v>
      </c>
      <c r="J71" s="63"/>
    </row>
    <row r="72" spans="1:10" ht="30" customHeight="1" x14ac:dyDescent="0.25">
      <c r="A72" s="129" t="s">
        <v>187</v>
      </c>
      <c r="B72" s="130"/>
      <c r="C72" s="130"/>
      <c r="D72" s="130"/>
      <c r="E72" s="130"/>
      <c r="F72" s="130"/>
      <c r="G72" s="131" t="s">
        <v>237</v>
      </c>
      <c r="H72" s="131"/>
      <c r="I72" s="131" t="s">
        <v>202</v>
      </c>
      <c r="J72" s="63"/>
    </row>
    <row r="73" spans="1:10" ht="30" customHeight="1" x14ac:dyDescent="0.25">
      <c r="A73" s="129" t="s">
        <v>188</v>
      </c>
      <c r="B73" s="130"/>
      <c r="C73" s="130"/>
      <c r="D73" s="130"/>
      <c r="E73" s="130"/>
      <c r="F73" s="130"/>
      <c r="G73" s="131" t="s">
        <v>240</v>
      </c>
      <c r="H73" s="131"/>
      <c r="I73" s="131" t="s">
        <v>202</v>
      </c>
      <c r="J73" s="63"/>
    </row>
    <row r="74" spans="1:10" ht="30" customHeight="1" x14ac:dyDescent="0.25">
      <c r="A74" s="129" t="s">
        <v>189</v>
      </c>
      <c r="B74" s="130"/>
      <c r="C74" s="130"/>
      <c r="D74" s="130"/>
      <c r="E74" s="130"/>
      <c r="F74" s="130"/>
      <c r="G74" s="131" t="s">
        <v>236</v>
      </c>
      <c r="H74" s="131"/>
      <c r="I74" s="131" t="s">
        <v>201</v>
      </c>
      <c r="J74" s="63"/>
    </row>
    <row r="75" spans="1:10" ht="30" customHeight="1" x14ac:dyDescent="0.25">
      <c r="A75" s="129" t="s">
        <v>190</v>
      </c>
      <c r="B75" s="130"/>
      <c r="C75" s="130"/>
      <c r="D75" s="130"/>
      <c r="E75" s="130"/>
      <c r="F75" s="130"/>
      <c r="G75" s="131" t="s">
        <v>238</v>
      </c>
      <c r="H75" s="131"/>
      <c r="I75" s="131" t="s">
        <v>201</v>
      </c>
      <c r="J75" s="63"/>
    </row>
    <row r="76" spans="1:10" ht="30" customHeight="1" x14ac:dyDescent="0.25">
      <c r="A76" s="129" t="s">
        <v>191</v>
      </c>
      <c r="B76" s="130"/>
      <c r="C76" s="130"/>
      <c r="D76" s="130"/>
      <c r="E76" s="130"/>
      <c r="F76" s="130"/>
      <c r="G76" s="131" t="s">
        <v>238</v>
      </c>
      <c r="H76" s="131"/>
      <c r="I76" s="131" t="s">
        <v>201</v>
      </c>
      <c r="J76" s="63"/>
    </row>
    <row r="77" spans="1:10" ht="30" customHeight="1" x14ac:dyDescent="0.25">
      <c r="A77" s="129" t="s">
        <v>192</v>
      </c>
      <c r="B77" s="130"/>
      <c r="C77" s="130"/>
      <c r="D77" s="130"/>
      <c r="E77" s="130"/>
      <c r="F77" s="130"/>
      <c r="G77" s="131" t="s">
        <v>238</v>
      </c>
      <c r="H77" s="131"/>
      <c r="I77" s="131" t="s">
        <v>201</v>
      </c>
      <c r="J77" s="63"/>
    </row>
    <row r="78" spans="1:10" ht="30" customHeight="1" x14ac:dyDescent="0.25">
      <c r="A78" s="129" t="s">
        <v>193</v>
      </c>
      <c r="B78" s="130"/>
      <c r="C78" s="130"/>
      <c r="D78" s="130"/>
      <c r="E78" s="130"/>
      <c r="F78" s="130"/>
      <c r="G78" s="131" t="s">
        <v>236</v>
      </c>
      <c r="H78" s="131"/>
      <c r="I78" s="131" t="s">
        <v>201</v>
      </c>
      <c r="J78" s="63"/>
    </row>
    <row r="79" spans="1:10" ht="30" customHeight="1" x14ac:dyDescent="0.25">
      <c r="A79" s="129" t="s">
        <v>194</v>
      </c>
      <c r="B79" s="130"/>
      <c r="C79" s="130"/>
      <c r="D79" s="130"/>
      <c r="E79" s="130"/>
      <c r="F79" s="130"/>
      <c r="G79" s="131" t="s">
        <v>239</v>
      </c>
      <c r="H79" s="131"/>
      <c r="I79" s="131" t="s">
        <v>203</v>
      </c>
      <c r="J79" s="63"/>
    </row>
    <row r="80" spans="1:10" ht="30" customHeight="1" x14ac:dyDescent="0.25">
      <c r="A80" s="129" t="s">
        <v>195</v>
      </c>
      <c r="B80" s="130"/>
      <c r="C80" s="130"/>
      <c r="D80" s="130"/>
      <c r="E80" s="130"/>
      <c r="F80" s="130"/>
      <c r="G80" s="131" t="s">
        <v>239</v>
      </c>
      <c r="H80" s="131"/>
      <c r="I80" s="131" t="s">
        <v>203</v>
      </c>
      <c r="J80" s="63"/>
    </row>
    <row r="81" spans="1:10" ht="30" customHeight="1" thickBot="1" x14ac:dyDescent="0.3">
      <c r="A81" s="133" t="s">
        <v>196</v>
      </c>
      <c r="B81" s="134"/>
      <c r="C81" s="134"/>
      <c r="D81" s="134"/>
      <c r="E81" s="134"/>
      <c r="F81" s="134"/>
      <c r="G81" s="132" t="s">
        <v>239</v>
      </c>
      <c r="H81" s="132"/>
      <c r="I81" s="132" t="s">
        <v>203</v>
      </c>
      <c r="J81" s="41"/>
    </row>
    <row r="82" spans="1:10" ht="20.100000000000001" customHeight="1" x14ac:dyDescent="0.25">
      <c r="A82" s="123" t="s">
        <v>210</v>
      </c>
      <c r="B82" s="124"/>
      <c r="C82" s="124"/>
      <c r="D82" s="124"/>
      <c r="E82" s="124"/>
      <c r="F82" s="124"/>
      <c r="G82" s="171"/>
      <c r="H82" s="168" t="str">
        <f>+IF(AND(J84="No aplica",J85="No aplica",J86="No aplica",J87="No aplica"),"No aplica",IF(OR(J84="",J85="",J86="",J87=""),"Valide todas las variables",IF(OR(J84="No",J85="No",J86="No",J87="No"),"No cumple","Cumple")))</f>
        <v>Valide todas las variables</v>
      </c>
      <c r="I82" s="169"/>
      <c r="J82" s="170"/>
    </row>
    <row r="83" spans="1:10" ht="39.950000000000003" customHeight="1" x14ac:dyDescent="0.25">
      <c r="A83" s="150" t="s">
        <v>181</v>
      </c>
      <c r="B83" s="151"/>
      <c r="C83" s="151"/>
      <c r="D83" s="151"/>
      <c r="E83" s="151"/>
      <c r="F83" s="151"/>
      <c r="G83" s="151"/>
      <c r="H83" s="151"/>
      <c r="I83" s="152"/>
      <c r="J83" s="43" t="s">
        <v>117</v>
      </c>
    </row>
    <row r="84" spans="1:10" ht="30" customHeight="1" x14ac:dyDescent="0.25">
      <c r="A84" s="129" t="s">
        <v>204</v>
      </c>
      <c r="B84" s="130"/>
      <c r="C84" s="130"/>
      <c r="D84" s="130"/>
      <c r="E84" s="130"/>
      <c r="F84" s="130"/>
      <c r="G84" s="130"/>
      <c r="H84" s="130"/>
      <c r="I84" s="160"/>
      <c r="J84" s="45"/>
    </row>
    <row r="85" spans="1:10" ht="30" customHeight="1" x14ac:dyDescent="0.25">
      <c r="A85" s="129" t="s">
        <v>205</v>
      </c>
      <c r="B85" s="130"/>
      <c r="C85" s="130"/>
      <c r="D85" s="130"/>
      <c r="E85" s="130"/>
      <c r="F85" s="130"/>
      <c r="G85" s="130"/>
      <c r="H85" s="130"/>
      <c r="I85" s="160"/>
      <c r="J85" s="45"/>
    </row>
    <row r="86" spans="1:10" ht="30" customHeight="1" x14ac:dyDescent="0.25">
      <c r="A86" s="129" t="s">
        <v>206</v>
      </c>
      <c r="B86" s="130"/>
      <c r="C86" s="130"/>
      <c r="D86" s="130"/>
      <c r="E86" s="130"/>
      <c r="F86" s="130"/>
      <c r="G86" s="130"/>
      <c r="H86" s="130"/>
      <c r="I86" s="160"/>
      <c r="J86" s="45"/>
    </row>
    <row r="87" spans="1:10" ht="30" customHeight="1" thickBot="1" x14ac:dyDescent="0.3">
      <c r="A87" s="133" t="s">
        <v>242</v>
      </c>
      <c r="B87" s="134"/>
      <c r="C87" s="134"/>
      <c r="D87" s="134"/>
      <c r="E87" s="134"/>
      <c r="F87" s="134"/>
      <c r="G87" s="134"/>
      <c r="H87" s="134"/>
      <c r="I87" s="161"/>
      <c r="J87" s="41"/>
    </row>
    <row r="88" spans="1:10" ht="50.1" customHeight="1" x14ac:dyDescent="0.25">
      <c r="A88" s="162" t="s">
        <v>207</v>
      </c>
      <c r="B88" s="163"/>
      <c r="C88" s="163"/>
      <c r="D88" s="163"/>
      <c r="E88" s="163"/>
      <c r="F88" s="163"/>
      <c r="G88" s="163"/>
      <c r="H88" s="163"/>
      <c r="I88" s="163"/>
      <c r="J88" s="164"/>
    </row>
    <row r="89" spans="1:10" ht="200.1" customHeight="1" thickBot="1" x14ac:dyDescent="0.3">
      <c r="A89" s="165"/>
      <c r="B89" s="166"/>
      <c r="C89" s="166"/>
      <c r="D89" s="166"/>
      <c r="E89" s="166"/>
      <c r="F89" s="166"/>
      <c r="G89" s="166"/>
      <c r="H89" s="166"/>
      <c r="I89" s="166"/>
      <c r="J89" s="167"/>
    </row>
    <row r="90" spans="1:10" ht="50.1" customHeight="1" x14ac:dyDescent="0.25">
      <c r="A90" s="162" t="s">
        <v>88</v>
      </c>
      <c r="B90" s="163"/>
      <c r="C90" s="163"/>
      <c r="D90" s="163"/>
      <c r="E90" s="163"/>
      <c r="F90" s="163"/>
      <c r="G90" s="163"/>
      <c r="H90" s="163"/>
      <c r="I90" s="163"/>
      <c r="J90" s="164"/>
    </row>
    <row r="91" spans="1:10" ht="200.1" customHeight="1" thickBot="1" x14ac:dyDescent="0.3">
      <c r="A91" s="165"/>
      <c r="B91" s="166"/>
      <c r="C91" s="166"/>
      <c r="D91" s="166"/>
      <c r="E91" s="166"/>
      <c r="F91" s="166"/>
      <c r="G91" s="166"/>
      <c r="H91" s="166"/>
      <c r="I91" s="166"/>
      <c r="J91" s="167"/>
    </row>
  </sheetData>
  <sheetProtection algorithmName="SHA-512" hashValue="g0N/X5fEz0uMyvFeOKD+eFGshLDCeOZwcSQ6sMl1VA2+dnJ/9F5mQ5dEhkA0Wc3C957x0FPU+NO659Hqnfmc1g==" saltValue="6zZLiwpFWzHaNDN29buJ/w==" spinCount="100000" sheet="1" objects="1" scenarios="1"/>
  <mergeCells count="131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5:H25"/>
    <mergeCell ref="A26:H26"/>
    <mergeCell ref="A27:H27"/>
    <mergeCell ref="A28:H28"/>
    <mergeCell ref="A29:H29"/>
    <mergeCell ref="A30:H30"/>
    <mergeCell ref="A20:I20"/>
    <mergeCell ref="A21:G21"/>
    <mergeCell ref="H21:J21"/>
    <mergeCell ref="A22:I22"/>
    <mergeCell ref="A23:H23"/>
    <mergeCell ref="A24:H24"/>
    <mergeCell ref="A36:I36"/>
    <mergeCell ref="A37:I37"/>
    <mergeCell ref="A38:I38"/>
    <mergeCell ref="A39:I39"/>
    <mergeCell ref="A40:I40"/>
    <mergeCell ref="A41:G41"/>
    <mergeCell ref="H41:J41"/>
    <mergeCell ref="A31:H31"/>
    <mergeCell ref="A32:H32"/>
    <mergeCell ref="A33:G33"/>
    <mergeCell ref="H33:J33"/>
    <mergeCell ref="A34:I34"/>
    <mergeCell ref="A35:I35"/>
    <mergeCell ref="A48:I48"/>
    <mergeCell ref="A49:I49"/>
    <mergeCell ref="A50:I50"/>
    <mergeCell ref="A51:I51"/>
    <mergeCell ref="A52:I52"/>
    <mergeCell ref="A53:I53"/>
    <mergeCell ref="A42:I42"/>
    <mergeCell ref="A43:I43"/>
    <mergeCell ref="A44:I44"/>
    <mergeCell ref="A45:I45"/>
    <mergeCell ref="A46:I46"/>
    <mergeCell ref="A47:I47"/>
    <mergeCell ref="A60:G60"/>
    <mergeCell ref="H60:J60"/>
    <mergeCell ref="A61:I61"/>
    <mergeCell ref="A62:F62"/>
    <mergeCell ref="G62:I62"/>
    <mergeCell ref="A63:F63"/>
    <mergeCell ref="G63:I63"/>
    <mergeCell ref="A54:I54"/>
    <mergeCell ref="A55:I55"/>
    <mergeCell ref="A56:I56"/>
    <mergeCell ref="A57:I57"/>
    <mergeCell ref="A58:I58"/>
    <mergeCell ref="A59:I59"/>
    <mergeCell ref="A67:I67"/>
    <mergeCell ref="A68:F68"/>
    <mergeCell ref="G68:I68"/>
    <mergeCell ref="A69:F69"/>
    <mergeCell ref="G69:I69"/>
    <mergeCell ref="A70:F70"/>
    <mergeCell ref="G70:I70"/>
    <mergeCell ref="A64:F64"/>
    <mergeCell ref="G64:I64"/>
    <mergeCell ref="A65:F65"/>
    <mergeCell ref="G65:I65"/>
    <mergeCell ref="A66:F66"/>
    <mergeCell ref="G66:I66"/>
    <mergeCell ref="A74:F74"/>
    <mergeCell ref="G74:I74"/>
    <mergeCell ref="A75:F75"/>
    <mergeCell ref="G75:I75"/>
    <mergeCell ref="A76:F76"/>
    <mergeCell ref="G76:I76"/>
    <mergeCell ref="A71:F71"/>
    <mergeCell ref="G71:I71"/>
    <mergeCell ref="A72:F72"/>
    <mergeCell ref="G72:I72"/>
    <mergeCell ref="A73:F73"/>
    <mergeCell ref="G73:I73"/>
    <mergeCell ref="A80:F80"/>
    <mergeCell ref="G80:I80"/>
    <mergeCell ref="A81:F81"/>
    <mergeCell ref="G81:I81"/>
    <mergeCell ref="A82:G82"/>
    <mergeCell ref="H82:J82"/>
    <mergeCell ref="A77:F77"/>
    <mergeCell ref="G77:I77"/>
    <mergeCell ref="A78:F78"/>
    <mergeCell ref="G78:I78"/>
    <mergeCell ref="A79:F79"/>
    <mergeCell ref="G79:I79"/>
    <mergeCell ref="A89:J89"/>
    <mergeCell ref="A90:J90"/>
    <mergeCell ref="A91:J91"/>
    <mergeCell ref="A83:I83"/>
    <mergeCell ref="A84:I84"/>
    <mergeCell ref="A85:I85"/>
    <mergeCell ref="A86:I86"/>
    <mergeCell ref="A87:I87"/>
    <mergeCell ref="A88:J88"/>
  </mergeCells>
  <conditionalFormatting sqref="C2:C3 J23:J32 J43:J52 J84:J87">
    <cfRule type="containsBlanks" dxfId="211" priority="21">
      <formula>LEN(TRIM(C2))=0</formula>
    </cfRule>
  </conditionalFormatting>
  <conditionalFormatting sqref="C6:C8">
    <cfRule type="containsBlanks" dxfId="210" priority="1">
      <formula>LEN(TRIM(C6))=0</formula>
    </cfRule>
  </conditionalFormatting>
  <conditionalFormatting sqref="E4:E5">
    <cfRule type="containsBlanks" dxfId="209" priority="16">
      <formula>LEN(TRIM(E4))=0</formula>
    </cfRule>
  </conditionalFormatting>
  <conditionalFormatting sqref="G2">
    <cfRule type="containsBlanks" dxfId="208" priority="18">
      <formula>LEN(TRIM(G2))=0</formula>
    </cfRule>
  </conditionalFormatting>
  <conditionalFormatting sqref="H3">
    <cfRule type="containsBlanks" dxfId="207" priority="19">
      <formula>LEN(TRIM(H3))=0</formula>
    </cfRule>
  </conditionalFormatting>
  <conditionalFormatting sqref="H6:H7">
    <cfRule type="containsBlanks" dxfId="206" priority="17">
      <formula>LEN(TRIM(H6))=0</formula>
    </cfRule>
  </conditionalFormatting>
  <conditionalFormatting sqref="H10">
    <cfRule type="containsText" dxfId="205" priority="22" operator="containsText" text="No cumple">
      <formula>NOT(ISERROR(SEARCH("No cumple",H10)))</formula>
    </cfRule>
    <cfRule type="containsText" dxfId="204" priority="23" operator="containsText" text="Cumple">
      <formula>NOT(ISERROR(SEARCH("Cumple",H10)))</formula>
    </cfRule>
  </conditionalFormatting>
  <conditionalFormatting sqref="H21">
    <cfRule type="containsText" dxfId="203" priority="10" operator="containsText" text="No cumple">
      <formula>NOT(ISERROR(SEARCH("No cumple",H21)))</formula>
    </cfRule>
    <cfRule type="containsText" dxfId="202" priority="11" operator="containsText" text="Cumple">
      <formula>NOT(ISERROR(SEARCH("Cumple",H21)))</formula>
    </cfRule>
  </conditionalFormatting>
  <conditionalFormatting sqref="H33">
    <cfRule type="containsText" dxfId="201" priority="8" operator="containsText" text="No cumple">
      <formula>NOT(ISERROR(SEARCH("No cumple",H33)))</formula>
    </cfRule>
    <cfRule type="containsText" dxfId="200" priority="9" operator="containsText" text="Cumple">
      <formula>NOT(ISERROR(SEARCH("Cumple",H33)))</formula>
    </cfRule>
  </conditionalFormatting>
  <conditionalFormatting sqref="H41">
    <cfRule type="containsText" dxfId="199" priority="6" operator="containsText" text="No cumple">
      <formula>NOT(ISERROR(SEARCH("No cumple",H41)))</formula>
    </cfRule>
    <cfRule type="containsText" dxfId="198" priority="7" operator="containsText" text="Cumple">
      <formula>NOT(ISERROR(SEARCH("Cumple",H41)))</formula>
    </cfRule>
  </conditionalFormatting>
  <conditionalFormatting sqref="H60">
    <cfRule type="containsText" dxfId="197" priority="4" operator="containsText" text="No cumple">
      <formula>NOT(ISERROR(SEARCH("No cumple",H60)))</formula>
    </cfRule>
    <cfRule type="containsText" dxfId="196" priority="5" operator="containsText" text="Cumple">
      <formula>NOT(ISERROR(SEARCH("Cumple",H60)))</formula>
    </cfRule>
  </conditionalFormatting>
  <conditionalFormatting sqref="H82">
    <cfRule type="containsText" dxfId="195" priority="2" operator="containsText" text="No cumple">
      <formula>NOT(ISERROR(SEARCH("No cumple",H82)))</formula>
    </cfRule>
    <cfRule type="containsText" dxfId="194" priority="3" operator="containsText" text="Cumple">
      <formula>NOT(ISERROR(SEARCH("Cumple",H82)))</formula>
    </cfRule>
  </conditionalFormatting>
  <conditionalFormatting sqref="J2">
    <cfRule type="containsBlanks" dxfId="193" priority="20">
      <formula>LEN(TRIM(J2))=0</formula>
    </cfRule>
  </conditionalFormatting>
  <conditionalFormatting sqref="J12:J20">
    <cfRule type="containsBlanks" dxfId="192" priority="15">
      <formula>LEN(TRIM(J12))=0</formula>
    </cfRule>
  </conditionalFormatting>
  <conditionalFormatting sqref="J35:J40">
    <cfRule type="containsBlanks" dxfId="191" priority="14">
      <formula>LEN(TRIM(J35))=0</formula>
    </cfRule>
  </conditionalFormatting>
  <conditionalFormatting sqref="J54:J59">
    <cfRule type="containsBlanks" dxfId="190" priority="13">
      <formula>LEN(TRIM(J54))=0</formula>
    </cfRule>
  </conditionalFormatting>
  <conditionalFormatting sqref="J62:J66 J68:J81">
    <cfRule type="containsBlanks" dxfId="189" priority="12">
      <formula>LEN(TRIM(J62))=0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DE EMERGENCIA RAJ SRPA&amp;R&amp;"Arial,Normal"&amp;10F1.A51.G27.P 
Versión 1 
Página &amp;P de &amp;N 
21/05/2024 
Clasificación de la Información 
Clasificada</oddHeader>
    <oddFooter>&amp;C&amp;G</oddFooter>
  </headerFooter>
  <rowBreaks count="2" manualBreakCount="2">
    <brk id="40" max="16383" man="1"/>
    <brk id="87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4A55602-66DD-4AB8-A401-B1A773DB04AA}">
          <x14:formula1>
            <xm:f>Tablas!$E$2:$E$4</xm:f>
          </x14:formula1>
          <xm:sqref>J54:J59 J12:J20 J23:J32 J35:J40 J43:J52 J84:J87 J62:J66 J68:J81</xm:sqref>
        </x14:dataValidation>
        <x14:dataValidation type="list" allowBlank="1" showInputMessage="1" showErrorMessage="1" xr:uid="{621F7517-C63B-43BB-AD6D-8A22C44C5D75}">
          <x14:formula1>
            <xm:f>Tablas!$H$2:$H$6</xm:f>
          </x14:formula1>
          <xm:sqref>C3:E3</xm:sqref>
        </x14:dataValidation>
        <x14:dataValidation type="list" allowBlank="1" showInputMessage="1" showErrorMessage="1" xr:uid="{EC6D20EB-B8B9-4CFE-A9E5-2353438F386C}">
          <x14:formula1>
            <xm:f>Tablas!$L$2:$L$9</xm:f>
          </x14:formula1>
          <xm:sqref>C7:E7</xm:sqref>
        </x14:dataValidation>
        <x14:dataValidation type="list" allowBlank="1" showInputMessage="1" showErrorMessage="1" xr:uid="{6C968AAC-D28C-4394-AAED-E8011D101904}">
          <x14:formula1>
            <xm:f>Tablas!$K$2:$K$3</xm:f>
          </x14:formula1>
          <xm:sqref>H6:J6</xm:sqref>
        </x14:dataValidation>
        <x14:dataValidation type="list" allowBlank="1" showInputMessage="1" showErrorMessage="1" xr:uid="{696A1AD9-E73E-4D9F-84A4-BC86FBA4F257}">
          <x14:formula1>
            <xm:f>Tablas!$J$2:$J$7</xm:f>
          </x14:formula1>
          <xm:sqref>C6:E6</xm:sqref>
        </x14:dataValidation>
        <x14:dataValidation type="list" allowBlank="1" showInputMessage="1" showErrorMessage="1" xr:uid="{1A77DDDE-EEAF-4639-A69C-E790FF245343}">
          <x14:formula1>
            <xm:f>Tablas!$I$2:$I$5</xm:f>
          </x14:formula1>
          <xm:sqref>E4:J4</xm:sqref>
        </x14:dataValidation>
        <x14:dataValidation type="list" allowBlank="1" showInputMessage="1" showErrorMessage="1" xr:uid="{B9526283-0DE6-4DAA-A87D-CD60DAEE6D07}">
          <x14:formula1>
            <xm:f>Tablas!$G$2:$G$3</xm:f>
          </x14:formula1>
          <xm:sqref>J2</xm:sqref>
        </x14:dataValidation>
        <x14:dataValidation type="list" allowBlank="1" showInputMessage="1" showErrorMessage="1" xr:uid="{23974BAA-092D-47B2-AC23-B89DC8C0E470}">
          <x14:formula1>
            <xm:f>Tablas!$C$2</xm:f>
          </x14:formula1>
          <xm:sqref>H13:I20 H85:I87 H36:I40 H44:I52 H63:H66 H68:H81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3DC46-6757-4FA6-AD25-B3268A17892B}">
  <sheetPr>
    <pageSetUpPr fitToPage="1"/>
  </sheetPr>
  <dimension ref="A1:J91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5" t="s">
        <v>147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10" x14ac:dyDescent="0.25">
      <c r="A2" s="144" t="s">
        <v>66</v>
      </c>
      <c r="B2" s="145"/>
      <c r="C2" s="143"/>
      <c r="D2" s="143"/>
      <c r="E2" s="143"/>
      <c r="F2" s="42" t="s">
        <v>67</v>
      </c>
      <c r="G2" s="147"/>
      <c r="H2" s="147"/>
      <c r="I2" s="42" t="s">
        <v>68</v>
      </c>
      <c r="J2" s="45"/>
    </row>
    <row r="3" spans="1:10" x14ac:dyDescent="0.25">
      <c r="A3" s="144" t="s">
        <v>69</v>
      </c>
      <c r="B3" s="145"/>
      <c r="C3" s="115"/>
      <c r="D3" s="115"/>
      <c r="E3" s="115"/>
      <c r="F3" s="145" t="s">
        <v>115</v>
      </c>
      <c r="G3" s="145"/>
      <c r="H3" s="115"/>
      <c r="I3" s="115"/>
      <c r="J3" s="117"/>
    </row>
    <row r="4" spans="1:10" x14ac:dyDescent="0.25">
      <c r="A4" s="144" t="s">
        <v>70</v>
      </c>
      <c r="B4" s="145"/>
      <c r="C4" s="145"/>
      <c r="D4" s="145"/>
      <c r="E4" s="115"/>
      <c r="F4" s="115"/>
      <c r="G4" s="115"/>
      <c r="H4" s="115"/>
      <c r="I4" s="115"/>
      <c r="J4" s="117"/>
    </row>
    <row r="5" spans="1:10" x14ac:dyDescent="0.25">
      <c r="A5" s="144" t="s">
        <v>71</v>
      </c>
      <c r="B5" s="145"/>
      <c r="C5" s="145"/>
      <c r="D5" s="145"/>
      <c r="E5" s="115"/>
      <c r="F5" s="115"/>
      <c r="G5" s="115"/>
      <c r="H5" s="115"/>
      <c r="I5" s="115"/>
      <c r="J5" s="117"/>
    </row>
    <row r="6" spans="1:10" x14ac:dyDescent="0.25">
      <c r="A6" s="144" t="s">
        <v>72</v>
      </c>
      <c r="B6" s="145"/>
      <c r="C6" s="143"/>
      <c r="D6" s="143"/>
      <c r="E6" s="143"/>
      <c r="F6" s="145" t="s">
        <v>73</v>
      </c>
      <c r="G6" s="145"/>
      <c r="H6" s="143"/>
      <c r="I6" s="143"/>
      <c r="J6" s="146"/>
    </row>
    <row r="7" spans="1:10" x14ac:dyDescent="0.25">
      <c r="A7" s="144" t="s">
        <v>61</v>
      </c>
      <c r="B7" s="145"/>
      <c r="C7" s="143"/>
      <c r="D7" s="143"/>
      <c r="E7" s="143"/>
      <c r="F7" s="145" t="s">
        <v>115</v>
      </c>
      <c r="G7" s="145"/>
      <c r="H7" s="115"/>
      <c r="I7" s="115"/>
      <c r="J7" s="117"/>
    </row>
    <row r="8" spans="1:10" ht="15.75" thickBot="1" x14ac:dyDescent="0.3">
      <c r="A8" s="148" t="s">
        <v>146</v>
      </c>
      <c r="B8" s="149"/>
      <c r="C8" s="156"/>
      <c r="D8" s="156"/>
      <c r="E8" s="156"/>
      <c r="F8" s="157"/>
      <c r="G8" s="158"/>
      <c r="H8" s="158"/>
      <c r="I8" s="158"/>
      <c r="J8" s="159"/>
    </row>
    <row r="9" spans="1:10" ht="20.100000000000001" customHeight="1" thickBot="1" x14ac:dyDescent="0.3">
      <c r="A9" s="138" t="s">
        <v>74</v>
      </c>
      <c r="B9" s="139"/>
      <c r="C9" s="139"/>
      <c r="D9" s="139"/>
      <c r="E9" s="139"/>
      <c r="F9" s="139"/>
      <c r="G9" s="139"/>
      <c r="H9" s="139"/>
      <c r="I9" s="139"/>
      <c r="J9" s="140"/>
    </row>
    <row r="10" spans="1:10" ht="20.100000000000001" customHeight="1" x14ac:dyDescent="0.25">
      <c r="A10" s="125" t="s">
        <v>75</v>
      </c>
      <c r="B10" s="126"/>
      <c r="C10" s="126"/>
      <c r="D10" s="126"/>
      <c r="E10" s="126"/>
      <c r="F10" s="126"/>
      <c r="G10" s="126"/>
      <c r="H10" s="141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1"/>
      <c r="J10" s="142"/>
    </row>
    <row r="11" spans="1:10" ht="39.950000000000003" customHeight="1" x14ac:dyDescent="0.25">
      <c r="A11" s="150" t="s">
        <v>162</v>
      </c>
      <c r="B11" s="151"/>
      <c r="C11" s="151"/>
      <c r="D11" s="151"/>
      <c r="E11" s="151"/>
      <c r="F11" s="151"/>
      <c r="G11" s="151"/>
      <c r="H11" s="151"/>
      <c r="I11" s="152"/>
      <c r="J11" s="43" t="s">
        <v>117</v>
      </c>
    </row>
    <row r="12" spans="1:10" ht="30" customHeight="1" x14ac:dyDescent="0.25">
      <c r="A12" s="129" t="s">
        <v>153</v>
      </c>
      <c r="B12" s="130"/>
      <c r="C12" s="130"/>
      <c r="D12" s="130"/>
      <c r="E12" s="130"/>
      <c r="F12" s="130"/>
      <c r="G12" s="130"/>
      <c r="H12" s="130"/>
      <c r="I12" s="160"/>
      <c r="J12" s="45"/>
    </row>
    <row r="13" spans="1:10" ht="30" customHeight="1" x14ac:dyDescent="0.25">
      <c r="A13" s="129" t="s">
        <v>154</v>
      </c>
      <c r="B13" s="130"/>
      <c r="C13" s="130"/>
      <c r="D13" s="130"/>
      <c r="E13" s="130"/>
      <c r="F13" s="130"/>
      <c r="G13" s="130"/>
      <c r="H13" s="130"/>
      <c r="I13" s="160"/>
      <c r="J13" s="45"/>
    </row>
    <row r="14" spans="1:10" ht="30" customHeight="1" x14ac:dyDescent="0.25">
      <c r="A14" s="129" t="s">
        <v>155</v>
      </c>
      <c r="B14" s="130"/>
      <c r="C14" s="130"/>
      <c r="D14" s="130"/>
      <c r="E14" s="130"/>
      <c r="F14" s="130"/>
      <c r="G14" s="130"/>
      <c r="H14" s="130"/>
      <c r="I14" s="160"/>
      <c r="J14" s="45"/>
    </row>
    <row r="15" spans="1:10" ht="30" customHeight="1" x14ac:dyDescent="0.25">
      <c r="A15" s="129" t="s">
        <v>156</v>
      </c>
      <c r="B15" s="130"/>
      <c r="C15" s="130"/>
      <c r="D15" s="130"/>
      <c r="E15" s="130"/>
      <c r="F15" s="130"/>
      <c r="G15" s="130"/>
      <c r="H15" s="130"/>
      <c r="I15" s="160"/>
      <c r="J15" s="45"/>
    </row>
    <row r="16" spans="1:10" ht="30" customHeight="1" x14ac:dyDescent="0.25">
      <c r="A16" s="129" t="s">
        <v>157</v>
      </c>
      <c r="B16" s="130"/>
      <c r="C16" s="130"/>
      <c r="D16" s="130"/>
      <c r="E16" s="130"/>
      <c r="F16" s="130"/>
      <c r="G16" s="130"/>
      <c r="H16" s="130"/>
      <c r="I16" s="160"/>
      <c r="J16" s="45"/>
    </row>
    <row r="17" spans="1:10" ht="30" customHeight="1" x14ac:dyDescent="0.25">
      <c r="A17" s="129" t="s">
        <v>158</v>
      </c>
      <c r="B17" s="130"/>
      <c r="C17" s="130"/>
      <c r="D17" s="130"/>
      <c r="E17" s="130"/>
      <c r="F17" s="130"/>
      <c r="G17" s="130"/>
      <c r="H17" s="130"/>
      <c r="I17" s="160"/>
      <c r="J17" s="45"/>
    </row>
    <row r="18" spans="1:10" ht="30" customHeight="1" x14ac:dyDescent="0.25">
      <c r="A18" s="129" t="s">
        <v>161</v>
      </c>
      <c r="B18" s="130"/>
      <c r="C18" s="130"/>
      <c r="D18" s="130"/>
      <c r="E18" s="130"/>
      <c r="F18" s="130"/>
      <c r="G18" s="130"/>
      <c r="H18" s="130"/>
      <c r="I18" s="160"/>
      <c r="J18" s="45"/>
    </row>
    <row r="19" spans="1:10" ht="30" customHeight="1" x14ac:dyDescent="0.25">
      <c r="A19" s="129" t="s">
        <v>159</v>
      </c>
      <c r="B19" s="130"/>
      <c r="C19" s="130"/>
      <c r="D19" s="130"/>
      <c r="E19" s="130"/>
      <c r="F19" s="130"/>
      <c r="G19" s="130"/>
      <c r="H19" s="130"/>
      <c r="I19" s="160"/>
      <c r="J19" s="45"/>
    </row>
    <row r="20" spans="1:10" ht="30" customHeight="1" thickBot="1" x14ac:dyDescent="0.3">
      <c r="A20" s="133" t="s">
        <v>160</v>
      </c>
      <c r="B20" s="134"/>
      <c r="C20" s="134"/>
      <c r="D20" s="134"/>
      <c r="E20" s="134"/>
      <c r="F20" s="134"/>
      <c r="G20" s="134"/>
      <c r="H20" s="134"/>
      <c r="I20" s="161"/>
      <c r="J20" s="41"/>
    </row>
    <row r="21" spans="1:10" ht="20.100000000000001" customHeight="1" x14ac:dyDescent="0.25">
      <c r="A21" s="125" t="s">
        <v>76</v>
      </c>
      <c r="B21" s="126"/>
      <c r="C21" s="126"/>
      <c r="D21" s="126"/>
      <c r="E21" s="126"/>
      <c r="F21" s="126"/>
      <c r="G21" s="126"/>
      <c r="H21" s="141" t="str">
        <f>+IF(AND(J23="No aplica",J24="No aplica",J25="No aplica",J26="No aplica",J27="No aplica",J28="No aplica",J29="No aplica",J30="No aplica",J31="No aplica",J32="No aplica"),"No aplica",IF(OR(J23="",J24="",J25="",J26="",J27="",J28="",J29="",J30="",J31="",J32=""),"Valide todas las variables",IF(OR(J23="No",J24="No",J25="No",J26="No",J27="No",J28="No",J29="No",J30="No",J31="No",J32="No"),"No cumple","Cumple")))</f>
        <v>Valide todas las variables</v>
      </c>
      <c r="I21" s="141"/>
      <c r="J21" s="142"/>
    </row>
    <row r="22" spans="1:10" ht="66.75" customHeight="1" thickBot="1" x14ac:dyDescent="0.3">
      <c r="A22" s="153" t="s">
        <v>163</v>
      </c>
      <c r="B22" s="154"/>
      <c r="C22" s="154"/>
      <c r="D22" s="154"/>
      <c r="E22" s="154"/>
      <c r="F22" s="154"/>
      <c r="G22" s="154"/>
      <c r="H22" s="154"/>
      <c r="I22" s="155"/>
      <c r="J22" s="60" t="s">
        <v>117</v>
      </c>
    </row>
    <row r="23" spans="1:10" ht="20.100000000000001" customHeight="1" x14ac:dyDescent="0.25">
      <c r="A23" s="129" t="s">
        <v>211</v>
      </c>
      <c r="B23" s="130"/>
      <c r="C23" s="130"/>
      <c r="D23" s="130"/>
      <c r="E23" s="130"/>
      <c r="F23" s="130"/>
      <c r="G23" s="130"/>
      <c r="H23" s="130"/>
      <c r="I23" s="61">
        <v>2</v>
      </c>
      <c r="J23" s="50"/>
    </row>
    <row r="24" spans="1:10" ht="20.100000000000001" customHeight="1" x14ac:dyDescent="0.25">
      <c r="A24" s="129" t="s">
        <v>212</v>
      </c>
      <c r="B24" s="130"/>
      <c r="C24" s="130"/>
      <c r="D24" s="130"/>
      <c r="E24" s="130"/>
      <c r="F24" s="130"/>
      <c r="G24" s="130"/>
      <c r="H24" s="130"/>
      <c r="I24" s="62">
        <v>2</v>
      </c>
      <c r="J24" s="50"/>
    </row>
    <row r="25" spans="1:10" ht="20.100000000000001" customHeight="1" x14ac:dyDescent="0.25">
      <c r="A25" s="129" t="s">
        <v>213</v>
      </c>
      <c r="B25" s="130"/>
      <c r="C25" s="130"/>
      <c r="D25" s="130"/>
      <c r="E25" s="130"/>
      <c r="F25" s="130"/>
      <c r="G25" s="130"/>
      <c r="H25" s="130"/>
      <c r="I25" s="62">
        <v>2</v>
      </c>
      <c r="J25" s="50"/>
    </row>
    <row r="26" spans="1:10" ht="20.100000000000001" customHeight="1" x14ac:dyDescent="0.25">
      <c r="A26" s="129" t="s">
        <v>214</v>
      </c>
      <c r="B26" s="130"/>
      <c r="C26" s="130"/>
      <c r="D26" s="130"/>
      <c r="E26" s="130"/>
      <c r="F26" s="130"/>
      <c r="G26" s="130"/>
      <c r="H26" s="130"/>
      <c r="I26" s="62">
        <v>2</v>
      </c>
      <c r="J26" s="50"/>
    </row>
    <row r="27" spans="1:10" ht="20.100000000000001" customHeight="1" x14ac:dyDescent="0.25">
      <c r="A27" s="129" t="s">
        <v>215</v>
      </c>
      <c r="B27" s="130"/>
      <c r="C27" s="130"/>
      <c r="D27" s="130"/>
      <c r="E27" s="130"/>
      <c r="F27" s="130"/>
      <c r="G27" s="130"/>
      <c r="H27" s="130"/>
      <c r="I27" s="62">
        <v>2</v>
      </c>
      <c r="J27" s="50"/>
    </row>
    <row r="28" spans="1:10" ht="20.100000000000001" customHeight="1" x14ac:dyDescent="0.25">
      <c r="A28" s="129" t="s">
        <v>216</v>
      </c>
      <c r="B28" s="130"/>
      <c r="C28" s="130"/>
      <c r="D28" s="130"/>
      <c r="E28" s="130"/>
      <c r="F28" s="130"/>
      <c r="G28" s="130"/>
      <c r="H28" s="130"/>
      <c r="I28" s="62">
        <v>1</v>
      </c>
      <c r="J28" s="50"/>
    </row>
    <row r="29" spans="1:10" ht="20.100000000000001" customHeight="1" x14ac:dyDescent="0.25">
      <c r="A29" s="129" t="s">
        <v>217</v>
      </c>
      <c r="B29" s="130"/>
      <c r="C29" s="130"/>
      <c r="D29" s="130"/>
      <c r="E29" s="130"/>
      <c r="F29" s="130"/>
      <c r="G29" s="130"/>
      <c r="H29" s="130"/>
      <c r="I29" s="62">
        <v>1</v>
      </c>
      <c r="J29" s="50"/>
    </row>
    <row r="30" spans="1:10" ht="20.100000000000001" customHeight="1" x14ac:dyDescent="0.25">
      <c r="A30" s="129" t="s">
        <v>164</v>
      </c>
      <c r="B30" s="130"/>
      <c r="C30" s="130"/>
      <c r="D30" s="130"/>
      <c r="E30" s="130"/>
      <c r="F30" s="130"/>
      <c r="G30" s="130"/>
      <c r="H30" s="130"/>
      <c r="I30" s="62">
        <v>1</v>
      </c>
      <c r="J30" s="50"/>
    </row>
    <row r="31" spans="1:10" ht="20.100000000000001" customHeight="1" x14ac:dyDescent="0.25">
      <c r="A31" s="129" t="s">
        <v>218</v>
      </c>
      <c r="B31" s="130"/>
      <c r="C31" s="130"/>
      <c r="D31" s="130"/>
      <c r="E31" s="130"/>
      <c r="F31" s="130"/>
      <c r="G31" s="130"/>
      <c r="H31" s="130"/>
      <c r="I31" s="62">
        <v>1</v>
      </c>
      <c r="J31" s="50"/>
    </row>
    <row r="32" spans="1:10" ht="20.100000000000001" customHeight="1" thickBot="1" x14ac:dyDescent="0.3">
      <c r="A32" s="129" t="s">
        <v>219</v>
      </c>
      <c r="B32" s="130"/>
      <c r="C32" s="130"/>
      <c r="D32" s="130"/>
      <c r="E32" s="130"/>
      <c r="F32" s="130"/>
      <c r="G32" s="130"/>
      <c r="H32" s="130"/>
      <c r="I32" s="62">
        <v>1</v>
      </c>
      <c r="J32" s="50"/>
    </row>
    <row r="33" spans="1:10" ht="20.100000000000001" customHeight="1" x14ac:dyDescent="0.25">
      <c r="A33" s="125" t="s">
        <v>116</v>
      </c>
      <c r="B33" s="126"/>
      <c r="C33" s="126"/>
      <c r="D33" s="126"/>
      <c r="E33" s="126"/>
      <c r="F33" s="126"/>
      <c r="G33" s="126"/>
      <c r="H33" s="141" t="str">
        <f>+IF(AND(J35="No aplica",J36="No aplica",J37="No aplica",J38="No aplica",J39="No aplica",J40="No aplica"),"No aplica",IF(OR(J35="",J36="",J37="",J38="",J39="",J40=""),"Valide todas las variables",IF(OR(J35="No",J36="No",J37="No",J38="No",J39="No",J40="No"),"No cumple","Cumple")))</f>
        <v>Valide todas las variables</v>
      </c>
      <c r="I33" s="141"/>
      <c r="J33" s="142"/>
    </row>
    <row r="34" spans="1:10" ht="39.950000000000003" customHeight="1" x14ac:dyDescent="0.25">
      <c r="A34" s="150" t="s">
        <v>165</v>
      </c>
      <c r="B34" s="151"/>
      <c r="C34" s="151"/>
      <c r="D34" s="151"/>
      <c r="E34" s="151"/>
      <c r="F34" s="151"/>
      <c r="G34" s="151"/>
      <c r="H34" s="151"/>
      <c r="I34" s="152"/>
      <c r="J34" s="43" t="s">
        <v>117</v>
      </c>
    </row>
    <row r="35" spans="1:10" ht="30" customHeight="1" x14ac:dyDescent="0.25">
      <c r="A35" s="129" t="s">
        <v>166</v>
      </c>
      <c r="B35" s="130"/>
      <c r="C35" s="130"/>
      <c r="D35" s="130"/>
      <c r="E35" s="130"/>
      <c r="F35" s="130"/>
      <c r="G35" s="130"/>
      <c r="H35" s="130"/>
      <c r="I35" s="160"/>
      <c r="J35" s="45"/>
    </row>
    <row r="36" spans="1:10" ht="30" customHeight="1" x14ac:dyDescent="0.25">
      <c r="A36" s="129" t="s">
        <v>77</v>
      </c>
      <c r="B36" s="130"/>
      <c r="C36" s="130"/>
      <c r="D36" s="130"/>
      <c r="E36" s="130"/>
      <c r="F36" s="130"/>
      <c r="G36" s="130"/>
      <c r="H36" s="130"/>
      <c r="I36" s="160"/>
      <c r="J36" s="45"/>
    </row>
    <row r="37" spans="1:10" ht="30" customHeight="1" x14ac:dyDescent="0.25">
      <c r="A37" s="129" t="s">
        <v>167</v>
      </c>
      <c r="B37" s="130"/>
      <c r="C37" s="130"/>
      <c r="D37" s="130"/>
      <c r="E37" s="130"/>
      <c r="F37" s="130"/>
      <c r="G37" s="130"/>
      <c r="H37" s="130"/>
      <c r="I37" s="160"/>
      <c r="J37" s="45"/>
    </row>
    <row r="38" spans="1:10" ht="30" customHeight="1" x14ac:dyDescent="0.25">
      <c r="A38" s="129" t="s">
        <v>168</v>
      </c>
      <c r="B38" s="130"/>
      <c r="C38" s="130"/>
      <c r="D38" s="130"/>
      <c r="E38" s="130"/>
      <c r="F38" s="130"/>
      <c r="G38" s="130"/>
      <c r="H38" s="130"/>
      <c r="I38" s="160"/>
      <c r="J38" s="45"/>
    </row>
    <row r="39" spans="1:10" ht="30" customHeight="1" x14ac:dyDescent="0.25">
      <c r="A39" s="129" t="s">
        <v>169</v>
      </c>
      <c r="B39" s="130"/>
      <c r="C39" s="130"/>
      <c r="D39" s="130"/>
      <c r="E39" s="130"/>
      <c r="F39" s="130"/>
      <c r="G39" s="130"/>
      <c r="H39" s="130"/>
      <c r="I39" s="160"/>
      <c r="J39" s="45"/>
    </row>
    <row r="40" spans="1:10" ht="30" customHeight="1" thickBot="1" x14ac:dyDescent="0.3">
      <c r="A40" s="133" t="s">
        <v>170</v>
      </c>
      <c r="B40" s="134"/>
      <c r="C40" s="134"/>
      <c r="D40" s="134"/>
      <c r="E40" s="134"/>
      <c r="F40" s="134"/>
      <c r="G40" s="134"/>
      <c r="H40" s="134"/>
      <c r="I40" s="161"/>
      <c r="J40" s="41"/>
    </row>
    <row r="41" spans="1:10" ht="20.100000000000001" customHeight="1" x14ac:dyDescent="0.25">
      <c r="A41" s="125" t="s">
        <v>78</v>
      </c>
      <c r="B41" s="126"/>
      <c r="C41" s="126"/>
      <c r="D41" s="126"/>
      <c r="E41" s="126"/>
      <c r="F41" s="126"/>
      <c r="G41" s="126"/>
      <c r="H41" s="141" t="str">
        <f>+IF(AND(J43="No aplica",J44="No aplica",J45="No aplica",J46="No aplica",J47="No aplica",J48="No aplica",J49="No aplica",J50="No aplica",J51="No aplica",J52="No aplica",J54="No aplica",J55="No aplica",J56="No aplica",J57="No aplica",J58="No aplica",J59="No aplica"),"No aplica",IF(OR(J43="",J44="",J45="",J46="",J47="",J48="",J49="",J50="",J51="",J52="",J54="",J55="",J56="",J57="",J58="",J59=""),"Valide todas las variables",IF(OR(J43="No",J44="No",J45="No",J46="No",J47="No",J48="No",J49="No",J50="No",J51="No",J52="No",J54="No",J55="No",J56="No",J57="No",J58="No",J59="No"),"No cumple","Cumple")))</f>
        <v>Valide todas las variables</v>
      </c>
      <c r="I41" s="141"/>
      <c r="J41" s="142"/>
    </row>
    <row r="42" spans="1:10" ht="39.950000000000003" customHeight="1" x14ac:dyDescent="0.25">
      <c r="A42" s="150" t="s">
        <v>79</v>
      </c>
      <c r="B42" s="151"/>
      <c r="C42" s="151"/>
      <c r="D42" s="151"/>
      <c r="E42" s="151"/>
      <c r="F42" s="151"/>
      <c r="G42" s="151"/>
      <c r="H42" s="151"/>
      <c r="I42" s="152"/>
      <c r="J42" s="43" t="s">
        <v>117</v>
      </c>
    </row>
    <row r="43" spans="1:10" ht="30" customHeight="1" x14ac:dyDescent="0.25">
      <c r="A43" s="129" t="s">
        <v>83</v>
      </c>
      <c r="B43" s="130"/>
      <c r="C43" s="130"/>
      <c r="D43" s="130"/>
      <c r="E43" s="130"/>
      <c r="F43" s="130"/>
      <c r="G43" s="130"/>
      <c r="H43" s="130"/>
      <c r="I43" s="160"/>
      <c r="J43" s="45"/>
    </row>
    <row r="44" spans="1:10" ht="30" customHeight="1" x14ac:dyDescent="0.25">
      <c r="A44" s="129" t="s">
        <v>171</v>
      </c>
      <c r="B44" s="130"/>
      <c r="C44" s="130"/>
      <c r="D44" s="130"/>
      <c r="E44" s="130"/>
      <c r="F44" s="130"/>
      <c r="G44" s="130"/>
      <c r="H44" s="130"/>
      <c r="I44" s="160"/>
      <c r="J44" s="45"/>
    </row>
    <row r="45" spans="1:10" ht="30" customHeight="1" x14ac:dyDescent="0.25">
      <c r="A45" s="129" t="s">
        <v>81</v>
      </c>
      <c r="B45" s="130"/>
      <c r="C45" s="130"/>
      <c r="D45" s="130"/>
      <c r="E45" s="130"/>
      <c r="F45" s="130"/>
      <c r="G45" s="130"/>
      <c r="H45" s="130"/>
      <c r="I45" s="160"/>
      <c r="J45" s="45"/>
    </row>
    <row r="46" spans="1:10" ht="30" customHeight="1" x14ac:dyDescent="0.25">
      <c r="A46" s="129" t="s">
        <v>220</v>
      </c>
      <c r="B46" s="130"/>
      <c r="C46" s="130"/>
      <c r="D46" s="130"/>
      <c r="E46" s="130"/>
      <c r="F46" s="130"/>
      <c r="G46" s="130"/>
      <c r="H46" s="130"/>
      <c r="I46" s="160"/>
      <c r="J46" s="45"/>
    </row>
    <row r="47" spans="1:10" ht="30" customHeight="1" x14ac:dyDescent="0.25">
      <c r="A47" s="129" t="s">
        <v>82</v>
      </c>
      <c r="B47" s="130"/>
      <c r="C47" s="130"/>
      <c r="D47" s="130"/>
      <c r="E47" s="130"/>
      <c r="F47" s="130"/>
      <c r="G47" s="130"/>
      <c r="H47" s="130"/>
      <c r="I47" s="160"/>
      <c r="J47" s="45"/>
    </row>
    <row r="48" spans="1:10" ht="30" customHeight="1" x14ac:dyDescent="0.25">
      <c r="A48" s="129" t="s">
        <v>173</v>
      </c>
      <c r="B48" s="130"/>
      <c r="C48" s="130"/>
      <c r="D48" s="130"/>
      <c r="E48" s="130"/>
      <c r="F48" s="130"/>
      <c r="G48" s="130"/>
      <c r="H48" s="130"/>
      <c r="I48" s="160"/>
      <c r="J48" s="45"/>
    </row>
    <row r="49" spans="1:10" ht="30" customHeight="1" x14ac:dyDescent="0.25">
      <c r="A49" s="129" t="s">
        <v>80</v>
      </c>
      <c r="B49" s="130"/>
      <c r="C49" s="130"/>
      <c r="D49" s="130"/>
      <c r="E49" s="130"/>
      <c r="F49" s="130"/>
      <c r="G49" s="130"/>
      <c r="H49" s="130"/>
      <c r="I49" s="160"/>
      <c r="J49" s="45"/>
    </row>
    <row r="50" spans="1:10" ht="30" customHeight="1" x14ac:dyDescent="0.25">
      <c r="A50" s="129" t="s">
        <v>172</v>
      </c>
      <c r="B50" s="130"/>
      <c r="C50" s="130"/>
      <c r="D50" s="130"/>
      <c r="E50" s="130"/>
      <c r="F50" s="130"/>
      <c r="G50" s="130"/>
      <c r="H50" s="130"/>
      <c r="I50" s="160"/>
      <c r="J50" s="45"/>
    </row>
    <row r="51" spans="1:10" ht="30" customHeight="1" x14ac:dyDescent="0.25">
      <c r="A51" s="129" t="s">
        <v>221</v>
      </c>
      <c r="B51" s="130"/>
      <c r="C51" s="130"/>
      <c r="D51" s="130"/>
      <c r="E51" s="130"/>
      <c r="F51" s="130"/>
      <c r="G51" s="130"/>
      <c r="H51" s="130"/>
      <c r="I51" s="160"/>
      <c r="J51" s="45"/>
    </row>
    <row r="52" spans="1:10" ht="30" customHeight="1" x14ac:dyDescent="0.25">
      <c r="A52" s="129" t="s">
        <v>174</v>
      </c>
      <c r="B52" s="130"/>
      <c r="C52" s="130"/>
      <c r="D52" s="130"/>
      <c r="E52" s="130"/>
      <c r="F52" s="130"/>
      <c r="G52" s="130"/>
      <c r="H52" s="130"/>
      <c r="I52" s="160"/>
      <c r="J52" s="45"/>
    </row>
    <row r="53" spans="1:10" ht="39.950000000000003" customHeight="1" x14ac:dyDescent="0.25">
      <c r="A53" s="150" t="s">
        <v>84</v>
      </c>
      <c r="B53" s="151"/>
      <c r="C53" s="151"/>
      <c r="D53" s="151"/>
      <c r="E53" s="151"/>
      <c r="F53" s="151"/>
      <c r="G53" s="151"/>
      <c r="H53" s="151"/>
      <c r="I53" s="152"/>
      <c r="J53" s="43" t="s">
        <v>117</v>
      </c>
    </row>
    <row r="54" spans="1:10" ht="30" customHeight="1" x14ac:dyDescent="0.25">
      <c r="A54" s="129" t="s">
        <v>85</v>
      </c>
      <c r="B54" s="130"/>
      <c r="C54" s="130"/>
      <c r="D54" s="130"/>
      <c r="E54" s="130"/>
      <c r="F54" s="130"/>
      <c r="G54" s="130"/>
      <c r="H54" s="130"/>
      <c r="I54" s="160"/>
      <c r="J54" s="45"/>
    </row>
    <row r="55" spans="1:10" ht="30" customHeight="1" x14ac:dyDescent="0.25">
      <c r="A55" s="129" t="s">
        <v>175</v>
      </c>
      <c r="B55" s="130"/>
      <c r="C55" s="130"/>
      <c r="D55" s="130"/>
      <c r="E55" s="130"/>
      <c r="F55" s="130"/>
      <c r="G55" s="130"/>
      <c r="H55" s="130" t="s">
        <v>177</v>
      </c>
      <c r="I55" s="160"/>
      <c r="J55" s="45"/>
    </row>
    <row r="56" spans="1:10" ht="30" customHeight="1" x14ac:dyDescent="0.25">
      <c r="A56" s="129" t="s">
        <v>176</v>
      </c>
      <c r="B56" s="130"/>
      <c r="C56" s="130"/>
      <c r="D56" s="130"/>
      <c r="E56" s="130"/>
      <c r="F56" s="130"/>
      <c r="G56" s="130"/>
      <c r="H56" s="130" t="s">
        <v>178</v>
      </c>
      <c r="I56" s="160"/>
      <c r="J56" s="45"/>
    </row>
    <row r="57" spans="1:10" ht="30" customHeight="1" x14ac:dyDescent="0.25">
      <c r="A57" s="129" t="s">
        <v>86</v>
      </c>
      <c r="B57" s="130"/>
      <c r="C57" s="130"/>
      <c r="D57" s="130"/>
      <c r="E57" s="130"/>
      <c r="F57" s="130"/>
      <c r="G57" s="130"/>
      <c r="H57" s="130" t="s">
        <v>179</v>
      </c>
      <c r="I57" s="160"/>
      <c r="J57" s="45"/>
    </row>
    <row r="58" spans="1:10" ht="30" customHeight="1" x14ac:dyDescent="0.25">
      <c r="A58" s="129" t="s">
        <v>222</v>
      </c>
      <c r="B58" s="130"/>
      <c r="C58" s="130"/>
      <c r="D58" s="130"/>
      <c r="E58" s="130"/>
      <c r="F58" s="130"/>
      <c r="G58" s="130"/>
      <c r="H58" s="130"/>
      <c r="I58" s="160"/>
      <c r="J58" s="63"/>
    </row>
    <row r="59" spans="1:10" ht="30" customHeight="1" thickBot="1" x14ac:dyDescent="0.3">
      <c r="A59" s="133" t="s">
        <v>223</v>
      </c>
      <c r="B59" s="134"/>
      <c r="C59" s="134"/>
      <c r="D59" s="134"/>
      <c r="E59" s="134"/>
      <c r="F59" s="134"/>
      <c r="G59" s="134"/>
      <c r="H59" s="134" t="s">
        <v>180</v>
      </c>
      <c r="I59" s="161"/>
      <c r="J59" s="41"/>
    </row>
    <row r="60" spans="1:10" ht="20.100000000000001" customHeight="1" x14ac:dyDescent="0.25">
      <c r="A60" s="125" t="s">
        <v>241</v>
      </c>
      <c r="B60" s="126"/>
      <c r="C60" s="126"/>
      <c r="D60" s="126"/>
      <c r="E60" s="126"/>
      <c r="F60" s="126"/>
      <c r="G60" s="126"/>
      <c r="H60" s="141" t="str">
        <f>+IF(AND(J62="No aplica",J63="No aplica",J64="No aplica",J65="No aplica",J66="No aplica",J68="No aplica",J69="No aplica",J70="No aplica",J71="No aplica",J72="No aplica",J73="No aplica",J74="No aplica",J75="No aplica",J76="No aplica",J77="No aplica",J78="No aplica",J79="No aplica",J80="No aplica",J81="No aplica"),"No aplica",IF(OR(J62="",J63="",J64="",J65="",J66="",J68="",J69="",J70="",J71="",J72="",J73="",J74="",J75="",J76="",J77="",J78="",J79="",J80="",J81=""),"Valide todas las variables",IF(OR(J62="No",J63="No",J64="No",J65="No",J66="No",J68="No",J69="No",J70="No",J71="No",J72="No",J73="No",J74="No",J75="No",J76="No",J77="No",J78="No",J79="No",J80="No",J81="No"),"No cumple","Cumple")))</f>
        <v>Valide todas las variables</v>
      </c>
      <c r="I60" s="141"/>
      <c r="J60" s="142"/>
    </row>
    <row r="61" spans="1:10" ht="39.950000000000003" customHeight="1" x14ac:dyDescent="0.25">
      <c r="A61" s="150" t="s">
        <v>182</v>
      </c>
      <c r="B61" s="151"/>
      <c r="C61" s="151"/>
      <c r="D61" s="151"/>
      <c r="E61" s="151"/>
      <c r="F61" s="151"/>
      <c r="G61" s="151"/>
      <c r="H61" s="151"/>
      <c r="I61" s="152"/>
      <c r="J61" s="43" t="s">
        <v>117</v>
      </c>
    </row>
    <row r="62" spans="1:10" ht="30" customHeight="1" x14ac:dyDescent="0.25">
      <c r="A62" s="129" t="s">
        <v>225</v>
      </c>
      <c r="B62" s="130"/>
      <c r="C62" s="130"/>
      <c r="D62" s="130"/>
      <c r="E62" s="130"/>
      <c r="F62" s="130"/>
      <c r="G62" s="131" t="s">
        <v>230</v>
      </c>
      <c r="H62" s="131"/>
      <c r="I62" s="131"/>
      <c r="J62" s="45"/>
    </row>
    <row r="63" spans="1:10" ht="30" customHeight="1" x14ac:dyDescent="0.25">
      <c r="A63" s="129" t="s">
        <v>226</v>
      </c>
      <c r="B63" s="130"/>
      <c r="C63" s="130"/>
      <c r="D63" s="130"/>
      <c r="E63" s="130"/>
      <c r="F63" s="130"/>
      <c r="G63" s="131" t="s">
        <v>231</v>
      </c>
      <c r="H63" s="131"/>
      <c r="I63" s="131" t="s">
        <v>197</v>
      </c>
      <c r="J63" s="45"/>
    </row>
    <row r="64" spans="1:10" ht="30" customHeight="1" x14ac:dyDescent="0.25">
      <c r="A64" s="129" t="s">
        <v>227</v>
      </c>
      <c r="B64" s="130"/>
      <c r="C64" s="130"/>
      <c r="D64" s="130"/>
      <c r="E64" s="130"/>
      <c r="F64" s="130"/>
      <c r="G64" s="131" t="s">
        <v>232</v>
      </c>
      <c r="H64" s="131"/>
      <c r="I64" s="131" t="s">
        <v>197</v>
      </c>
      <c r="J64" s="45"/>
    </row>
    <row r="65" spans="1:10" ht="30" customHeight="1" x14ac:dyDescent="0.25">
      <c r="A65" s="129" t="s">
        <v>228</v>
      </c>
      <c r="B65" s="130"/>
      <c r="C65" s="130"/>
      <c r="D65" s="130"/>
      <c r="E65" s="130"/>
      <c r="F65" s="130"/>
      <c r="G65" s="131" t="s">
        <v>233</v>
      </c>
      <c r="H65" s="131"/>
      <c r="I65" s="131" t="s">
        <v>198</v>
      </c>
      <c r="J65" s="45"/>
    </row>
    <row r="66" spans="1:10" ht="30" customHeight="1" x14ac:dyDescent="0.25">
      <c r="A66" s="129" t="s">
        <v>229</v>
      </c>
      <c r="B66" s="130"/>
      <c r="C66" s="130"/>
      <c r="D66" s="130"/>
      <c r="E66" s="130"/>
      <c r="F66" s="130"/>
      <c r="G66" s="131" t="s">
        <v>234</v>
      </c>
      <c r="H66" s="131"/>
      <c r="I66" s="131" t="s">
        <v>199</v>
      </c>
      <c r="J66" s="45"/>
    </row>
    <row r="67" spans="1:10" ht="30" customHeight="1" x14ac:dyDescent="0.25">
      <c r="A67" s="150" t="s">
        <v>224</v>
      </c>
      <c r="B67" s="151"/>
      <c r="C67" s="151"/>
      <c r="D67" s="151"/>
      <c r="E67" s="151"/>
      <c r="F67" s="151"/>
      <c r="G67" s="151"/>
      <c r="H67" s="151"/>
      <c r="I67" s="152"/>
      <c r="J67" s="43" t="s">
        <v>117</v>
      </c>
    </row>
    <row r="68" spans="1:10" ht="30" customHeight="1" x14ac:dyDescent="0.25">
      <c r="A68" s="129" t="s">
        <v>183</v>
      </c>
      <c r="B68" s="130"/>
      <c r="C68" s="130"/>
      <c r="D68" s="130"/>
      <c r="E68" s="130"/>
      <c r="F68" s="130"/>
      <c r="G68" s="131" t="s">
        <v>235</v>
      </c>
      <c r="H68" s="131"/>
      <c r="I68" s="131" t="s">
        <v>200</v>
      </c>
      <c r="J68" s="45"/>
    </row>
    <row r="69" spans="1:10" ht="30" customHeight="1" x14ac:dyDescent="0.25">
      <c r="A69" s="129" t="s">
        <v>184</v>
      </c>
      <c r="B69" s="130"/>
      <c r="C69" s="130"/>
      <c r="D69" s="130"/>
      <c r="E69" s="130"/>
      <c r="F69" s="130"/>
      <c r="G69" s="131" t="s">
        <v>236</v>
      </c>
      <c r="H69" s="131"/>
      <c r="I69" s="131" t="s">
        <v>201</v>
      </c>
      <c r="J69" s="45"/>
    </row>
    <row r="70" spans="1:10" ht="30" customHeight="1" x14ac:dyDescent="0.25">
      <c r="A70" s="129" t="s">
        <v>185</v>
      </c>
      <c r="B70" s="130"/>
      <c r="C70" s="130"/>
      <c r="D70" s="130"/>
      <c r="E70" s="130"/>
      <c r="F70" s="130"/>
      <c r="G70" s="131" t="s">
        <v>236</v>
      </c>
      <c r="H70" s="131"/>
      <c r="I70" s="131" t="s">
        <v>201</v>
      </c>
      <c r="J70" s="63"/>
    </row>
    <row r="71" spans="1:10" ht="30" customHeight="1" x14ac:dyDescent="0.25">
      <c r="A71" s="129" t="s">
        <v>186</v>
      </c>
      <c r="B71" s="130"/>
      <c r="C71" s="130"/>
      <c r="D71" s="130"/>
      <c r="E71" s="130"/>
      <c r="F71" s="130"/>
      <c r="G71" s="131" t="s">
        <v>236</v>
      </c>
      <c r="H71" s="131"/>
      <c r="I71" s="131" t="s">
        <v>201</v>
      </c>
      <c r="J71" s="63"/>
    </row>
    <row r="72" spans="1:10" ht="30" customHeight="1" x14ac:dyDescent="0.25">
      <c r="A72" s="129" t="s">
        <v>187</v>
      </c>
      <c r="B72" s="130"/>
      <c r="C72" s="130"/>
      <c r="D72" s="130"/>
      <c r="E72" s="130"/>
      <c r="F72" s="130"/>
      <c r="G72" s="131" t="s">
        <v>237</v>
      </c>
      <c r="H72" s="131"/>
      <c r="I72" s="131" t="s">
        <v>202</v>
      </c>
      <c r="J72" s="63"/>
    </row>
    <row r="73" spans="1:10" ht="30" customHeight="1" x14ac:dyDescent="0.25">
      <c r="A73" s="129" t="s">
        <v>188</v>
      </c>
      <c r="B73" s="130"/>
      <c r="C73" s="130"/>
      <c r="D73" s="130"/>
      <c r="E73" s="130"/>
      <c r="F73" s="130"/>
      <c r="G73" s="131" t="s">
        <v>240</v>
      </c>
      <c r="H73" s="131"/>
      <c r="I73" s="131" t="s">
        <v>202</v>
      </c>
      <c r="J73" s="63"/>
    </row>
    <row r="74" spans="1:10" ht="30" customHeight="1" x14ac:dyDescent="0.25">
      <c r="A74" s="129" t="s">
        <v>189</v>
      </c>
      <c r="B74" s="130"/>
      <c r="C74" s="130"/>
      <c r="D74" s="130"/>
      <c r="E74" s="130"/>
      <c r="F74" s="130"/>
      <c r="G74" s="131" t="s">
        <v>236</v>
      </c>
      <c r="H74" s="131"/>
      <c r="I74" s="131" t="s">
        <v>201</v>
      </c>
      <c r="J74" s="63"/>
    </row>
    <row r="75" spans="1:10" ht="30" customHeight="1" x14ac:dyDescent="0.25">
      <c r="A75" s="129" t="s">
        <v>190</v>
      </c>
      <c r="B75" s="130"/>
      <c r="C75" s="130"/>
      <c r="D75" s="130"/>
      <c r="E75" s="130"/>
      <c r="F75" s="130"/>
      <c r="G75" s="131" t="s">
        <v>238</v>
      </c>
      <c r="H75" s="131"/>
      <c r="I75" s="131" t="s">
        <v>201</v>
      </c>
      <c r="J75" s="63"/>
    </row>
    <row r="76" spans="1:10" ht="30" customHeight="1" x14ac:dyDescent="0.25">
      <c r="A76" s="129" t="s">
        <v>191</v>
      </c>
      <c r="B76" s="130"/>
      <c r="C76" s="130"/>
      <c r="D76" s="130"/>
      <c r="E76" s="130"/>
      <c r="F76" s="130"/>
      <c r="G76" s="131" t="s">
        <v>238</v>
      </c>
      <c r="H76" s="131"/>
      <c r="I76" s="131" t="s">
        <v>201</v>
      </c>
      <c r="J76" s="63"/>
    </row>
    <row r="77" spans="1:10" ht="30" customHeight="1" x14ac:dyDescent="0.25">
      <c r="A77" s="129" t="s">
        <v>192</v>
      </c>
      <c r="B77" s="130"/>
      <c r="C77" s="130"/>
      <c r="D77" s="130"/>
      <c r="E77" s="130"/>
      <c r="F77" s="130"/>
      <c r="G77" s="131" t="s">
        <v>238</v>
      </c>
      <c r="H77" s="131"/>
      <c r="I77" s="131" t="s">
        <v>201</v>
      </c>
      <c r="J77" s="63"/>
    </row>
    <row r="78" spans="1:10" ht="30" customHeight="1" x14ac:dyDescent="0.25">
      <c r="A78" s="129" t="s">
        <v>193</v>
      </c>
      <c r="B78" s="130"/>
      <c r="C78" s="130"/>
      <c r="D78" s="130"/>
      <c r="E78" s="130"/>
      <c r="F78" s="130"/>
      <c r="G78" s="131" t="s">
        <v>236</v>
      </c>
      <c r="H78" s="131"/>
      <c r="I78" s="131" t="s">
        <v>201</v>
      </c>
      <c r="J78" s="63"/>
    </row>
    <row r="79" spans="1:10" ht="30" customHeight="1" x14ac:dyDescent="0.25">
      <c r="A79" s="129" t="s">
        <v>194</v>
      </c>
      <c r="B79" s="130"/>
      <c r="C79" s="130"/>
      <c r="D79" s="130"/>
      <c r="E79" s="130"/>
      <c r="F79" s="130"/>
      <c r="G79" s="131" t="s">
        <v>239</v>
      </c>
      <c r="H79" s="131"/>
      <c r="I79" s="131" t="s">
        <v>203</v>
      </c>
      <c r="J79" s="63"/>
    </row>
    <row r="80" spans="1:10" ht="30" customHeight="1" x14ac:dyDescent="0.25">
      <c r="A80" s="129" t="s">
        <v>195</v>
      </c>
      <c r="B80" s="130"/>
      <c r="C80" s="130"/>
      <c r="D80" s="130"/>
      <c r="E80" s="130"/>
      <c r="F80" s="130"/>
      <c r="G80" s="131" t="s">
        <v>239</v>
      </c>
      <c r="H80" s="131"/>
      <c r="I80" s="131" t="s">
        <v>203</v>
      </c>
      <c r="J80" s="63"/>
    </row>
    <row r="81" spans="1:10" ht="30" customHeight="1" thickBot="1" x14ac:dyDescent="0.3">
      <c r="A81" s="133" t="s">
        <v>196</v>
      </c>
      <c r="B81" s="134"/>
      <c r="C81" s="134"/>
      <c r="D81" s="134"/>
      <c r="E81" s="134"/>
      <c r="F81" s="134"/>
      <c r="G81" s="132" t="s">
        <v>239</v>
      </c>
      <c r="H81" s="132"/>
      <c r="I81" s="132" t="s">
        <v>203</v>
      </c>
      <c r="J81" s="41"/>
    </row>
    <row r="82" spans="1:10" ht="20.100000000000001" customHeight="1" x14ac:dyDescent="0.25">
      <c r="A82" s="123" t="s">
        <v>210</v>
      </c>
      <c r="B82" s="124"/>
      <c r="C82" s="124"/>
      <c r="D82" s="124"/>
      <c r="E82" s="124"/>
      <c r="F82" s="124"/>
      <c r="G82" s="171"/>
      <c r="H82" s="168" t="str">
        <f>+IF(AND(J84="No aplica",J85="No aplica",J86="No aplica",J87="No aplica"),"No aplica",IF(OR(J84="",J85="",J86="",J87=""),"Valide todas las variables",IF(OR(J84="No",J85="No",J86="No",J87="No"),"No cumple","Cumple")))</f>
        <v>Valide todas las variables</v>
      </c>
      <c r="I82" s="169"/>
      <c r="J82" s="170"/>
    </row>
    <row r="83" spans="1:10" ht="39.950000000000003" customHeight="1" x14ac:dyDescent="0.25">
      <c r="A83" s="150" t="s">
        <v>181</v>
      </c>
      <c r="B83" s="151"/>
      <c r="C83" s="151"/>
      <c r="D83" s="151"/>
      <c r="E83" s="151"/>
      <c r="F83" s="151"/>
      <c r="G83" s="151"/>
      <c r="H83" s="151"/>
      <c r="I83" s="152"/>
      <c r="J83" s="43" t="s">
        <v>117</v>
      </c>
    </row>
    <row r="84" spans="1:10" ht="30" customHeight="1" x14ac:dyDescent="0.25">
      <c r="A84" s="129" t="s">
        <v>204</v>
      </c>
      <c r="B84" s="130"/>
      <c r="C84" s="130"/>
      <c r="D84" s="130"/>
      <c r="E84" s="130"/>
      <c r="F84" s="130"/>
      <c r="G84" s="130"/>
      <c r="H84" s="130"/>
      <c r="I84" s="160"/>
      <c r="J84" s="45"/>
    </row>
    <row r="85" spans="1:10" ht="30" customHeight="1" x14ac:dyDescent="0.25">
      <c r="A85" s="129" t="s">
        <v>205</v>
      </c>
      <c r="B85" s="130"/>
      <c r="C85" s="130"/>
      <c r="D85" s="130"/>
      <c r="E85" s="130"/>
      <c r="F85" s="130"/>
      <c r="G85" s="130"/>
      <c r="H85" s="130"/>
      <c r="I85" s="160"/>
      <c r="J85" s="45"/>
    </row>
    <row r="86" spans="1:10" ht="30" customHeight="1" x14ac:dyDescent="0.25">
      <c r="A86" s="129" t="s">
        <v>206</v>
      </c>
      <c r="B86" s="130"/>
      <c r="C86" s="130"/>
      <c r="D86" s="130"/>
      <c r="E86" s="130"/>
      <c r="F86" s="130"/>
      <c r="G86" s="130"/>
      <c r="H86" s="130"/>
      <c r="I86" s="160"/>
      <c r="J86" s="45"/>
    </row>
    <row r="87" spans="1:10" ht="30" customHeight="1" thickBot="1" x14ac:dyDescent="0.3">
      <c r="A87" s="133" t="s">
        <v>242</v>
      </c>
      <c r="B87" s="134"/>
      <c r="C87" s="134"/>
      <c r="D87" s="134"/>
      <c r="E87" s="134"/>
      <c r="F87" s="134"/>
      <c r="G87" s="134"/>
      <c r="H87" s="134"/>
      <c r="I87" s="161"/>
      <c r="J87" s="41"/>
    </row>
    <row r="88" spans="1:10" ht="50.1" customHeight="1" x14ac:dyDescent="0.25">
      <c r="A88" s="162" t="s">
        <v>207</v>
      </c>
      <c r="B88" s="163"/>
      <c r="C88" s="163"/>
      <c r="D88" s="163"/>
      <c r="E88" s="163"/>
      <c r="F88" s="163"/>
      <c r="G88" s="163"/>
      <c r="H88" s="163"/>
      <c r="I88" s="163"/>
      <c r="J88" s="164"/>
    </row>
    <row r="89" spans="1:10" ht="200.1" customHeight="1" thickBot="1" x14ac:dyDescent="0.3">
      <c r="A89" s="165"/>
      <c r="B89" s="166"/>
      <c r="C89" s="166"/>
      <c r="D89" s="166"/>
      <c r="E89" s="166"/>
      <c r="F89" s="166"/>
      <c r="G89" s="166"/>
      <c r="H89" s="166"/>
      <c r="I89" s="166"/>
      <c r="J89" s="167"/>
    </row>
    <row r="90" spans="1:10" ht="50.1" customHeight="1" x14ac:dyDescent="0.25">
      <c r="A90" s="162" t="s">
        <v>88</v>
      </c>
      <c r="B90" s="163"/>
      <c r="C90" s="163"/>
      <c r="D90" s="163"/>
      <c r="E90" s="163"/>
      <c r="F90" s="163"/>
      <c r="G90" s="163"/>
      <c r="H90" s="163"/>
      <c r="I90" s="163"/>
      <c r="J90" s="164"/>
    </row>
    <row r="91" spans="1:10" ht="200.1" customHeight="1" thickBot="1" x14ac:dyDescent="0.3">
      <c r="A91" s="165"/>
      <c r="B91" s="166"/>
      <c r="C91" s="166"/>
      <c r="D91" s="166"/>
      <c r="E91" s="166"/>
      <c r="F91" s="166"/>
      <c r="G91" s="166"/>
      <c r="H91" s="166"/>
      <c r="I91" s="166"/>
      <c r="J91" s="167"/>
    </row>
  </sheetData>
  <sheetProtection algorithmName="SHA-512" hashValue="g0N/X5fEz0uMyvFeOKD+eFGshLDCeOZwcSQ6sMl1VA2+dnJ/9F5mQ5dEhkA0Wc3C957x0FPU+NO659Hqnfmc1g==" saltValue="6zZLiwpFWzHaNDN29buJ/w==" spinCount="100000" sheet="1" objects="1" scenarios="1"/>
  <mergeCells count="131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5:H25"/>
    <mergeCell ref="A26:H26"/>
    <mergeCell ref="A27:H27"/>
    <mergeCell ref="A28:H28"/>
    <mergeCell ref="A29:H29"/>
    <mergeCell ref="A30:H30"/>
    <mergeCell ref="A20:I20"/>
    <mergeCell ref="A21:G21"/>
    <mergeCell ref="H21:J21"/>
    <mergeCell ref="A22:I22"/>
    <mergeCell ref="A23:H23"/>
    <mergeCell ref="A24:H24"/>
    <mergeCell ref="A36:I36"/>
    <mergeCell ref="A37:I37"/>
    <mergeCell ref="A38:I38"/>
    <mergeCell ref="A39:I39"/>
    <mergeCell ref="A40:I40"/>
    <mergeCell ref="A41:G41"/>
    <mergeCell ref="H41:J41"/>
    <mergeCell ref="A31:H31"/>
    <mergeCell ref="A32:H32"/>
    <mergeCell ref="A33:G33"/>
    <mergeCell ref="H33:J33"/>
    <mergeCell ref="A34:I34"/>
    <mergeCell ref="A35:I35"/>
    <mergeCell ref="A48:I48"/>
    <mergeCell ref="A49:I49"/>
    <mergeCell ref="A50:I50"/>
    <mergeCell ref="A51:I51"/>
    <mergeCell ref="A52:I52"/>
    <mergeCell ref="A53:I53"/>
    <mergeCell ref="A42:I42"/>
    <mergeCell ref="A43:I43"/>
    <mergeCell ref="A44:I44"/>
    <mergeCell ref="A45:I45"/>
    <mergeCell ref="A46:I46"/>
    <mergeCell ref="A47:I47"/>
    <mergeCell ref="A60:G60"/>
    <mergeCell ref="H60:J60"/>
    <mergeCell ref="A61:I61"/>
    <mergeCell ref="A62:F62"/>
    <mergeCell ref="G62:I62"/>
    <mergeCell ref="A63:F63"/>
    <mergeCell ref="G63:I63"/>
    <mergeCell ref="A54:I54"/>
    <mergeCell ref="A55:I55"/>
    <mergeCell ref="A56:I56"/>
    <mergeCell ref="A57:I57"/>
    <mergeCell ref="A58:I58"/>
    <mergeCell ref="A59:I59"/>
    <mergeCell ref="A67:I67"/>
    <mergeCell ref="A68:F68"/>
    <mergeCell ref="G68:I68"/>
    <mergeCell ref="A69:F69"/>
    <mergeCell ref="G69:I69"/>
    <mergeCell ref="A70:F70"/>
    <mergeCell ref="G70:I70"/>
    <mergeCell ref="A64:F64"/>
    <mergeCell ref="G64:I64"/>
    <mergeCell ref="A65:F65"/>
    <mergeCell ref="G65:I65"/>
    <mergeCell ref="A66:F66"/>
    <mergeCell ref="G66:I66"/>
    <mergeCell ref="A74:F74"/>
    <mergeCell ref="G74:I74"/>
    <mergeCell ref="A75:F75"/>
    <mergeCell ref="G75:I75"/>
    <mergeCell ref="A76:F76"/>
    <mergeCell ref="G76:I76"/>
    <mergeCell ref="A71:F71"/>
    <mergeCell ref="G71:I71"/>
    <mergeCell ref="A72:F72"/>
    <mergeCell ref="G72:I72"/>
    <mergeCell ref="A73:F73"/>
    <mergeCell ref="G73:I73"/>
    <mergeCell ref="A80:F80"/>
    <mergeCell ref="G80:I80"/>
    <mergeCell ref="A81:F81"/>
    <mergeCell ref="G81:I81"/>
    <mergeCell ref="A82:G82"/>
    <mergeCell ref="H82:J82"/>
    <mergeCell ref="A77:F77"/>
    <mergeCell ref="G77:I77"/>
    <mergeCell ref="A78:F78"/>
    <mergeCell ref="G78:I78"/>
    <mergeCell ref="A79:F79"/>
    <mergeCell ref="G79:I79"/>
    <mergeCell ref="A89:J89"/>
    <mergeCell ref="A90:J90"/>
    <mergeCell ref="A91:J91"/>
    <mergeCell ref="A83:I83"/>
    <mergeCell ref="A84:I84"/>
    <mergeCell ref="A85:I85"/>
    <mergeCell ref="A86:I86"/>
    <mergeCell ref="A87:I87"/>
    <mergeCell ref="A88:J88"/>
  </mergeCells>
  <conditionalFormatting sqref="C2:C3 J23:J32 J43:J52 J84:J87">
    <cfRule type="containsBlanks" dxfId="188" priority="21">
      <formula>LEN(TRIM(C2))=0</formula>
    </cfRule>
  </conditionalFormatting>
  <conditionalFormatting sqref="C6:C8">
    <cfRule type="containsBlanks" dxfId="187" priority="1">
      <formula>LEN(TRIM(C6))=0</formula>
    </cfRule>
  </conditionalFormatting>
  <conditionalFormatting sqref="E4:E5">
    <cfRule type="containsBlanks" dxfId="186" priority="16">
      <formula>LEN(TRIM(E4))=0</formula>
    </cfRule>
  </conditionalFormatting>
  <conditionalFormatting sqref="G2">
    <cfRule type="containsBlanks" dxfId="185" priority="18">
      <formula>LEN(TRIM(G2))=0</formula>
    </cfRule>
  </conditionalFormatting>
  <conditionalFormatting sqref="H3">
    <cfRule type="containsBlanks" dxfId="184" priority="19">
      <formula>LEN(TRIM(H3))=0</formula>
    </cfRule>
  </conditionalFormatting>
  <conditionalFormatting sqref="H6:H7">
    <cfRule type="containsBlanks" dxfId="183" priority="17">
      <formula>LEN(TRIM(H6))=0</formula>
    </cfRule>
  </conditionalFormatting>
  <conditionalFormatting sqref="H10">
    <cfRule type="containsText" dxfId="182" priority="22" operator="containsText" text="No cumple">
      <formula>NOT(ISERROR(SEARCH("No cumple",H10)))</formula>
    </cfRule>
    <cfRule type="containsText" dxfId="181" priority="23" operator="containsText" text="Cumple">
      <formula>NOT(ISERROR(SEARCH("Cumple",H10)))</formula>
    </cfRule>
  </conditionalFormatting>
  <conditionalFormatting sqref="H21">
    <cfRule type="containsText" dxfId="180" priority="10" operator="containsText" text="No cumple">
      <formula>NOT(ISERROR(SEARCH("No cumple",H21)))</formula>
    </cfRule>
    <cfRule type="containsText" dxfId="179" priority="11" operator="containsText" text="Cumple">
      <formula>NOT(ISERROR(SEARCH("Cumple",H21)))</formula>
    </cfRule>
  </conditionalFormatting>
  <conditionalFormatting sqref="H33">
    <cfRule type="containsText" dxfId="178" priority="8" operator="containsText" text="No cumple">
      <formula>NOT(ISERROR(SEARCH("No cumple",H33)))</formula>
    </cfRule>
    <cfRule type="containsText" dxfId="177" priority="9" operator="containsText" text="Cumple">
      <formula>NOT(ISERROR(SEARCH("Cumple",H33)))</formula>
    </cfRule>
  </conditionalFormatting>
  <conditionalFormatting sqref="H41">
    <cfRule type="containsText" dxfId="176" priority="6" operator="containsText" text="No cumple">
      <formula>NOT(ISERROR(SEARCH("No cumple",H41)))</formula>
    </cfRule>
    <cfRule type="containsText" dxfId="175" priority="7" operator="containsText" text="Cumple">
      <formula>NOT(ISERROR(SEARCH("Cumple",H41)))</formula>
    </cfRule>
  </conditionalFormatting>
  <conditionalFormatting sqref="H60">
    <cfRule type="containsText" dxfId="174" priority="4" operator="containsText" text="No cumple">
      <formula>NOT(ISERROR(SEARCH("No cumple",H60)))</formula>
    </cfRule>
    <cfRule type="containsText" dxfId="173" priority="5" operator="containsText" text="Cumple">
      <formula>NOT(ISERROR(SEARCH("Cumple",H60)))</formula>
    </cfRule>
  </conditionalFormatting>
  <conditionalFormatting sqref="H82">
    <cfRule type="containsText" dxfId="172" priority="2" operator="containsText" text="No cumple">
      <formula>NOT(ISERROR(SEARCH("No cumple",H82)))</formula>
    </cfRule>
    <cfRule type="containsText" dxfId="171" priority="3" operator="containsText" text="Cumple">
      <formula>NOT(ISERROR(SEARCH("Cumple",H82)))</formula>
    </cfRule>
  </conditionalFormatting>
  <conditionalFormatting sqref="J2">
    <cfRule type="containsBlanks" dxfId="170" priority="20">
      <formula>LEN(TRIM(J2))=0</formula>
    </cfRule>
  </conditionalFormatting>
  <conditionalFormatting sqref="J12:J20">
    <cfRule type="containsBlanks" dxfId="169" priority="15">
      <formula>LEN(TRIM(J12))=0</formula>
    </cfRule>
  </conditionalFormatting>
  <conditionalFormatting sqref="J35:J40">
    <cfRule type="containsBlanks" dxfId="168" priority="14">
      <formula>LEN(TRIM(J35))=0</formula>
    </cfRule>
  </conditionalFormatting>
  <conditionalFormatting sqref="J54:J59">
    <cfRule type="containsBlanks" dxfId="167" priority="13">
      <formula>LEN(TRIM(J54))=0</formula>
    </cfRule>
  </conditionalFormatting>
  <conditionalFormatting sqref="J62:J66 J68:J81">
    <cfRule type="containsBlanks" dxfId="166" priority="12">
      <formula>LEN(TRIM(J62))=0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DE EMERGENCIA RAJ SRPA&amp;R&amp;"Arial,Normal"&amp;10F1.A51.G27.P 
Versión 1 
Página &amp;P de &amp;N 
21/05/2024 
Clasificación de la Información 
Clasificada</oddHeader>
    <oddFooter>&amp;C&amp;G</oddFooter>
  </headerFooter>
  <rowBreaks count="2" manualBreakCount="2">
    <brk id="40" max="16383" man="1"/>
    <brk id="87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71E2EE6-D4D1-4DEC-BA5D-33FEC2C864AD}">
          <x14:formula1>
            <xm:f>Tablas!$E$2:$E$4</xm:f>
          </x14:formula1>
          <xm:sqref>J54:J59 J12:J20 J23:J32 J35:J40 J43:J52 J84:J87 J62:J66 J68:J81</xm:sqref>
        </x14:dataValidation>
        <x14:dataValidation type="list" allowBlank="1" showInputMessage="1" showErrorMessage="1" xr:uid="{F68F6CB3-C3B0-41CE-BBBF-681A25BC1A1B}">
          <x14:formula1>
            <xm:f>Tablas!$H$2:$H$6</xm:f>
          </x14:formula1>
          <xm:sqref>C3:E3</xm:sqref>
        </x14:dataValidation>
        <x14:dataValidation type="list" allowBlank="1" showInputMessage="1" showErrorMessage="1" xr:uid="{8F8D7ED3-4D97-4020-808B-CB11D3B3803E}">
          <x14:formula1>
            <xm:f>Tablas!$L$2:$L$9</xm:f>
          </x14:formula1>
          <xm:sqref>C7:E7</xm:sqref>
        </x14:dataValidation>
        <x14:dataValidation type="list" allowBlank="1" showInputMessage="1" showErrorMessage="1" xr:uid="{ECEAC157-2D74-42E4-B0DA-119E8E0944A1}">
          <x14:formula1>
            <xm:f>Tablas!$K$2:$K$3</xm:f>
          </x14:formula1>
          <xm:sqref>H6:J6</xm:sqref>
        </x14:dataValidation>
        <x14:dataValidation type="list" allowBlank="1" showInputMessage="1" showErrorMessage="1" xr:uid="{2AB3CA47-F243-405B-88A3-43CE215FA621}">
          <x14:formula1>
            <xm:f>Tablas!$J$2:$J$7</xm:f>
          </x14:formula1>
          <xm:sqref>C6:E6</xm:sqref>
        </x14:dataValidation>
        <x14:dataValidation type="list" allowBlank="1" showInputMessage="1" showErrorMessage="1" xr:uid="{5D6834E6-540C-499D-A03D-ABE46D063C98}">
          <x14:formula1>
            <xm:f>Tablas!$I$2:$I$5</xm:f>
          </x14:formula1>
          <xm:sqref>E4:J4</xm:sqref>
        </x14:dataValidation>
        <x14:dataValidation type="list" allowBlank="1" showInputMessage="1" showErrorMessage="1" xr:uid="{4E27CBDA-3EF0-47F6-95F5-E18A150DF334}">
          <x14:formula1>
            <xm:f>Tablas!$G$2:$G$3</xm:f>
          </x14:formula1>
          <xm:sqref>J2</xm:sqref>
        </x14:dataValidation>
        <x14:dataValidation type="list" allowBlank="1" showInputMessage="1" showErrorMessage="1" xr:uid="{E6B277DD-9362-41E9-948B-8C6F2D3E586F}">
          <x14:formula1>
            <xm:f>Tablas!$C$2</xm:f>
          </x14:formula1>
          <xm:sqref>H13:I20 H85:I87 H36:I40 H44:I52 H63:H66 H68:H81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D8C40-5B6F-4AC8-A6BF-177976D46647}">
  <sheetPr>
    <pageSetUpPr fitToPage="1"/>
  </sheetPr>
  <dimension ref="A1:J91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5" t="s">
        <v>147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10" x14ac:dyDescent="0.25">
      <c r="A2" s="144" t="s">
        <v>66</v>
      </c>
      <c r="B2" s="145"/>
      <c r="C2" s="143"/>
      <c r="D2" s="143"/>
      <c r="E2" s="143"/>
      <c r="F2" s="42" t="s">
        <v>67</v>
      </c>
      <c r="G2" s="147"/>
      <c r="H2" s="147"/>
      <c r="I2" s="42" t="s">
        <v>68</v>
      </c>
      <c r="J2" s="45"/>
    </row>
    <row r="3" spans="1:10" x14ac:dyDescent="0.25">
      <c r="A3" s="144" t="s">
        <v>69</v>
      </c>
      <c r="B3" s="145"/>
      <c r="C3" s="115"/>
      <c r="D3" s="115"/>
      <c r="E3" s="115"/>
      <c r="F3" s="145" t="s">
        <v>115</v>
      </c>
      <c r="G3" s="145"/>
      <c r="H3" s="115"/>
      <c r="I3" s="115"/>
      <c r="J3" s="117"/>
    </row>
    <row r="4" spans="1:10" x14ac:dyDescent="0.25">
      <c r="A4" s="144" t="s">
        <v>70</v>
      </c>
      <c r="B4" s="145"/>
      <c r="C4" s="145"/>
      <c r="D4" s="145"/>
      <c r="E4" s="115"/>
      <c r="F4" s="115"/>
      <c r="G4" s="115"/>
      <c r="H4" s="115"/>
      <c r="I4" s="115"/>
      <c r="J4" s="117"/>
    </row>
    <row r="5" spans="1:10" x14ac:dyDescent="0.25">
      <c r="A5" s="144" t="s">
        <v>71</v>
      </c>
      <c r="B5" s="145"/>
      <c r="C5" s="145"/>
      <c r="D5" s="145"/>
      <c r="E5" s="115"/>
      <c r="F5" s="115"/>
      <c r="G5" s="115"/>
      <c r="H5" s="115"/>
      <c r="I5" s="115"/>
      <c r="J5" s="117"/>
    </row>
    <row r="6" spans="1:10" x14ac:dyDescent="0.25">
      <c r="A6" s="144" t="s">
        <v>72</v>
      </c>
      <c r="B6" s="145"/>
      <c r="C6" s="143"/>
      <c r="D6" s="143"/>
      <c r="E6" s="143"/>
      <c r="F6" s="145" t="s">
        <v>73</v>
      </c>
      <c r="G6" s="145"/>
      <c r="H6" s="143"/>
      <c r="I6" s="143"/>
      <c r="J6" s="146"/>
    </row>
    <row r="7" spans="1:10" x14ac:dyDescent="0.25">
      <c r="A7" s="144" t="s">
        <v>61</v>
      </c>
      <c r="B7" s="145"/>
      <c r="C7" s="143"/>
      <c r="D7" s="143"/>
      <c r="E7" s="143"/>
      <c r="F7" s="145" t="s">
        <v>115</v>
      </c>
      <c r="G7" s="145"/>
      <c r="H7" s="115"/>
      <c r="I7" s="115"/>
      <c r="J7" s="117"/>
    </row>
    <row r="8" spans="1:10" ht="15.75" thickBot="1" x14ac:dyDescent="0.3">
      <c r="A8" s="148" t="s">
        <v>146</v>
      </c>
      <c r="B8" s="149"/>
      <c r="C8" s="156"/>
      <c r="D8" s="156"/>
      <c r="E8" s="156"/>
      <c r="F8" s="157"/>
      <c r="G8" s="158"/>
      <c r="H8" s="158"/>
      <c r="I8" s="158"/>
      <c r="J8" s="159"/>
    </row>
    <row r="9" spans="1:10" ht="20.100000000000001" customHeight="1" thickBot="1" x14ac:dyDescent="0.3">
      <c r="A9" s="138" t="s">
        <v>74</v>
      </c>
      <c r="B9" s="139"/>
      <c r="C9" s="139"/>
      <c r="D9" s="139"/>
      <c r="E9" s="139"/>
      <c r="F9" s="139"/>
      <c r="G9" s="139"/>
      <c r="H9" s="139"/>
      <c r="I9" s="139"/>
      <c r="J9" s="140"/>
    </row>
    <row r="10" spans="1:10" ht="20.100000000000001" customHeight="1" x14ac:dyDescent="0.25">
      <c r="A10" s="125" t="s">
        <v>75</v>
      </c>
      <c r="B10" s="126"/>
      <c r="C10" s="126"/>
      <c r="D10" s="126"/>
      <c r="E10" s="126"/>
      <c r="F10" s="126"/>
      <c r="G10" s="126"/>
      <c r="H10" s="141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1"/>
      <c r="J10" s="142"/>
    </row>
    <row r="11" spans="1:10" ht="39.950000000000003" customHeight="1" x14ac:dyDescent="0.25">
      <c r="A11" s="150" t="s">
        <v>162</v>
      </c>
      <c r="B11" s="151"/>
      <c r="C11" s="151"/>
      <c r="D11" s="151"/>
      <c r="E11" s="151"/>
      <c r="F11" s="151"/>
      <c r="G11" s="151"/>
      <c r="H11" s="151"/>
      <c r="I11" s="152"/>
      <c r="J11" s="43" t="s">
        <v>117</v>
      </c>
    </row>
    <row r="12" spans="1:10" ht="30" customHeight="1" x14ac:dyDescent="0.25">
      <c r="A12" s="129" t="s">
        <v>153</v>
      </c>
      <c r="B12" s="130"/>
      <c r="C12" s="130"/>
      <c r="D12" s="130"/>
      <c r="E12" s="130"/>
      <c r="F12" s="130"/>
      <c r="G12" s="130"/>
      <c r="H12" s="130"/>
      <c r="I12" s="160"/>
      <c r="J12" s="45"/>
    </row>
    <row r="13" spans="1:10" ht="30" customHeight="1" x14ac:dyDescent="0.25">
      <c r="A13" s="129" t="s">
        <v>154</v>
      </c>
      <c r="B13" s="130"/>
      <c r="C13" s="130"/>
      <c r="D13" s="130"/>
      <c r="E13" s="130"/>
      <c r="F13" s="130"/>
      <c r="G13" s="130"/>
      <c r="H13" s="130"/>
      <c r="I13" s="160"/>
      <c r="J13" s="45"/>
    </row>
    <row r="14" spans="1:10" ht="30" customHeight="1" x14ac:dyDescent="0.25">
      <c r="A14" s="129" t="s">
        <v>155</v>
      </c>
      <c r="B14" s="130"/>
      <c r="C14" s="130"/>
      <c r="D14" s="130"/>
      <c r="E14" s="130"/>
      <c r="F14" s="130"/>
      <c r="G14" s="130"/>
      <c r="H14" s="130"/>
      <c r="I14" s="160"/>
      <c r="J14" s="45"/>
    </row>
    <row r="15" spans="1:10" ht="30" customHeight="1" x14ac:dyDescent="0.25">
      <c r="A15" s="129" t="s">
        <v>156</v>
      </c>
      <c r="B15" s="130"/>
      <c r="C15" s="130"/>
      <c r="D15" s="130"/>
      <c r="E15" s="130"/>
      <c r="F15" s="130"/>
      <c r="G15" s="130"/>
      <c r="H15" s="130"/>
      <c r="I15" s="160"/>
      <c r="J15" s="45"/>
    </row>
    <row r="16" spans="1:10" ht="30" customHeight="1" x14ac:dyDescent="0.25">
      <c r="A16" s="129" t="s">
        <v>157</v>
      </c>
      <c r="B16" s="130"/>
      <c r="C16" s="130"/>
      <c r="D16" s="130"/>
      <c r="E16" s="130"/>
      <c r="F16" s="130"/>
      <c r="G16" s="130"/>
      <c r="H16" s="130"/>
      <c r="I16" s="160"/>
      <c r="J16" s="45"/>
    </row>
    <row r="17" spans="1:10" ht="30" customHeight="1" x14ac:dyDescent="0.25">
      <c r="A17" s="129" t="s">
        <v>158</v>
      </c>
      <c r="B17" s="130"/>
      <c r="C17" s="130"/>
      <c r="D17" s="130"/>
      <c r="E17" s="130"/>
      <c r="F17" s="130"/>
      <c r="G17" s="130"/>
      <c r="H17" s="130"/>
      <c r="I17" s="160"/>
      <c r="J17" s="45"/>
    </row>
    <row r="18" spans="1:10" ht="30" customHeight="1" x14ac:dyDescent="0.25">
      <c r="A18" s="129" t="s">
        <v>161</v>
      </c>
      <c r="B18" s="130"/>
      <c r="C18" s="130"/>
      <c r="D18" s="130"/>
      <c r="E18" s="130"/>
      <c r="F18" s="130"/>
      <c r="G18" s="130"/>
      <c r="H18" s="130"/>
      <c r="I18" s="160"/>
      <c r="J18" s="45"/>
    </row>
    <row r="19" spans="1:10" ht="30" customHeight="1" x14ac:dyDescent="0.25">
      <c r="A19" s="129" t="s">
        <v>159</v>
      </c>
      <c r="B19" s="130"/>
      <c r="C19" s="130"/>
      <c r="D19" s="130"/>
      <c r="E19" s="130"/>
      <c r="F19" s="130"/>
      <c r="G19" s="130"/>
      <c r="H19" s="130"/>
      <c r="I19" s="160"/>
      <c r="J19" s="45"/>
    </row>
    <row r="20" spans="1:10" ht="30" customHeight="1" thickBot="1" x14ac:dyDescent="0.3">
      <c r="A20" s="133" t="s">
        <v>160</v>
      </c>
      <c r="B20" s="134"/>
      <c r="C20" s="134"/>
      <c r="D20" s="134"/>
      <c r="E20" s="134"/>
      <c r="F20" s="134"/>
      <c r="G20" s="134"/>
      <c r="H20" s="134"/>
      <c r="I20" s="161"/>
      <c r="J20" s="41"/>
    </row>
    <row r="21" spans="1:10" ht="20.100000000000001" customHeight="1" x14ac:dyDescent="0.25">
      <c r="A21" s="125" t="s">
        <v>76</v>
      </c>
      <c r="B21" s="126"/>
      <c r="C21" s="126"/>
      <c r="D21" s="126"/>
      <c r="E21" s="126"/>
      <c r="F21" s="126"/>
      <c r="G21" s="126"/>
      <c r="H21" s="141" t="str">
        <f>+IF(AND(J23="No aplica",J24="No aplica",J25="No aplica",J26="No aplica",J27="No aplica",J28="No aplica",J29="No aplica",J30="No aplica",J31="No aplica",J32="No aplica"),"No aplica",IF(OR(J23="",J24="",J25="",J26="",J27="",J28="",J29="",J30="",J31="",J32=""),"Valide todas las variables",IF(OR(J23="No",J24="No",J25="No",J26="No",J27="No",J28="No",J29="No",J30="No",J31="No",J32="No"),"No cumple","Cumple")))</f>
        <v>Valide todas las variables</v>
      </c>
      <c r="I21" s="141"/>
      <c r="J21" s="142"/>
    </row>
    <row r="22" spans="1:10" ht="66.75" customHeight="1" thickBot="1" x14ac:dyDescent="0.3">
      <c r="A22" s="153" t="s">
        <v>163</v>
      </c>
      <c r="B22" s="154"/>
      <c r="C22" s="154"/>
      <c r="D22" s="154"/>
      <c r="E22" s="154"/>
      <c r="F22" s="154"/>
      <c r="G22" s="154"/>
      <c r="H22" s="154"/>
      <c r="I22" s="155"/>
      <c r="J22" s="60" t="s">
        <v>117</v>
      </c>
    </row>
    <row r="23" spans="1:10" ht="20.100000000000001" customHeight="1" x14ac:dyDescent="0.25">
      <c r="A23" s="129" t="s">
        <v>211</v>
      </c>
      <c r="B23" s="130"/>
      <c r="C23" s="130"/>
      <c r="D23" s="130"/>
      <c r="E23" s="130"/>
      <c r="F23" s="130"/>
      <c r="G23" s="130"/>
      <c r="H23" s="130"/>
      <c r="I23" s="61">
        <v>2</v>
      </c>
      <c r="J23" s="50"/>
    </row>
    <row r="24" spans="1:10" ht="20.100000000000001" customHeight="1" x14ac:dyDescent="0.25">
      <c r="A24" s="129" t="s">
        <v>212</v>
      </c>
      <c r="B24" s="130"/>
      <c r="C24" s="130"/>
      <c r="D24" s="130"/>
      <c r="E24" s="130"/>
      <c r="F24" s="130"/>
      <c r="G24" s="130"/>
      <c r="H24" s="130"/>
      <c r="I24" s="62">
        <v>2</v>
      </c>
      <c r="J24" s="50"/>
    </row>
    <row r="25" spans="1:10" ht="20.100000000000001" customHeight="1" x14ac:dyDescent="0.25">
      <c r="A25" s="129" t="s">
        <v>213</v>
      </c>
      <c r="B25" s="130"/>
      <c r="C25" s="130"/>
      <c r="D25" s="130"/>
      <c r="E25" s="130"/>
      <c r="F25" s="130"/>
      <c r="G25" s="130"/>
      <c r="H25" s="130"/>
      <c r="I25" s="62">
        <v>2</v>
      </c>
      <c r="J25" s="50"/>
    </row>
    <row r="26" spans="1:10" ht="20.100000000000001" customHeight="1" x14ac:dyDescent="0.25">
      <c r="A26" s="129" t="s">
        <v>214</v>
      </c>
      <c r="B26" s="130"/>
      <c r="C26" s="130"/>
      <c r="D26" s="130"/>
      <c r="E26" s="130"/>
      <c r="F26" s="130"/>
      <c r="G26" s="130"/>
      <c r="H26" s="130"/>
      <c r="I26" s="62">
        <v>2</v>
      </c>
      <c r="J26" s="50"/>
    </row>
    <row r="27" spans="1:10" ht="20.100000000000001" customHeight="1" x14ac:dyDescent="0.25">
      <c r="A27" s="129" t="s">
        <v>215</v>
      </c>
      <c r="B27" s="130"/>
      <c r="C27" s="130"/>
      <c r="D27" s="130"/>
      <c r="E27" s="130"/>
      <c r="F27" s="130"/>
      <c r="G27" s="130"/>
      <c r="H27" s="130"/>
      <c r="I27" s="62">
        <v>2</v>
      </c>
      <c r="J27" s="50"/>
    </row>
    <row r="28" spans="1:10" ht="20.100000000000001" customHeight="1" x14ac:dyDescent="0.25">
      <c r="A28" s="129" t="s">
        <v>216</v>
      </c>
      <c r="B28" s="130"/>
      <c r="C28" s="130"/>
      <c r="D28" s="130"/>
      <c r="E28" s="130"/>
      <c r="F28" s="130"/>
      <c r="G28" s="130"/>
      <c r="H28" s="130"/>
      <c r="I28" s="62">
        <v>1</v>
      </c>
      <c r="J28" s="50"/>
    </row>
    <row r="29" spans="1:10" ht="20.100000000000001" customHeight="1" x14ac:dyDescent="0.25">
      <c r="A29" s="129" t="s">
        <v>217</v>
      </c>
      <c r="B29" s="130"/>
      <c r="C29" s="130"/>
      <c r="D29" s="130"/>
      <c r="E29" s="130"/>
      <c r="F29" s="130"/>
      <c r="G29" s="130"/>
      <c r="H29" s="130"/>
      <c r="I29" s="62">
        <v>1</v>
      </c>
      <c r="J29" s="50"/>
    </row>
    <row r="30" spans="1:10" ht="20.100000000000001" customHeight="1" x14ac:dyDescent="0.25">
      <c r="A30" s="129" t="s">
        <v>164</v>
      </c>
      <c r="B30" s="130"/>
      <c r="C30" s="130"/>
      <c r="D30" s="130"/>
      <c r="E30" s="130"/>
      <c r="F30" s="130"/>
      <c r="G30" s="130"/>
      <c r="H30" s="130"/>
      <c r="I30" s="62">
        <v>1</v>
      </c>
      <c r="J30" s="50"/>
    </row>
    <row r="31" spans="1:10" ht="20.100000000000001" customHeight="1" x14ac:dyDescent="0.25">
      <c r="A31" s="129" t="s">
        <v>218</v>
      </c>
      <c r="B31" s="130"/>
      <c r="C31" s="130"/>
      <c r="D31" s="130"/>
      <c r="E31" s="130"/>
      <c r="F31" s="130"/>
      <c r="G31" s="130"/>
      <c r="H31" s="130"/>
      <c r="I31" s="62">
        <v>1</v>
      </c>
      <c r="J31" s="50"/>
    </row>
    <row r="32" spans="1:10" ht="20.100000000000001" customHeight="1" thickBot="1" x14ac:dyDescent="0.3">
      <c r="A32" s="129" t="s">
        <v>219</v>
      </c>
      <c r="B32" s="130"/>
      <c r="C32" s="130"/>
      <c r="D32" s="130"/>
      <c r="E32" s="130"/>
      <c r="F32" s="130"/>
      <c r="G32" s="130"/>
      <c r="H32" s="130"/>
      <c r="I32" s="62">
        <v>1</v>
      </c>
      <c r="J32" s="50"/>
    </row>
    <row r="33" spans="1:10" ht="20.100000000000001" customHeight="1" x14ac:dyDescent="0.25">
      <c r="A33" s="125" t="s">
        <v>116</v>
      </c>
      <c r="B33" s="126"/>
      <c r="C33" s="126"/>
      <c r="D33" s="126"/>
      <c r="E33" s="126"/>
      <c r="F33" s="126"/>
      <c r="G33" s="126"/>
      <c r="H33" s="141" t="str">
        <f>+IF(AND(J35="No aplica",J36="No aplica",J37="No aplica",J38="No aplica",J39="No aplica",J40="No aplica"),"No aplica",IF(OR(J35="",J36="",J37="",J38="",J39="",J40=""),"Valide todas las variables",IF(OR(J35="No",J36="No",J37="No",J38="No",J39="No",J40="No"),"No cumple","Cumple")))</f>
        <v>Valide todas las variables</v>
      </c>
      <c r="I33" s="141"/>
      <c r="J33" s="142"/>
    </row>
    <row r="34" spans="1:10" ht="39.950000000000003" customHeight="1" x14ac:dyDescent="0.25">
      <c r="A34" s="150" t="s">
        <v>165</v>
      </c>
      <c r="B34" s="151"/>
      <c r="C34" s="151"/>
      <c r="D34" s="151"/>
      <c r="E34" s="151"/>
      <c r="F34" s="151"/>
      <c r="G34" s="151"/>
      <c r="H34" s="151"/>
      <c r="I34" s="152"/>
      <c r="J34" s="43" t="s">
        <v>117</v>
      </c>
    </row>
    <row r="35" spans="1:10" ht="30" customHeight="1" x14ac:dyDescent="0.25">
      <c r="A35" s="129" t="s">
        <v>166</v>
      </c>
      <c r="B35" s="130"/>
      <c r="C35" s="130"/>
      <c r="D35" s="130"/>
      <c r="E35" s="130"/>
      <c r="F35" s="130"/>
      <c r="G35" s="130"/>
      <c r="H35" s="130"/>
      <c r="I35" s="160"/>
      <c r="J35" s="45"/>
    </row>
    <row r="36" spans="1:10" ht="30" customHeight="1" x14ac:dyDescent="0.25">
      <c r="A36" s="129" t="s">
        <v>77</v>
      </c>
      <c r="B36" s="130"/>
      <c r="C36" s="130"/>
      <c r="D36" s="130"/>
      <c r="E36" s="130"/>
      <c r="F36" s="130"/>
      <c r="G36" s="130"/>
      <c r="H36" s="130"/>
      <c r="I36" s="160"/>
      <c r="J36" s="45"/>
    </row>
    <row r="37" spans="1:10" ht="30" customHeight="1" x14ac:dyDescent="0.25">
      <c r="A37" s="129" t="s">
        <v>167</v>
      </c>
      <c r="B37" s="130"/>
      <c r="C37" s="130"/>
      <c r="D37" s="130"/>
      <c r="E37" s="130"/>
      <c r="F37" s="130"/>
      <c r="G37" s="130"/>
      <c r="H37" s="130"/>
      <c r="I37" s="160"/>
      <c r="J37" s="45"/>
    </row>
    <row r="38" spans="1:10" ht="30" customHeight="1" x14ac:dyDescent="0.25">
      <c r="A38" s="129" t="s">
        <v>168</v>
      </c>
      <c r="B38" s="130"/>
      <c r="C38" s="130"/>
      <c r="D38" s="130"/>
      <c r="E38" s="130"/>
      <c r="F38" s="130"/>
      <c r="G38" s="130"/>
      <c r="H38" s="130"/>
      <c r="I38" s="160"/>
      <c r="J38" s="45"/>
    </row>
    <row r="39" spans="1:10" ht="30" customHeight="1" x14ac:dyDescent="0.25">
      <c r="A39" s="129" t="s">
        <v>169</v>
      </c>
      <c r="B39" s="130"/>
      <c r="C39" s="130"/>
      <c r="D39" s="130"/>
      <c r="E39" s="130"/>
      <c r="F39" s="130"/>
      <c r="G39" s="130"/>
      <c r="H39" s="130"/>
      <c r="I39" s="160"/>
      <c r="J39" s="45"/>
    </row>
    <row r="40" spans="1:10" ht="30" customHeight="1" thickBot="1" x14ac:dyDescent="0.3">
      <c r="A40" s="133" t="s">
        <v>170</v>
      </c>
      <c r="B40" s="134"/>
      <c r="C40" s="134"/>
      <c r="D40" s="134"/>
      <c r="E40" s="134"/>
      <c r="F40" s="134"/>
      <c r="G40" s="134"/>
      <c r="H40" s="134"/>
      <c r="I40" s="161"/>
      <c r="J40" s="41"/>
    </row>
    <row r="41" spans="1:10" ht="20.100000000000001" customHeight="1" x14ac:dyDescent="0.25">
      <c r="A41" s="125" t="s">
        <v>78</v>
      </c>
      <c r="B41" s="126"/>
      <c r="C41" s="126"/>
      <c r="D41" s="126"/>
      <c r="E41" s="126"/>
      <c r="F41" s="126"/>
      <c r="G41" s="126"/>
      <c r="H41" s="141" t="str">
        <f>+IF(AND(J43="No aplica",J44="No aplica",J45="No aplica",J46="No aplica",J47="No aplica",J48="No aplica",J49="No aplica",J50="No aplica",J51="No aplica",J52="No aplica",J54="No aplica",J55="No aplica",J56="No aplica",J57="No aplica",J58="No aplica",J59="No aplica"),"No aplica",IF(OR(J43="",J44="",J45="",J46="",J47="",J48="",J49="",J50="",J51="",J52="",J54="",J55="",J56="",J57="",J58="",J59=""),"Valide todas las variables",IF(OR(J43="No",J44="No",J45="No",J46="No",J47="No",J48="No",J49="No",J50="No",J51="No",J52="No",J54="No",J55="No",J56="No",J57="No",J58="No",J59="No"),"No cumple","Cumple")))</f>
        <v>Valide todas las variables</v>
      </c>
      <c r="I41" s="141"/>
      <c r="J41" s="142"/>
    </row>
    <row r="42" spans="1:10" ht="39.950000000000003" customHeight="1" x14ac:dyDescent="0.25">
      <c r="A42" s="150" t="s">
        <v>79</v>
      </c>
      <c r="B42" s="151"/>
      <c r="C42" s="151"/>
      <c r="D42" s="151"/>
      <c r="E42" s="151"/>
      <c r="F42" s="151"/>
      <c r="G42" s="151"/>
      <c r="H42" s="151"/>
      <c r="I42" s="152"/>
      <c r="J42" s="43" t="s">
        <v>117</v>
      </c>
    </row>
    <row r="43" spans="1:10" ht="30" customHeight="1" x14ac:dyDescent="0.25">
      <c r="A43" s="129" t="s">
        <v>83</v>
      </c>
      <c r="B43" s="130"/>
      <c r="C43" s="130"/>
      <c r="D43" s="130"/>
      <c r="E43" s="130"/>
      <c r="F43" s="130"/>
      <c r="G43" s="130"/>
      <c r="H43" s="130"/>
      <c r="I43" s="160"/>
      <c r="J43" s="45"/>
    </row>
    <row r="44" spans="1:10" ht="30" customHeight="1" x14ac:dyDescent="0.25">
      <c r="A44" s="129" t="s">
        <v>171</v>
      </c>
      <c r="B44" s="130"/>
      <c r="C44" s="130"/>
      <c r="D44" s="130"/>
      <c r="E44" s="130"/>
      <c r="F44" s="130"/>
      <c r="G44" s="130"/>
      <c r="H44" s="130"/>
      <c r="I44" s="160"/>
      <c r="J44" s="45"/>
    </row>
    <row r="45" spans="1:10" ht="30" customHeight="1" x14ac:dyDescent="0.25">
      <c r="A45" s="129" t="s">
        <v>81</v>
      </c>
      <c r="B45" s="130"/>
      <c r="C45" s="130"/>
      <c r="D45" s="130"/>
      <c r="E45" s="130"/>
      <c r="F45" s="130"/>
      <c r="G45" s="130"/>
      <c r="H45" s="130"/>
      <c r="I45" s="160"/>
      <c r="J45" s="45"/>
    </row>
    <row r="46" spans="1:10" ht="30" customHeight="1" x14ac:dyDescent="0.25">
      <c r="A46" s="129" t="s">
        <v>220</v>
      </c>
      <c r="B46" s="130"/>
      <c r="C46" s="130"/>
      <c r="D46" s="130"/>
      <c r="E46" s="130"/>
      <c r="F46" s="130"/>
      <c r="G46" s="130"/>
      <c r="H46" s="130"/>
      <c r="I46" s="160"/>
      <c r="J46" s="45"/>
    </row>
    <row r="47" spans="1:10" ht="30" customHeight="1" x14ac:dyDescent="0.25">
      <c r="A47" s="129" t="s">
        <v>82</v>
      </c>
      <c r="B47" s="130"/>
      <c r="C47" s="130"/>
      <c r="D47" s="130"/>
      <c r="E47" s="130"/>
      <c r="F47" s="130"/>
      <c r="G47" s="130"/>
      <c r="H47" s="130"/>
      <c r="I47" s="160"/>
      <c r="J47" s="45"/>
    </row>
    <row r="48" spans="1:10" ht="30" customHeight="1" x14ac:dyDescent="0.25">
      <c r="A48" s="129" t="s">
        <v>173</v>
      </c>
      <c r="B48" s="130"/>
      <c r="C48" s="130"/>
      <c r="D48" s="130"/>
      <c r="E48" s="130"/>
      <c r="F48" s="130"/>
      <c r="G48" s="130"/>
      <c r="H48" s="130"/>
      <c r="I48" s="160"/>
      <c r="J48" s="45"/>
    </row>
    <row r="49" spans="1:10" ht="30" customHeight="1" x14ac:dyDescent="0.25">
      <c r="A49" s="129" t="s">
        <v>80</v>
      </c>
      <c r="B49" s="130"/>
      <c r="C49" s="130"/>
      <c r="D49" s="130"/>
      <c r="E49" s="130"/>
      <c r="F49" s="130"/>
      <c r="G49" s="130"/>
      <c r="H49" s="130"/>
      <c r="I49" s="160"/>
      <c r="J49" s="45"/>
    </row>
    <row r="50" spans="1:10" ht="30" customHeight="1" x14ac:dyDescent="0.25">
      <c r="A50" s="129" t="s">
        <v>172</v>
      </c>
      <c r="B50" s="130"/>
      <c r="C50" s="130"/>
      <c r="D50" s="130"/>
      <c r="E50" s="130"/>
      <c r="F50" s="130"/>
      <c r="G50" s="130"/>
      <c r="H50" s="130"/>
      <c r="I50" s="160"/>
      <c r="J50" s="45"/>
    </row>
    <row r="51" spans="1:10" ht="30" customHeight="1" x14ac:dyDescent="0.25">
      <c r="A51" s="129" t="s">
        <v>221</v>
      </c>
      <c r="B51" s="130"/>
      <c r="C51" s="130"/>
      <c r="D51" s="130"/>
      <c r="E51" s="130"/>
      <c r="F51" s="130"/>
      <c r="G51" s="130"/>
      <c r="H51" s="130"/>
      <c r="I51" s="160"/>
      <c r="J51" s="45"/>
    </row>
    <row r="52" spans="1:10" ht="30" customHeight="1" x14ac:dyDescent="0.25">
      <c r="A52" s="129" t="s">
        <v>174</v>
      </c>
      <c r="B52" s="130"/>
      <c r="C52" s="130"/>
      <c r="D52" s="130"/>
      <c r="E52" s="130"/>
      <c r="F52" s="130"/>
      <c r="G52" s="130"/>
      <c r="H52" s="130"/>
      <c r="I52" s="160"/>
      <c r="J52" s="45"/>
    </row>
    <row r="53" spans="1:10" ht="39.950000000000003" customHeight="1" x14ac:dyDescent="0.25">
      <c r="A53" s="150" t="s">
        <v>84</v>
      </c>
      <c r="B53" s="151"/>
      <c r="C53" s="151"/>
      <c r="D53" s="151"/>
      <c r="E53" s="151"/>
      <c r="F53" s="151"/>
      <c r="G53" s="151"/>
      <c r="H53" s="151"/>
      <c r="I53" s="152"/>
      <c r="J53" s="43" t="s">
        <v>117</v>
      </c>
    </row>
    <row r="54" spans="1:10" ht="30" customHeight="1" x14ac:dyDescent="0.25">
      <c r="A54" s="129" t="s">
        <v>85</v>
      </c>
      <c r="B54" s="130"/>
      <c r="C54" s="130"/>
      <c r="D54" s="130"/>
      <c r="E54" s="130"/>
      <c r="F54" s="130"/>
      <c r="G54" s="130"/>
      <c r="H54" s="130"/>
      <c r="I54" s="160"/>
      <c r="J54" s="45"/>
    </row>
    <row r="55" spans="1:10" ht="30" customHeight="1" x14ac:dyDescent="0.25">
      <c r="A55" s="129" t="s">
        <v>175</v>
      </c>
      <c r="B55" s="130"/>
      <c r="C55" s="130"/>
      <c r="D55" s="130"/>
      <c r="E55" s="130"/>
      <c r="F55" s="130"/>
      <c r="G55" s="130"/>
      <c r="H55" s="130" t="s">
        <v>177</v>
      </c>
      <c r="I55" s="160"/>
      <c r="J55" s="45"/>
    </row>
    <row r="56" spans="1:10" ht="30" customHeight="1" x14ac:dyDescent="0.25">
      <c r="A56" s="129" t="s">
        <v>176</v>
      </c>
      <c r="B56" s="130"/>
      <c r="C56" s="130"/>
      <c r="D56" s="130"/>
      <c r="E56" s="130"/>
      <c r="F56" s="130"/>
      <c r="G56" s="130"/>
      <c r="H56" s="130" t="s">
        <v>178</v>
      </c>
      <c r="I56" s="160"/>
      <c r="J56" s="45"/>
    </row>
    <row r="57" spans="1:10" ht="30" customHeight="1" x14ac:dyDescent="0.25">
      <c r="A57" s="129" t="s">
        <v>86</v>
      </c>
      <c r="B57" s="130"/>
      <c r="C57" s="130"/>
      <c r="D57" s="130"/>
      <c r="E57" s="130"/>
      <c r="F57" s="130"/>
      <c r="G57" s="130"/>
      <c r="H57" s="130" t="s">
        <v>179</v>
      </c>
      <c r="I57" s="160"/>
      <c r="J57" s="45"/>
    </row>
    <row r="58" spans="1:10" ht="30" customHeight="1" x14ac:dyDescent="0.25">
      <c r="A58" s="129" t="s">
        <v>222</v>
      </c>
      <c r="B58" s="130"/>
      <c r="C58" s="130"/>
      <c r="D58" s="130"/>
      <c r="E58" s="130"/>
      <c r="F58" s="130"/>
      <c r="G58" s="130"/>
      <c r="H58" s="130"/>
      <c r="I58" s="160"/>
      <c r="J58" s="63"/>
    </row>
    <row r="59" spans="1:10" ht="30" customHeight="1" thickBot="1" x14ac:dyDescent="0.3">
      <c r="A59" s="133" t="s">
        <v>223</v>
      </c>
      <c r="B59" s="134"/>
      <c r="C59" s="134"/>
      <c r="D59" s="134"/>
      <c r="E59" s="134"/>
      <c r="F59" s="134"/>
      <c r="G59" s="134"/>
      <c r="H59" s="134" t="s">
        <v>180</v>
      </c>
      <c r="I59" s="161"/>
      <c r="J59" s="41"/>
    </row>
    <row r="60" spans="1:10" ht="20.100000000000001" customHeight="1" x14ac:dyDescent="0.25">
      <c r="A60" s="125" t="s">
        <v>241</v>
      </c>
      <c r="B60" s="126"/>
      <c r="C60" s="126"/>
      <c r="D60" s="126"/>
      <c r="E60" s="126"/>
      <c r="F60" s="126"/>
      <c r="G60" s="126"/>
      <c r="H60" s="141" t="str">
        <f>+IF(AND(J62="No aplica",J63="No aplica",J64="No aplica",J65="No aplica",J66="No aplica",J68="No aplica",J69="No aplica",J70="No aplica",J71="No aplica",J72="No aplica",J73="No aplica",J74="No aplica",J75="No aplica",J76="No aplica",J77="No aplica",J78="No aplica",J79="No aplica",J80="No aplica",J81="No aplica"),"No aplica",IF(OR(J62="",J63="",J64="",J65="",J66="",J68="",J69="",J70="",J71="",J72="",J73="",J74="",J75="",J76="",J77="",J78="",J79="",J80="",J81=""),"Valide todas las variables",IF(OR(J62="No",J63="No",J64="No",J65="No",J66="No",J68="No",J69="No",J70="No",J71="No",J72="No",J73="No",J74="No",J75="No",J76="No",J77="No",J78="No",J79="No",J80="No",J81="No"),"No cumple","Cumple")))</f>
        <v>Valide todas las variables</v>
      </c>
      <c r="I60" s="141"/>
      <c r="J60" s="142"/>
    </row>
    <row r="61" spans="1:10" ht="39.950000000000003" customHeight="1" x14ac:dyDescent="0.25">
      <c r="A61" s="150" t="s">
        <v>182</v>
      </c>
      <c r="B61" s="151"/>
      <c r="C61" s="151"/>
      <c r="D61" s="151"/>
      <c r="E61" s="151"/>
      <c r="F61" s="151"/>
      <c r="G61" s="151"/>
      <c r="H61" s="151"/>
      <c r="I61" s="152"/>
      <c r="J61" s="43" t="s">
        <v>117</v>
      </c>
    </row>
    <row r="62" spans="1:10" ht="30" customHeight="1" x14ac:dyDescent="0.25">
      <c r="A62" s="129" t="s">
        <v>225</v>
      </c>
      <c r="B62" s="130"/>
      <c r="C62" s="130"/>
      <c r="D62" s="130"/>
      <c r="E62" s="130"/>
      <c r="F62" s="130"/>
      <c r="G62" s="131" t="s">
        <v>230</v>
      </c>
      <c r="H62" s="131"/>
      <c r="I62" s="131"/>
      <c r="J62" s="45"/>
    </row>
    <row r="63" spans="1:10" ht="30" customHeight="1" x14ac:dyDescent="0.25">
      <c r="A63" s="129" t="s">
        <v>226</v>
      </c>
      <c r="B63" s="130"/>
      <c r="C63" s="130"/>
      <c r="D63" s="130"/>
      <c r="E63" s="130"/>
      <c r="F63" s="130"/>
      <c r="G63" s="131" t="s">
        <v>231</v>
      </c>
      <c r="H63" s="131"/>
      <c r="I63" s="131" t="s">
        <v>197</v>
      </c>
      <c r="J63" s="45"/>
    </row>
    <row r="64" spans="1:10" ht="30" customHeight="1" x14ac:dyDescent="0.25">
      <c r="A64" s="129" t="s">
        <v>227</v>
      </c>
      <c r="B64" s="130"/>
      <c r="C64" s="130"/>
      <c r="D64" s="130"/>
      <c r="E64" s="130"/>
      <c r="F64" s="130"/>
      <c r="G64" s="131" t="s">
        <v>232</v>
      </c>
      <c r="H64" s="131"/>
      <c r="I64" s="131" t="s">
        <v>197</v>
      </c>
      <c r="J64" s="45"/>
    </row>
    <row r="65" spans="1:10" ht="30" customHeight="1" x14ac:dyDescent="0.25">
      <c r="A65" s="129" t="s">
        <v>228</v>
      </c>
      <c r="B65" s="130"/>
      <c r="C65" s="130"/>
      <c r="D65" s="130"/>
      <c r="E65" s="130"/>
      <c r="F65" s="130"/>
      <c r="G65" s="131" t="s">
        <v>233</v>
      </c>
      <c r="H65" s="131"/>
      <c r="I65" s="131" t="s">
        <v>198</v>
      </c>
      <c r="J65" s="45"/>
    </row>
    <row r="66" spans="1:10" ht="30" customHeight="1" x14ac:dyDescent="0.25">
      <c r="A66" s="129" t="s">
        <v>229</v>
      </c>
      <c r="B66" s="130"/>
      <c r="C66" s="130"/>
      <c r="D66" s="130"/>
      <c r="E66" s="130"/>
      <c r="F66" s="130"/>
      <c r="G66" s="131" t="s">
        <v>234</v>
      </c>
      <c r="H66" s="131"/>
      <c r="I66" s="131" t="s">
        <v>199</v>
      </c>
      <c r="J66" s="45"/>
    </row>
    <row r="67" spans="1:10" ht="30" customHeight="1" x14ac:dyDescent="0.25">
      <c r="A67" s="150" t="s">
        <v>224</v>
      </c>
      <c r="B67" s="151"/>
      <c r="C67" s="151"/>
      <c r="D67" s="151"/>
      <c r="E67" s="151"/>
      <c r="F67" s="151"/>
      <c r="G67" s="151"/>
      <c r="H67" s="151"/>
      <c r="I67" s="152"/>
      <c r="J67" s="43" t="s">
        <v>117</v>
      </c>
    </row>
    <row r="68" spans="1:10" ht="30" customHeight="1" x14ac:dyDescent="0.25">
      <c r="A68" s="129" t="s">
        <v>183</v>
      </c>
      <c r="B68" s="130"/>
      <c r="C68" s="130"/>
      <c r="D68" s="130"/>
      <c r="E68" s="130"/>
      <c r="F68" s="130"/>
      <c r="G68" s="131" t="s">
        <v>235</v>
      </c>
      <c r="H68" s="131"/>
      <c r="I68" s="131" t="s">
        <v>200</v>
      </c>
      <c r="J68" s="45"/>
    </row>
    <row r="69" spans="1:10" ht="30" customHeight="1" x14ac:dyDescent="0.25">
      <c r="A69" s="129" t="s">
        <v>184</v>
      </c>
      <c r="B69" s="130"/>
      <c r="C69" s="130"/>
      <c r="D69" s="130"/>
      <c r="E69" s="130"/>
      <c r="F69" s="130"/>
      <c r="G69" s="131" t="s">
        <v>236</v>
      </c>
      <c r="H69" s="131"/>
      <c r="I69" s="131" t="s">
        <v>201</v>
      </c>
      <c r="J69" s="45"/>
    </row>
    <row r="70" spans="1:10" ht="30" customHeight="1" x14ac:dyDescent="0.25">
      <c r="A70" s="129" t="s">
        <v>185</v>
      </c>
      <c r="B70" s="130"/>
      <c r="C70" s="130"/>
      <c r="D70" s="130"/>
      <c r="E70" s="130"/>
      <c r="F70" s="130"/>
      <c r="G70" s="131" t="s">
        <v>236</v>
      </c>
      <c r="H70" s="131"/>
      <c r="I70" s="131" t="s">
        <v>201</v>
      </c>
      <c r="J70" s="63"/>
    </row>
    <row r="71" spans="1:10" ht="30" customHeight="1" x14ac:dyDescent="0.25">
      <c r="A71" s="129" t="s">
        <v>186</v>
      </c>
      <c r="B71" s="130"/>
      <c r="C71" s="130"/>
      <c r="D71" s="130"/>
      <c r="E71" s="130"/>
      <c r="F71" s="130"/>
      <c r="G71" s="131" t="s">
        <v>236</v>
      </c>
      <c r="H71" s="131"/>
      <c r="I71" s="131" t="s">
        <v>201</v>
      </c>
      <c r="J71" s="63"/>
    </row>
    <row r="72" spans="1:10" ht="30" customHeight="1" x14ac:dyDescent="0.25">
      <c r="A72" s="129" t="s">
        <v>187</v>
      </c>
      <c r="B72" s="130"/>
      <c r="C72" s="130"/>
      <c r="D72" s="130"/>
      <c r="E72" s="130"/>
      <c r="F72" s="130"/>
      <c r="G72" s="131" t="s">
        <v>237</v>
      </c>
      <c r="H72" s="131"/>
      <c r="I72" s="131" t="s">
        <v>202</v>
      </c>
      <c r="J72" s="63"/>
    </row>
    <row r="73" spans="1:10" ht="30" customHeight="1" x14ac:dyDescent="0.25">
      <c r="A73" s="129" t="s">
        <v>188</v>
      </c>
      <c r="B73" s="130"/>
      <c r="C73" s="130"/>
      <c r="D73" s="130"/>
      <c r="E73" s="130"/>
      <c r="F73" s="130"/>
      <c r="G73" s="131" t="s">
        <v>240</v>
      </c>
      <c r="H73" s="131"/>
      <c r="I73" s="131" t="s">
        <v>202</v>
      </c>
      <c r="J73" s="63"/>
    </row>
    <row r="74" spans="1:10" ht="30" customHeight="1" x14ac:dyDescent="0.25">
      <c r="A74" s="129" t="s">
        <v>189</v>
      </c>
      <c r="B74" s="130"/>
      <c r="C74" s="130"/>
      <c r="D74" s="130"/>
      <c r="E74" s="130"/>
      <c r="F74" s="130"/>
      <c r="G74" s="131" t="s">
        <v>236</v>
      </c>
      <c r="H74" s="131"/>
      <c r="I74" s="131" t="s">
        <v>201</v>
      </c>
      <c r="J74" s="63"/>
    </row>
    <row r="75" spans="1:10" ht="30" customHeight="1" x14ac:dyDescent="0.25">
      <c r="A75" s="129" t="s">
        <v>190</v>
      </c>
      <c r="B75" s="130"/>
      <c r="C75" s="130"/>
      <c r="D75" s="130"/>
      <c r="E75" s="130"/>
      <c r="F75" s="130"/>
      <c r="G75" s="131" t="s">
        <v>238</v>
      </c>
      <c r="H75" s="131"/>
      <c r="I75" s="131" t="s">
        <v>201</v>
      </c>
      <c r="J75" s="63"/>
    </row>
    <row r="76" spans="1:10" ht="30" customHeight="1" x14ac:dyDescent="0.25">
      <c r="A76" s="129" t="s">
        <v>191</v>
      </c>
      <c r="B76" s="130"/>
      <c r="C76" s="130"/>
      <c r="D76" s="130"/>
      <c r="E76" s="130"/>
      <c r="F76" s="130"/>
      <c r="G76" s="131" t="s">
        <v>238</v>
      </c>
      <c r="H76" s="131"/>
      <c r="I76" s="131" t="s">
        <v>201</v>
      </c>
      <c r="J76" s="63"/>
    </row>
    <row r="77" spans="1:10" ht="30" customHeight="1" x14ac:dyDescent="0.25">
      <c r="A77" s="129" t="s">
        <v>192</v>
      </c>
      <c r="B77" s="130"/>
      <c r="C77" s="130"/>
      <c r="D77" s="130"/>
      <c r="E77" s="130"/>
      <c r="F77" s="130"/>
      <c r="G77" s="131" t="s">
        <v>238</v>
      </c>
      <c r="H77" s="131"/>
      <c r="I77" s="131" t="s">
        <v>201</v>
      </c>
      <c r="J77" s="63"/>
    </row>
    <row r="78" spans="1:10" ht="30" customHeight="1" x14ac:dyDescent="0.25">
      <c r="A78" s="129" t="s">
        <v>193</v>
      </c>
      <c r="B78" s="130"/>
      <c r="C78" s="130"/>
      <c r="D78" s="130"/>
      <c r="E78" s="130"/>
      <c r="F78" s="130"/>
      <c r="G78" s="131" t="s">
        <v>236</v>
      </c>
      <c r="H78" s="131"/>
      <c r="I78" s="131" t="s">
        <v>201</v>
      </c>
      <c r="J78" s="63"/>
    </row>
    <row r="79" spans="1:10" ht="30" customHeight="1" x14ac:dyDescent="0.25">
      <c r="A79" s="129" t="s">
        <v>194</v>
      </c>
      <c r="B79" s="130"/>
      <c r="C79" s="130"/>
      <c r="D79" s="130"/>
      <c r="E79" s="130"/>
      <c r="F79" s="130"/>
      <c r="G79" s="131" t="s">
        <v>239</v>
      </c>
      <c r="H79" s="131"/>
      <c r="I79" s="131" t="s">
        <v>203</v>
      </c>
      <c r="J79" s="63"/>
    </row>
    <row r="80" spans="1:10" ht="30" customHeight="1" x14ac:dyDescent="0.25">
      <c r="A80" s="129" t="s">
        <v>195</v>
      </c>
      <c r="B80" s="130"/>
      <c r="C80" s="130"/>
      <c r="D80" s="130"/>
      <c r="E80" s="130"/>
      <c r="F80" s="130"/>
      <c r="G80" s="131" t="s">
        <v>239</v>
      </c>
      <c r="H80" s="131"/>
      <c r="I80" s="131" t="s">
        <v>203</v>
      </c>
      <c r="J80" s="63"/>
    </row>
    <row r="81" spans="1:10" ht="30" customHeight="1" thickBot="1" x14ac:dyDescent="0.3">
      <c r="A81" s="133" t="s">
        <v>196</v>
      </c>
      <c r="B81" s="134"/>
      <c r="C81" s="134"/>
      <c r="D81" s="134"/>
      <c r="E81" s="134"/>
      <c r="F81" s="134"/>
      <c r="G81" s="132" t="s">
        <v>239</v>
      </c>
      <c r="H81" s="132"/>
      <c r="I81" s="132" t="s">
        <v>203</v>
      </c>
      <c r="J81" s="41"/>
    </row>
    <row r="82" spans="1:10" ht="20.100000000000001" customHeight="1" x14ac:dyDescent="0.25">
      <c r="A82" s="123" t="s">
        <v>210</v>
      </c>
      <c r="B82" s="124"/>
      <c r="C82" s="124"/>
      <c r="D82" s="124"/>
      <c r="E82" s="124"/>
      <c r="F82" s="124"/>
      <c r="G82" s="171"/>
      <c r="H82" s="168" t="str">
        <f>+IF(AND(J84="No aplica",J85="No aplica",J86="No aplica",J87="No aplica"),"No aplica",IF(OR(J84="",J85="",J86="",J87=""),"Valide todas las variables",IF(OR(J84="No",J85="No",J86="No",J87="No"),"No cumple","Cumple")))</f>
        <v>Valide todas las variables</v>
      </c>
      <c r="I82" s="169"/>
      <c r="J82" s="170"/>
    </row>
    <row r="83" spans="1:10" ht="39.950000000000003" customHeight="1" x14ac:dyDescent="0.25">
      <c r="A83" s="150" t="s">
        <v>181</v>
      </c>
      <c r="B83" s="151"/>
      <c r="C83" s="151"/>
      <c r="D83" s="151"/>
      <c r="E83" s="151"/>
      <c r="F83" s="151"/>
      <c r="G83" s="151"/>
      <c r="H83" s="151"/>
      <c r="I83" s="152"/>
      <c r="J83" s="43" t="s">
        <v>117</v>
      </c>
    </row>
    <row r="84" spans="1:10" ht="30" customHeight="1" x14ac:dyDescent="0.25">
      <c r="A84" s="129" t="s">
        <v>204</v>
      </c>
      <c r="B84" s="130"/>
      <c r="C84" s="130"/>
      <c r="D84" s="130"/>
      <c r="E84" s="130"/>
      <c r="F84" s="130"/>
      <c r="G84" s="130"/>
      <c r="H84" s="130"/>
      <c r="I84" s="160"/>
      <c r="J84" s="45"/>
    </row>
    <row r="85" spans="1:10" ht="30" customHeight="1" x14ac:dyDescent="0.25">
      <c r="A85" s="129" t="s">
        <v>205</v>
      </c>
      <c r="B85" s="130"/>
      <c r="C85" s="130"/>
      <c r="D85" s="130"/>
      <c r="E85" s="130"/>
      <c r="F85" s="130"/>
      <c r="G85" s="130"/>
      <c r="H85" s="130"/>
      <c r="I85" s="160"/>
      <c r="J85" s="45"/>
    </row>
    <row r="86" spans="1:10" ht="30" customHeight="1" x14ac:dyDescent="0.25">
      <c r="A86" s="129" t="s">
        <v>206</v>
      </c>
      <c r="B86" s="130"/>
      <c r="C86" s="130"/>
      <c r="D86" s="130"/>
      <c r="E86" s="130"/>
      <c r="F86" s="130"/>
      <c r="G86" s="130"/>
      <c r="H86" s="130"/>
      <c r="I86" s="160"/>
      <c r="J86" s="45"/>
    </row>
    <row r="87" spans="1:10" ht="30" customHeight="1" thickBot="1" x14ac:dyDescent="0.3">
      <c r="A87" s="133" t="s">
        <v>242</v>
      </c>
      <c r="B87" s="134"/>
      <c r="C87" s="134"/>
      <c r="D87" s="134"/>
      <c r="E87" s="134"/>
      <c r="F87" s="134"/>
      <c r="G87" s="134"/>
      <c r="H87" s="134"/>
      <c r="I87" s="161"/>
      <c r="J87" s="41"/>
    </row>
    <row r="88" spans="1:10" ht="50.1" customHeight="1" x14ac:dyDescent="0.25">
      <c r="A88" s="162" t="s">
        <v>207</v>
      </c>
      <c r="B88" s="163"/>
      <c r="C88" s="163"/>
      <c r="D88" s="163"/>
      <c r="E88" s="163"/>
      <c r="F88" s="163"/>
      <c r="G88" s="163"/>
      <c r="H88" s="163"/>
      <c r="I88" s="163"/>
      <c r="J88" s="164"/>
    </row>
    <row r="89" spans="1:10" ht="200.1" customHeight="1" thickBot="1" x14ac:dyDescent="0.3">
      <c r="A89" s="165"/>
      <c r="B89" s="166"/>
      <c r="C89" s="166"/>
      <c r="D89" s="166"/>
      <c r="E89" s="166"/>
      <c r="F89" s="166"/>
      <c r="G89" s="166"/>
      <c r="H89" s="166"/>
      <c r="I89" s="166"/>
      <c r="J89" s="167"/>
    </row>
    <row r="90" spans="1:10" ht="50.1" customHeight="1" x14ac:dyDescent="0.25">
      <c r="A90" s="162" t="s">
        <v>88</v>
      </c>
      <c r="B90" s="163"/>
      <c r="C90" s="163"/>
      <c r="D90" s="163"/>
      <c r="E90" s="163"/>
      <c r="F90" s="163"/>
      <c r="G90" s="163"/>
      <c r="H90" s="163"/>
      <c r="I90" s="163"/>
      <c r="J90" s="164"/>
    </row>
    <row r="91" spans="1:10" ht="200.1" customHeight="1" thickBot="1" x14ac:dyDescent="0.3">
      <c r="A91" s="165"/>
      <c r="B91" s="166"/>
      <c r="C91" s="166"/>
      <c r="D91" s="166"/>
      <c r="E91" s="166"/>
      <c r="F91" s="166"/>
      <c r="G91" s="166"/>
      <c r="H91" s="166"/>
      <c r="I91" s="166"/>
      <c r="J91" s="167"/>
    </row>
  </sheetData>
  <sheetProtection algorithmName="SHA-512" hashValue="g0N/X5fEz0uMyvFeOKD+eFGshLDCeOZwcSQ6sMl1VA2+dnJ/9F5mQ5dEhkA0Wc3C957x0FPU+NO659Hqnfmc1g==" saltValue="6zZLiwpFWzHaNDN29buJ/w==" spinCount="100000" sheet="1" objects="1" scenarios="1"/>
  <mergeCells count="131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5:H25"/>
    <mergeCell ref="A26:H26"/>
    <mergeCell ref="A27:H27"/>
    <mergeCell ref="A28:H28"/>
    <mergeCell ref="A29:H29"/>
    <mergeCell ref="A30:H30"/>
    <mergeCell ref="A20:I20"/>
    <mergeCell ref="A21:G21"/>
    <mergeCell ref="H21:J21"/>
    <mergeCell ref="A22:I22"/>
    <mergeCell ref="A23:H23"/>
    <mergeCell ref="A24:H24"/>
    <mergeCell ref="A36:I36"/>
    <mergeCell ref="A37:I37"/>
    <mergeCell ref="A38:I38"/>
    <mergeCell ref="A39:I39"/>
    <mergeCell ref="A40:I40"/>
    <mergeCell ref="A41:G41"/>
    <mergeCell ref="H41:J41"/>
    <mergeCell ref="A31:H31"/>
    <mergeCell ref="A32:H32"/>
    <mergeCell ref="A33:G33"/>
    <mergeCell ref="H33:J33"/>
    <mergeCell ref="A34:I34"/>
    <mergeCell ref="A35:I35"/>
    <mergeCell ref="A48:I48"/>
    <mergeCell ref="A49:I49"/>
    <mergeCell ref="A50:I50"/>
    <mergeCell ref="A51:I51"/>
    <mergeCell ref="A52:I52"/>
    <mergeCell ref="A53:I53"/>
    <mergeCell ref="A42:I42"/>
    <mergeCell ref="A43:I43"/>
    <mergeCell ref="A44:I44"/>
    <mergeCell ref="A45:I45"/>
    <mergeCell ref="A46:I46"/>
    <mergeCell ref="A47:I47"/>
    <mergeCell ref="A60:G60"/>
    <mergeCell ref="H60:J60"/>
    <mergeCell ref="A61:I61"/>
    <mergeCell ref="A62:F62"/>
    <mergeCell ref="G62:I62"/>
    <mergeCell ref="A63:F63"/>
    <mergeCell ref="G63:I63"/>
    <mergeCell ref="A54:I54"/>
    <mergeCell ref="A55:I55"/>
    <mergeCell ref="A56:I56"/>
    <mergeCell ref="A57:I57"/>
    <mergeCell ref="A58:I58"/>
    <mergeCell ref="A59:I59"/>
    <mergeCell ref="A67:I67"/>
    <mergeCell ref="A68:F68"/>
    <mergeCell ref="G68:I68"/>
    <mergeCell ref="A69:F69"/>
    <mergeCell ref="G69:I69"/>
    <mergeCell ref="A70:F70"/>
    <mergeCell ref="G70:I70"/>
    <mergeCell ref="A64:F64"/>
    <mergeCell ref="G64:I64"/>
    <mergeCell ref="A65:F65"/>
    <mergeCell ref="G65:I65"/>
    <mergeCell ref="A66:F66"/>
    <mergeCell ref="G66:I66"/>
    <mergeCell ref="A74:F74"/>
    <mergeCell ref="G74:I74"/>
    <mergeCell ref="A75:F75"/>
    <mergeCell ref="G75:I75"/>
    <mergeCell ref="A76:F76"/>
    <mergeCell ref="G76:I76"/>
    <mergeCell ref="A71:F71"/>
    <mergeCell ref="G71:I71"/>
    <mergeCell ref="A72:F72"/>
    <mergeCell ref="G72:I72"/>
    <mergeCell ref="A73:F73"/>
    <mergeCell ref="G73:I73"/>
    <mergeCell ref="A80:F80"/>
    <mergeCell ref="G80:I80"/>
    <mergeCell ref="A81:F81"/>
    <mergeCell ref="G81:I81"/>
    <mergeCell ref="A82:G82"/>
    <mergeCell ref="H82:J82"/>
    <mergeCell ref="A77:F77"/>
    <mergeCell ref="G77:I77"/>
    <mergeCell ref="A78:F78"/>
    <mergeCell ref="G78:I78"/>
    <mergeCell ref="A79:F79"/>
    <mergeCell ref="G79:I79"/>
    <mergeCell ref="A89:J89"/>
    <mergeCell ref="A90:J90"/>
    <mergeCell ref="A91:J91"/>
    <mergeCell ref="A83:I83"/>
    <mergeCell ref="A84:I84"/>
    <mergeCell ref="A85:I85"/>
    <mergeCell ref="A86:I86"/>
    <mergeCell ref="A87:I87"/>
    <mergeCell ref="A88:J88"/>
  </mergeCells>
  <conditionalFormatting sqref="C2:C3 J23:J32 J43:J52 J84:J87">
    <cfRule type="containsBlanks" dxfId="165" priority="21">
      <formula>LEN(TRIM(C2))=0</formula>
    </cfRule>
  </conditionalFormatting>
  <conditionalFormatting sqref="C6:C8">
    <cfRule type="containsBlanks" dxfId="164" priority="1">
      <formula>LEN(TRIM(C6))=0</formula>
    </cfRule>
  </conditionalFormatting>
  <conditionalFormatting sqref="E4:E5">
    <cfRule type="containsBlanks" dxfId="163" priority="16">
      <formula>LEN(TRIM(E4))=0</formula>
    </cfRule>
  </conditionalFormatting>
  <conditionalFormatting sqref="G2">
    <cfRule type="containsBlanks" dxfId="162" priority="18">
      <formula>LEN(TRIM(G2))=0</formula>
    </cfRule>
  </conditionalFormatting>
  <conditionalFormatting sqref="H3">
    <cfRule type="containsBlanks" dxfId="161" priority="19">
      <formula>LEN(TRIM(H3))=0</formula>
    </cfRule>
  </conditionalFormatting>
  <conditionalFormatting sqref="H6:H7">
    <cfRule type="containsBlanks" dxfId="160" priority="17">
      <formula>LEN(TRIM(H6))=0</formula>
    </cfRule>
  </conditionalFormatting>
  <conditionalFormatting sqref="H10">
    <cfRule type="containsText" dxfId="159" priority="22" operator="containsText" text="No cumple">
      <formula>NOT(ISERROR(SEARCH("No cumple",H10)))</formula>
    </cfRule>
    <cfRule type="containsText" dxfId="158" priority="23" operator="containsText" text="Cumple">
      <formula>NOT(ISERROR(SEARCH("Cumple",H10)))</formula>
    </cfRule>
  </conditionalFormatting>
  <conditionalFormatting sqref="H21">
    <cfRule type="containsText" dxfId="157" priority="10" operator="containsText" text="No cumple">
      <formula>NOT(ISERROR(SEARCH("No cumple",H21)))</formula>
    </cfRule>
    <cfRule type="containsText" dxfId="156" priority="11" operator="containsText" text="Cumple">
      <formula>NOT(ISERROR(SEARCH("Cumple",H21)))</formula>
    </cfRule>
  </conditionalFormatting>
  <conditionalFormatting sqref="H33">
    <cfRule type="containsText" dxfId="155" priority="8" operator="containsText" text="No cumple">
      <formula>NOT(ISERROR(SEARCH("No cumple",H33)))</formula>
    </cfRule>
    <cfRule type="containsText" dxfId="154" priority="9" operator="containsText" text="Cumple">
      <formula>NOT(ISERROR(SEARCH("Cumple",H33)))</formula>
    </cfRule>
  </conditionalFormatting>
  <conditionalFormatting sqref="H41">
    <cfRule type="containsText" dxfId="153" priority="6" operator="containsText" text="No cumple">
      <formula>NOT(ISERROR(SEARCH("No cumple",H41)))</formula>
    </cfRule>
    <cfRule type="containsText" dxfId="152" priority="7" operator="containsText" text="Cumple">
      <formula>NOT(ISERROR(SEARCH("Cumple",H41)))</formula>
    </cfRule>
  </conditionalFormatting>
  <conditionalFormatting sqref="H60">
    <cfRule type="containsText" dxfId="151" priority="4" operator="containsText" text="No cumple">
      <formula>NOT(ISERROR(SEARCH("No cumple",H60)))</formula>
    </cfRule>
    <cfRule type="containsText" dxfId="150" priority="5" operator="containsText" text="Cumple">
      <formula>NOT(ISERROR(SEARCH("Cumple",H60)))</formula>
    </cfRule>
  </conditionalFormatting>
  <conditionalFormatting sqref="H82">
    <cfRule type="containsText" dxfId="149" priority="2" operator="containsText" text="No cumple">
      <formula>NOT(ISERROR(SEARCH("No cumple",H82)))</formula>
    </cfRule>
    <cfRule type="containsText" dxfId="148" priority="3" operator="containsText" text="Cumple">
      <formula>NOT(ISERROR(SEARCH("Cumple",H82)))</formula>
    </cfRule>
  </conditionalFormatting>
  <conditionalFormatting sqref="J2">
    <cfRule type="containsBlanks" dxfId="147" priority="20">
      <formula>LEN(TRIM(J2))=0</formula>
    </cfRule>
  </conditionalFormatting>
  <conditionalFormatting sqref="J12:J20">
    <cfRule type="containsBlanks" dxfId="146" priority="15">
      <formula>LEN(TRIM(J12))=0</formula>
    </cfRule>
  </conditionalFormatting>
  <conditionalFormatting sqref="J35:J40">
    <cfRule type="containsBlanks" dxfId="145" priority="14">
      <formula>LEN(TRIM(J35))=0</formula>
    </cfRule>
  </conditionalFormatting>
  <conditionalFormatting sqref="J54:J59">
    <cfRule type="containsBlanks" dxfId="144" priority="13">
      <formula>LEN(TRIM(J54))=0</formula>
    </cfRule>
  </conditionalFormatting>
  <conditionalFormatting sqref="J62:J66 J68:J81">
    <cfRule type="containsBlanks" dxfId="143" priority="12">
      <formula>LEN(TRIM(J62))=0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DE EMERGENCIA RAJ SRPA&amp;R&amp;"Arial,Normal"&amp;10F1.A51.G27.P 
Versión 1 
Página &amp;P de &amp;N 
21/05/2024 
Clasificación de la Información 
Clasificada</oddHeader>
    <oddFooter>&amp;C&amp;G</oddFooter>
  </headerFooter>
  <rowBreaks count="2" manualBreakCount="2">
    <brk id="40" max="16383" man="1"/>
    <brk id="87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739DD299-274E-4C5E-8A76-0675AFEB63C5}">
          <x14:formula1>
            <xm:f>Tablas!$E$2:$E$4</xm:f>
          </x14:formula1>
          <xm:sqref>J54:J59 J12:J20 J23:J32 J35:J40 J43:J52 J84:J87 J62:J66 J68:J81</xm:sqref>
        </x14:dataValidation>
        <x14:dataValidation type="list" allowBlank="1" showInputMessage="1" showErrorMessage="1" xr:uid="{DA9EEC14-BDF8-4B9E-8538-0C216869A146}">
          <x14:formula1>
            <xm:f>Tablas!$H$2:$H$6</xm:f>
          </x14:formula1>
          <xm:sqref>C3:E3</xm:sqref>
        </x14:dataValidation>
        <x14:dataValidation type="list" allowBlank="1" showInputMessage="1" showErrorMessage="1" xr:uid="{506E6C7F-5B5F-44FC-924A-8487070D4F6C}">
          <x14:formula1>
            <xm:f>Tablas!$L$2:$L$9</xm:f>
          </x14:formula1>
          <xm:sqref>C7:E7</xm:sqref>
        </x14:dataValidation>
        <x14:dataValidation type="list" allowBlank="1" showInputMessage="1" showErrorMessage="1" xr:uid="{7B369C38-95D3-455F-A877-8A2F9E174090}">
          <x14:formula1>
            <xm:f>Tablas!$K$2:$K$3</xm:f>
          </x14:formula1>
          <xm:sqref>H6:J6</xm:sqref>
        </x14:dataValidation>
        <x14:dataValidation type="list" allowBlank="1" showInputMessage="1" showErrorMessage="1" xr:uid="{0FF5A5F3-05D0-47BD-B07C-C2031E9E4A22}">
          <x14:formula1>
            <xm:f>Tablas!$J$2:$J$7</xm:f>
          </x14:formula1>
          <xm:sqref>C6:E6</xm:sqref>
        </x14:dataValidation>
        <x14:dataValidation type="list" allowBlank="1" showInputMessage="1" showErrorMessage="1" xr:uid="{414171EB-0892-49C0-95CA-E8AD977A6DAE}">
          <x14:formula1>
            <xm:f>Tablas!$I$2:$I$5</xm:f>
          </x14:formula1>
          <xm:sqref>E4:J4</xm:sqref>
        </x14:dataValidation>
        <x14:dataValidation type="list" allowBlank="1" showInputMessage="1" showErrorMessage="1" xr:uid="{9D03922D-E878-4024-BEA8-DE26B1C454AA}">
          <x14:formula1>
            <xm:f>Tablas!$G$2:$G$3</xm:f>
          </x14:formula1>
          <xm:sqref>J2</xm:sqref>
        </x14:dataValidation>
        <x14:dataValidation type="list" allowBlank="1" showInputMessage="1" showErrorMessage="1" xr:uid="{816216ED-9C5C-4AC3-A450-F675B9C4BAC6}">
          <x14:formula1>
            <xm:f>Tablas!$C$2</xm:f>
          </x14:formula1>
          <xm:sqref>H13:I20 H85:I87 H36:I40 H44:I52 H63:H66 H68:H81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B0217-4CF8-4007-B692-6EF530545D5F}">
  <sheetPr>
    <pageSetUpPr fitToPage="1"/>
  </sheetPr>
  <dimension ref="A1:J91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5" t="s">
        <v>147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10" x14ac:dyDescent="0.25">
      <c r="A2" s="144" t="s">
        <v>66</v>
      </c>
      <c r="B2" s="145"/>
      <c r="C2" s="143"/>
      <c r="D2" s="143"/>
      <c r="E2" s="143"/>
      <c r="F2" s="42" t="s">
        <v>67</v>
      </c>
      <c r="G2" s="147"/>
      <c r="H2" s="147"/>
      <c r="I2" s="42" t="s">
        <v>68</v>
      </c>
      <c r="J2" s="45"/>
    </row>
    <row r="3" spans="1:10" x14ac:dyDescent="0.25">
      <c r="A3" s="144" t="s">
        <v>69</v>
      </c>
      <c r="B3" s="145"/>
      <c r="C3" s="115"/>
      <c r="D3" s="115"/>
      <c r="E3" s="115"/>
      <c r="F3" s="145" t="s">
        <v>115</v>
      </c>
      <c r="G3" s="145"/>
      <c r="H3" s="115"/>
      <c r="I3" s="115"/>
      <c r="J3" s="117"/>
    </row>
    <row r="4" spans="1:10" x14ac:dyDescent="0.25">
      <c r="A4" s="144" t="s">
        <v>70</v>
      </c>
      <c r="B4" s="145"/>
      <c r="C4" s="145"/>
      <c r="D4" s="145"/>
      <c r="E4" s="115"/>
      <c r="F4" s="115"/>
      <c r="G4" s="115"/>
      <c r="H4" s="115"/>
      <c r="I4" s="115"/>
      <c r="J4" s="117"/>
    </row>
    <row r="5" spans="1:10" x14ac:dyDescent="0.25">
      <c r="A5" s="144" t="s">
        <v>71</v>
      </c>
      <c r="B5" s="145"/>
      <c r="C5" s="145"/>
      <c r="D5" s="145"/>
      <c r="E5" s="115"/>
      <c r="F5" s="115"/>
      <c r="G5" s="115"/>
      <c r="H5" s="115"/>
      <c r="I5" s="115"/>
      <c r="J5" s="117"/>
    </row>
    <row r="6" spans="1:10" x14ac:dyDescent="0.25">
      <c r="A6" s="144" t="s">
        <v>72</v>
      </c>
      <c r="B6" s="145"/>
      <c r="C6" s="143"/>
      <c r="D6" s="143"/>
      <c r="E6" s="143"/>
      <c r="F6" s="145" t="s">
        <v>73</v>
      </c>
      <c r="G6" s="145"/>
      <c r="H6" s="143"/>
      <c r="I6" s="143"/>
      <c r="J6" s="146"/>
    </row>
    <row r="7" spans="1:10" x14ac:dyDescent="0.25">
      <c r="A7" s="144" t="s">
        <v>61</v>
      </c>
      <c r="B7" s="145"/>
      <c r="C7" s="143"/>
      <c r="D7" s="143"/>
      <c r="E7" s="143"/>
      <c r="F7" s="145" t="s">
        <v>115</v>
      </c>
      <c r="G7" s="145"/>
      <c r="H7" s="115"/>
      <c r="I7" s="115"/>
      <c r="J7" s="117"/>
    </row>
    <row r="8" spans="1:10" ht="15.75" thickBot="1" x14ac:dyDescent="0.3">
      <c r="A8" s="148" t="s">
        <v>146</v>
      </c>
      <c r="B8" s="149"/>
      <c r="C8" s="156"/>
      <c r="D8" s="156"/>
      <c r="E8" s="156"/>
      <c r="F8" s="157"/>
      <c r="G8" s="158"/>
      <c r="H8" s="158"/>
      <c r="I8" s="158"/>
      <c r="J8" s="159"/>
    </row>
    <row r="9" spans="1:10" ht="20.100000000000001" customHeight="1" thickBot="1" x14ac:dyDescent="0.3">
      <c r="A9" s="138" t="s">
        <v>74</v>
      </c>
      <c r="B9" s="139"/>
      <c r="C9" s="139"/>
      <c r="D9" s="139"/>
      <c r="E9" s="139"/>
      <c r="F9" s="139"/>
      <c r="G9" s="139"/>
      <c r="H9" s="139"/>
      <c r="I9" s="139"/>
      <c r="J9" s="140"/>
    </row>
    <row r="10" spans="1:10" ht="20.100000000000001" customHeight="1" x14ac:dyDescent="0.25">
      <c r="A10" s="125" t="s">
        <v>75</v>
      </c>
      <c r="B10" s="126"/>
      <c r="C10" s="126"/>
      <c r="D10" s="126"/>
      <c r="E10" s="126"/>
      <c r="F10" s="126"/>
      <c r="G10" s="126"/>
      <c r="H10" s="141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1"/>
      <c r="J10" s="142"/>
    </row>
    <row r="11" spans="1:10" ht="39.950000000000003" customHeight="1" x14ac:dyDescent="0.25">
      <c r="A11" s="150" t="s">
        <v>162</v>
      </c>
      <c r="B11" s="151"/>
      <c r="C11" s="151"/>
      <c r="D11" s="151"/>
      <c r="E11" s="151"/>
      <c r="F11" s="151"/>
      <c r="G11" s="151"/>
      <c r="H11" s="151"/>
      <c r="I11" s="152"/>
      <c r="J11" s="43" t="s">
        <v>117</v>
      </c>
    </row>
    <row r="12" spans="1:10" ht="30" customHeight="1" x14ac:dyDescent="0.25">
      <c r="A12" s="129" t="s">
        <v>153</v>
      </c>
      <c r="B12" s="130"/>
      <c r="C12" s="130"/>
      <c r="D12" s="130"/>
      <c r="E12" s="130"/>
      <c r="F12" s="130"/>
      <c r="G12" s="130"/>
      <c r="H12" s="130"/>
      <c r="I12" s="160"/>
      <c r="J12" s="45"/>
    </row>
    <row r="13" spans="1:10" ht="30" customHeight="1" x14ac:dyDescent="0.25">
      <c r="A13" s="129" t="s">
        <v>154</v>
      </c>
      <c r="B13" s="130"/>
      <c r="C13" s="130"/>
      <c r="D13" s="130"/>
      <c r="E13" s="130"/>
      <c r="F13" s="130"/>
      <c r="G13" s="130"/>
      <c r="H13" s="130"/>
      <c r="I13" s="160"/>
      <c r="J13" s="45"/>
    </row>
    <row r="14" spans="1:10" ht="30" customHeight="1" x14ac:dyDescent="0.25">
      <c r="A14" s="129" t="s">
        <v>155</v>
      </c>
      <c r="B14" s="130"/>
      <c r="C14" s="130"/>
      <c r="D14" s="130"/>
      <c r="E14" s="130"/>
      <c r="F14" s="130"/>
      <c r="G14" s="130"/>
      <c r="H14" s="130"/>
      <c r="I14" s="160"/>
      <c r="J14" s="45"/>
    </row>
    <row r="15" spans="1:10" ht="30" customHeight="1" x14ac:dyDescent="0.25">
      <c r="A15" s="129" t="s">
        <v>156</v>
      </c>
      <c r="B15" s="130"/>
      <c r="C15" s="130"/>
      <c r="D15" s="130"/>
      <c r="E15" s="130"/>
      <c r="F15" s="130"/>
      <c r="G15" s="130"/>
      <c r="H15" s="130"/>
      <c r="I15" s="160"/>
      <c r="J15" s="45"/>
    </row>
    <row r="16" spans="1:10" ht="30" customHeight="1" x14ac:dyDescent="0.25">
      <c r="A16" s="129" t="s">
        <v>157</v>
      </c>
      <c r="B16" s="130"/>
      <c r="C16" s="130"/>
      <c r="D16" s="130"/>
      <c r="E16" s="130"/>
      <c r="F16" s="130"/>
      <c r="G16" s="130"/>
      <c r="H16" s="130"/>
      <c r="I16" s="160"/>
      <c r="J16" s="45"/>
    </row>
    <row r="17" spans="1:10" ht="30" customHeight="1" x14ac:dyDescent="0.25">
      <c r="A17" s="129" t="s">
        <v>158</v>
      </c>
      <c r="B17" s="130"/>
      <c r="C17" s="130"/>
      <c r="D17" s="130"/>
      <c r="E17" s="130"/>
      <c r="F17" s="130"/>
      <c r="G17" s="130"/>
      <c r="H17" s="130"/>
      <c r="I17" s="160"/>
      <c r="J17" s="45"/>
    </row>
    <row r="18" spans="1:10" ht="30" customHeight="1" x14ac:dyDescent="0.25">
      <c r="A18" s="129" t="s">
        <v>161</v>
      </c>
      <c r="B18" s="130"/>
      <c r="C18" s="130"/>
      <c r="D18" s="130"/>
      <c r="E18" s="130"/>
      <c r="F18" s="130"/>
      <c r="G18" s="130"/>
      <c r="H18" s="130"/>
      <c r="I18" s="160"/>
      <c r="J18" s="45"/>
    </row>
    <row r="19" spans="1:10" ht="30" customHeight="1" x14ac:dyDescent="0.25">
      <c r="A19" s="129" t="s">
        <v>159</v>
      </c>
      <c r="B19" s="130"/>
      <c r="C19" s="130"/>
      <c r="D19" s="130"/>
      <c r="E19" s="130"/>
      <c r="F19" s="130"/>
      <c r="G19" s="130"/>
      <c r="H19" s="130"/>
      <c r="I19" s="160"/>
      <c r="J19" s="45"/>
    </row>
    <row r="20" spans="1:10" ht="30" customHeight="1" thickBot="1" x14ac:dyDescent="0.3">
      <c r="A20" s="133" t="s">
        <v>160</v>
      </c>
      <c r="B20" s="134"/>
      <c r="C20" s="134"/>
      <c r="D20" s="134"/>
      <c r="E20" s="134"/>
      <c r="F20" s="134"/>
      <c r="G20" s="134"/>
      <c r="H20" s="134"/>
      <c r="I20" s="161"/>
      <c r="J20" s="41"/>
    </row>
    <row r="21" spans="1:10" ht="20.100000000000001" customHeight="1" x14ac:dyDescent="0.25">
      <c r="A21" s="125" t="s">
        <v>76</v>
      </c>
      <c r="B21" s="126"/>
      <c r="C21" s="126"/>
      <c r="D21" s="126"/>
      <c r="E21" s="126"/>
      <c r="F21" s="126"/>
      <c r="G21" s="126"/>
      <c r="H21" s="141" t="str">
        <f>+IF(AND(J23="No aplica",J24="No aplica",J25="No aplica",J26="No aplica",J27="No aplica",J28="No aplica",J29="No aplica",J30="No aplica",J31="No aplica",J32="No aplica"),"No aplica",IF(OR(J23="",J24="",J25="",J26="",J27="",J28="",J29="",J30="",J31="",J32=""),"Valide todas las variables",IF(OR(J23="No",J24="No",J25="No",J26="No",J27="No",J28="No",J29="No",J30="No",J31="No",J32="No"),"No cumple","Cumple")))</f>
        <v>Valide todas las variables</v>
      </c>
      <c r="I21" s="141"/>
      <c r="J21" s="142"/>
    </row>
    <row r="22" spans="1:10" ht="66.75" customHeight="1" thickBot="1" x14ac:dyDescent="0.3">
      <c r="A22" s="153" t="s">
        <v>163</v>
      </c>
      <c r="B22" s="154"/>
      <c r="C22" s="154"/>
      <c r="D22" s="154"/>
      <c r="E22" s="154"/>
      <c r="F22" s="154"/>
      <c r="G22" s="154"/>
      <c r="H22" s="154"/>
      <c r="I22" s="155"/>
      <c r="J22" s="60" t="s">
        <v>117</v>
      </c>
    </row>
    <row r="23" spans="1:10" ht="20.100000000000001" customHeight="1" x14ac:dyDescent="0.25">
      <c r="A23" s="129" t="s">
        <v>211</v>
      </c>
      <c r="B23" s="130"/>
      <c r="C23" s="130"/>
      <c r="D23" s="130"/>
      <c r="E23" s="130"/>
      <c r="F23" s="130"/>
      <c r="G23" s="130"/>
      <c r="H23" s="130"/>
      <c r="I23" s="61">
        <v>2</v>
      </c>
      <c r="J23" s="50"/>
    </row>
    <row r="24" spans="1:10" ht="20.100000000000001" customHeight="1" x14ac:dyDescent="0.25">
      <c r="A24" s="129" t="s">
        <v>212</v>
      </c>
      <c r="B24" s="130"/>
      <c r="C24" s="130"/>
      <c r="D24" s="130"/>
      <c r="E24" s="130"/>
      <c r="F24" s="130"/>
      <c r="G24" s="130"/>
      <c r="H24" s="130"/>
      <c r="I24" s="62">
        <v>2</v>
      </c>
      <c r="J24" s="50"/>
    </row>
    <row r="25" spans="1:10" ht="20.100000000000001" customHeight="1" x14ac:dyDescent="0.25">
      <c r="A25" s="129" t="s">
        <v>213</v>
      </c>
      <c r="B25" s="130"/>
      <c r="C25" s="130"/>
      <c r="D25" s="130"/>
      <c r="E25" s="130"/>
      <c r="F25" s="130"/>
      <c r="G25" s="130"/>
      <c r="H25" s="130"/>
      <c r="I25" s="62">
        <v>2</v>
      </c>
      <c r="J25" s="50"/>
    </row>
    <row r="26" spans="1:10" ht="20.100000000000001" customHeight="1" x14ac:dyDescent="0.25">
      <c r="A26" s="129" t="s">
        <v>214</v>
      </c>
      <c r="B26" s="130"/>
      <c r="C26" s="130"/>
      <c r="D26" s="130"/>
      <c r="E26" s="130"/>
      <c r="F26" s="130"/>
      <c r="G26" s="130"/>
      <c r="H26" s="130"/>
      <c r="I26" s="62">
        <v>2</v>
      </c>
      <c r="J26" s="50"/>
    </row>
    <row r="27" spans="1:10" ht="20.100000000000001" customHeight="1" x14ac:dyDescent="0.25">
      <c r="A27" s="129" t="s">
        <v>215</v>
      </c>
      <c r="B27" s="130"/>
      <c r="C27" s="130"/>
      <c r="D27" s="130"/>
      <c r="E27" s="130"/>
      <c r="F27" s="130"/>
      <c r="G27" s="130"/>
      <c r="H27" s="130"/>
      <c r="I27" s="62">
        <v>2</v>
      </c>
      <c r="J27" s="50"/>
    </row>
    <row r="28" spans="1:10" ht="20.100000000000001" customHeight="1" x14ac:dyDescent="0.25">
      <c r="A28" s="129" t="s">
        <v>216</v>
      </c>
      <c r="B28" s="130"/>
      <c r="C28" s="130"/>
      <c r="D28" s="130"/>
      <c r="E28" s="130"/>
      <c r="F28" s="130"/>
      <c r="G28" s="130"/>
      <c r="H28" s="130"/>
      <c r="I28" s="62">
        <v>1</v>
      </c>
      <c r="J28" s="50"/>
    </row>
    <row r="29" spans="1:10" ht="20.100000000000001" customHeight="1" x14ac:dyDescent="0.25">
      <c r="A29" s="129" t="s">
        <v>217</v>
      </c>
      <c r="B29" s="130"/>
      <c r="C29" s="130"/>
      <c r="D29" s="130"/>
      <c r="E29" s="130"/>
      <c r="F29" s="130"/>
      <c r="G29" s="130"/>
      <c r="H29" s="130"/>
      <c r="I29" s="62">
        <v>1</v>
      </c>
      <c r="J29" s="50"/>
    </row>
    <row r="30" spans="1:10" ht="20.100000000000001" customHeight="1" x14ac:dyDescent="0.25">
      <c r="A30" s="129" t="s">
        <v>164</v>
      </c>
      <c r="B30" s="130"/>
      <c r="C30" s="130"/>
      <c r="D30" s="130"/>
      <c r="E30" s="130"/>
      <c r="F30" s="130"/>
      <c r="G30" s="130"/>
      <c r="H30" s="130"/>
      <c r="I30" s="62">
        <v>1</v>
      </c>
      <c r="J30" s="50"/>
    </row>
    <row r="31" spans="1:10" ht="20.100000000000001" customHeight="1" x14ac:dyDescent="0.25">
      <c r="A31" s="129" t="s">
        <v>218</v>
      </c>
      <c r="B31" s="130"/>
      <c r="C31" s="130"/>
      <c r="D31" s="130"/>
      <c r="E31" s="130"/>
      <c r="F31" s="130"/>
      <c r="G31" s="130"/>
      <c r="H31" s="130"/>
      <c r="I31" s="62">
        <v>1</v>
      </c>
      <c r="J31" s="50"/>
    </row>
    <row r="32" spans="1:10" ht="20.100000000000001" customHeight="1" thickBot="1" x14ac:dyDescent="0.3">
      <c r="A32" s="129" t="s">
        <v>219</v>
      </c>
      <c r="B32" s="130"/>
      <c r="C32" s="130"/>
      <c r="D32" s="130"/>
      <c r="E32" s="130"/>
      <c r="F32" s="130"/>
      <c r="G32" s="130"/>
      <c r="H32" s="130"/>
      <c r="I32" s="62">
        <v>1</v>
      </c>
      <c r="J32" s="50"/>
    </row>
    <row r="33" spans="1:10" ht="20.100000000000001" customHeight="1" x14ac:dyDescent="0.25">
      <c r="A33" s="125" t="s">
        <v>116</v>
      </c>
      <c r="B33" s="126"/>
      <c r="C33" s="126"/>
      <c r="D33" s="126"/>
      <c r="E33" s="126"/>
      <c r="F33" s="126"/>
      <c r="G33" s="126"/>
      <c r="H33" s="141" t="str">
        <f>+IF(AND(J35="No aplica",J36="No aplica",J37="No aplica",J38="No aplica",J39="No aplica",J40="No aplica"),"No aplica",IF(OR(J35="",J36="",J37="",J38="",J39="",J40=""),"Valide todas las variables",IF(OR(J35="No",J36="No",J37="No",J38="No",J39="No",J40="No"),"No cumple","Cumple")))</f>
        <v>Valide todas las variables</v>
      </c>
      <c r="I33" s="141"/>
      <c r="J33" s="142"/>
    </row>
    <row r="34" spans="1:10" ht="39.950000000000003" customHeight="1" x14ac:dyDescent="0.25">
      <c r="A34" s="150" t="s">
        <v>165</v>
      </c>
      <c r="B34" s="151"/>
      <c r="C34" s="151"/>
      <c r="D34" s="151"/>
      <c r="E34" s="151"/>
      <c r="F34" s="151"/>
      <c r="G34" s="151"/>
      <c r="H34" s="151"/>
      <c r="I34" s="152"/>
      <c r="J34" s="43" t="s">
        <v>117</v>
      </c>
    </row>
    <row r="35" spans="1:10" ht="30" customHeight="1" x14ac:dyDescent="0.25">
      <c r="A35" s="129" t="s">
        <v>166</v>
      </c>
      <c r="B35" s="130"/>
      <c r="C35" s="130"/>
      <c r="D35" s="130"/>
      <c r="E35" s="130"/>
      <c r="F35" s="130"/>
      <c r="G35" s="130"/>
      <c r="H35" s="130"/>
      <c r="I35" s="160"/>
      <c r="J35" s="45"/>
    </row>
    <row r="36" spans="1:10" ht="30" customHeight="1" x14ac:dyDescent="0.25">
      <c r="A36" s="129" t="s">
        <v>77</v>
      </c>
      <c r="B36" s="130"/>
      <c r="C36" s="130"/>
      <c r="D36" s="130"/>
      <c r="E36" s="130"/>
      <c r="F36" s="130"/>
      <c r="G36" s="130"/>
      <c r="H36" s="130"/>
      <c r="I36" s="160"/>
      <c r="J36" s="45"/>
    </row>
    <row r="37" spans="1:10" ht="30" customHeight="1" x14ac:dyDescent="0.25">
      <c r="A37" s="129" t="s">
        <v>167</v>
      </c>
      <c r="B37" s="130"/>
      <c r="C37" s="130"/>
      <c r="D37" s="130"/>
      <c r="E37" s="130"/>
      <c r="F37" s="130"/>
      <c r="G37" s="130"/>
      <c r="H37" s="130"/>
      <c r="I37" s="160"/>
      <c r="J37" s="45"/>
    </row>
    <row r="38" spans="1:10" ht="30" customHeight="1" x14ac:dyDescent="0.25">
      <c r="A38" s="129" t="s">
        <v>168</v>
      </c>
      <c r="B38" s="130"/>
      <c r="C38" s="130"/>
      <c r="D38" s="130"/>
      <c r="E38" s="130"/>
      <c r="F38" s="130"/>
      <c r="G38" s="130"/>
      <c r="H38" s="130"/>
      <c r="I38" s="160"/>
      <c r="J38" s="45"/>
    </row>
    <row r="39" spans="1:10" ht="30" customHeight="1" x14ac:dyDescent="0.25">
      <c r="A39" s="129" t="s">
        <v>169</v>
      </c>
      <c r="B39" s="130"/>
      <c r="C39" s="130"/>
      <c r="D39" s="130"/>
      <c r="E39" s="130"/>
      <c r="F39" s="130"/>
      <c r="G39" s="130"/>
      <c r="H39" s="130"/>
      <c r="I39" s="160"/>
      <c r="J39" s="45"/>
    </row>
    <row r="40" spans="1:10" ht="30" customHeight="1" thickBot="1" x14ac:dyDescent="0.3">
      <c r="A40" s="133" t="s">
        <v>170</v>
      </c>
      <c r="B40" s="134"/>
      <c r="C40" s="134"/>
      <c r="D40" s="134"/>
      <c r="E40" s="134"/>
      <c r="F40" s="134"/>
      <c r="G40" s="134"/>
      <c r="H40" s="134"/>
      <c r="I40" s="161"/>
      <c r="J40" s="41"/>
    </row>
    <row r="41" spans="1:10" ht="20.100000000000001" customHeight="1" x14ac:dyDescent="0.25">
      <c r="A41" s="125" t="s">
        <v>78</v>
      </c>
      <c r="B41" s="126"/>
      <c r="C41" s="126"/>
      <c r="D41" s="126"/>
      <c r="E41" s="126"/>
      <c r="F41" s="126"/>
      <c r="G41" s="126"/>
      <c r="H41" s="141" t="str">
        <f>+IF(AND(J43="No aplica",J44="No aplica",J45="No aplica",J46="No aplica",J47="No aplica",J48="No aplica",J49="No aplica",J50="No aplica",J51="No aplica",J52="No aplica",J54="No aplica",J55="No aplica",J56="No aplica",J57="No aplica",J58="No aplica",J59="No aplica"),"No aplica",IF(OR(J43="",J44="",J45="",J46="",J47="",J48="",J49="",J50="",J51="",J52="",J54="",J55="",J56="",J57="",J58="",J59=""),"Valide todas las variables",IF(OR(J43="No",J44="No",J45="No",J46="No",J47="No",J48="No",J49="No",J50="No",J51="No",J52="No",J54="No",J55="No",J56="No",J57="No",J58="No",J59="No"),"No cumple","Cumple")))</f>
        <v>Valide todas las variables</v>
      </c>
      <c r="I41" s="141"/>
      <c r="J41" s="142"/>
    </row>
    <row r="42" spans="1:10" ht="39.950000000000003" customHeight="1" x14ac:dyDescent="0.25">
      <c r="A42" s="150" t="s">
        <v>79</v>
      </c>
      <c r="B42" s="151"/>
      <c r="C42" s="151"/>
      <c r="D42" s="151"/>
      <c r="E42" s="151"/>
      <c r="F42" s="151"/>
      <c r="G42" s="151"/>
      <c r="H42" s="151"/>
      <c r="I42" s="152"/>
      <c r="J42" s="43" t="s">
        <v>117</v>
      </c>
    </row>
    <row r="43" spans="1:10" ht="30" customHeight="1" x14ac:dyDescent="0.25">
      <c r="A43" s="129" t="s">
        <v>83</v>
      </c>
      <c r="B43" s="130"/>
      <c r="C43" s="130"/>
      <c r="D43" s="130"/>
      <c r="E43" s="130"/>
      <c r="F43" s="130"/>
      <c r="G43" s="130"/>
      <c r="H43" s="130"/>
      <c r="I43" s="160"/>
      <c r="J43" s="45"/>
    </row>
    <row r="44" spans="1:10" ht="30" customHeight="1" x14ac:dyDescent="0.25">
      <c r="A44" s="129" t="s">
        <v>171</v>
      </c>
      <c r="B44" s="130"/>
      <c r="C44" s="130"/>
      <c r="D44" s="130"/>
      <c r="E44" s="130"/>
      <c r="F44" s="130"/>
      <c r="G44" s="130"/>
      <c r="H44" s="130"/>
      <c r="I44" s="160"/>
      <c r="J44" s="45"/>
    </row>
    <row r="45" spans="1:10" ht="30" customHeight="1" x14ac:dyDescent="0.25">
      <c r="A45" s="129" t="s">
        <v>81</v>
      </c>
      <c r="B45" s="130"/>
      <c r="C45" s="130"/>
      <c r="D45" s="130"/>
      <c r="E45" s="130"/>
      <c r="F45" s="130"/>
      <c r="G45" s="130"/>
      <c r="H45" s="130"/>
      <c r="I45" s="160"/>
      <c r="J45" s="45"/>
    </row>
    <row r="46" spans="1:10" ht="30" customHeight="1" x14ac:dyDescent="0.25">
      <c r="A46" s="129" t="s">
        <v>220</v>
      </c>
      <c r="B46" s="130"/>
      <c r="C46" s="130"/>
      <c r="D46" s="130"/>
      <c r="E46" s="130"/>
      <c r="F46" s="130"/>
      <c r="G46" s="130"/>
      <c r="H46" s="130"/>
      <c r="I46" s="160"/>
      <c r="J46" s="45"/>
    </row>
    <row r="47" spans="1:10" ht="30" customHeight="1" x14ac:dyDescent="0.25">
      <c r="A47" s="129" t="s">
        <v>82</v>
      </c>
      <c r="B47" s="130"/>
      <c r="C47" s="130"/>
      <c r="D47" s="130"/>
      <c r="E47" s="130"/>
      <c r="F47" s="130"/>
      <c r="G47" s="130"/>
      <c r="H47" s="130"/>
      <c r="I47" s="160"/>
      <c r="J47" s="45"/>
    </row>
    <row r="48" spans="1:10" ht="30" customHeight="1" x14ac:dyDescent="0.25">
      <c r="A48" s="129" t="s">
        <v>173</v>
      </c>
      <c r="B48" s="130"/>
      <c r="C48" s="130"/>
      <c r="D48" s="130"/>
      <c r="E48" s="130"/>
      <c r="F48" s="130"/>
      <c r="G48" s="130"/>
      <c r="H48" s="130"/>
      <c r="I48" s="160"/>
      <c r="J48" s="45"/>
    </row>
    <row r="49" spans="1:10" ht="30" customHeight="1" x14ac:dyDescent="0.25">
      <c r="A49" s="129" t="s">
        <v>80</v>
      </c>
      <c r="B49" s="130"/>
      <c r="C49" s="130"/>
      <c r="D49" s="130"/>
      <c r="E49" s="130"/>
      <c r="F49" s="130"/>
      <c r="G49" s="130"/>
      <c r="H49" s="130"/>
      <c r="I49" s="160"/>
      <c r="J49" s="45"/>
    </row>
    <row r="50" spans="1:10" ht="30" customHeight="1" x14ac:dyDescent="0.25">
      <c r="A50" s="129" t="s">
        <v>172</v>
      </c>
      <c r="B50" s="130"/>
      <c r="C50" s="130"/>
      <c r="D50" s="130"/>
      <c r="E50" s="130"/>
      <c r="F50" s="130"/>
      <c r="G50" s="130"/>
      <c r="H50" s="130"/>
      <c r="I50" s="160"/>
      <c r="J50" s="45"/>
    </row>
    <row r="51" spans="1:10" ht="30" customHeight="1" x14ac:dyDescent="0.25">
      <c r="A51" s="129" t="s">
        <v>221</v>
      </c>
      <c r="B51" s="130"/>
      <c r="C51" s="130"/>
      <c r="D51" s="130"/>
      <c r="E51" s="130"/>
      <c r="F51" s="130"/>
      <c r="G51" s="130"/>
      <c r="H51" s="130"/>
      <c r="I51" s="160"/>
      <c r="J51" s="45"/>
    </row>
    <row r="52" spans="1:10" ht="30" customHeight="1" x14ac:dyDescent="0.25">
      <c r="A52" s="129" t="s">
        <v>174</v>
      </c>
      <c r="B52" s="130"/>
      <c r="C52" s="130"/>
      <c r="D52" s="130"/>
      <c r="E52" s="130"/>
      <c r="F52" s="130"/>
      <c r="G52" s="130"/>
      <c r="H52" s="130"/>
      <c r="I52" s="160"/>
      <c r="J52" s="45"/>
    </row>
    <row r="53" spans="1:10" ht="39.950000000000003" customHeight="1" x14ac:dyDescent="0.25">
      <c r="A53" s="150" t="s">
        <v>84</v>
      </c>
      <c r="B53" s="151"/>
      <c r="C53" s="151"/>
      <c r="D53" s="151"/>
      <c r="E53" s="151"/>
      <c r="F53" s="151"/>
      <c r="G53" s="151"/>
      <c r="H53" s="151"/>
      <c r="I53" s="152"/>
      <c r="J53" s="43" t="s">
        <v>117</v>
      </c>
    </row>
    <row r="54" spans="1:10" ht="30" customHeight="1" x14ac:dyDescent="0.25">
      <c r="A54" s="129" t="s">
        <v>85</v>
      </c>
      <c r="B54" s="130"/>
      <c r="C54" s="130"/>
      <c r="D54" s="130"/>
      <c r="E54" s="130"/>
      <c r="F54" s="130"/>
      <c r="G54" s="130"/>
      <c r="H54" s="130"/>
      <c r="I54" s="160"/>
      <c r="J54" s="45"/>
    </row>
    <row r="55" spans="1:10" ht="30" customHeight="1" x14ac:dyDescent="0.25">
      <c r="A55" s="129" t="s">
        <v>175</v>
      </c>
      <c r="B55" s="130"/>
      <c r="C55" s="130"/>
      <c r="D55" s="130"/>
      <c r="E55" s="130"/>
      <c r="F55" s="130"/>
      <c r="G55" s="130"/>
      <c r="H55" s="130" t="s">
        <v>177</v>
      </c>
      <c r="I55" s="160"/>
      <c r="J55" s="45"/>
    </row>
    <row r="56" spans="1:10" ht="30" customHeight="1" x14ac:dyDescent="0.25">
      <c r="A56" s="129" t="s">
        <v>176</v>
      </c>
      <c r="B56" s="130"/>
      <c r="C56" s="130"/>
      <c r="D56" s="130"/>
      <c r="E56" s="130"/>
      <c r="F56" s="130"/>
      <c r="G56" s="130"/>
      <c r="H56" s="130" t="s">
        <v>178</v>
      </c>
      <c r="I56" s="160"/>
      <c r="J56" s="45"/>
    </row>
    <row r="57" spans="1:10" ht="30" customHeight="1" x14ac:dyDescent="0.25">
      <c r="A57" s="129" t="s">
        <v>86</v>
      </c>
      <c r="B57" s="130"/>
      <c r="C57" s="130"/>
      <c r="D57" s="130"/>
      <c r="E57" s="130"/>
      <c r="F57" s="130"/>
      <c r="G57" s="130"/>
      <c r="H57" s="130" t="s">
        <v>179</v>
      </c>
      <c r="I57" s="160"/>
      <c r="J57" s="45"/>
    </row>
    <row r="58" spans="1:10" ht="30" customHeight="1" x14ac:dyDescent="0.25">
      <c r="A58" s="129" t="s">
        <v>222</v>
      </c>
      <c r="B58" s="130"/>
      <c r="C58" s="130"/>
      <c r="D58" s="130"/>
      <c r="E58" s="130"/>
      <c r="F58" s="130"/>
      <c r="G58" s="130"/>
      <c r="H58" s="130"/>
      <c r="I58" s="160"/>
      <c r="J58" s="63"/>
    </row>
    <row r="59" spans="1:10" ht="30" customHeight="1" thickBot="1" x14ac:dyDescent="0.3">
      <c r="A59" s="133" t="s">
        <v>223</v>
      </c>
      <c r="B59" s="134"/>
      <c r="C59" s="134"/>
      <c r="D59" s="134"/>
      <c r="E59" s="134"/>
      <c r="F59" s="134"/>
      <c r="G59" s="134"/>
      <c r="H59" s="134" t="s">
        <v>180</v>
      </c>
      <c r="I59" s="161"/>
      <c r="J59" s="41"/>
    </row>
    <row r="60" spans="1:10" ht="20.100000000000001" customHeight="1" x14ac:dyDescent="0.25">
      <c r="A60" s="125" t="s">
        <v>241</v>
      </c>
      <c r="B60" s="126"/>
      <c r="C60" s="126"/>
      <c r="D60" s="126"/>
      <c r="E60" s="126"/>
      <c r="F60" s="126"/>
      <c r="G60" s="126"/>
      <c r="H60" s="141" t="str">
        <f>+IF(AND(J62="No aplica",J63="No aplica",J64="No aplica",J65="No aplica",J66="No aplica",J68="No aplica",J69="No aplica",J70="No aplica",J71="No aplica",J72="No aplica",J73="No aplica",J74="No aplica",J75="No aplica",J76="No aplica",J77="No aplica",J78="No aplica",J79="No aplica",J80="No aplica",J81="No aplica"),"No aplica",IF(OR(J62="",J63="",J64="",J65="",J66="",J68="",J69="",J70="",J71="",J72="",J73="",J74="",J75="",J76="",J77="",J78="",J79="",J80="",J81=""),"Valide todas las variables",IF(OR(J62="No",J63="No",J64="No",J65="No",J66="No",J68="No",J69="No",J70="No",J71="No",J72="No",J73="No",J74="No",J75="No",J76="No",J77="No",J78="No",J79="No",J80="No",J81="No"),"No cumple","Cumple")))</f>
        <v>Valide todas las variables</v>
      </c>
      <c r="I60" s="141"/>
      <c r="J60" s="142"/>
    </row>
    <row r="61" spans="1:10" ht="39.950000000000003" customHeight="1" x14ac:dyDescent="0.25">
      <c r="A61" s="150" t="s">
        <v>182</v>
      </c>
      <c r="B61" s="151"/>
      <c r="C61" s="151"/>
      <c r="D61" s="151"/>
      <c r="E61" s="151"/>
      <c r="F61" s="151"/>
      <c r="G61" s="151"/>
      <c r="H61" s="151"/>
      <c r="I61" s="152"/>
      <c r="J61" s="43" t="s">
        <v>117</v>
      </c>
    </row>
    <row r="62" spans="1:10" ht="30" customHeight="1" x14ac:dyDescent="0.25">
      <c r="A62" s="129" t="s">
        <v>225</v>
      </c>
      <c r="B62" s="130"/>
      <c r="C62" s="130"/>
      <c r="D62" s="130"/>
      <c r="E62" s="130"/>
      <c r="F62" s="130"/>
      <c r="G62" s="131" t="s">
        <v>230</v>
      </c>
      <c r="H62" s="131"/>
      <c r="I62" s="131"/>
      <c r="J62" s="45"/>
    </row>
    <row r="63" spans="1:10" ht="30" customHeight="1" x14ac:dyDescent="0.25">
      <c r="A63" s="129" t="s">
        <v>226</v>
      </c>
      <c r="B63" s="130"/>
      <c r="C63" s="130"/>
      <c r="D63" s="130"/>
      <c r="E63" s="130"/>
      <c r="F63" s="130"/>
      <c r="G63" s="131" t="s">
        <v>231</v>
      </c>
      <c r="H63" s="131"/>
      <c r="I63" s="131" t="s">
        <v>197</v>
      </c>
      <c r="J63" s="45"/>
    </row>
    <row r="64" spans="1:10" ht="30" customHeight="1" x14ac:dyDescent="0.25">
      <c r="A64" s="129" t="s">
        <v>227</v>
      </c>
      <c r="B64" s="130"/>
      <c r="C64" s="130"/>
      <c r="D64" s="130"/>
      <c r="E64" s="130"/>
      <c r="F64" s="130"/>
      <c r="G64" s="131" t="s">
        <v>232</v>
      </c>
      <c r="H64" s="131"/>
      <c r="I64" s="131" t="s">
        <v>197</v>
      </c>
      <c r="J64" s="45"/>
    </row>
    <row r="65" spans="1:10" ht="30" customHeight="1" x14ac:dyDescent="0.25">
      <c r="A65" s="129" t="s">
        <v>228</v>
      </c>
      <c r="B65" s="130"/>
      <c r="C65" s="130"/>
      <c r="D65" s="130"/>
      <c r="E65" s="130"/>
      <c r="F65" s="130"/>
      <c r="G65" s="131" t="s">
        <v>233</v>
      </c>
      <c r="H65" s="131"/>
      <c r="I65" s="131" t="s">
        <v>198</v>
      </c>
      <c r="J65" s="45"/>
    </row>
    <row r="66" spans="1:10" ht="30" customHeight="1" x14ac:dyDescent="0.25">
      <c r="A66" s="129" t="s">
        <v>229</v>
      </c>
      <c r="B66" s="130"/>
      <c r="C66" s="130"/>
      <c r="D66" s="130"/>
      <c r="E66" s="130"/>
      <c r="F66" s="130"/>
      <c r="G66" s="131" t="s">
        <v>234</v>
      </c>
      <c r="H66" s="131"/>
      <c r="I66" s="131" t="s">
        <v>199</v>
      </c>
      <c r="J66" s="45"/>
    </row>
    <row r="67" spans="1:10" ht="30" customHeight="1" x14ac:dyDescent="0.25">
      <c r="A67" s="150" t="s">
        <v>224</v>
      </c>
      <c r="B67" s="151"/>
      <c r="C67" s="151"/>
      <c r="D67" s="151"/>
      <c r="E67" s="151"/>
      <c r="F67" s="151"/>
      <c r="G67" s="151"/>
      <c r="H67" s="151"/>
      <c r="I67" s="152"/>
      <c r="J67" s="43" t="s">
        <v>117</v>
      </c>
    </row>
    <row r="68" spans="1:10" ht="30" customHeight="1" x14ac:dyDescent="0.25">
      <c r="A68" s="129" t="s">
        <v>183</v>
      </c>
      <c r="B68" s="130"/>
      <c r="C68" s="130"/>
      <c r="D68" s="130"/>
      <c r="E68" s="130"/>
      <c r="F68" s="130"/>
      <c r="G68" s="131" t="s">
        <v>235</v>
      </c>
      <c r="H68" s="131"/>
      <c r="I68" s="131" t="s">
        <v>200</v>
      </c>
      <c r="J68" s="45"/>
    </row>
    <row r="69" spans="1:10" ht="30" customHeight="1" x14ac:dyDescent="0.25">
      <c r="A69" s="129" t="s">
        <v>184</v>
      </c>
      <c r="B69" s="130"/>
      <c r="C69" s="130"/>
      <c r="D69" s="130"/>
      <c r="E69" s="130"/>
      <c r="F69" s="130"/>
      <c r="G69" s="131" t="s">
        <v>236</v>
      </c>
      <c r="H69" s="131"/>
      <c r="I69" s="131" t="s">
        <v>201</v>
      </c>
      <c r="J69" s="45"/>
    </row>
    <row r="70" spans="1:10" ht="30" customHeight="1" x14ac:dyDescent="0.25">
      <c r="A70" s="129" t="s">
        <v>185</v>
      </c>
      <c r="B70" s="130"/>
      <c r="C70" s="130"/>
      <c r="D70" s="130"/>
      <c r="E70" s="130"/>
      <c r="F70" s="130"/>
      <c r="G70" s="131" t="s">
        <v>236</v>
      </c>
      <c r="H70" s="131"/>
      <c r="I70" s="131" t="s">
        <v>201</v>
      </c>
      <c r="J70" s="63"/>
    </row>
    <row r="71" spans="1:10" ht="30" customHeight="1" x14ac:dyDescent="0.25">
      <c r="A71" s="129" t="s">
        <v>186</v>
      </c>
      <c r="B71" s="130"/>
      <c r="C71" s="130"/>
      <c r="D71" s="130"/>
      <c r="E71" s="130"/>
      <c r="F71" s="130"/>
      <c r="G71" s="131" t="s">
        <v>236</v>
      </c>
      <c r="H71" s="131"/>
      <c r="I71" s="131" t="s">
        <v>201</v>
      </c>
      <c r="J71" s="63"/>
    </row>
    <row r="72" spans="1:10" ht="30" customHeight="1" x14ac:dyDescent="0.25">
      <c r="A72" s="129" t="s">
        <v>187</v>
      </c>
      <c r="B72" s="130"/>
      <c r="C72" s="130"/>
      <c r="D72" s="130"/>
      <c r="E72" s="130"/>
      <c r="F72" s="130"/>
      <c r="G72" s="131" t="s">
        <v>237</v>
      </c>
      <c r="H72" s="131"/>
      <c r="I72" s="131" t="s">
        <v>202</v>
      </c>
      <c r="J72" s="63"/>
    </row>
    <row r="73" spans="1:10" ht="30" customHeight="1" x14ac:dyDescent="0.25">
      <c r="A73" s="129" t="s">
        <v>188</v>
      </c>
      <c r="B73" s="130"/>
      <c r="C73" s="130"/>
      <c r="D73" s="130"/>
      <c r="E73" s="130"/>
      <c r="F73" s="130"/>
      <c r="G73" s="131" t="s">
        <v>240</v>
      </c>
      <c r="H73" s="131"/>
      <c r="I73" s="131" t="s">
        <v>202</v>
      </c>
      <c r="J73" s="63"/>
    </row>
    <row r="74" spans="1:10" ht="30" customHeight="1" x14ac:dyDescent="0.25">
      <c r="A74" s="129" t="s">
        <v>189</v>
      </c>
      <c r="B74" s="130"/>
      <c r="C74" s="130"/>
      <c r="D74" s="130"/>
      <c r="E74" s="130"/>
      <c r="F74" s="130"/>
      <c r="G74" s="131" t="s">
        <v>236</v>
      </c>
      <c r="H74" s="131"/>
      <c r="I74" s="131" t="s">
        <v>201</v>
      </c>
      <c r="J74" s="63"/>
    </row>
    <row r="75" spans="1:10" ht="30" customHeight="1" x14ac:dyDescent="0.25">
      <c r="A75" s="129" t="s">
        <v>190</v>
      </c>
      <c r="B75" s="130"/>
      <c r="C75" s="130"/>
      <c r="D75" s="130"/>
      <c r="E75" s="130"/>
      <c r="F75" s="130"/>
      <c r="G75" s="131" t="s">
        <v>238</v>
      </c>
      <c r="H75" s="131"/>
      <c r="I75" s="131" t="s">
        <v>201</v>
      </c>
      <c r="J75" s="63"/>
    </row>
    <row r="76" spans="1:10" ht="30" customHeight="1" x14ac:dyDescent="0.25">
      <c r="A76" s="129" t="s">
        <v>191</v>
      </c>
      <c r="B76" s="130"/>
      <c r="C76" s="130"/>
      <c r="D76" s="130"/>
      <c r="E76" s="130"/>
      <c r="F76" s="130"/>
      <c r="G76" s="131" t="s">
        <v>238</v>
      </c>
      <c r="H76" s="131"/>
      <c r="I76" s="131" t="s">
        <v>201</v>
      </c>
      <c r="J76" s="63"/>
    </row>
    <row r="77" spans="1:10" ht="30" customHeight="1" x14ac:dyDescent="0.25">
      <c r="A77" s="129" t="s">
        <v>192</v>
      </c>
      <c r="B77" s="130"/>
      <c r="C77" s="130"/>
      <c r="D77" s="130"/>
      <c r="E77" s="130"/>
      <c r="F77" s="130"/>
      <c r="G77" s="131" t="s">
        <v>238</v>
      </c>
      <c r="H77" s="131"/>
      <c r="I77" s="131" t="s">
        <v>201</v>
      </c>
      <c r="J77" s="63"/>
    </row>
    <row r="78" spans="1:10" ht="30" customHeight="1" x14ac:dyDescent="0.25">
      <c r="A78" s="129" t="s">
        <v>193</v>
      </c>
      <c r="B78" s="130"/>
      <c r="C78" s="130"/>
      <c r="D78" s="130"/>
      <c r="E78" s="130"/>
      <c r="F78" s="130"/>
      <c r="G78" s="131" t="s">
        <v>236</v>
      </c>
      <c r="H78" s="131"/>
      <c r="I78" s="131" t="s">
        <v>201</v>
      </c>
      <c r="J78" s="63"/>
    </row>
    <row r="79" spans="1:10" ht="30" customHeight="1" x14ac:dyDescent="0.25">
      <c r="A79" s="129" t="s">
        <v>194</v>
      </c>
      <c r="B79" s="130"/>
      <c r="C79" s="130"/>
      <c r="D79" s="130"/>
      <c r="E79" s="130"/>
      <c r="F79" s="130"/>
      <c r="G79" s="131" t="s">
        <v>239</v>
      </c>
      <c r="H79" s="131"/>
      <c r="I79" s="131" t="s">
        <v>203</v>
      </c>
      <c r="J79" s="63"/>
    </row>
    <row r="80" spans="1:10" ht="30" customHeight="1" x14ac:dyDescent="0.25">
      <c r="A80" s="129" t="s">
        <v>195</v>
      </c>
      <c r="B80" s="130"/>
      <c r="C80" s="130"/>
      <c r="D80" s="130"/>
      <c r="E80" s="130"/>
      <c r="F80" s="130"/>
      <c r="G80" s="131" t="s">
        <v>239</v>
      </c>
      <c r="H80" s="131"/>
      <c r="I80" s="131" t="s">
        <v>203</v>
      </c>
      <c r="J80" s="63"/>
    </row>
    <row r="81" spans="1:10" ht="30" customHeight="1" thickBot="1" x14ac:dyDescent="0.3">
      <c r="A81" s="133" t="s">
        <v>196</v>
      </c>
      <c r="B81" s="134"/>
      <c r="C81" s="134"/>
      <c r="D81" s="134"/>
      <c r="E81" s="134"/>
      <c r="F81" s="134"/>
      <c r="G81" s="132" t="s">
        <v>239</v>
      </c>
      <c r="H81" s="132"/>
      <c r="I81" s="132" t="s">
        <v>203</v>
      </c>
      <c r="J81" s="41"/>
    </row>
    <row r="82" spans="1:10" ht="20.100000000000001" customHeight="1" x14ac:dyDescent="0.25">
      <c r="A82" s="123" t="s">
        <v>210</v>
      </c>
      <c r="B82" s="124"/>
      <c r="C82" s="124"/>
      <c r="D82" s="124"/>
      <c r="E82" s="124"/>
      <c r="F82" s="124"/>
      <c r="G82" s="171"/>
      <c r="H82" s="168" t="str">
        <f>+IF(AND(J84="No aplica",J85="No aplica",J86="No aplica",J87="No aplica"),"No aplica",IF(OR(J84="",J85="",J86="",J87=""),"Valide todas las variables",IF(OR(J84="No",J85="No",J86="No",J87="No"),"No cumple","Cumple")))</f>
        <v>Valide todas las variables</v>
      </c>
      <c r="I82" s="169"/>
      <c r="J82" s="170"/>
    </row>
    <row r="83" spans="1:10" ht="39.950000000000003" customHeight="1" x14ac:dyDescent="0.25">
      <c r="A83" s="150" t="s">
        <v>181</v>
      </c>
      <c r="B83" s="151"/>
      <c r="C83" s="151"/>
      <c r="D83" s="151"/>
      <c r="E83" s="151"/>
      <c r="F83" s="151"/>
      <c r="G83" s="151"/>
      <c r="H83" s="151"/>
      <c r="I83" s="152"/>
      <c r="J83" s="43" t="s">
        <v>117</v>
      </c>
    </row>
    <row r="84" spans="1:10" ht="30" customHeight="1" x14ac:dyDescent="0.25">
      <c r="A84" s="129" t="s">
        <v>204</v>
      </c>
      <c r="B84" s="130"/>
      <c r="C84" s="130"/>
      <c r="D84" s="130"/>
      <c r="E84" s="130"/>
      <c r="F84" s="130"/>
      <c r="G84" s="130"/>
      <c r="H84" s="130"/>
      <c r="I84" s="160"/>
      <c r="J84" s="45"/>
    </row>
    <row r="85" spans="1:10" ht="30" customHeight="1" x14ac:dyDescent="0.25">
      <c r="A85" s="129" t="s">
        <v>205</v>
      </c>
      <c r="B85" s="130"/>
      <c r="C85" s="130"/>
      <c r="D85" s="130"/>
      <c r="E85" s="130"/>
      <c r="F85" s="130"/>
      <c r="G85" s="130"/>
      <c r="H85" s="130"/>
      <c r="I85" s="160"/>
      <c r="J85" s="45"/>
    </row>
    <row r="86" spans="1:10" ht="30" customHeight="1" x14ac:dyDescent="0.25">
      <c r="A86" s="129" t="s">
        <v>206</v>
      </c>
      <c r="B86" s="130"/>
      <c r="C86" s="130"/>
      <c r="D86" s="130"/>
      <c r="E86" s="130"/>
      <c r="F86" s="130"/>
      <c r="G86" s="130"/>
      <c r="H86" s="130"/>
      <c r="I86" s="160"/>
      <c r="J86" s="45"/>
    </row>
    <row r="87" spans="1:10" ht="30" customHeight="1" thickBot="1" x14ac:dyDescent="0.3">
      <c r="A87" s="133" t="s">
        <v>242</v>
      </c>
      <c r="B87" s="134"/>
      <c r="C87" s="134"/>
      <c r="D87" s="134"/>
      <c r="E87" s="134"/>
      <c r="F87" s="134"/>
      <c r="G87" s="134"/>
      <c r="H87" s="134"/>
      <c r="I87" s="161"/>
      <c r="J87" s="41"/>
    </row>
    <row r="88" spans="1:10" ht="50.1" customHeight="1" x14ac:dyDescent="0.25">
      <c r="A88" s="162" t="s">
        <v>207</v>
      </c>
      <c r="B88" s="163"/>
      <c r="C88" s="163"/>
      <c r="D88" s="163"/>
      <c r="E88" s="163"/>
      <c r="F88" s="163"/>
      <c r="G88" s="163"/>
      <c r="H88" s="163"/>
      <c r="I88" s="163"/>
      <c r="J88" s="164"/>
    </row>
    <row r="89" spans="1:10" ht="200.1" customHeight="1" thickBot="1" x14ac:dyDescent="0.3">
      <c r="A89" s="165"/>
      <c r="B89" s="166"/>
      <c r="C89" s="166"/>
      <c r="D89" s="166"/>
      <c r="E89" s="166"/>
      <c r="F89" s="166"/>
      <c r="G89" s="166"/>
      <c r="H89" s="166"/>
      <c r="I89" s="166"/>
      <c r="J89" s="167"/>
    </row>
    <row r="90" spans="1:10" ht="50.1" customHeight="1" x14ac:dyDescent="0.25">
      <c r="A90" s="162" t="s">
        <v>88</v>
      </c>
      <c r="B90" s="163"/>
      <c r="C90" s="163"/>
      <c r="D90" s="163"/>
      <c r="E90" s="163"/>
      <c r="F90" s="163"/>
      <c r="G90" s="163"/>
      <c r="H90" s="163"/>
      <c r="I90" s="163"/>
      <c r="J90" s="164"/>
    </row>
    <row r="91" spans="1:10" ht="200.1" customHeight="1" thickBot="1" x14ac:dyDescent="0.3">
      <c r="A91" s="165"/>
      <c r="B91" s="166"/>
      <c r="C91" s="166"/>
      <c r="D91" s="166"/>
      <c r="E91" s="166"/>
      <c r="F91" s="166"/>
      <c r="G91" s="166"/>
      <c r="H91" s="166"/>
      <c r="I91" s="166"/>
      <c r="J91" s="167"/>
    </row>
  </sheetData>
  <sheetProtection algorithmName="SHA-512" hashValue="g0N/X5fEz0uMyvFeOKD+eFGshLDCeOZwcSQ6sMl1VA2+dnJ/9F5mQ5dEhkA0Wc3C957x0FPU+NO659Hqnfmc1g==" saltValue="6zZLiwpFWzHaNDN29buJ/w==" spinCount="100000" sheet="1" objects="1" scenarios="1"/>
  <mergeCells count="131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5:H25"/>
    <mergeCell ref="A26:H26"/>
    <mergeCell ref="A27:H27"/>
    <mergeCell ref="A28:H28"/>
    <mergeCell ref="A29:H29"/>
    <mergeCell ref="A30:H30"/>
    <mergeCell ref="A20:I20"/>
    <mergeCell ref="A21:G21"/>
    <mergeCell ref="H21:J21"/>
    <mergeCell ref="A22:I22"/>
    <mergeCell ref="A23:H23"/>
    <mergeCell ref="A24:H24"/>
    <mergeCell ref="A36:I36"/>
    <mergeCell ref="A37:I37"/>
    <mergeCell ref="A38:I38"/>
    <mergeCell ref="A39:I39"/>
    <mergeCell ref="A40:I40"/>
    <mergeCell ref="A41:G41"/>
    <mergeCell ref="H41:J41"/>
    <mergeCell ref="A31:H31"/>
    <mergeCell ref="A32:H32"/>
    <mergeCell ref="A33:G33"/>
    <mergeCell ref="H33:J33"/>
    <mergeCell ref="A34:I34"/>
    <mergeCell ref="A35:I35"/>
    <mergeCell ref="A48:I48"/>
    <mergeCell ref="A49:I49"/>
    <mergeCell ref="A50:I50"/>
    <mergeCell ref="A51:I51"/>
    <mergeCell ref="A52:I52"/>
    <mergeCell ref="A53:I53"/>
    <mergeCell ref="A42:I42"/>
    <mergeCell ref="A43:I43"/>
    <mergeCell ref="A44:I44"/>
    <mergeCell ref="A45:I45"/>
    <mergeCell ref="A46:I46"/>
    <mergeCell ref="A47:I47"/>
    <mergeCell ref="A60:G60"/>
    <mergeCell ref="H60:J60"/>
    <mergeCell ref="A61:I61"/>
    <mergeCell ref="A62:F62"/>
    <mergeCell ref="G62:I62"/>
    <mergeCell ref="A63:F63"/>
    <mergeCell ref="G63:I63"/>
    <mergeCell ref="A54:I54"/>
    <mergeCell ref="A55:I55"/>
    <mergeCell ref="A56:I56"/>
    <mergeCell ref="A57:I57"/>
    <mergeCell ref="A58:I58"/>
    <mergeCell ref="A59:I59"/>
    <mergeCell ref="A67:I67"/>
    <mergeCell ref="A68:F68"/>
    <mergeCell ref="G68:I68"/>
    <mergeCell ref="A69:F69"/>
    <mergeCell ref="G69:I69"/>
    <mergeCell ref="A70:F70"/>
    <mergeCell ref="G70:I70"/>
    <mergeCell ref="A64:F64"/>
    <mergeCell ref="G64:I64"/>
    <mergeCell ref="A65:F65"/>
    <mergeCell ref="G65:I65"/>
    <mergeCell ref="A66:F66"/>
    <mergeCell ref="G66:I66"/>
    <mergeCell ref="A74:F74"/>
    <mergeCell ref="G74:I74"/>
    <mergeCell ref="A75:F75"/>
    <mergeCell ref="G75:I75"/>
    <mergeCell ref="A76:F76"/>
    <mergeCell ref="G76:I76"/>
    <mergeCell ref="A71:F71"/>
    <mergeCell ref="G71:I71"/>
    <mergeCell ref="A72:F72"/>
    <mergeCell ref="G72:I72"/>
    <mergeCell ref="A73:F73"/>
    <mergeCell ref="G73:I73"/>
    <mergeCell ref="A80:F80"/>
    <mergeCell ref="G80:I80"/>
    <mergeCell ref="A81:F81"/>
    <mergeCell ref="G81:I81"/>
    <mergeCell ref="A82:G82"/>
    <mergeCell ref="H82:J82"/>
    <mergeCell ref="A77:F77"/>
    <mergeCell ref="G77:I77"/>
    <mergeCell ref="A78:F78"/>
    <mergeCell ref="G78:I78"/>
    <mergeCell ref="A79:F79"/>
    <mergeCell ref="G79:I79"/>
    <mergeCell ref="A89:J89"/>
    <mergeCell ref="A90:J90"/>
    <mergeCell ref="A91:J91"/>
    <mergeCell ref="A83:I83"/>
    <mergeCell ref="A84:I84"/>
    <mergeCell ref="A85:I85"/>
    <mergeCell ref="A86:I86"/>
    <mergeCell ref="A87:I87"/>
    <mergeCell ref="A88:J88"/>
  </mergeCells>
  <conditionalFormatting sqref="C2:C3 J23:J32 J43:J52 J84:J87">
    <cfRule type="containsBlanks" dxfId="142" priority="21">
      <formula>LEN(TRIM(C2))=0</formula>
    </cfRule>
  </conditionalFormatting>
  <conditionalFormatting sqref="C6:C8">
    <cfRule type="containsBlanks" dxfId="141" priority="1">
      <formula>LEN(TRIM(C6))=0</formula>
    </cfRule>
  </conditionalFormatting>
  <conditionalFormatting sqref="E4:E5">
    <cfRule type="containsBlanks" dxfId="140" priority="16">
      <formula>LEN(TRIM(E4))=0</formula>
    </cfRule>
  </conditionalFormatting>
  <conditionalFormatting sqref="G2">
    <cfRule type="containsBlanks" dxfId="139" priority="18">
      <formula>LEN(TRIM(G2))=0</formula>
    </cfRule>
  </conditionalFormatting>
  <conditionalFormatting sqref="H3">
    <cfRule type="containsBlanks" dxfId="138" priority="19">
      <formula>LEN(TRIM(H3))=0</formula>
    </cfRule>
  </conditionalFormatting>
  <conditionalFormatting sqref="H6:H7">
    <cfRule type="containsBlanks" dxfId="137" priority="17">
      <formula>LEN(TRIM(H6))=0</formula>
    </cfRule>
  </conditionalFormatting>
  <conditionalFormatting sqref="H10">
    <cfRule type="containsText" dxfId="136" priority="22" operator="containsText" text="No cumple">
      <formula>NOT(ISERROR(SEARCH("No cumple",H10)))</formula>
    </cfRule>
    <cfRule type="containsText" dxfId="135" priority="23" operator="containsText" text="Cumple">
      <formula>NOT(ISERROR(SEARCH("Cumple",H10)))</formula>
    </cfRule>
  </conditionalFormatting>
  <conditionalFormatting sqref="H21">
    <cfRule type="containsText" dxfId="134" priority="10" operator="containsText" text="No cumple">
      <formula>NOT(ISERROR(SEARCH("No cumple",H21)))</formula>
    </cfRule>
    <cfRule type="containsText" dxfId="133" priority="11" operator="containsText" text="Cumple">
      <formula>NOT(ISERROR(SEARCH("Cumple",H21)))</formula>
    </cfRule>
  </conditionalFormatting>
  <conditionalFormatting sqref="H33">
    <cfRule type="containsText" dxfId="132" priority="8" operator="containsText" text="No cumple">
      <formula>NOT(ISERROR(SEARCH("No cumple",H33)))</formula>
    </cfRule>
    <cfRule type="containsText" dxfId="131" priority="9" operator="containsText" text="Cumple">
      <formula>NOT(ISERROR(SEARCH("Cumple",H33)))</formula>
    </cfRule>
  </conditionalFormatting>
  <conditionalFormatting sqref="H41">
    <cfRule type="containsText" dxfId="130" priority="6" operator="containsText" text="No cumple">
      <formula>NOT(ISERROR(SEARCH("No cumple",H41)))</formula>
    </cfRule>
    <cfRule type="containsText" dxfId="129" priority="7" operator="containsText" text="Cumple">
      <formula>NOT(ISERROR(SEARCH("Cumple",H41)))</formula>
    </cfRule>
  </conditionalFormatting>
  <conditionalFormatting sqref="H60">
    <cfRule type="containsText" dxfId="128" priority="4" operator="containsText" text="No cumple">
      <formula>NOT(ISERROR(SEARCH("No cumple",H60)))</formula>
    </cfRule>
    <cfRule type="containsText" dxfId="127" priority="5" operator="containsText" text="Cumple">
      <formula>NOT(ISERROR(SEARCH("Cumple",H60)))</formula>
    </cfRule>
  </conditionalFormatting>
  <conditionalFormatting sqref="H82">
    <cfRule type="containsText" dxfId="126" priority="2" operator="containsText" text="No cumple">
      <formula>NOT(ISERROR(SEARCH("No cumple",H82)))</formula>
    </cfRule>
    <cfRule type="containsText" dxfId="125" priority="3" operator="containsText" text="Cumple">
      <formula>NOT(ISERROR(SEARCH("Cumple",H82)))</formula>
    </cfRule>
  </conditionalFormatting>
  <conditionalFormatting sqref="J2">
    <cfRule type="containsBlanks" dxfId="124" priority="20">
      <formula>LEN(TRIM(J2))=0</formula>
    </cfRule>
  </conditionalFormatting>
  <conditionalFormatting sqref="J12:J20">
    <cfRule type="containsBlanks" dxfId="123" priority="15">
      <formula>LEN(TRIM(J12))=0</formula>
    </cfRule>
  </conditionalFormatting>
  <conditionalFormatting sqref="J35:J40">
    <cfRule type="containsBlanks" dxfId="122" priority="14">
      <formula>LEN(TRIM(J35))=0</formula>
    </cfRule>
  </conditionalFormatting>
  <conditionalFormatting sqref="J54:J59">
    <cfRule type="containsBlanks" dxfId="121" priority="13">
      <formula>LEN(TRIM(J54))=0</formula>
    </cfRule>
  </conditionalFormatting>
  <conditionalFormatting sqref="J62:J66 J68:J81">
    <cfRule type="containsBlanks" dxfId="120" priority="12">
      <formula>LEN(TRIM(J62))=0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DE EMERGENCIA RAJ SRPA&amp;R&amp;"Arial,Normal"&amp;10F1.A51.G27.P 
Versión 1 
Página &amp;P de &amp;N 
21/05/2024 
Clasificación de la Información 
Clasificada</oddHeader>
    <oddFooter>&amp;C&amp;G</oddFooter>
  </headerFooter>
  <rowBreaks count="2" manualBreakCount="2">
    <brk id="40" max="16383" man="1"/>
    <brk id="87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9DB14AAB-FA2E-4558-BBCA-16014C586CEC}">
          <x14:formula1>
            <xm:f>Tablas!$E$2:$E$4</xm:f>
          </x14:formula1>
          <xm:sqref>J54:J59 J12:J20 J23:J32 J35:J40 J43:J52 J84:J87 J62:J66 J68:J81</xm:sqref>
        </x14:dataValidation>
        <x14:dataValidation type="list" allowBlank="1" showInputMessage="1" showErrorMessage="1" xr:uid="{DAC93D9C-00EE-4615-A094-90C291FA3720}">
          <x14:formula1>
            <xm:f>Tablas!$H$2:$H$6</xm:f>
          </x14:formula1>
          <xm:sqref>C3:E3</xm:sqref>
        </x14:dataValidation>
        <x14:dataValidation type="list" allowBlank="1" showInputMessage="1" showErrorMessage="1" xr:uid="{335CF95A-F614-4E38-8165-F82EE3F2E99F}">
          <x14:formula1>
            <xm:f>Tablas!$L$2:$L$9</xm:f>
          </x14:formula1>
          <xm:sqref>C7:E7</xm:sqref>
        </x14:dataValidation>
        <x14:dataValidation type="list" allowBlank="1" showInputMessage="1" showErrorMessage="1" xr:uid="{0A93B3BB-9EEE-45E1-BA55-D0574CEC9ACA}">
          <x14:formula1>
            <xm:f>Tablas!$K$2:$K$3</xm:f>
          </x14:formula1>
          <xm:sqref>H6:J6</xm:sqref>
        </x14:dataValidation>
        <x14:dataValidation type="list" allowBlank="1" showInputMessage="1" showErrorMessage="1" xr:uid="{A6D6FB81-7538-402E-ABCD-F7E809187A73}">
          <x14:formula1>
            <xm:f>Tablas!$J$2:$J$7</xm:f>
          </x14:formula1>
          <xm:sqref>C6:E6</xm:sqref>
        </x14:dataValidation>
        <x14:dataValidation type="list" allowBlank="1" showInputMessage="1" showErrorMessage="1" xr:uid="{0B1FEC8F-334B-4504-AAEF-0B011960D9D5}">
          <x14:formula1>
            <xm:f>Tablas!$I$2:$I$5</xm:f>
          </x14:formula1>
          <xm:sqref>E4:J4</xm:sqref>
        </x14:dataValidation>
        <x14:dataValidation type="list" allowBlank="1" showInputMessage="1" showErrorMessage="1" xr:uid="{F6A4381C-1072-4282-9044-A9910C9A258B}">
          <x14:formula1>
            <xm:f>Tablas!$G$2:$G$3</xm:f>
          </x14:formula1>
          <xm:sqref>J2</xm:sqref>
        </x14:dataValidation>
        <x14:dataValidation type="list" allowBlank="1" showInputMessage="1" showErrorMessage="1" xr:uid="{BA711622-3C16-4529-AA4A-0AFEEBBFE8CC}">
          <x14:formula1>
            <xm:f>Tablas!$C$2</xm:f>
          </x14:formula1>
          <xm:sqref>H13:I20 H85:I87 H36:I40 H44:I52 H63:H66 H68:H81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A00E-E662-4D01-ABF7-B0DB32941757}">
  <sheetPr>
    <pageSetUpPr fitToPage="1"/>
  </sheetPr>
  <dimension ref="A1:J91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5" t="s">
        <v>147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10" x14ac:dyDescent="0.25">
      <c r="A2" s="144" t="s">
        <v>66</v>
      </c>
      <c r="B2" s="145"/>
      <c r="C2" s="143"/>
      <c r="D2" s="143"/>
      <c r="E2" s="143"/>
      <c r="F2" s="42" t="s">
        <v>67</v>
      </c>
      <c r="G2" s="147"/>
      <c r="H2" s="147"/>
      <c r="I2" s="42" t="s">
        <v>68</v>
      </c>
      <c r="J2" s="45"/>
    </row>
    <row r="3" spans="1:10" x14ac:dyDescent="0.25">
      <c r="A3" s="144" t="s">
        <v>69</v>
      </c>
      <c r="B3" s="145"/>
      <c r="C3" s="115"/>
      <c r="D3" s="115"/>
      <c r="E3" s="115"/>
      <c r="F3" s="145" t="s">
        <v>115</v>
      </c>
      <c r="G3" s="145"/>
      <c r="H3" s="115"/>
      <c r="I3" s="115"/>
      <c r="J3" s="117"/>
    </row>
    <row r="4" spans="1:10" x14ac:dyDescent="0.25">
      <c r="A4" s="144" t="s">
        <v>70</v>
      </c>
      <c r="B4" s="145"/>
      <c r="C4" s="145"/>
      <c r="D4" s="145"/>
      <c r="E4" s="115"/>
      <c r="F4" s="115"/>
      <c r="G4" s="115"/>
      <c r="H4" s="115"/>
      <c r="I4" s="115"/>
      <c r="J4" s="117"/>
    </row>
    <row r="5" spans="1:10" x14ac:dyDescent="0.25">
      <c r="A5" s="144" t="s">
        <v>71</v>
      </c>
      <c r="B5" s="145"/>
      <c r="C5" s="145"/>
      <c r="D5" s="145"/>
      <c r="E5" s="115"/>
      <c r="F5" s="115"/>
      <c r="G5" s="115"/>
      <c r="H5" s="115"/>
      <c r="I5" s="115"/>
      <c r="J5" s="117"/>
    </row>
    <row r="6" spans="1:10" x14ac:dyDescent="0.25">
      <c r="A6" s="144" t="s">
        <v>72</v>
      </c>
      <c r="B6" s="145"/>
      <c r="C6" s="143"/>
      <c r="D6" s="143"/>
      <c r="E6" s="143"/>
      <c r="F6" s="145" t="s">
        <v>73</v>
      </c>
      <c r="G6" s="145"/>
      <c r="H6" s="143"/>
      <c r="I6" s="143"/>
      <c r="J6" s="146"/>
    </row>
    <row r="7" spans="1:10" x14ac:dyDescent="0.25">
      <c r="A7" s="144" t="s">
        <v>61</v>
      </c>
      <c r="B7" s="145"/>
      <c r="C7" s="143"/>
      <c r="D7" s="143"/>
      <c r="E7" s="143"/>
      <c r="F7" s="145" t="s">
        <v>115</v>
      </c>
      <c r="G7" s="145"/>
      <c r="H7" s="115"/>
      <c r="I7" s="115"/>
      <c r="J7" s="117"/>
    </row>
    <row r="8" spans="1:10" ht="15.75" thickBot="1" x14ac:dyDescent="0.3">
      <c r="A8" s="148" t="s">
        <v>146</v>
      </c>
      <c r="B8" s="149"/>
      <c r="C8" s="156"/>
      <c r="D8" s="156"/>
      <c r="E8" s="156"/>
      <c r="F8" s="157"/>
      <c r="G8" s="158"/>
      <c r="H8" s="158"/>
      <c r="I8" s="158"/>
      <c r="J8" s="159"/>
    </row>
    <row r="9" spans="1:10" ht="20.100000000000001" customHeight="1" thickBot="1" x14ac:dyDescent="0.3">
      <c r="A9" s="138" t="s">
        <v>74</v>
      </c>
      <c r="B9" s="139"/>
      <c r="C9" s="139"/>
      <c r="D9" s="139"/>
      <c r="E9" s="139"/>
      <c r="F9" s="139"/>
      <c r="G9" s="139"/>
      <c r="H9" s="139"/>
      <c r="I9" s="139"/>
      <c r="J9" s="140"/>
    </row>
    <row r="10" spans="1:10" ht="20.100000000000001" customHeight="1" x14ac:dyDescent="0.25">
      <c r="A10" s="125" t="s">
        <v>75</v>
      </c>
      <c r="B10" s="126"/>
      <c r="C10" s="126"/>
      <c r="D10" s="126"/>
      <c r="E10" s="126"/>
      <c r="F10" s="126"/>
      <c r="G10" s="126"/>
      <c r="H10" s="141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1"/>
      <c r="J10" s="142"/>
    </row>
    <row r="11" spans="1:10" ht="39.950000000000003" customHeight="1" x14ac:dyDescent="0.25">
      <c r="A11" s="150" t="s">
        <v>162</v>
      </c>
      <c r="B11" s="151"/>
      <c r="C11" s="151"/>
      <c r="D11" s="151"/>
      <c r="E11" s="151"/>
      <c r="F11" s="151"/>
      <c r="G11" s="151"/>
      <c r="H11" s="151"/>
      <c r="I11" s="152"/>
      <c r="J11" s="43" t="s">
        <v>117</v>
      </c>
    </row>
    <row r="12" spans="1:10" ht="30" customHeight="1" x14ac:dyDescent="0.25">
      <c r="A12" s="129" t="s">
        <v>153</v>
      </c>
      <c r="B12" s="130"/>
      <c r="C12" s="130"/>
      <c r="D12" s="130"/>
      <c r="E12" s="130"/>
      <c r="F12" s="130"/>
      <c r="G12" s="130"/>
      <c r="H12" s="130"/>
      <c r="I12" s="160"/>
      <c r="J12" s="45"/>
    </row>
    <row r="13" spans="1:10" ht="30" customHeight="1" x14ac:dyDescent="0.25">
      <c r="A13" s="129" t="s">
        <v>154</v>
      </c>
      <c r="B13" s="130"/>
      <c r="C13" s="130"/>
      <c r="D13" s="130"/>
      <c r="E13" s="130"/>
      <c r="F13" s="130"/>
      <c r="G13" s="130"/>
      <c r="H13" s="130"/>
      <c r="I13" s="160"/>
      <c r="J13" s="45"/>
    </row>
    <row r="14" spans="1:10" ht="30" customHeight="1" x14ac:dyDescent="0.25">
      <c r="A14" s="129" t="s">
        <v>155</v>
      </c>
      <c r="B14" s="130"/>
      <c r="C14" s="130"/>
      <c r="D14" s="130"/>
      <c r="E14" s="130"/>
      <c r="F14" s="130"/>
      <c r="G14" s="130"/>
      <c r="H14" s="130"/>
      <c r="I14" s="160"/>
      <c r="J14" s="45"/>
    </row>
    <row r="15" spans="1:10" ht="30" customHeight="1" x14ac:dyDescent="0.25">
      <c r="A15" s="129" t="s">
        <v>156</v>
      </c>
      <c r="B15" s="130"/>
      <c r="C15" s="130"/>
      <c r="D15" s="130"/>
      <c r="E15" s="130"/>
      <c r="F15" s="130"/>
      <c r="G15" s="130"/>
      <c r="H15" s="130"/>
      <c r="I15" s="160"/>
      <c r="J15" s="45"/>
    </row>
    <row r="16" spans="1:10" ht="30" customHeight="1" x14ac:dyDescent="0.25">
      <c r="A16" s="129" t="s">
        <v>157</v>
      </c>
      <c r="B16" s="130"/>
      <c r="C16" s="130"/>
      <c r="D16" s="130"/>
      <c r="E16" s="130"/>
      <c r="F16" s="130"/>
      <c r="G16" s="130"/>
      <c r="H16" s="130"/>
      <c r="I16" s="160"/>
      <c r="J16" s="45"/>
    </row>
    <row r="17" spans="1:10" ht="30" customHeight="1" x14ac:dyDescent="0.25">
      <c r="A17" s="129" t="s">
        <v>158</v>
      </c>
      <c r="B17" s="130"/>
      <c r="C17" s="130"/>
      <c r="D17" s="130"/>
      <c r="E17" s="130"/>
      <c r="F17" s="130"/>
      <c r="G17" s="130"/>
      <c r="H17" s="130"/>
      <c r="I17" s="160"/>
      <c r="J17" s="45"/>
    </row>
    <row r="18" spans="1:10" ht="30" customHeight="1" x14ac:dyDescent="0.25">
      <c r="A18" s="129" t="s">
        <v>161</v>
      </c>
      <c r="B18" s="130"/>
      <c r="C18" s="130"/>
      <c r="D18" s="130"/>
      <c r="E18" s="130"/>
      <c r="F18" s="130"/>
      <c r="G18" s="130"/>
      <c r="H18" s="130"/>
      <c r="I18" s="160"/>
      <c r="J18" s="45"/>
    </row>
    <row r="19" spans="1:10" ht="30" customHeight="1" x14ac:dyDescent="0.25">
      <c r="A19" s="129" t="s">
        <v>159</v>
      </c>
      <c r="B19" s="130"/>
      <c r="C19" s="130"/>
      <c r="D19" s="130"/>
      <c r="E19" s="130"/>
      <c r="F19" s="130"/>
      <c r="G19" s="130"/>
      <c r="H19" s="130"/>
      <c r="I19" s="160"/>
      <c r="J19" s="45"/>
    </row>
    <row r="20" spans="1:10" ht="30" customHeight="1" thickBot="1" x14ac:dyDescent="0.3">
      <c r="A20" s="133" t="s">
        <v>160</v>
      </c>
      <c r="B20" s="134"/>
      <c r="C20" s="134"/>
      <c r="D20" s="134"/>
      <c r="E20" s="134"/>
      <c r="F20" s="134"/>
      <c r="G20" s="134"/>
      <c r="H20" s="134"/>
      <c r="I20" s="161"/>
      <c r="J20" s="41"/>
    </row>
    <row r="21" spans="1:10" ht="20.100000000000001" customHeight="1" x14ac:dyDescent="0.25">
      <c r="A21" s="125" t="s">
        <v>76</v>
      </c>
      <c r="B21" s="126"/>
      <c r="C21" s="126"/>
      <c r="D21" s="126"/>
      <c r="E21" s="126"/>
      <c r="F21" s="126"/>
      <c r="G21" s="126"/>
      <c r="H21" s="141" t="str">
        <f>+IF(AND(J23="No aplica",J24="No aplica",J25="No aplica",J26="No aplica",J27="No aplica",J28="No aplica",J29="No aplica",J30="No aplica",J31="No aplica",J32="No aplica"),"No aplica",IF(OR(J23="",J24="",J25="",J26="",J27="",J28="",J29="",J30="",J31="",J32=""),"Valide todas las variables",IF(OR(J23="No",J24="No",J25="No",J26="No",J27="No",J28="No",J29="No",J30="No",J31="No",J32="No"),"No cumple","Cumple")))</f>
        <v>Valide todas las variables</v>
      </c>
      <c r="I21" s="141"/>
      <c r="J21" s="142"/>
    </row>
    <row r="22" spans="1:10" ht="66.75" customHeight="1" thickBot="1" x14ac:dyDescent="0.3">
      <c r="A22" s="153" t="s">
        <v>163</v>
      </c>
      <c r="B22" s="154"/>
      <c r="C22" s="154"/>
      <c r="D22" s="154"/>
      <c r="E22" s="154"/>
      <c r="F22" s="154"/>
      <c r="G22" s="154"/>
      <c r="H22" s="154"/>
      <c r="I22" s="155"/>
      <c r="J22" s="60" t="s">
        <v>117</v>
      </c>
    </row>
    <row r="23" spans="1:10" ht="20.100000000000001" customHeight="1" x14ac:dyDescent="0.25">
      <c r="A23" s="129" t="s">
        <v>211</v>
      </c>
      <c r="B23" s="130"/>
      <c r="C23" s="130"/>
      <c r="D23" s="130"/>
      <c r="E23" s="130"/>
      <c r="F23" s="130"/>
      <c r="G23" s="130"/>
      <c r="H23" s="130"/>
      <c r="I23" s="61">
        <v>2</v>
      </c>
      <c r="J23" s="50"/>
    </row>
    <row r="24" spans="1:10" ht="20.100000000000001" customHeight="1" x14ac:dyDescent="0.25">
      <c r="A24" s="129" t="s">
        <v>212</v>
      </c>
      <c r="B24" s="130"/>
      <c r="C24" s="130"/>
      <c r="D24" s="130"/>
      <c r="E24" s="130"/>
      <c r="F24" s="130"/>
      <c r="G24" s="130"/>
      <c r="H24" s="130"/>
      <c r="I24" s="62">
        <v>2</v>
      </c>
      <c r="J24" s="50"/>
    </row>
    <row r="25" spans="1:10" ht="20.100000000000001" customHeight="1" x14ac:dyDescent="0.25">
      <c r="A25" s="129" t="s">
        <v>213</v>
      </c>
      <c r="B25" s="130"/>
      <c r="C25" s="130"/>
      <c r="D25" s="130"/>
      <c r="E25" s="130"/>
      <c r="F25" s="130"/>
      <c r="G25" s="130"/>
      <c r="H25" s="130"/>
      <c r="I25" s="62">
        <v>2</v>
      </c>
      <c r="J25" s="50"/>
    </row>
    <row r="26" spans="1:10" ht="20.100000000000001" customHeight="1" x14ac:dyDescent="0.25">
      <c r="A26" s="129" t="s">
        <v>214</v>
      </c>
      <c r="B26" s="130"/>
      <c r="C26" s="130"/>
      <c r="D26" s="130"/>
      <c r="E26" s="130"/>
      <c r="F26" s="130"/>
      <c r="G26" s="130"/>
      <c r="H26" s="130"/>
      <c r="I26" s="62">
        <v>2</v>
      </c>
      <c r="J26" s="50"/>
    </row>
    <row r="27" spans="1:10" ht="20.100000000000001" customHeight="1" x14ac:dyDescent="0.25">
      <c r="A27" s="129" t="s">
        <v>215</v>
      </c>
      <c r="B27" s="130"/>
      <c r="C27" s="130"/>
      <c r="D27" s="130"/>
      <c r="E27" s="130"/>
      <c r="F27" s="130"/>
      <c r="G27" s="130"/>
      <c r="H27" s="130"/>
      <c r="I27" s="62">
        <v>2</v>
      </c>
      <c r="J27" s="50"/>
    </row>
    <row r="28" spans="1:10" ht="20.100000000000001" customHeight="1" x14ac:dyDescent="0.25">
      <c r="A28" s="129" t="s">
        <v>216</v>
      </c>
      <c r="B28" s="130"/>
      <c r="C28" s="130"/>
      <c r="D28" s="130"/>
      <c r="E28" s="130"/>
      <c r="F28" s="130"/>
      <c r="G28" s="130"/>
      <c r="H28" s="130"/>
      <c r="I28" s="62">
        <v>1</v>
      </c>
      <c r="J28" s="50"/>
    </row>
    <row r="29" spans="1:10" ht="20.100000000000001" customHeight="1" x14ac:dyDescent="0.25">
      <c r="A29" s="129" t="s">
        <v>217</v>
      </c>
      <c r="B29" s="130"/>
      <c r="C29" s="130"/>
      <c r="D29" s="130"/>
      <c r="E29" s="130"/>
      <c r="F29" s="130"/>
      <c r="G29" s="130"/>
      <c r="H29" s="130"/>
      <c r="I29" s="62">
        <v>1</v>
      </c>
      <c r="J29" s="50"/>
    </row>
    <row r="30" spans="1:10" ht="20.100000000000001" customHeight="1" x14ac:dyDescent="0.25">
      <c r="A30" s="129" t="s">
        <v>164</v>
      </c>
      <c r="B30" s="130"/>
      <c r="C30" s="130"/>
      <c r="D30" s="130"/>
      <c r="E30" s="130"/>
      <c r="F30" s="130"/>
      <c r="G30" s="130"/>
      <c r="H30" s="130"/>
      <c r="I30" s="62">
        <v>1</v>
      </c>
      <c r="J30" s="50"/>
    </row>
    <row r="31" spans="1:10" ht="20.100000000000001" customHeight="1" x14ac:dyDescent="0.25">
      <c r="A31" s="129" t="s">
        <v>218</v>
      </c>
      <c r="B31" s="130"/>
      <c r="C31" s="130"/>
      <c r="D31" s="130"/>
      <c r="E31" s="130"/>
      <c r="F31" s="130"/>
      <c r="G31" s="130"/>
      <c r="H31" s="130"/>
      <c r="I31" s="62">
        <v>1</v>
      </c>
      <c r="J31" s="50"/>
    </row>
    <row r="32" spans="1:10" ht="20.100000000000001" customHeight="1" thickBot="1" x14ac:dyDescent="0.3">
      <c r="A32" s="129" t="s">
        <v>219</v>
      </c>
      <c r="B32" s="130"/>
      <c r="C32" s="130"/>
      <c r="D32" s="130"/>
      <c r="E32" s="130"/>
      <c r="F32" s="130"/>
      <c r="G32" s="130"/>
      <c r="H32" s="130"/>
      <c r="I32" s="62">
        <v>1</v>
      </c>
      <c r="J32" s="50"/>
    </row>
    <row r="33" spans="1:10" ht="20.100000000000001" customHeight="1" x14ac:dyDescent="0.25">
      <c r="A33" s="125" t="s">
        <v>116</v>
      </c>
      <c r="B33" s="126"/>
      <c r="C33" s="126"/>
      <c r="D33" s="126"/>
      <c r="E33" s="126"/>
      <c r="F33" s="126"/>
      <c r="G33" s="126"/>
      <c r="H33" s="141" t="str">
        <f>+IF(AND(J35="No aplica",J36="No aplica",J37="No aplica",J38="No aplica",J39="No aplica",J40="No aplica"),"No aplica",IF(OR(J35="",J36="",J37="",J38="",J39="",J40=""),"Valide todas las variables",IF(OR(J35="No",J36="No",J37="No",J38="No",J39="No",J40="No"),"No cumple","Cumple")))</f>
        <v>Valide todas las variables</v>
      </c>
      <c r="I33" s="141"/>
      <c r="J33" s="142"/>
    </row>
    <row r="34" spans="1:10" ht="39.950000000000003" customHeight="1" x14ac:dyDescent="0.25">
      <c r="A34" s="150" t="s">
        <v>165</v>
      </c>
      <c r="B34" s="151"/>
      <c r="C34" s="151"/>
      <c r="D34" s="151"/>
      <c r="E34" s="151"/>
      <c r="F34" s="151"/>
      <c r="G34" s="151"/>
      <c r="H34" s="151"/>
      <c r="I34" s="152"/>
      <c r="J34" s="43" t="s">
        <v>117</v>
      </c>
    </row>
    <row r="35" spans="1:10" ht="30" customHeight="1" x14ac:dyDescent="0.25">
      <c r="A35" s="129" t="s">
        <v>166</v>
      </c>
      <c r="B35" s="130"/>
      <c r="C35" s="130"/>
      <c r="D35" s="130"/>
      <c r="E35" s="130"/>
      <c r="F35" s="130"/>
      <c r="G35" s="130"/>
      <c r="H35" s="130"/>
      <c r="I35" s="160"/>
      <c r="J35" s="45"/>
    </row>
    <row r="36" spans="1:10" ht="30" customHeight="1" x14ac:dyDescent="0.25">
      <c r="A36" s="129" t="s">
        <v>77</v>
      </c>
      <c r="B36" s="130"/>
      <c r="C36" s="130"/>
      <c r="D36" s="130"/>
      <c r="E36" s="130"/>
      <c r="F36" s="130"/>
      <c r="G36" s="130"/>
      <c r="H36" s="130"/>
      <c r="I36" s="160"/>
      <c r="J36" s="45"/>
    </row>
    <row r="37" spans="1:10" ht="30" customHeight="1" x14ac:dyDescent="0.25">
      <c r="A37" s="129" t="s">
        <v>167</v>
      </c>
      <c r="B37" s="130"/>
      <c r="C37" s="130"/>
      <c r="D37" s="130"/>
      <c r="E37" s="130"/>
      <c r="F37" s="130"/>
      <c r="G37" s="130"/>
      <c r="H37" s="130"/>
      <c r="I37" s="160"/>
      <c r="J37" s="45"/>
    </row>
    <row r="38" spans="1:10" ht="30" customHeight="1" x14ac:dyDescent="0.25">
      <c r="A38" s="129" t="s">
        <v>168</v>
      </c>
      <c r="B38" s="130"/>
      <c r="C38" s="130"/>
      <c r="D38" s="130"/>
      <c r="E38" s="130"/>
      <c r="F38" s="130"/>
      <c r="G38" s="130"/>
      <c r="H38" s="130"/>
      <c r="I38" s="160"/>
      <c r="J38" s="45"/>
    </row>
    <row r="39" spans="1:10" ht="30" customHeight="1" x14ac:dyDescent="0.25">
      <c r="A39" s="129" t="s">
        <v>169</v>
      </c>
      <c r="B39" s="130"/>
      <c r="C39" s="130"/>
      <c r="D39" s="130"/>
      <c r="E39" s="130"/>
      <c r="F39" s="130"/>
      <c r="G39" s="130"/>
      <c r="H39" s="130"/>
      <c r="I39" s="160"/>
      <c r="J39" s="45"/>
    </row>
    <row r="40" spans="1:10" ht="30" customHeight="1" thickBot="1" x14ac:dyDescent="0.3">
      <c r="A40" s="133" t="s">
        <v>170</v>
      </c>
      <c r="B40" s="134"/>
      <c r="C40" s="134"/>
      <c r="D40" s="134"/>
      <c r="E40" s="134"/>
      <c r="F40" s="134"/>
      <c r="G40" s="134"/>
      <c r="H40" s="134"/>
      <c r="I40" s="161"/>
      <c r="J40" s="41"/>
    </row>
    <row r="41" spans="1:10" ht="20.100000000000001" customHeight="1" x14ac:dyDescent="0.25">
      <c r="A41" s="125" t="s">
        <v>78</v>
      </c>
      <c r="B41" s="126"/>
      <c r="C41" s="126"/>
      <c r="D41" s="126"/>
      <c r="E41" s="126"/>
      <c r="F41" s="126"/>
      <c r="G41" s="126"/>
      <c r="H41" s="141" t="str">
        <f>+IF(AND(J43="No aplica",J44="No aplica",J45="No aplica",J46="No aplica",J47="No aplica",J48="No aplica",J49="No aplica",J50="No aplica",J51="No aplica",J52="No aplica",J54="No aplica",J55="No aplica",J56="No aplica",J57="No aplica",J58="No aplica",J59="No aplica"),"No aplica",IF(OR(J43="",J44="",J45="",J46="",J47="",J48="",J49="",J50="",J51="",J52="",J54="",J55="",J56="",J57="",J58="",J59=""),"Valide todas las variables",IF(OR(J43="No",J44="No",J45="No",J46="No",J47="No",J48="No",J49="No",J50="No",J51="No",J52="No",J54="No",J55="No",J56="No",J57="No",J58="No",J59="No"),"No cumple","Cumple")))</f>
        <v>Valide todas las variables</v>
      </c>
      <c r="I41" s="141"/>
      <c r="J41" s="142"/>
    </row>
    <row r="42" spans="1:10" ht="39.950000000000003" customHeight="1" x14ac:dyDescent="0.25">
      <c r="A42" s="150" t="s">
        <v>79</v>
      </c>
      <c r="B42" s="151"/>
      <c r="C42" s="151"/>
      <c r="D42" s="151"/>
      <c r="E42" s="151"/>
      <c r="F42" s="151"/>
      <c r="G42" s="151"/>
      <c r="H42" s="151"/>
      <c r="I42" s="152"/>
      <c r="J42" s="43" t="s">
        <v>117</v>
      </c>
    </row>
    <row r="43" spans="1:10" ht="30" customHeight="1" x14ac:dyDescent="0.25">
      <c r="A43" s="129" t="s">
        <v>83</v>
      </c>
      <c r="B43" s="130"/>
      <c r="C43" s="130"/>
      <c r="D43" s="130"/>
      <c r="E43" s="130"/>
      <c r="F43" s="130"/>
      <c r="G43" s="130"/>
      <c r="H43" s="130"/>
      <c r="I43" s="160"/>
      <c r="J43" s="45"/>
    </row>
    <row r="44" spans="1:10" ht="30" customHeight="1" x14ac:dyDescent="0.25">
      <c r="A44" s="129" t="s">
        <v>171</v>
      </c>
      <c r="B44" s="130"/>
      <c r="C44" s="130"/>
      <c r="D44" s="130"/>
      <c r="E44" s="130"/>
      <c r="F44" s="130"/>
      <c r="G44" s="130"/>
      <c r="H44" s="130"/>
      <c r="I44" s="160"/>
      <c r="J44" s="45"/>
    </row>
    <row r="45" spans="1:10" ht="30" customHeight="1" x14ac:dyDescent="0.25">
      <c r="A45" s="129" t="s">
        <v>81</v>
      </c>
      <c r="B45" s="130"/>
      <c r="C45" s="130"/>
      <c r="D45" s="130"/>
      <c r="E45" s="130"/>
      <c r="F45" s="130"/>
      <c r="G45" s="130"/>
      <c r="H45" s="130"/>
      <c r="I45" s="160"/>
      <c r="J45" s="45"/>
    </row>
    <row r="46" spans="1:10" ht="30" customHeight="1" x14ac:dyDescent="0.25">
      <c r="A46" s="129" t="s">
        <v>220</v>
      </c>
      <c r="B46" s="130"/>
      <c r="C46" s="130"/>
      <c r="D46" s="130"/>
      <c r="E46" s="130"/>
      <c r="F46" s="130"/>
      <c r="G46" s="130"/>
      <c r="H46" s="130"/>
      <c r="I46" s="160"/>
      <c r="J46" s="45"/>
    </row>
    <row r="47" spans="1:10" ht="30" customHeight="1" x14ac:dyDescent="0.25">
      <c r="A47" s="129" t="s">
        <v>82</v>
      </c>
      <c r="B47" s="130"/>
      <c r="C47" s="130"/>
      <c r="D47" s="130"/>
      <c r="E47" s="130"/>
      <c r="F47" s="130"/>
      <c r="G47" s="130"/>
      <c r="H47" s="130"/>
      <c r="I47" s="160"/>
      <c r="J47" s="45"/>
    </row>
    <row r="48" spans="1:10" ht="30" customHeight="1" x14ac:dyDescent="0.25">
      <c r="A48" s="129" t="s">
        <v>173</v>
      </c>
      <c r="B48" s="130"/>
      <c r="C48" s="130"/>
      <c r="D48" s="130"/>
      <c r="E48" s="130"/>
      <c r="F48" s="130"/>
      <c r="G48" s="130"/>
      <c r="H48" s="130"/>
      <c r="I48" s="160"/>
      <c r="J48" s="45"/>
    </row>
    <row r="49" spans="1:10" ht="30" customHeight="1" x14ac:dyDescent="0.25">
      <c r="A49" s="129" t="s">
        <v>80</v>
      </c>
      <c r="B49" s="130"/>
      <c r="C49" s="130"/>
      <c r="D49" s="130"/>
      <c r="E49" s="130"/>
      <c r="F49" s="130"/>
      <c r="G49" s="130"/>
      <c r="H49" s="130"/>
      <c r="I49" s="160"/>
      <c r="J49" s="45"/>
    </row>
    <row r="50" spans="1:10" ht="30" customHeight="1" x14ac:dyDescent="0.25">
      <c r="A50" s="129" t="s">
        <v>172</v>
      </c>
      <c r="B50" s="130"/>
      <c r="C50" s="130"/>
      <c r="D50" s="130"/>
      <c r="E50" s="130"/>
      <c r="F50" s="130"/>
      <c r="G50" s="130"/>
      <c r="H50" s="130"/>
      <c r="I50" s="160"/>
      <c r="J50" s="45"/>
    </row>
    <row r="51" spans="1:10" ht="30" customHeight="1" x14ac:dyDescent="0.25">
      <c r="A51" s="129" t="s">
        <v>221</v>
      </c>
      <c r="B51" s="130"/>
      <c r="C51" s="130"/>
      <c r="D51" s="130"/>
      <c r="E51" s="130"/>
      <c r="F51" s="130"/>
      <c r="G51" s="130"/>
      <c r="H51" s="130"/>
      <c r="I51" s="160"/>
      <c r="J51" s="45"/>
    </row>
    <row r="52" spans="1:10" ht="30" customHeight="1" x14ac:dyDescent="0.25">
      <c r="A52" s="129" t="s">
        <v>174</v>
      </c>
      <c r="B52" s="130"/>
      <c r="C52" s="130"/>
      <c r="D52" s="130"/>
      <c r="E52" s="130"/>
      <c r="F52" s="130"/>
      <c r="G52" s="130"/>
      <c r="H52" s="130"/>
      <c r="I52" s="160"/>
      <c r="J52" s="45"/>
    </row>
    <row r="53" spans="1:10" ht="39.950000000000003" customHeight="1" x14ac:dyDescent="0.25">
      <c r="A53" s="150" t="s">
        <v>84</v>
      </c>
      <c r="B53" s="151"/>
      <c r="C53" s="151"/>
      <c r="D53" s="151"/>
      <c r="E53" s="151"/>
      <c r="F53" s="151"/>
      <c r="G53" s="151"/>
      <c r="H53" s="151"/>
      <c r="I53" s="152"/>
      <c r="J53" s="43" t="s">
        <v>117</v>
      </c>
    </row>
    <row r="54" spans="1:10" ht="30" customHeight="1" x14ac:dyDescent="0.25">
      <c r="A54" s="129" t="s">
        <v>85</v>
      </c>
      <c r="B54" s="130"/>
      <c r="C54" s="130"/>
      <c r="D54" s="130"/>
      <c r="E54" s="130"/>
      <c r="F54" s="130"/>
      <c r="G54" s="130"/>
      <c r="H54" s="130"/>
      <c r="I54" s="160"/>
      <c r="J54" s="45"/>
    </row>
    <row r="55" spans="1:10" ht="30" customHeight="1" x14ac:dyDescent="0.25">
      <c r="A55" s="129" t="s">
        <v>175</v>
      </c>
      <c r="B55" s="130"/>
      <c r="C55" s="130"/>
      <c r="D55" s="130"/>
      <c r="E55" s="130"/>
      <c r="F55" s="130"/>
      <c r="G55" s="130"/>
      <c r="H55" s="130" t="s">
        <v>177</v>
      </c>
      <c r="I55" s="160"/>
      <c r="J55" s="45"/>
    </row>
    <row r="56" spans="1:10" ht="30" customHeight="1" x14ac:dyDescent="0.25">
      <c r="A56" s="129" t="s">
        <v>176</v>
      </c>
      <c r="B56" s="130"/>
      <c r="C56" s="130"/>
      <c r="D56" s="130"/>
      <c r="E56" s="130"/>
      <c r="F56" s="130"/>
      <c r="G56" s="130"/>
      <c r="H56" s="130" t="s">
        <v>178</v>
      </c>
      <c r="I56" s="160"/>
      <c r="J56" s="45"/>
    </row>
    <row r="57" spans="1:10" ht="30" customHeight="1" x14ac:dyDescent="0.25">
      <c r="A57" s="129" t="s">
        <v>86</v>
      </c>
      <c r="B57" s="130"/>
      <c r="C57" s="130"/>
      <c r="D57" s="130"/>
      <c r="E57" s="130"/>
      <c r="F57" s="130"/>
      <c r="G57" s="130"/>
      <c r="H57" s="130" t="s">
        <v>179</v>
      </c>
      <c r="I57" s="160"/>
      <c r="J57" s="45"/>
    </row>
    <row r="58" spans="1:10" ht="30" customHeight="1" x14ac:dyDescent="0.25">
      <c r="A58" s="129" t="s">
        <v>222</v>
      </c>
      <c r="B58" s="130"/>
      <c r="C58" s="130"/>
      <c r="D58" s="130"/>
      <c r="E58" s="130"/>
      <c r="F58" s="130"/>
      <c r="G58" s="130"/>
      <c r="H58" s="130"/>
      <c r="I58" s="160"/>
      <c r="J58" s="63"/>
    </row>
    <row r="59" spans="1:10" ht="30" customHeight="1" thickBot="1" x14ac:dyDescent="0.3">
      <c r="A59" s="133" t="s">
        <v>223</v>
      </c>
      <c r="B59" s="134"/>
      <c r="C59" s="134"/>
      <c r="D59" s="134"/>
      <c r="E59" s="134"/>
      <c r="F59" s="134"/>
      <c r="G59" s="134"/>
      <c r="H59" s="134" t="s">
        <v>180</v>
      </c>
      <c r="I59" s="161"/>
      <c r="J59" s="41"/>
    </row>
    <row r="60" spans="1:10" ht="20.100000000000001" customHeight="1" x14ac:dyDescent="0.25">
      <c r="A60" s="125" t="s">
        <v>241</v>
      </c>
      <c r="B60" s="126"/>
      <c r="C60" s="126"/>
      <c r="D60" s="126"/>
      <c r="E60" s="126"/>
      <c r="F60" s="126"/>
      <c r="G60" s="126"/>
      <c r="H60" s="141" t="str">
        <f>+IF(AND(J62="No aplica",J63="No aplica",J64="No aplica",J65="No aplica",J66="No aplica",J68="No aplica",J69="No aplica",J70="No aplica",J71="No aplica",J72="No aplica",J73="No aplica",J74="No aplica",J75="No aplica",J76="No aplica",J77="No aplica",J78="No aplica",J79="No aplica",J80="No aplica",J81="No aplica"),"No aplica",IF(OR(J62="",J63="",J64="",J65="",J66="",J68="",J69="",J70="",J71="",J72="",J73="",J74="",J75="",J76="",J77="",J78="",J79="",J80="",J81=""),"Valide todas las variables",IF(OR(J62="No",J63="No",J64="No",J65="No",J66="No",J68="No",J69="No",J70="No",J71="No",J72="No",J73="No",J74="No",J75="No",J76="No",J77="No",J78="No",J79="No",J80="No",J81="No"),"No cumple","Cumple")))</f>
        <v>Valide todas las variables</v>
      </c>
      <c r="I60" s="141"/>
      <c r="J60" s="142"/>
    </row>
    <row r="61" spans="1:10" ht="39.950000000000003" customHeight="1" x14ac:dyDescent="0.25">
      <c r="A61" s="150" t="s">
        <v>182</v>
      </c>
      <c r="B61" s="151"/>
      <c r="C61" s="151"/>
      <c r="D61" s="151"/>
      <c r="E61" s="151"/>
      <c r="F61" s="151"/>
      <c r="G61" s="151"/>
      <c r="H61" s="151"/>
      <c r="I61" s="152"/>
      <c r="J61" s="43" t="s">
        <v>117</v>
      </c>
    </row>
    <row r="62" spans="1:10" ht="30" customHeight="1" x14ac:dyDescent="0.25">
      <c r="A62" s="129" t="s">
        <v>225</v>
      </c>
      <c r="B62" s="130"/>
      <c r="C62" s="130"/>
      <c r="D62" s="130"/>
      <c r="E62" s="130"/>
      <c r="F62" s="130"/>
      <c r="G62" s="131" t="s">
        <v>230</v>
      </c>
      <c r="H62" s="131"/>
      <c r="I62" s="131"/>
      <c r="J62" s="45"/>
    </row>
    <row r="63" spans="1:10" ht="30" customHeight="1" x14ac:dyDescent="0.25">
      <c r="A63" s="129" t="s">
        <v>226</v>
      </c>
      <c r="B63" s="130"/>
      <c r="C63" s="130"/>
      <c r="D63" s="130"/>
      <c r="E63" s="130"/>
      <c r="F63" s="130"/>
      <c r="G63" s="131" t="s">
        <v>231</v>
      </c>
      <c r="H63" s="131"/>
      <c r="I63" s="131" t="s">
        <v>197</v>
      </c>
      <c r="J63" s="45"/>
    </row>
    <row r="64" spans="1:10" ht="30" customHeight="1" x14ac:dyDescent="0.25">
      <c r="A64" s="129" t="s">
        <v>227</v>
      </c>
      <c r="B64" s="130"/>
      <c r="C64" s="130"/>
      <c r="D64" s="130"/>
      <c r="E64" s="130"/>
      <c r="F64" s="130"/>
      <c r="G64" s="131" t="s">
        <v>232</v>
      </c>
      <c r="H64" s="131"/>
      <c r="I64" s="131" t="s">
        <v>197</v>
      </c>
      <c r="J64" s="45"/>
    </row>
    <row r="65" spans="1:10" ht="30" customHeight="1" x14ac:dyDescent="0.25">
      <c r="A65" s="129" t="s">
        <v>228</v>
      </c>
      <c r="B65" s="130"/>
      <c r="C65" s="130"/>
      <c r="D65" s="130"/>
      <c r="E65" s="130"/>
      <c r="F65" s="130"/>
      <c r="G65" s="131" t="s">
        <v>233</v>
      </c>
      <c r="H65" s="131"/>
      <c r="I65" s="131" t="s">
        <v>198</v>
      </c>
      <c r="J65" s="45"/>
    </row>
    <row r="66" spans="1:10" ht="30" customHeight="1" x14ac:dyDescent="0.25">
      <c r="A66" s="129" t="s">
        <v>229</v>
      </c>
      <c r="B66" s="130"/>
      <c r="C66" s="130"/>
      <c r="D66" s="130"/>
      <c r="E66" s="130"/>
      <c r="F66" s="130"/>
      <c r="G66" s="131" t="s">
        <v>234</v>
      </c>
      <c r="H66" s="131"/>
      <c r="I66" s="131" t="s">
        <v>199</v>
      </c>
      <c r="J66" s="45"/>
    </row>
    <row r="67" spans="1:10" ht="30" customHeight="1" x14ac:dyDescent="0.25">
      <c r="A67" s="150" t="s">
        <v>224</v>
      </c>
      <c r="B67" s="151"/>
      <c r="C67" s="151"/>
      <c r="D67" s="151"/>
      <c r="E67" s="151"/>
      <c r="F67" s="151"/>
      <c r="G67" s="151"/>
      <c r="H67" s="151"/>
      <c r="I67" s="152"/>
      <c r="J67" s="43" t="s">
        <v>117</v>
      </c>
    </row>
    <row r="68" spans="1:10" ht="30" customHeight="1" x14ac:dyDescent="0.25">
      <c r="A68" s="129" t="s">
        <v>183</v>
      </c>
      <c r="B68" s="130"/>
      <c r="C68" s="130"/>
      <c r="D68" s="130"/>
      <c r="E68" s="130"/>
      <c r="F68" s="130"/>
      <c r="G68" s="131" t="s">
        <v>235</v>
      </c>
      <c r="H68" s="131"/>
      <c r="I68" s="131" t="s">
        <v>200</v>
      </c>
      <c r="J68" s="45"/>
    </row>
    <row r="69" spans="1:10" ht="30" customHeight="1" x14ac:dyDescent="0.25">
      <c r="A69" s="129" t="s">
        <v>184</v>
      </c>
      <c r="B69" s="130"/>
      <c r="C69" s="130"/>
      <c r="D69" s="130"/>
      <c r="E69" s="130"/>
      <c r="F69" s="130"/>
      <c r="G69" s="131" t="s">
        <v>236</v>
      </c>
      <c r="H69" s="131"/>
      <c r="I69" s="131" t="s">
        <v>201</v>
      </c>
      <c r="J69" s="45"/>
    </row>
    <row r="70" spans="1:10" ht="30" customHeight="1" x14ac:dyDescent="0.25">
      <c r="A70" s="129" t="s">
        <v>185</v>
      </c>
      <c r="B70" s="130"/>
      <c r="C70" s="130"/>
      <c r="D70" s="130"/>
      <c r="E70" s="130"/>
      <c r="F70" s="130"/>
      <c r="G70" s="131" t="s">
        <v>236</v>
      </c>
      <c r="H70" s="131"/>
      <c r="I70" s="131" t="s">
        <v>201</v>
      </c>
      <c r="J70" s="63"/>
    </row>
    <row r="71" spans="1:10" ht="30" customHeight="1" x14ac:dyDescent="0.25">
      <c r="A71" s="129" t="s">
        <v>186</v>
      </c>
      <c r="B71" s="130"/>
      <c r="C71" s="130"/>
      <c r="D71" s="130"/>
      <c r="E71" s="130"/>
      <c r="F71" s="130"/>
      <c r="G71" s="131" t="s">
        <v>236</v>
      </c>
      <c r="H71" s="131"/>
      <c r="I71" s="131" t="s">
        <v>201</v>
      </c>
      <c r="J71" s="63"/>
    </row>
    <row r="72" spans="1:10" ht="30" customHeight="1" x14ac:dyDescent="0.25">
      <c r="A72" s="129" t="s">
        <v>187</v>
      </c>
      <c r="B72" s="130"/>
      <c r="C72" s="130"/>
      <c r="D72" s="130"/>
      <c r="E72" s="130"/>
      <c r="F72" s="130"/>
      <c r="G72" s="131" t="s">
        <v>237</v>
      </c>
      <c r="H72" s="131"/>
      <c r="I72" s="131" t="s">
        <v>202</v>
      </c>
      <c r="J72" s="63"/>
    </row>
    <row r="73" spans="1:10" ht="30" customHeight="1" x14ac:dyDescent="0.25">
      <c r="A73" s="129" t="s">
        <v>188</v>
      </c>
      <c r="B73" s="130"/>
      <c r="C73" s="130"/>
      <c r="D73" s="130"/>
      <c r="E73" s="130"/>
      <c r="F73" s="130"/>
      <c r="G73" s="131" t="s">
        <v>240</v>
      </c>
      <c r="H73" s="131"/>
      <c r="I73" s="131" t="s">
        <v>202</v>
      </c>
      <c r="J73" s="63"/>
    </row>
    <row r="74" spans="1:10" ht="30" customHeight="1" x14ac:dyDescent="0.25">
      <c r="A74" s="129" t="s">
        <v>189</v>
      </c>
      <c r="B74" s="130"/>
      <c r="C74" s="130"/>
      <c r="D74" s="130"/>
      <c r="E74" s="130"/>
      <c r="F74" s="130"/>
      <c r="G74" s="131" t="s">
        <v>236</v>
      </c>
      <c r="H74" s="131"/>
      <c r="I74" s="131" t="s">
        <v>201</v>
      </c>
      <c r="J74" s="63"/>
    </row>
    <row r="75" spans="1:10" ht="30" customHeight="1" x14ac:dyDescent="0.25">
      <c r="A75" s="129" t="s">
        <v>190</v>
      </c>
      <c r="B75" s="130"/>
      <c r="C75" s="130"/>
      <c r="D75" s="130"/>
      <c r="E75" s="130"/>
      <c r="F75" s="130"/>
      <c r="G75" s="131" t="s">
        <v>238</v>
      </c>
      <c r="H75" s="131"/>
      <c r="I75" s="131" t="s">
        <v>201</v>
      </c>
      <c r="J75" s="63"/>
    </row>
    <row r="76" spans="1:10" ht="30" customHeight="1" x14ac:dyDescent="0.25">
      <c r="A76" s="129" t="s">
        <v>191</v>
      </c>
      <c r="B76" s="130"/>
      <c r="C76" s="130"/>
      <c r="D76" s="130"/>
      <c r="E76" s="130"/>
      <c r="F76" s="130"/>
      <c r="G76" s="131" t="s">
        <v>238</v>
      </c>
      <c r="H76" s="131"/>
      <c r="I76" s="131" t="s">
        <v>201</v>
      </c>
      <c r="J76" s="63"/>
    </row>
    <row r="77" spans="1:10" ht="30" customHeight="1" x14ac:dyDescent="0.25">
      <c r="A77" s="129" t="s">
        <v>192</v>
      </c>
      <c r="B77" s="130"/>
      <c r="C77" s="130"/>
      <c r="D77" s="130"/>
      <c r="E77" s="130"/>
      <c r="F77" s="130"/>
      <c r="G77" s="131" t="s">
        <v>238</v>
      </c>
      <c r="H77" s="131"/>
      <c r="I77" s="131" t="s">
        <v>201</v>
      </c>
      <c r="J77" s="63"/>
    </row>
    <row r="78" spans="1:10" ht="30" customHeight="1" x14ac:dyDescent="0.25">
      <c r="A78" s="129" t="s">
        <v>193</v>
      </c>
      <c r="B78" s="130"/>
      <c r="C78" s="130"/>
      <c r="D78" s="130"/>
      <c r="E78" s="130"/>
      <c r="F78" s="130"/>
      <c r="G78" s="131" t="s">
        <v>236</v>
      </c>
      <c r="H78" s="131"/>
      <c r="I78" s="131" t="s">
        <v>201</v>
      </c>
      <c r="J78" s="63"/>
    </row>
    <row r="79" spans="1:10" ht="30" customHeight="1" x14ac:dyDescent="0.25">
      <c r="A79" s="129" t="s">
        <v>194</v>
      </c>
      <c r="B79" s="130"/>
      <c r="C79" s="130"/>
      <c r="D79" s="130"/>
      <c r="E79" s="130"/>
      <c r="F79" s="130"/>
      <c r="G79" s="131" t="s">
        <v>239</v>
      </c>
      <c r="H79" s="131"/>
      <c r="I79" s="131" t="s">
        <v>203</v>
      </c>
      <c r="J79" s="63"/>
    </row>
    <row r="80" spans="1:10" ht="30" customHeight="1" x14ac:dyDescent="0.25">
      <c r="A80" s="129" t="s">
        <v>195</v>
      </c>
      <c r="B80" s="130"/>
      <c r="C80" s="130"/>
      <c r="D80" s="130"/>
      <c r="E80" s="130"/>
      <c r="F80" s="130"/>
      <c r="G80" s="131" t="s">
        <v>239</v>
      </c>
      <c r="H80" s="131"/>
      <c r="I80" s="131" t="s">
        <v>203</v>
      </c>
      <c r="J80" s="63"/>
    </row>
    <row r="81" spans="1:10" ht="30" customHeight="1" thickBot="1" x14ac:dyDescent="0.3">
      <c r="A81" s="133" t="s">
        <v>196</v>
      </c>
      <c r="B81" s="134"/>
      <c r="C81" s="134"/>
      <c r="D81" s="134"/>
      <c r="E81" s="134"/>
      <c r="F81" s="134"/>
      <c r="G81" s="132" t="s">
        <v>239</v>
      </c>
      <c r="H81" s="132"/>
      <c r="I81" s="132" t="s">
        <v>203</v>
      </c>
      <c r="J81" s="41"/>
    </row>
    <row r="82" spans="1:10" ht="20.100000000000001" customHeight="1" x14ac:dyDescent="0.25">
      <c r="A82" s="123" t="s">
        <v>210</v>
      </c>
      <c r="B82" s="124"/>
      <c r="C82" s="124"/>
      <c r="D82" s="124"/>
      <c r="E82" s="124"/>
      <c r="F82" s="124"/>
      <c r="G82" s="171"/>
      <c r="H82" s="168" t="str">
        <f>+IF(AND(J84="No aplica",J85="No aplica",J86="No aplica",J87="No aplica"),"No aplica",IF(OR(J84="",J85="",J86="",J87=""),"Valide todas las variables",IF(OR(J84="No",J85="No",J86="No",J87="No"),"No cumple","Cumple")))</f>
        <v>Valide todas las variables</v>
      </c>
      <c r="I82" s="169"/>
      <c r="J82" s="170"/>
    </row>
    <row r="83" spans="1:10" ht="39.950000000000003" customHeight="1" x14ac:dyDescent="0.25">
      <c r="A83" s="150" t="s">
        <v>181</v>
      </c>
      <c r="B83" s="151"/>
      <c r="C83" s="151"/>
      <c r="D83" s="151"/>
      <c r="E83" s="151"/>
      <c r="F83" s="151"/>
      <c r="G83" s="151"/>
      <c r="H83" s="151"/>
      <c r="I83" s="152"/>
      <c r="J83" s="43" t="s">
        <v>117</v>
      </c>
    </row>
    <row r="84" spans="1:10" ht="30" customHeight="1" x14ac:dyDescent="0.25">
      <c r="A84" s="129" t="s">
        <v>204</v>
      </c>
      <c r="B84" s="130"/>
      <c r="C84" s="130"/>
      <c r="D84" s="130"/>
      <c r="E84" s="130"/>
      <c r="F84" s="130"/>
      <c r="G84" s="130"/>
      <c r="H84" s="130"/>
      <c r="I84" s="160"/>
      <c r="J84" s="45"/>
    </row>
    <row r="85" spans="1:10" ht="30" customHeight="1" x14ac:dyDescent="0.25">
      <c r="A85" s="129" t="s">
        <v>205</v>
      </c>
      <c r="B85" s="130"/>
      <c r="C85" s="130"/>
      <c r="D85" s="130"/>
      <c r="E85" s="130"/>
      <c r="F85" s="130"/>
      <c r="G85" s="130"/>
      <c r="H85" s="130"/>
      <c r="I85" s="160"/>
      <c r="J85" s="45"/>
    </row>
    <row r="86" spans="1:10" ht="30" customHeight="1" x14ac:dyDescent="0.25">
      <c r="A86" s="129" t="s">
        <v>206</v>
      </c>
      <c r="B86" s="130"/>
      <c r="C86" s="130"/>
      <c r="D86" s="130"/>
      <c r="E86" s="130"/>
      <c r="F86" s="130"/>
      <c r="G86" s="130"/>
      <c r="H86" s="130"/>
      <c r="I86" s="160"/>
      <c r="J86" s="45"/>
    </row>
    <row r="87" spans="1:10" ht="30" customHeight="1" thickBot="1" x14ac:dyDescent="0.3">
      <c r="A87" s="133" t="s">
        <v>242</v>
      </c>
      <c r="B87" s="134"/>
      <c r="C87" s="134"/>
      <c r="D87" s="134"/>
      <c r="E87" s="134"/>
      <c r="F87" s="134"/>
      <c r="G87" s="134"/>
      <c r="H87" s="134"/>
      <c r="I87" s="161"/>
      <c r="J87" s="41"/>
    </row>
    <row r="88" spans="1:10" ht="50.1" customHeight="1" x14ac:dyDescent="0.25">
      <c r="A88" s="162" t="s">
        <v>207</v>
      </c>
      <c r="B88" s="163"/>
      <c r="C88" s="163"/>
      <c r="D88" s="163"/>
      <c r="E88" s="163"/>
      <c r="F88" s="163"/>
      <c r="G88" s="163"/>
      <c r="H88" s="163"/>
      <c r="I88" s="163"/>
      <c r="J88" s="164"/>
    </row>
    <row r="89" spans="1:10" ht="200.1" customHeight="1" thickBot="1" x14ac:dyDescent="0.3">
      <c r="A89" s="165"/>
      <c r="B89" s="166"/>
      <c r="C89" s="166"/>
      <c r="D89" s="166"/>
      <c r="E89" s="166"/>
      <c r="F89" s="166"/>
      <c r="G89" s="166"/>
      <c r="H89" s="166"/>
      <c r="I89" s="166"/>
      <c r="J89" s="167"/>
    </row>
    <row r="90" spans="1:10" ht="50.1" customHeight="1" x14ac:dyDescent="0.25">
      <c r="A90" s="162" t="s">
        <v>88</v>
      </c>
      <c r="B90" s="163"/>
      <c r="C90" s="163"/>
      <c r="D90" s="163"/>
      <c r="E90" s="163"/>
      <c r="F90" s="163"/>
      <c r="G90" s="163"/>
      <c r="H90" s="163"/>
      <c r="I90" s="163"/>
      <c r="J90" s="164"/>
    </row>
    <row r="91" spans="1:10" ht="200.1" customHeight="1" thickBot="1" x14ac:dyDescent="0.3">
      <c r="A91" s="165"/>
      <c r="B91" s="166"/>
      <c r="C91" s="166"/>
      <c r="D91" s="166"/>
      <c r="E91" s="166"/>
      <c r="F91" s="166"/>
      <c r="G91" s="166"/>
      <c r="H91" s="166"/>
      <c r="I91" s="166"/>
      <c r="J91" s="167"/>
    </row>
  </sheetData>
  <sheetProtection algorithmName="SHA-512" hashValue="g0N/X5fEz0uMyvFeOKD+eFGshLDCeOZwcSQ6sMl1VA2+dnJ/9F5mQ5dEhkA0Wc3C957x0FPU+NO659Hqnfmc1g==" saltValue="6zZLiwpFWzHaNDN29buJ/w==" spinCount="100000" sheet="1" objects="1" scenarios="1"/>
  <mergeCells count="131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5:H25"/>
    <mergeCell ref="A26:H26"/>
    <mergeCell ref="A27:H27"/>
    <mergeCell ref="A28:H28"/>
    <mergeCell ref="A29:H29"/>
    <mergeCell ref="A30:H30"/>
    <mergeCell ref="A20:I20"/>
    <mergeCell ref="A21:G21"/>
    <mergeCell ref="H21:J21"/>
    <mergeCell ref="A22:I22"/>
    <mergeCell ref="A23:H23"/>
    <mergeCell ref="A24:H24"/>
    <mergeCell ref="A36:I36"/>
    <mergeCell ref="A37:I37"/>
    <mergeCell ref="A38:I38"/>
    <mergeCell ref="A39:I39"/>
    <mergeCell ref="A40:I40"/>
    <mergeCell ref="A41:G41"/>
    <mergeCell ref="H41:J41"/>
    <mergeCell ref="A31:H31"/>
    <mergeCell ref="A32:H32"/>
    <mergeCell ref="A33:G33"/>
    <mergeCell ref="H33:J33"/>
    <mergeCell ref="A34:I34"/>
    <mergeCell ref="A35:I35"/>
    <mergeCell ref="A48:I48"/>
    <mergeCell ref="A49:I49"/>
    <mergeCell ref="A50:I50"/>
    <mergeCell ref="A51:I51"/>
    <mergeCell ref="A52:I52"/>
    <mergeCell ref="A53:I53"/>
    <mergeCell ref="A42:I42"/>
    <mergeCell ref="A43:I43"/>
    <mergeCell ref="A44:I44"/>
    <mergeCell ref="A45:I45"/>
    <mergeCell ref="A46:I46"/>
    <mergeCell ref="A47:I47"/>
    <mergeCell ref="A60:G60"/>
    <mergeCell ref="H60:J60"/>
    <mergeCell ref="A61:I61"/>
    <mergeCell ref="A62:F62"/>
    <mergeCell ref="G62:I62"/>
    <mergeCell ref="A63:F63"/>
    <mergeCell ref="G63:I63"/>
    <mergeCell ref="A54:I54"/>
    <mergeCell ref="A55:I55"/>
    <mergeCell ref="A56:I56"/>
    <mergeCell ref="A57:I57"/>
    <mergeCell ref="A58:I58"/>
    <mergeCell ref="A59:I59"/>
    <mergeCell ref="A67:I67"/>
    <mergeCell ref="A68:F68"/>
    <mergeCell ref="G68:I68"/>
    <mergeCell ref="A69:F69"/>
    <mergeCell ref="G69:I69"/>
    <mergeCell ref="A70:F70"/>
    <mergeCell ref="G70:I70"/>
    <mergeCell ref="A64:F64"/>
    <mergeCell ref="G64:I64"/>
    <mergeCell ref="A65:F65"/>
    <mergeCell ref="G65:I65"/>
    <mergeCell ref="A66:F66"/>
    <mergeCell ref="G66:I66"/>
    <mergeCell ref="A74:F74"/>
    <mergeCell ref="G74:I74"/>
    <mergeCell ref="A75:F75"/>
    <mergeCell ref="G75:I75"/>
    <mergeCell ref="A76:F76"/>
    <mergeCell ref="G76:I76"/>
    <mergeCell ref="A71:F71"/>
    <mergeCell ref="G71:I71"/>
    <mergeCell ref="A72:F72"/>
    <mergeCell ref="G72:I72"/>
    <mergeCell ref="A73:F73"/>
    <mergeCell ref="G73:I73"/>
    <mergeCell ref="A80:F80"/>
    <mergeCell ref="G80:I80"/>
    <mergeCell ref="A81:F81"/>
    <mergeCell ref="G81:I81"/>
    <mergeCell ref="A82:G82"/>
    <mergeCell ref="H82:J82"/>
    <mergeCell ref="A77:F77"/>
    <mergeCell ref="G77:I77"/>
    <mergeCell ref="A78:F78"/>
    <mergeCell ref="G78:I78"/>
    <mergeCell ref="A79:F79"/>
    <mergeCell ref="G79:I79"/>
    <mergeCell ref="A89:J89"/>
    <mergeCell ref="A90:J90"/>
    <mergeCell ref="A91:J91"/>
    <mergeCell ref="A83:I83"/>
    <mergeCell ref="A84:I84"/>
    <mergeCell ref="A85:I85"/>
    <mergeCell ref="A86:I86"/>
    <mergeCell ref="A87:I87"/>
    <mergeCell ref="A88:J88"/>
  </mergeCells>
  <conditionalFormatting sqref="C2:C3 J23:J32 J43:J52 J84:J87">
    <cfRule type="containsBlanks" dxfId="119" priority="21">
      <formula>LEN(TRIM(C2))=0</formula>
    </cfRule>
  </conditionalFormatting>
  <conditionalFormatting sqref="C6:C8">
    <cfRule type="containsBlanks" dxfId="118" priority="1">
      <formula>LEN(TRIM(C6))=0</formula>
    </cfRule>
  </conditionalFormatting>
  <conditionalFormatting sqref="E4:E5">
    <cfRule type="containsBlanks" dxfId="117" priority="16">
      <formula>LEN(TRIM(E4))=0</formula>
    </cfRule>
  </conditionalFormatting>
  <conditionalFormatting sqref="G2">
    <cfRule type="containsBlanks" dxfId="116" priority="18">
      <formula>LEN(TRIM(G2))=0</formula>
    </cfRule>
  </conditionalFormatting>
  <conditionalFormatting sqref="H3">
    <cfRule type="containsBlanks" dxfId="115" priority="19">
      <formula>LEN(TRIM(H3))=0</formula>
    </cfRule>
  </conditionalFormatting>
  <conditionalFormatting sqref="H6:H7">
    <cfRule type="containsBlanks" dxfId="114" priority="17">
      <formula>LEN(TRIM(H6))=0</formula>
    </cfRule>
  </conditionalFormatting>
  <conditionalFormatting sqref="H10">
    <cfRule type="containsText" dxfId="113" priority="22" operator="containsText" text="No cumple">
      <formula>NOT(ISERROR(SEARCH("No cumple",H10)))</formula>
    </cfRule>
    <cfRule type="containsText" dxfId="112" priority="23" operator="containsText" text="Cumple">
      <formula>NOT(ISERROR(SEARCH("Cumple",H10)))</formula>
    </cfRule>
  </conditionalFormatting>
  <conditionalFormatting sqref="H21">
    <cfRule type="containsText" dxfId="111" priority="10" operator="containsText" text="No cumple">
      <formula>NOT(ISERROR(SEARCH("No cumple",H21)))</formula>
    </cfRule>
    <cfRule type="containsText" dxfId="110" priority="11" operator="containsText" text="Cumple">
      <formula>NOT(ISERROR(SEARCH("Cumple",H21)))</formula>
    </cfRule>
  </conditionalFormatting>
  <conditionalFormatting sqref="H33">
    <cfRule type="containsText" dxfId="109" priority="8" operator="containsText" text="No cumple">
      <formula>NOT(ISERROR(SEARCH("No cumple",H33)))</formula>
    </cfRule>
    <cfRule type="containsText" dxfId="108" priority="9" operator="containsText" text="Cumple">
      <formula>NOT(ISERROR(SEARCH("Cumple",H33)))</formula>
    </cfRule>
  </conditionalFormatting>
  <conditionalFormatting sqref="H41">
    <cfRule type="containsText" dxfId="107" priority="6" operator="containsText" text="No cumple">
      <formula>NOT(ISERROR(SEARCH("No cumple",H41)))</formula>
    </cfRule>
    <cfRule type="containsText" dxfId="106" priority="7" operator="containsText" text="Cumple">
      <formula>NOT(ISERROR(SEARCH("Cumple",H41)))</formula>
    </cfRule>
  </conditionalFormatting>
  <conditionalFormatting sqref="H60">
    <cfRule type="containsText" dxfId="105" priority="4" operator="containsText" text="No cumple">
      <formula>NOT(ISERROR(SEARCH("No cumple",H60)))</formula>
    </cfRule>
    <cfRule type="containsText" dxfId="104" priority="5" operator="containsText" text="Cumple">
      <formula>NOT(ISERROR(SEARCH("Cumple",H60)))</formula>
    </cfRule>
  </conditionalFormatting>
  <conditionalFormatting sqref="H82">
    <cfRule type="containsText" dxfId="103" priority="2" operator="containsText" text="No cumple">
      <formula>NOT(ISERROR(SEARCH("No cumple",H82)))</formula>
    </cfRule>
    <cfRule type="containsText" dxfId="102" priority="3" operator="containsText" text="Cumple">
      <formula>NOT(ISERROR(SEARCH("Cumple",H82)))</formula>
    </cfRule>
  </conditionalFormatting>
  <conditionalFormatting sqref="J2">
    <cfRule type="containsBlanks" dxfId="101" priority="20">
      <formula>LEN(TRIM(J2))=0</formula>
    </cfRule>
  </conditionalFormatting>
  <conditionalFormatting sqref="J12:J20">
    <cfRule type="containsBlanks" dxfId="100" priority="15">
      <formula>LEN(TRIM(J12))=0</formula>
    </cfRule>
  </conditionalFormatting>
  <conditionalFormatting sqref="J35:J40">
    <cfRule type="containsBlanks" dxfId="99" priority="14">
      <formula>LEN(TRIM(J35))=0</formula>
    </cfRule>
  </conditionalFormatting>
  <conditionalFormatting sqref="J54:J59">
    <cfRule type="containsBlanks" dxfId="98" priority="13">
      <formula>LEN(TRIM(J54))=0</formula>
    </cfRule>
  </conditionalFormatting>
  <conditionalFormatting sqref="J62:J66 J68:J81">
    <cfRule type="containsBlanks" dxfId="97" priority="12">
      <formula>LEN(TRIM(J62))=0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DE EMERGENCIA RAJ SRPA&amp;R&amp;"Arial,Normal"&amp;10F1.A51.G27.P 
Versión 1 
Página &amp;P de &amp;N 
21/05/2024 
Clasificación de la Información 
Clasificada</oddHeader>
    <oddFooter>&amp;C&amp;G</oddFooter>
  </headerFooter>
  <rowBreaks count="2" manualBreakCount="2">
    <brk id="40" max="16383" man="1"/>
    <brk id="87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CCD13F2-A252-4DC3-97A9-988C97353BE0}">
          <x14:formula1>
            <xm:f>Tablas!$E$2:$E$4</xm:f>
          </x14:formula1>
          <xm:sqref>J54:J59 J12:J20 J23:J32 J35:J40 J43:J52 J84:J87 J62:J66 J68:J81</xm:sqref>
        </x14:dataValidation>
        <x14:dataValidation type="list" allowBlank="1" showInputMessage="1" showErrorMessage="1" xr:uid="{C05E1489-F6D8-45AA-A56D-2432AF145ACF}">
          <x14:formula1>
            <xm:f>Tablas!$H$2:$H$6</xm:f>
          </x14:formula1>
          <xm:sqref>C3:E3</xm:sqref>
        </x14:dataValidation>
        <x14:dataValidation type="list" allowBlank="1" showInputMessage="1" showErrorMessage="1" xr:uid="{A9DB909E-3A15-42C8-A68E-A2CB87CA7552}">
          <x14:formula1>
            <xm:f>Tablas!$L$2:$L$9</xm:f>
          </x14:formula1>
          <xm:sqref>C7:E7</xm:sqref>
        </x14:dataValidation>
        <x14:dataValidation type="list" allowBlank="1" showInputMessage="1" showErrorMessage="1" xr:uid="{0F0F82A3-C837-433B-B175-8F0DDFED651F}">
          <x14:formula1>
            <xm:f>Tablas!$K$2:$K$3</xm:f>
          </x14:formula1>
          <xm:sqref>H6:J6</xm:sqref>
        </x14:dataValidation>
        <x14:dataValidation type="list" allowBlank="1" showInputMessage="1" showErrorMessage="1" xr:uid="{FE81D51D-A39A-4DBE-972B-D8272A39D29B}">
          <x14:formula1>
            <xm:f>Tablas!$J$2:$J$7</xm:f>
          </x14:formula1>
          <xm:sqref>C6:E6</xm:sqref>
        </x14:dataValidation>
        <x14:dataValidation type="list" allowBlank="1" showInputMessage="1" showErrorMessage="1" xr:uid="{796DBC36-6F6A-46C5-95A5-A9C0BA7809B0}">
          <x14:formula1>
            <xm:f>Tablas!$I$2:$I$5</xm:f>
          </x14:formula1>
          <xm:sqref>E4:J4</xm:sqref>
        </x14:dataValidation>
        <x14:dataValidation type="list" allowBlank="1" showInputMessage="1" showErrorMessage="1" xr:uid="{901A1A49-1EA0-407E-B55B-F7FDE271A355}">
          <x14:formula1>
            <xm:f>Tablas!$G$2:$G$3</xm:f>
          </x14:formula1>
          <xm:sqref>J2</xm:sqref>
        </x14:dataValidation>
        <x14:dataValidation type="list" allowBlank="1" showInputMessage="1" showErrorMessage="1" xr:uid="{B30651E3-8D18-459F-BE2B-B99918C528D8}">
          <x14:formula1>
            <xm:f>Tablas!$C$2</xm:f>
          </x14:formula1>
          <xm:sqref>H13:I20 H85:I87 H36:I40 H44:I52 H63:H66 H68:H81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85795-E90B-44E6-8A47-4EAA0D8803F4}">
  <sheetPr>
    <pageSetUpPr fitToPage="1"/>
  </sheetPr>
  <dimension ref="A1:J91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5" t="s">
        <v>147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10" x14ac:dyDescent="0.25">
      <c r="A2" s="144" t="s">
        <v>66</v>
      </c>
      <c r="B2" s="145"/>
      <c r="C2" s="143"/>
      <c r="D2" s="143"/>
      <c r="E2" s="143"/>
      <c r="F2" s="42" t="s">
        <v>67</v>
      </c>
      <c r="G2" s="147"/>
      <c r="H2" s="147"/>
      <c r="I2" s="42" t="s">
        <v>68</v>
      </c>
      <c r="J2" s="45"/>
    </row>
    <row r="3" spans="1:10" x14ac:dyDescent="0.25">
      <c r="A3" s="144" t="s">
        <v>69</v>
      </c>
      <c r="B3" s="145"/>
      <c r="C3" s="115"/>
      <c r="D3" s="115"/>
      <c r="E3" s="115"/>
      <c r="F3" s="145" t="s">
        <v>115</v>
      </c>
      <c r="G3" s="145"/>
      <c r="H3" s="115"/>
      <c r="I3" s="115"/>
      <c r="J3" s="117"/>
    </row>
    <row r="4" spans="1:10" x14ac:dyDescent="0.25">
      <c r="A4" s="144" t="s">
        <v>70</v>
      </c>
      <c r="B4" s="145"/>
      <c r="C4" s="145"/>
      <c r="D4" s="145"/>
      <c r="E4" s="115"/>
      <c r="F4" s="115"/>
      <c r="G4" s="115"/>
      <c r="H4" s="115"/>
      <c r="I4" s="115"/>
      <c r="J4" s="117"/>
    </row>
    <row r="5" spans="1:10" x14ac:dyDescent="0.25">
      <c r="A5" s="144" t="s">
        <v>71</v>
      </c>
      <c r="B5" s="145"/>
      <c r="C5" s="145"/>
      <c r="D5" s="145"/>
      <c r="E5" s="115"/>
      <c r="F5" s="115"/>
      <c r="G5" s="115"/>
      <c r="H5" s="115"/>
      <c r="I5" s="115"/>
      <c r="J5" s="117"/>
    </row>
    <row r="6" spans="1:10" x14ac:dyDescent="0.25">
      <c r="A6" s="144" t="s">
        <v>72</v>
      </c>
      <c r="B6" s="145"/>
      <c r="C6" s="143"/>
      <c r="D6" s="143"/>
      <c r="E6" s="143"/>
      <c r="F6" s="145" t="s">
        <v>73</v>
      </c>
      <c r="G6" s="145"/>
      <c r="H6" s="143"/>
      <c r="I6" s="143"/>
      <c r="J6" s="146"/>
    </row>
    <row r="7" spans="1:10" x14ac:dyDescent="0.25">
      <c r="A7" s="144" t="s">
        <v>61</v>
      </c>
      <c r="B7" s="145"/>
      <c r="C7" s="143"/>
      <c r="D7" s="143"/>
      <c r="E7" s="143"/>
      <c r="F7" s="145" t="s">
        <v>115</v>
      </c>
      <c r="G7" s="145"/>
      <c r="H7" s="115"/>
      <c r="I7" s="115"/>
      <c r="J7" s="117"/>
    </row>
    <row r="8" spans="1:10" ht="15.75" thickBot="1" x14ac:dyDescent="0.3">
      <c r="A8" s="148" t="s">
        <v>146</v>
      </c>
      <c r="B8" s="149"/>
      <c r="C8" s="156"/>
      <c r="D8" s="156"/>
      <c r="E8" s="156"/>
      <c r="F8" s="157"/>
      <c r="G8" s="158"/>
      <c r="H8" s="158"/>
      <c r="I8" s="158"/>
      <c r="J8" s="159"/>
    </row>
    <row r="9" spans="1:10" ht="20.100000000000001" customHeight="1" thickBot="1" x14ac:dyDescent="0.3">
      <c r="A9" s="138" t="s">
        <v>74</v>
      </c>
      <c r="B9" s="139"/>
      <c r="C9" s="139"/>
      <c r="D9" s="139"/>
      <c r="E9" s="139"/>
      <c r="F9" s="139"/>
      <c r="G9" s="139"/>
      <c r="H9" s="139"/>
      <c r="I9" s="139"/>
      <c r="J9" s="140"/>
    </row>
    <row r="10" spans="1:10" ht="20.100000000000001" customHeight="1" x14ac:dyDescent="0.25">
      <c r="A10" s="125" t="s">
        <v>75</v>
      </c>
      <c r="B10" s="126"/>
      <c r="C10" s="126"/>
      <c r="D10" s="126"/>
      <c r="E10" s="126"/>
      <c r="F10" s="126"/>
      <c r="G10" s="126"/>
      <c r="H10" s="141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1"/>
      <c r="J10" s="142"/>
    </row>
    <row r="11" spans="1:10" ht="39.950000000000003" customHeight="1" x14ac:dyDescent="0.25">
      <c r="A11" s="150" t="s">
        <v>162</v>
      </c>
      <c r="B11" s="151"/>
      <c r="C11" s="151"/>
      <c r="D11" s="151"/>
      <c r="E11" s="151"/>
      <c r="F11" s="151"/>
      <c r="G11" s="151"/>
      <c r="H11" s="151"/>
      <c r="I11" s="152"/>
      <c r="J11" s="43" t="s">
        <v>117</v>
      </c>
    </row>
    <row r="12" spans="1:10" ht="30" customHeight="1" x14ac:dyDescent="0.25">
      <c r="A12" s="129" t="s">
        <v>153</v>
      </c>
      <c r="B12" s="130"/>
      <c r="C12" s="130"/>
      <c r="D12" s="130"/>
      <c r="E12" s="130"/>
      <c r="F12" s="130"/>
      <c r="G12" s="130"/>
      <c r="H12" s="130"/>
      <c r="I12" s="160"/>
      <c r="J12" s="45"/>
    </row>
    <row r="13" spans="1:10" ht="30" customHeight="1" x14ac:dyDescent="0.25">
      <c r="A13" s="129" t="s">
        <v>154</v>
      </c>
      <c r="B13" s="130"/>
      <c r="C13" s="130"/>
      <c r="D13" s="130"/>
      <c r="E13" s="130"/>
      <c r="F13" s="130"/>
      <c r="G13" s="130"/>
      <c r="H13" s="130"/>
      <c r="I13" s="160"/>
      <c r="J13" s="45"/>
    </row>
    <row r="14" spans="1:10" ht="30" customHeight="1" x14ac:dyDescent="0.25">
      <c r="A14" s="129" t="s">
        <v>155</v>
      </c>
      <c r="B14" s="130"/>
      <c r="C14" s="130"/>
      <c r="D14" s="130"/>
      <c r="E14" s="130"/>
      <c r="F14" s="130"/>
      <c r="G14" s="130"/>
      <c r="H14" s="130"/>
      <c r="I14" s="160"/>
      <c r="J14" s="45"/>
    </row>
    <row r="15" spans="1:10" ht="30" customHeight="1" x14ac:dyDescent="0.25">
      <c r="A15" s="129" t="s">
        <v>156</v>
      </c>
      <c r="B15" s="130"/>
      <c r="C15" s="130"/>
      <c r="D15" s="130"/>
      <c r="E15" s="130"/>
      <c r="F15" s="130"/>
      <c r="G15" s="130"/>
      <c r="H15" s="130"/>
      <c r="I15" s="160"/>
      <c r="J15" s="45"/>
    </row>
    <row r="16" spans="1:10" ht="30" customHeight="1" x14ac:dyDescent="0.25">
      <c r="A16" s="129" t="s">
        <v>157</v>
      </c>
      <c r="B16" s="130"/>
      <c r="C16" s="130"/>
      <c r="D16" s="130"/>
      <c r="E16" s="130"/>
      <c r="F16" s="130"/>
      <c r="G16" s="130"/>
      <c r="H16" s="130"/>
      <c r="I16" s="160"/>
      <c r="J16" s="45"/>
    </row>
    <row r="17" spans="1:10" ht="30" customHeight="1" x14ac:dyDescent="0.25">
      <c r="A17" s="129" t="s">
        <v>158</v>
      </c>
      <c r="B17" s="130"/>
      <c r="C17" s="130"/>
      <c r="D17" s="130"/>
      <c r="E17" s="130"/>
      <c r="F17" s="130"/>
      <c r="G17" s="130"/>
      <c r="H17" s="130"/>
      <c r="I17" s="160"/>
      <c r="J17" s="45"/>
    </row>
    <row r="18" spans="1:10" ht="30" customHeight="1" x14ac:dyDescent="0.25">
      <c r="A18" s="129" t="s">
        <v>161</v>
      </c>
      <c r="B18" s="130"/>
      <c r="C18" s="130"/>
      <c r="D18" s="130"/>
      <c r="E18" s="130"/>
      <c r="F18" s="130"/>
      <c r="G18" s="130"/>
      <c r="H18" s="130"/>
      <c r="I18" s="160"/>
      <c r="J18" s="45"/>
    </row>
    <row r="19" spans="1:10" ht="30" customHeight="1" x14ac:dyDescent="0.25">
      <c r="A19" s="129" t="s">
        <v>159</v>
      </c>
      <c r="B19" s="130"/>
      <c r="C19" s="130"/>
      <c r="D19" s="130"/>
      <c r="E19" s="130"/>
      <c r="F19" s="130"/>
      <c r="G19" s="130"/>
      <c r="H19" s="130"/>
      <c r="I19" s="160"/>
      <c r="J19" s="45"/>
    </row>
    <row r="20" spans="1:10" ht="30" customHeight="1" thickBot="1" x14ac:dyDescent="0.3">
      <c r="A20" s="133" t="s">
        <v>160</v>
      </c>
      <c r="B20" s="134"/>
      <c r="C20" s="134"/>
      <c r="D20" s="134"/>
      <c r="E20" s="134"/>
      <c r="F20" s="134"/>
      <c r="G20" s="134"/>
      <c r="H20" s="134"/>
      <c r="I20" s="161"/>
      <c r="J20" s="41"/>
    </row>
    <row r="21" spans="1:10" ht="20.100000000000001" customHeight="1" x14ac:dyDescent="0.25">
      <c r="A21" s="125" t="s">
        <v>76</v>
      </c>
      <c r="B21" s="126"/>
      <c r="C21" s="126"/>
      <c r="D21" s="126"/>
      <c r="E21" s="126"/>
      <c r="F21" s="126"/>
      <c r="G21" s="126"/>
      <c r="H21" s="141" t="str">
        <f>+IF(AND(J23="No aplica",J24="No aplica",J25="No aplica",J26="No aplica",J27="No aplica",J28="No aplica",J29="No aplica",J30="No aplica",J31="No aplica",J32="No aplica"),"No aplica",IF(OR(J23="",J24="",J25="",J26="",J27="",J28="",J29="",J30="",J31="",J32=""),"Valide todas las variables",IF(OR(J23="No",J24="No",J25="No",J26="No",J27="No",J28="No",J29="No",J30="No",J31="No",J32="No"),"No cumple","Cumple")))</f>
        <v>Valide todas las variables</v>
      </c>
      <c r="I21" s="141"/>
      <c r="J21" s="142"/>
    </row>
    <row r="22" spans="1:10" ht="66.75" customHeight="1" thickBot="1" x14ac:dyDescent="0.3">
      <c r="A22" s="153" t="s">
        <v>163</v>
      </c>
      <c r="B22" s="154"/>
      <c r="C22" s="154"/>
      <c r="D22" s="154"/>
      <c r="E22" s="154"/>
      <c r="F22" s="154"/>
      <c r="G22" s="154"/>
      <c r="H22" s="154"/>
      <c r="I22" s="155"/>
      <c r="J22" s="60" t="s">
        <v>117</v>
      </c>
    </row>
    <row r="23" spans="1:10" ht="20.100000000000001" customHeight="1" x14ac:dyDescent="0.25">
      <c r="A23" s="129" t="s">
        <v>211</v>
      </c>
      <c r="B23" s="130"/>
      <c r="C23" s="130"/>
      <c r="D23" s="130"/>
      <c r="E23" s="130"/>
      <c r="F23" s="130"/>
      <c r="G23" s="130"/>
      <c r="H23" s="130"/>
      <c r="I23" s="61">
        <v>2</v>
      </c>
      <c r="J23" s="50"/>
    </row>
    <row r="24" spans="1:10" ht="20.100000000000001" customHeight="1" x14ac:dyDescent="0.25">
      <c r="A24" s="129" t="s">
        <v>212</v>
      </c>
      <c r="B24" s="130"/>
      <c r="C24" s="130"/>
      <c r="D24" s="130"/>
      <c r="E24" s="130"/>
      <c r="F24" s="130"/>
      <c r="G24" s="130"/>
      <c r="H24" s="130"/>
      <c r="I24" s="62">
        <v>2</v>
      </c>
      <c r="J24" s="50"/>
    </row>
    <row r="25" spans="1:10" ht="20.100000000000001" customHeight="1" x14ac:dyDescent="0.25">
      <c r="A25" s="129" t="s">
        <v>213</v>
      </c>
      <c r="B25" s="130"/>
      <c r="C25" s="130"/>
      <c r="D25" s="130"/>
      <c r="E25" s="130"/>
      <c r="F25" s="130"/>
      <c r="G25" s="130"/>
      <c r="H25" s="130"/>
      <c r="I25" s="62">
        <v>2</v>
      </c>
      <c r="J25" s="50"/>
    </row>
    <row r="26" spans="1:10" ht="20.100000000000001" customHeight="1" x14ac:dyDescent="0.25">
      <c r="A26" s="129" t="s">
        <v>214</v>
      </c>
      <c r="B26" s="130"/>
      <c r="C26" s="130"/>
      <c r="D26" s="130"/>
      <c r="E26" s="130"/>
      <c r="F26" s="130"/>
      <c r="G26" s="130"/>
      <c r="H26" s="130"/>
      <c r="I26" s="62">
        <v>2</v>
      </c>
      <c r="J26" s="50"/>
    </row>
    <row r="27" spans="1:10" ht="20.100000000000001" customHeight="1" x14ac:dyDescent="0.25">
      <c r="A27" s="129" t="s">
        <v>215</v>
      </c>
      <c r="B27" s="130"/>
      <c r="C27" s="130"/>
      <c r="D27" s="130"/>
      <c r="E27" s="130"/>
      <c r="F27" s="130"/>
      <c r="G27" s="130"/>
      <c r="H27" s="130"/>
      <c r="I27" s="62">
        <v>2</v>
      </c>
      <c r="J27" s="50"/>
    </row>
    <row r="28" spans="1:10" ht="20.100000000000001" customHeight="1" x14ac:dyDescent="0.25">
      <c r="A28" s="129" t="s">
        <v>216</v>
      </c>
      <c r="B28" s="130"/>
      <c r="C28" s="130"/>
      <c r="D28" s="130"/>
      <c r="E28" s="130"/>
      <c r="F28" s="130"/>
      <c r="G28" s="130"/>
      <c r="H28" s="130"/>
      <c r="I28" s="62">
        <v>1</v>
      </c>
      <c r="J28" s="50"/>
    </row>
    <row r="29" spans="1:10" ht="20.100000000000001" customHeight="1" x14ac:dyDescent="0.25">
      <c r="A29" s="129" t="s">
        <v>217</v>
      </c>
      <c r="B29" s="130"/>
      <c r="C29" s="130"/>
      <c r="D29" s="130"/>
      <c r="E29" s="130"/>
      <c r="F29" s="130"/>
      <c r="G29" s="130"/>
      <c r="H29" s="130"/>
      <c r="I29" s="62">
        <v>1</v>
      </c>
      <c r="J29" s="50"/>
    </row>
    <row r="30" spans="1:10" ht="20.100000000000001" customHeight="1" x14ac:dyDescent="0.25">
      <c r="A30" s="129" t="s">
        <v>164</v>
      </c>
      <c r="B30" s="130"/>
      <c r="C30" s="130"/>
      <c r="D30" s="130"/>
      <c r="E30" s="130"/>
      <c r="F30" s="130"/>
      <c r="G30" s="130"/>
      <c r="H30" s="130"/>
      <c r="I30" s="62">
        <v>1</v>
      </c>
      <c r="J30" s="50"/>
    </row>
    <row r="31" spans="1:10" ht="20.100000000000001" customHeight="1" x14ac:dyDescent="0.25">
      <c r="A31" s="129" t="s">
        <v>218</v>
      </c>
      <c r="B31" s="130"/>
      <c r="C31" s="130"/>
      <c r="D31" s="130"/>
      <c r="E31" s="130"/>
      <c r="F31" s="130"/>
      <c r="G31" s="130"/>
      <c r="H31" s="130"/>
      <c r="I31" s="62">
        <v>1</v>
      </c>
      <c r="J31" s="50"/>
    </row>
    <row r="32" spans="1:10" ht="20.100000000000001" customHeight="1" thickBot="1" x14ac:dyDescent="0.3">
      <c r="A32" s="129" t="s">
        <v>219</v>
      </c>
      <c r="B32" s="130"/>
      <c r="C32" s="130"/>
      <c r="D32" s="130"/>
      <c r="E32" s="130"/>
      <c r="F32" s="130"/>
      <c r="G32" s="130"/>
      <c r="H32" s="130"/>
      <c r="I32" s="62">
        <v>1</v>
      </c>
      <c r="J32" s="50"/>
    </row>
    <row r="33" spans="1:10" ht="20.100000000000001" customHeight="1" x14ac:dyDescent="0.25">
      <c r="A33" s="125" t="s">
        <v>116</v>
      </c>
      <c r="B33" s="126"/>
      <c r="C33" s="126"/>
      <c r="D33" s="126"/>
      <c r="E33" s="126"/>
      <c r="F33" s="126"/>
      <c r="G33" s="126"/>
      <c r="H33" s="141" t="str">
        <f>+IF(AND(J35="No aplica",J36="No aplica",J37="No aplica",J38="No aplica",J39="No aplica",J40="No aplica"),"No aplica",IF(OR(J35="",J36="",J37="",J38="",J39="",J40=""),"Valide todas las variables",IF(OR(J35="No",J36="No",J37="No",J38="No",J39="No",J40="No"),"No cumple","Cumple")))</f>
        <v>Valide todas las variables</v>
      </c>
      <c r="I33" s="141"/>
      <c r="J33" s="142"/>
    </row>
    <row r="34" spans="1:10" ht="39.950000000000003" customHeight="1" x14ac:dyDescent="0.25">
      <c r="A34" s="150" t="s">
        <v>165</v>
      </c>
      <c r="B34" s="151"/>
      <c r="C34" s="151"/>
      <c r="D34" s="151"/>
      <c r="E34" s="151"/>
      <c r="F34" s="151"/>
      <c r="G34" s="151"/>
      <c r="H34" s="151"/>
      <c r="I34" s="152"/>
      <c r="J34" s="43" t="s">
        <v>117</v>
      </c>
    </row>
    <row r="35" spans="1:10" ht="30" customHeight="1" x14ac:dyDescent="0.25">
      <c r="A35" s="129" t="s">
        <v>166</v>
      </c>
      <c r="B35" s="130"/>
      <c r="C35" s="130"/>
      <c r="D35" s="130"/>
      <c r="E35" s="130"/>
      <c r="F35" s="130"/>
      <c r="G35" s="130"/>
      <c r="H35" s="130"/>
      <c r="I35" s="160"/>
      <c r="J35" s="45"/>
    </row>
    <row r="36" spans="1:10" ht="30" customHeight="1" x14ac:dyDescent="0.25">
      <c r="A36" s="129" t="s">
        <v>77</v>
      </c>
      <c r="B36" s="130"/>
      <c r="C36" s="130"/>
      <c r="D36" s="130"/>
      <c r="E36" s="130"/>
      <c r="F36" s="130"/>
      <c r="G36" s="130"/>
      <c r="H36" s="130"/>
      <c r="I36" s="160"/>
      <c r="J36" s="45"/>
    </row>
    <row r="37" spans="1:10" ht="30" customHeight="1" x14ac:dyDescent="0.25">
      <c r="A37" s="129" t="s">
        <v>167</v>
      </c>
      <c r="B37" s="130"/>
      <c r="C37" s="130"/>
      <c r="D37" s="130"/>
      <c r="E37" s="130"/>
      <c r="F37" s="130"/>
      <c r="G37" s="130"/>
      <c r="H37" s="130"/>
      <c r="I37" s="160"/>
      <c r="J37" s="45"/>
    </row>
    <row r="38" spans="1:10" ht="30" customHeight="1" x14ac:dyDescent="0.25">
      <c r="A38" s="129" t="s">
        <v>168</v>
      </c>
      <c r="B38" s="130"/>
      <c r="C38" s="130"/>
      <c r="D38" s="130"/>
      <c r="E38" s="130"/>
      <c r="F38" s="130"/>
      <c r="G38" s="130"/>
      <c r="H38" s="130"/>
      <c r="I38" s="160"/>
      <c r="J38" s="45"/>
    </row>
    <row r="39" spans="1:10" ht="30" customHeight="1" x14ac:dyDescent="0.25">
      <c r="A39" s="129" t="s">
        <v>169</v>
      </c>
      <c r="B39" s="130"/>
      <c r="C39" s="130"/>
      <c r="D39" s="130"/>
      <c r="E39" s="130"/>
      <c r="F39" s="130"/>
      <c r="G39" s="130"/>
      <c r="H39" s="130"/>
      <c r="I39" s="160"/>
      <c r="J39" s="45"/>
    </row>
    <row r="40" spans="1:10" ht="30" customHeight="1" thickBot="1" x14ac:dyDescent="0.3">
      <c r="A40" s="133" t="s">
        <v>170</v>
      </c>
      <c r="B40" s="134"/>
      <c r="C40" s="134"/>
      <c r="D40" s="134"/>
      <c r="E40" s="134"/>
      <c r="F40" s="134"/>
      <c r="G40" s="134"/>
      <c r="H40" s="134"/>
      <c r="I40" s="161"/>
      <c r="J40" s="41"/>
    </row>
    <row r="41" spans="1:10" ht="20.100000000000001" customHeight="1" x14ac:dyDescent="0.25">
      <c r="A41" s="125" t="s">
        <v>78</v>
      </c>
      <c r="B41" s="126"/>
      <c r="C41" s="126"/>
      <c r="D41" s="126"/>
      <c r="E41" s="126"/>
      <c r="F41" s="126"/>
      <c r="G41" s="126"/>
      <c r="H41" s="141" t="str">
        <f>+IF(AND(J43="No aplica",J44="No aplica",J45="No aplica",J46="No aplica",J47="No aplica",J48="No aplica",J49="No aplica",J50="No aplica",J51="No aplica",J52="No aplica",J54="No aplica",J55="No aplica",J56="No aplica",J57="No aplica",J58="No aplica",J59="No aplica"),"No aplica",IF(OR(J43="",J44="",J45="",J46="",J47="",J48="",J49="",J50="",J51="",J52="",J54="",J55="",J56="",J57="",J58="",J59=""),"Valide todas las variables",IF(OR(J43="No",J44="No",J45="No",J46="No",J47="No",J48="No",J49="No",J50="No",J51="No",J52="No",J54="No",J55="No",J56="No",J57="No",J58="No",J59="No"),"No cumple","Cumple")))</f>
        <v>Valide todas las variables</v>
      </c>
      <c r="I41" s="141"/>
      <c r="J41" s="142"/>
    </row>
    <row r="42" spans="1:10" ht="39.950000000000003" customHeight="1" x14ac:dyDescent="0.25">
      <c r="A42" s="150" t="s">
        <v>79</v>
      </c>
      <c r="B42" s="151"/>
      <c r="C42" s="151"/>
      <c r="D42" s="151"/>
      <c r="E42" s="151"/>
      <c r="F42" s="151"/>
      <c r="G42" s="151"/>
      <c r="H42" s="151"/>
      <c r="I42" s="152"/>
      <c r="J42" s="43" t="s">
        <v>117</v>
      </c>
    </row>
    <row r="43" spans="1:10" ht="30" customHeight="1" x14ac:dyDescent="0.25">
      <c r="A43" s="129" t="s">
        <v>83</v>
      </c>
      <c r="B43" s="130"/>
      <c r="C43" s="130"/>
      <c r="D43" s="130"/>
      <c r="E43" s="130"/>
      <c r="F43" s="130"/>
      <c r="G43" s="130"/>
      <c r="H43" s="130"/>
      <c r="I43" s="160"/>
      <c r="J43" s="45"/>
    </row>
    <row r="44" spans="1:10" ht="30" customHeight="1" x14ac:dyDescent="0.25">
      <c r="A44" s="129" t="s">
        <v>171</v>
      </c>
      <c r="B44" s="130"/>
      <c r="C44" s="130"/>
      <c r="D44" s="130"/>
      <c r="E44" s="130"/>
      <c r="F44" s="130"/>
      <c r="G44" s="130"/>
      <c r="H44" s="130"/>
      <c r="I44" s="160"/>
      <c r="J44" s="45"/>
    </row>
    <row r="45" spans="1:10" ht="30" customHeight="1" x14ac:dyDescent="0.25">
      <c r="A45" s="129" t="s">
        <v>81</v>
      </c>
      <c r="B45" s="130"/>
      <c r="C45" s="130"/>
      <c r="D45" s="130"/>
      <c r="E45" s="130"/>
      <c r="F45" s="130"/>
      <c r="G45" s="130"/>
      <c r="H45" s="130"/>
      <c r="I45" s="160"/>
      <c r="J45" s="45"/>
    </row>
    <row r="46" spans="1:10" ht="30" customHeight="1" x14ac:dyDescent="0.25">
      <c r="A46" s="129" t="s">
        <v>220</v>
      </c>
      <c r="B46" s="130"/>
      <c r="C46" s="130"/>
      <c r="D46" s="130"/>
      <c r="E46" s="130"/>
      <c r="F46" s="130"/>
      <c r="G46" s="130"/>
      <c r="H46" s="130"/>
      <c r="I46" s="160"/>
      <c r="J46" s="45"/>
    </row>
    <row r="47" spans="1:10" ht="30" customHeight="1" x14ac:dyDescent="0.25">
      <c r="A47" s="129" t="s">
        <v>82</v>
      </c>
      <c r="B47" s="130"/>
      <c r="C47" s="130"/>
      <c r="D47" s="130"/>
      <c r="E47" s="130"/>
      <c r="F47" s="130"/>
      <c r="G47" s="130"/>
      <c r="H47" s="130"/>
      <c r="I47" s="160"/>
      <c r="J47" s="45"/>
    </row>
    <row r="48" spans="1:10" ht="30" customHeight="1" x14ac:dyDescent="0.25">
      <c r="A48" s="129" t="s">
        <v>173</v>
      </c>
      <c r="B48" s="130"/>
      <c r="C48" s="130"/>
      <c r="D48" s="130"/>
      <c r="E48" s="130"/>
      <c r="F48" s="130"/>
      <c r="G48" s="130"/>
      <c r="H48" s="130"/>
      <c r="I48" s="160"/>
      <c r="J48" s="45"/>
    </row>
    <row r="49" spans="1:10" ht="30" customHeight="1" x14ac:dyDescent="0.25">
      <c r="A49" s="129" t="s">
        <v>80</v>
      </c>
      <c r="B49" s="130"/>
      <c r="C49" s="130"/>
      <c r="D49" s="130"/>
      <c r="E49" s="130"/>
      <c r="F49" s="130"/>
      <c r="G49" s="130"/>
      <c r="H49" s="130"/>
      <c r="I49" s="160"/>
      <c r="J49" s="45"/>
    </row>
    <row r="50" spans="1:10" ht="30" customHeight="1" x14ac:dyDescent="0.25">
      <c r="A50" s="129" t="s">
        <v>172</v>
      </c>
      <c r="B50" s="130"/>
      <c r="C50" s="130"/>
      <c r="D50" s="130"/>
      <c r="E50" s="130"/>
      <c r="F50" s="130"/>
      <c r="G50" s="130"/>
      <c r="H50" s="130"/>
      <c r="I50" s="160"/>
      <c r="J50" s="45"/>
    </row>
    <row r="51" spans="1:10" ht="30" customHeight="1" x14ac:dyDescent="0.25">
      <c r="A51" s="129" t="s">
        <v>221</v>
      </c>
      <c r="B51" s="130"/>
      <c r="C51" s="130"/>
      <c r="D51" s="130"/>
      <c r="E51" s="130"/>
      <c r="F51" s="130"/>
      <c r="G51" s="130"/>
      <c r="H51" s="130"/>
      <c r="I51" s="160"/>
      <c r="J51" s="45"/>
    </row>
    <row r="52" spans="1:10" ht="30" customHeight="1" x14ac:dyDescent="0.25">
      <c r="A52" s="129" t="s">
        <v>174</v>
      </c>
      <c r="B52" s="130"/>
      <c r="C52" s="130"/>
      <c r="D52" s="130"/>
      <c r="E52" s="130"/>
      <c r="F52" s="130"/>
      <c r="G52" s="130"/>
      <c r="H52" s="130"/>
      <c r="I52" s="160"/>
      <c r="J52" s="45"/>
    </row>
    <row r="53" spans="1:10" ht="39.950000000000003" customHeight="1" x14ac:dyDescent="0.25">
      <c r="A53" s="150" t="s">
        <v>84</v>
      </c>
      <c r="B53" s="151"/>
      <c r="C53" s="151"/>
      <c r="D53" s="151"/>
      <c r="E53" s="151"/>
      <c r="F53" s="151"/>
      <c r="G53" s="151"/>
      <c r="H53" s="151"/>
      <c r="I53" s="152"/>
      <c r="J53" s="43" t="s">
        <v>117</v>
      </c>
    </row>
    <row r="54" spans="1:10" ht="30" customHeight="1" x14ac:dyDescent="0.25">
      <c r="A54" s="129" t="s">
        <v>85</v>
      </c>
      <c r="B54" s="130"/>
      <c r="C54" s="130"/>
      <c r="D54" s="130"/>
      <c r="E54" s="130"/>
      <c r="F54" s="130"/>
      <c r="G54" s="130"/>
      <c r="H54" s="130"/>
      <c r="I54" s="160"/>
      <c r="J54" s="45"/>
    </row>
    <row r="55" spans="1:10" ht="30" customHeight="1" x14ac:dyDescent="0.25">
      <c r="A55" s="129" t="s">
        <v>175</v>
      </c>
      <c r="B55" s="130"/>
      <c r="C55" s="130"/>
      <c r="D55" s="130"/>
      <c r="E55" s="130"/>
      <c r="F55" s="130"/>
      <c r="G55" s="130"/>
      <c r="H55" s="130" t="s">
        <v>177</v>
      </c>
      <c r="I55" s="160"/>
      <c r="J55" s="45"/>
    </row>
    <row r="56" spans="1:10" ht="30" customHeight="1" x14ac:dyDescent="0.25">
      <c r="A56" s="129" t="s">
        <v>176</v>
      </c>
      <c r="B56" s="130"/>
      <c r="C56" s="130"/>
      <c r="D56" s="130"/>
      <c r="E56" s="130"/>
      <c r="F56" s="130"/>
      <c r="G56" s="130"/>
      <c r="H56" s="130" t="s">
        <v>178</v>
      </c>
      <c r="I56" s="160"/>
      <c r="J56" s="45"/>
    </row>
    <row r="57" spans="1:10" ht="30" customHeight="1" x14ac:dyDescent="0.25">
      <c r="A57" s="129" t="s">
        <v>86</v>
      </c>
      <c r="B57" s="130"/>
      <c r="C57" s="130"/>
      <c r="D57" s="130"/>
      <c r="E57" s="130"/>
      <c r="F57" s="130"/>
      <c r="G57" s="130"/>
      <c r="H57" s="130" t="s">
        <v>179</v>
      </c>
      <c r="I57" s="160"/>
      <c r="J57" s="45"/>
    </row>
    <row r="58" spans="1:10" ht="30" customHeight="1" x14ac:dyDescent="0.25">
      <c r="A58" s="129" t="s">
        <v>222</v>
      </c>
      <c r="B58" s="130"/>
      <c r="C58" s="130"/>
      <c r="D58" s="130"/>
      <c r="E58" s="130"/>
      <c r="F58" s="130"/>
      <c r="G58" s="130"/>
      <c r="H58" s="130"/>
      <c r="I58" s="160"/>
      <c r="J58" s="63"/>
    </row>
    <row r="59" spans="1:10" ht="30" customHeight="1" thickBot="1" x14ac:dyDescent="0.3">
      <c r="A59" s="133" t="s">
        <v>223</v>
      </c>
      <c r="B59" s="134"/>
      <c r="C59" s="134"/>
      <c r="D59" s="134"/>
      <c r="E59" s="134"/>
      <c r="F59" s="134"/>
      <c r="G59" s="134"/>
      <c r="H59" s="134" t="s">
        <v>180</v>
      </c>
      <c r="I59" s="161"/>
      <c r="J59" s="41"/>
    </row>
    <row r="60" spans="1:10" ht="20.100000000000001" customHeight="1" x14ac:dyDescent="0.25">
      <c r="A60" s="125" t="s">
        <v>241</v>
      </c>
      <c r="B60" s="126"/>
      <c r="C60" s="126"/>
      <c r="D60" s="126"/>
      <c r="E60" s="126"/>
      <c r="F60" s="126"/>
      <c r="G60" s="126"/>
      <c r="H60" s="141" t="str">
        <f>+IF(AND(J62="No aplica",J63="No aplica",J64="No aplica",J65="No aplica",J66="No aplica",J68="No aplica",J69="No aplica",J70="No aplica",J71="No aplica",J72="No aplica",J73="No aplica",J74="No aplica",J75="No aplica",J76="No aplica",J77="No aplica",J78="No aplica",J79="No aplica",J80="No aplica",J81="No aplica"),"No aplica",IF(OR(J62="",J63="",J64="",J65="",J66="",J68="",J69="",J70="",J71="",J72="",J73="",J74="",J75="",J76="",J77="",J78="",J79="",J80="",J81=""),"Valide todas las variables",IF(OR(J62="No",J63="No",J64="No",J65="No",J66="No",J68="No",J69="No",J70="No",J71="No",J72="No",J73="No",J74="No",J75="No",J76="No",J77="No",J78="No",J79="No",J80="No",J81="No"),"No cumple","Cumple")))</f>
        <v>Valide todas las variables</v>
      </c>
      <c r="I60" s="141"/>
      <c r="J60" s="142"/>
    </row>
    <row r="61" spans="1:10" ht="39.950000000000003" customHeight="1" x14ac:dyDescent="0.25">
      <c r="A61" s="150" t="s">
        <v>182</v>
      </c>
      <c r="B61" s="151"/>
      <c r="C61" s="151"/>
      <c r="D61" s="151"/>
      <c r="E61" s="151"/>
      <c r="F61" s="151"/>
      <c r="G61" s="151"/>
      <c r="H61" s="151"/>
      <c r="I61" s="152"/>
      <c r="J61" s="43" t="s">
        <v>117</v>
      </c>
    </row>
    <row r="62" spans="1:10" ht="30" customHeight="1" x14ac:dyDescent="0.25">
      <c r="A62" s="129" t="s">
        <v>225</v>
      </c>
      <c r="B62" s="130"/>
      <c r="C62" s="130"/>
      <c r="D62" s="130"/>
      <c r="E62" s="130"/>
      <c r="F62" s="130"/>
      <c r="G62" s="131" t="s">
        <v>230</v>
      </c>
      <c r="H62" s="131"/>
      <c r="I62" s="131"/>
      <c r="J62" s="45"/>
    </row>
    <row r="63" spans="1:10" ht="30" customHeight="1" x14ac:dyDescent="0.25">
      <c r="A63" s="129" t="s">
        <v>226</v>
      </c>
      <c r="B63" s="130"/>
      <c r="C63" s="130"/>
      <c r="D63" s="130"/>
      <c r="E63" s="130"/>
      <c r="F63" s="130"/>
      <c r="G63" s="131" t="s">
        <v>231</v>
      </c>
      <c r="H63" s="131"/>
      <c r="I63" s="131" t="s">
        <v>197</v>
      </c>
      <c r="J63" s="45"/>
    </row>
    <row r="64" spans="1:10" ht="30" customHeight="1" x14ac:dyDescent="0.25">
      <c r="A64" s="129" t="s">
        <v>227</v>
      </c>
      <c r="B64" s="130"/>
      <c r="C64" s="130"/>
      <c r="D64" s="130"/>
      <c r="E64" s="130"/>
      <c r="F64" s="130"/>
      <c r="G64" s="131" t="s">
        <v>232</v>
      </c>
      <c r="H64" s="131"/>
      <c r="I64" s="131" t="s">
        <v>197</v>
      </c>
      <c r="J64" s="45"/>
    </row>
    <row r="65" spans="1:10" ht="30" customHeight="1" x14ac:dyDescent="0.25">
      <c r="A65" s="129" t="s">
        <v>228</v>
      </c>
      <c r="B65" s="130"/>
      <c r="C65" s="130"/>
      <c r="D65" s="130"/>
      <c r="E65" s="130"/>
      <c r="F65" s="130"/>
      <c r="G65" s="131" t="s">
        <v>233</v>
      </c>
      <c r="H65" s="131"/>
      <c r="I65" s="131" t="s">
        <v>198</v>
      </c>
      <c r="J65" s="45"/>
    </row>
    <row r="66" spans="1:10" ht="30" customHeight="1" x14ac:dyDescent="0.25">
      <c r="A66" s="129" t="s">
        <v>229</v>
      </c>
      <c r="B66" s="130"/>
      <c r="C66" s="130"/>
      <c r="D66" s="130"/>
      <c r="E66" s="130"/>
      <c r="F66" s="130"/>
      <c r="G66" s="131" t="s">
        <v>234</v>
      </c>
      <c r="H66" s="131"/>
      <c r="I66" s="131" t="s">
        <v>199</v>
      </c>
      <c r="J66" s="45"/>
    </row>
    <row r="67" spans="1:10" ht="30" customHeight="1" x14ac:dyDescent="0.25">
      <c r="A67" s="150" t="s">
        <v>224</v>
      </c>
      <c r="B67" s="151"/>
      <c r="C67" s="151"/>
      <c r="D67" s="151"/>
      <c r="E67" s="151"/>
      <c r="F67" s="151"/>
      <c r="G67" s="151"/>
      <c r="H67" s="151"/>
      <c r="I67" s="152"/>
      <c r="J67" s="43" t="s">
        <v>117</v>
      </c>
    </row>
    <row r="68" spans="1:10" ht="30" customHeight="1" x14ac:dyDescent="0.25">
      <c r="A68" s="129" t="s">
        <v>183</v>
      </c>
      <c r="B68" s="130"/>
      <c r="C68" s="130"/>
      <c r="D68" s="130"/>
      <c r="E68" s="130"/>
      <c r="F68" s="130"/>
      <c r="G68" s="131" t="s">
        <v>235</v>
      </c>
      <c r="H68" s="131"/>
      <c r="I68" s="131" t="s">
        <v>200</v>
      </c>
      <c r="J68" s="45"/>
    </row>
    <row r="69" spans="1:10" ht="30" customHeight="1" x14ac:dyDescent="0.25">
      <c r="A69" s="129" t="s">
        <v>184</v>
      </c>
      <c r="B69" s="130"/>
      <c r="C69" s="130"/>
      <c r="D69" s="130"/>
      <c r="E69" s="130"/>
      <c r="F69" s="130"/>
      <c r="G69" s="131" t="s">
        <v>236</v>
      </c>
      <c r="H69" s="131"/>
      <c r="I69" s="131" t="s">
        <v>201</v>
      </c>
      <c r="J69" s="45"/>
    </row>
    <row r="70" spans="1:10" ht="30" customHeight="1" x14ac:dyDescent="0.25">
      <c r="A70" s="129" t="s">
        <v>185</v>
      </c>
      <c r="B70" s="130"/>
      <c r="C70" s="130"/>
      <c r="D70" s="130"/>
      <c r="E70" s="130"/>
      <c r="F70" s="130"/>
      <c r="G70" s="131" t="s">
        <v>236</v>
      </c>
      <c r="H70" s="131"/>
      <c r="I70" s="131" t="s">
        <v>201</v>
      </c>
      <c r="J70" s="63"/>
    </row>
    <row r="71" spans="1:10" ht="30" customHeight="1" x14ac:dyDescent="0.25">
      <c r="A71" s="129" t="s">
        <v>186</v>
      </c>
      <c r="B71" s="130"/>
      <c r="C71" s="130"/>
      <c r="D71" s="130"/>
      <c r="E71" s="130"/>
      <c r="F71" s="130"/>
      <c r="G71" s="131" t="s">
        <v>236</v>
      </c>
      <c r="H71" s="131"/>
      <c r="I71" s="131" t="s">
        <v>201</v>
      </c>
      <c r="J71" s="63"/>
    </row>
    <row r="72" spans="1:10" ht="30" customHeight="1" x14ac:dyDescent="0.25">
      <c r="A72" s="129" t="s">
        <v>187</v>
      </c>
      <c r="B72" s="130"/>
      <c r="C72" s="130"/>
      <c r="D72" s="130"/>
      <c r="E72" s="130"/>
      <c r="F72" s="130"/>
      <c r="G72" s="131" t="s">
        <v>237</v>
      </c>
      <c r="H72" s="131"/>
      <c r="I72" s="131" t="s">
        <v>202</v>
      </c>
      <c r="J72" s="63"/>
    </row>
    <row r="73" spans="1:10" ht="30" customHeight="1" x14ac:dyDescent="0.25">
      <c r="A73" s="129" t="s">
        <v>188</v>
      </c>
      <c r="B73" s="130"/>
      <c r="C73" s="130"/>
      <c r="D73" s="130"/>
      <c r="E73" s="130"/>
      <c r="F73" s="130"/>
      <c r="G73" s="131" t="s">
        <v>240</v>
      </c>
      <c r="H73" s="131"/>
      <c r="I73" s="131" t="s">
        <v>202</v>
      </c>
      <c r="J73" s="63"/>
    </row>
    <row r="74" spans="1:10" ht="30" customHeight="1" x14ac:dyDescent="0.25">
      <c r="A74" s="129" t="s">
        <v>189</v>
      </c>
      <c r="B74" s="130"/>
      <c r="C74" s="130"/>
      <c r="D74" s="130"/>
      <c r="E74" s="130"/>
      <c r="F74" s="130"/>
      <c r="G74" s="131" t="s">
        <v>236</v>
      </c>
      <c r="H74" s="131"/>
      <c r="I74" s="131" t="s">
        <v>201</v>
      </c>
      <c r="J74" s="63"/>
    </row>
    <row r="75" spans="1:10" ht="30" customHeight="1" x14ac:dyDescent="0.25">
      <c r="A75" s="129" t="s">
        <v>190</v>
      </c>
      <c r="B75" s="130"/>
      <c r="C75" s="130"/>
      <c r="D75" s="130"/>
      <c r="E75" s="130"/>
      <c r="F75" s="130"/>
      <c r="G75" s="131" t="s">
        <v>238</v>
      </c>
      <c r="H75" s="131"/>
      <c r="I75" s="131" t="s">
        <v>201</v>
      </c>
      <c r="J75" s="63"/>
    </row>
    <row r="76" spans="1:10" ht="30" customHeight="1" x14ac:dyDescent="0.25">
      <c r="A76" s="129" t="s">
        <v>191</v>
      </c>
      <c r="B76" s="130"/>
      <c r="C76" s="130"/>
      <c r="D76" s="130"/>
      <c r="E76" s="130"/>
      <c r="F76" s="130"/>
      <c r="G76" s="131" t="s">
        <v>238</v>
      </c>
      <c r="H76" s="131"/>
      <c r="I76" s="131" t="s">
        <v>201</v>
      </c>
      <c r="J76" s="63"/>
    </row>
    <row r="77" spans="1:10" ht="30" customHeight="1" x14ac:dyDescent="0.25">
      <c r="A77" s="129" t="s">
        <v>192</v>
      </c>
      <c r="B77" s="130"/>
      <c r="C77" s="130"/>
      <c r="D77" s="130"/>
      <c r="E77" s="130"/>
      <c r="F77" s="130"/>
      <c r="G77" s="131" t="s">
        <v>238</v>
      </c>
      <c r="H77" s="131"/>
      <c r="I77" s="131" t="s">
        <v>201</v>
      </c>
      <c r="J77" s="63"/>
    </row>
    <row r="78" spans="1:10" ht="30" customHeight="1" x14ac:dyDescent="0.25">
      <c r="A78" s="129" t="s">
        <v>193</v>
      </c>
      <c r="B78" s="130"/>
      <c r="C78" s="130"/>
      <c r="D78" s="130"/>
      <c r="E78" s="130"/>
      <c r="F78" s="130"/>
      <c r="G78" s="131" t="s">
        <v>236</v>
      </c>
      <c r="H78" s="131"/>
      <c r="I78" s="131" t="s">
        <v>201</v>
      </c>
      <c r="J78" s="63"/>
    </row>
    <row r="79" spans="1:10" ht="30" customHeight="1" x14ac:dyDescent="0.25">
      <c r="A79" s="129" t="s">
        <v>194</v>
      </c>
      <c r="B79" s="130"/>
      <c r="C79" s="130"/>
      <c r="D79" s="130"/>
      <c r="E79" s="130"/>
      <c r="F79" s="130"/>
      <c r="G79" s="131" t="s">
        <v>239</v>
      </c>
      <c r="H79" s="131"/>
      <c r="I79" s="131" t="s">
        <v>203</v>
      </c>
      <c r="J79" s="63"/>
    </row>
    <row r="80" spans="1:10" ht="30" customHeight="1" x14ac:dyDescent="0.25">
      <c r="A80" s="129" t="s">
        <v>195</v>
      </c>
      <c r="B80" s="130"/>
      <c r="C80" s="130"/>
      <c r="D80" s="130"/>
      <c r="E80" s="130"/>
      <c r="F80" s="130"/>
      <c r="G80" s="131" t="s">
        <v>239</v>
      </c>
      <c r="H80" s="131"/>
      <c r="I80" s="131" t="s">
        <v>203</v>
      </c>
      <c r="J80" s="63"/>
    </row>
    <row r="81" spans="1:10" ht="30" customHeight="1" thickBot="1" x14ac:dyDescent="0.3">
      <c r="A81" s="133" t="s">
        <v>196</v>
      </c>
      <c r="B81" s="134"/>
      <c r="C81" s="134"/>
      <c r="D81" s="134"/>
      <c r="E81" s="134"/>
      <c r="F81" s="134"/>
      <c r="G81" s="132" t="s">
        <v>239</v>
      </c>
      <c r="H81" s="132"/>
      <c r="I81" s="132" t="s">
        <v>203</v>
      </c>
      <c r="J81" s="41"/>
    </row>
    <row r="82" spans="1:10" ht="20.100000000000001" customHeight="1" x14ac:dyDescent="0.25">
      <c r="A82" s="123" t="s">
        <v>210</v>
      </c>
      <c r="B82" s="124"/>
      <c r="C82" s="124"/>
      <c r="D82" s="124"/>
      <c r="E82" s="124"/>
      <c r="F82" s="124"/>
      <c r="G82" s="171"/>
      <c r="H82" s="168" t="str">
        <f>+IF(AND(J84="No aplica",J85="No aplica",J86="No aplica",J87="No aplica"),"No aplica",IF(OR(J84="",J85="",J86="",J87=""),"Valide todas las variables",IF(OR(J84="No",J85="No",J86="No",J87="No"),"No cumple","Cumple")))</f>
        <v>Valide todas las variables</v>
      </c>
      <c r="I82" s="169"/>
      <c r="J82" s="170"/>
    </row>
    <row r="83" spans="1:10" ht="39.950000000000003" customHeight="1" x14ac:dyDescent="0.25">
      <c r="A83" s="150" t="s">
        <v>181</v>
      </c>
      <c r="B83" s="151"/>
      <c r="C83" s="151"/>
      <c r="D83" s="151"/>
      <c r="E83" s="151"/>
      <c r="F83" s="151"/>
      <c r="G83" s="151"/>
      <c r="H83" s="151"/>
      <c r="I83" s="152"/>
      <c r="J83" s="43" t="s">
        <v>117</v>
      </c>
    </row>
    <row r="84" spans="1:10" ht="30" customHeight="1" x14ac:dyDescent="0.25">
      <c r="A84" s="129" t="s">
        <v>204</v>
      </c>
      <c r="B84" s="130"/>
      <c r="C84" s="130"/>
      <c r="D84" s="130"/>
      <c r="E84" s="130"/>
      <c r="F84" s="130"/>
      <c r="G84" s="130"/>
      <c r="H84" s="130"/>
      <c r="I84" s="160"/>
      <c r="J84" s="45"/>
    </row>
    <row r="85" spans="1:10" ht="30" customHeight="1" x14ac:dyDescent="0.25">
      <c r="A85" s="129" t="s">
        <v>205</v>
      </c>
      <c r="B85" s="130"/>
      <c r="C85" s="130"/>
      <c r="D85" s="130"/>
      <c r="E85" s="130"/>
      <c r="F85" s="130"/>
      <c r="G85" s="130"/>
      <c r="H85" s="130"/>
      <c r="I85" s="160"/>
      <c r="J85" s="45"/>
    </row>
    <row r="86" spans="1:10" ht="30" customHeight="1" x14ac:dyDescent="0.25">
      <c r="A86" s="129" t="s">
        <v>206</v>
      </c>
      <c r="B86" s="130"/>
      <c r="C86" s="130"/>
      <c r="D86" s="130"/>
      <c r="E86" s="130"/>
      <c r="F86" s="130"/>
      <c r="G86" s="130"/>
      <c r="H86" s="130"/>
      <c r="I86" s="160"/>
      <c r="J86" s="45"/>
    </row>
    <row r="87" spans="1:10" ht="30" customHeight="1" thickBot="1" x14ac:dyDescent="0.3">
      <c r="A87" s="133" t="s">
        <v>242</v>
      </c>
      <c r="B87" s="134"/>
      <c r="C87" s="134"/>
      <c r="D87" s="134"/>
      <c r="E87" s="134"/>
      <c r="F87" s="134"/>
      <c r="G87" s="134"/>
      <c r="H87" s="134"/>
      <c r="I87" s="161"/>
      <c r="J87" s="41"/>
    </row>
    <row r="88" spans="1:10" ht="50.1" customHeight="1" x14ac:dyDescent="0.25">
      <c r="A88" s="162" t="s">
        <v>207</v>
      </c>
      <c r="B88" s="163"/>
      <c r="C88" s="163"/>
      <c r="D88" s="163"/>
      <c r="E88" s="163"/>
      <c r="F88" s="163"/>
      <c r="G88" s="163"/>
      <c r="H88" s="163"/>
      <c r="I88" s="163"/>
      <c r="J88" s="164"/>
    </row>
    <row r="89" spans="1:10" ht="200.1" customHeight="1" thickBot="1" x14ac:dyDescent="0.3">
      <c r="A89" s="165"/>
      <c r="B89" s="166"/>
      <c r="C89" s="166"/>
      <c r="D89" s="166"/>
      <c r="E89" s="166"/>
      <c r="F89" s="166"/>
      <c r="G89" s="166"/>
      <c r="H89" s="166"/>
      <c r="I89" s="166"/>
      <c r="J89" s="167"/>
    </row>
    <row r="90" spans="1:10" ht="50.1" customHeight="1" x14ac:dyDescent="0.25">
      <c r="A90" s="162" t="s">
        <v>88</v>
      </c>
      <c r="B90" s="163"/>
      <c r="C90" s="163"/>
      <c r="D90" s="163"/>
      <c r="E90" s="163"/>
      <c r="F90" s="163"/>
      <c r="G90" s="163"/>
      <c r="H90" s="163"/>
      <c r="I90" s="163"/>
      <c r="J90" s="164"/>
    </row>
    <row r="91" spans="1:10" ht="200.1" customHeight="1" thickBot="1" x14ac:dyDescent="0.3">
      <c r="A91" s="165"/>
      <c r="B91" s="166"/>
      <c r="C91" s="166"/>
      <c r="D91" s="166"/>
      <c r="E91" s="166"/>
      <c r="F91" s="166"/>
      <c r="G91" s="166"/>
      <c r="H91" s="166"/>
      <c r="I91" s="166"/>
      <c r="J91" s="167"/>
    </row>
  </sheetData>
  <sheetProtection algorithmName="SHA-512" hashValue="g0N/X5fEz0uMyvFeOKD+eFGshLDCeOZwcSQ6sMl1VA2+dnJ/9F5mQ5dEhkA0Wc3C957x0FPU+NO659Hqnfmc1g==" saltValue="6zZLiwpFWzHaNDN29buJ/w==" spinCount="100000" sheet="1" objects="1" scenarios="1"/>
  <mergeCells count="131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5:H25"/>
    <mergeCell ref="A26:H26"/>
    <mergeCell ref="A27:H27"/>
    <mergeCell ref="A28:H28"/>
    <mergeCell ref="A29:H29"/>
    <mergeCell ref="A30:H30"/>
    <mergeCell ref="A20:I20"/>
    <mergeCell ref="A21:G21"/>
    <mergeCell ref="H21:J21"/>
    <mergeCell ref="A22:I22"/>
    <mergeCell ref="A23:H23"/>
    <mergeCell ref="A24:H24"/>
    <mergeCell ref="A36:I36"/>
    <mergeCell ref="A37:I37"/>
    <mergeCell ref="A38:I38"/>
    <mergeCell ref="A39:I39"/>
    <mergeCell ref="A40:I40"/>
    <mergeCell ref="A41:G41"/>
    <mergeCell ref="H41:J41"/>
    <mergeCell ref="A31:H31"/>
    <mergeCell ref="A32:H32"/>
    <mergeCell ref="A33:G33"/>
    <mergeCell ref="H33:J33"/>
    <mergeCell ref="A34:I34"/>
    <mergeCell ref="A35:I35"/>
    <mergeCell ref="A48:I48"/>
    <mergeCell ref="A49:I49"/>
    <mergeCell ref="A50:I50"/>
    <mergeCell ref="A51:I51"/>
    <mergeCell ref="A52:I52"/>
    <mergeCell ref="A53:I53"/>
    <mergeCell ref="A42:I42"/>
    <mergeCell ref="A43:I43"/>
    <mergeCell ref="A44:I44"/>
    <mergeCell ref="A45:I45"/>
    <mergeCell ref="A46:I46"/>
    <mergeCell ref="A47:I47"/>
    <mergeCell ref="A60:G60"/>
    <mergeCell ref="H60:J60"/>
    <mergeCell ref="A61:I61"/>
    <mergeCell ref="A62:F62"/>
    <mergeCell ref="G62:I62"/>
    <mergeCell ref="A63:F63"/>
    <mergeCell ref="G63:I63"/>
    <mergeCell ref="A54:I54"/>
    <mergeCell ref="A55:I55"/>
    <mergeCell ref="A56:I56"/>
    <mergeCell ref="A57:I57"/>
    <mergeCell ref="A58:I58"/>
    <mergeCell ref="A59:I59"/>
    <mergeCell ref="A67:I67"/>
    <mergeCell ref="A68:F68"/>
    <mergeCell ref="G68:I68"/>
    <mergeCell ref="A69:F69"/>
    <mergeCell ref="G69:I69"/>
    <mergeCell ref="A70:F70"/>
    <mergeCell ref="G70:I70"/>
    <mergeCell ref="A64:F64"/>
    <mergeCell ref="G64:I64"/>
    <mergeCell ref="A65:F65"/>
    <mergeCell ref="G65:I65"/>
    <mergeCell ref="A66:F66"/>
    <mergeCell ref="G66:I66"/>
    <mergeCell ref="A74:F74"/>
    <mergeCell ref="G74:I74"/>
    <mergeCell ref="A75:F75"/>
    <mergeCell ref="G75:I75"/>
    <mergeCell ref="A76:F76"/>
    <mergeCell ref="G76:I76"/>
    <mergeCell ref="A71:F71"/>
    <mergeCell ref="G71:I71"/>
    <mergeCell ref="A72:F72"/>
    <mergeCell ref="G72:I72"/>
    <mergeCell ref="A73:F73"/>
    <mergeCell ref="G73:I73"/>
    <mergeCell ref="A80:F80"/>
    <mergeCell ref="G80:I80"/>
    <mergeCell ref="A81:F81"/>
    <mergeCell ref="G81:I81"/>
    <mergeCell ref="A82:G82"/>
    <mergeCell ref="H82:J82"/>
    <mergeCell ref="A77:F77"/>
    <mergeCell ref="G77:I77"/>
    <mergeCell ref="A78:F78"/>
    <mergeCell ref="G78:I78"/>
    <mergeCell ref="A79:F79"/>
    <mergeCell ref="G79:I79"/>
    <mergeCell ref="A89:J89"/>
    <mergeCell ref="A90:J90"/>
    <mergeCell ref="A91:J91"/>
    <mergeCell ref="A83:I83"/>
    <mergeCell ref="A84:I84"/>
    <mergeCell ref="A85:I85"/>
    <mergeCell ref="A86:I86"/>
    <mergeCell ref="A87:I87"/>
    <mergeCell ref="A88:J88"/>
  </mergeCells>
  <conditionalFormatting sqref="C2:C3 J23:J32 J43:J52 J84:J87">
    <cfRule type="containsBlanks" dxfId="96" priority="21">
      <formula>LEN(TRIM(C2))=0</formula>
    </cfRule>
  </conditionalFormatting>
  <conditionalFormatting sqref="C6:C8">
    <cfRule type="containsBlanks" dxfId="95" priority="1">
      <formula>LEN(TRIM(C6))=0</formula>
    </cfRule>
  </conditionalFormatting>
  <conditionalFormatting sqref="E4:E5">
    <cfRule type="containsBlanks" dxfId="94" priority="16">
      <formula>LEN(TRIM(E4))=0</formula>
    </cfRule>
  </conditionalFormatting>
  <conditionalFormatting sqref="G2">
    <cfRule type="containsBlanks" dxfId="93" priority="18">
      <formula>LEN(TRIM(G2))=0</formula>
    </cfRule>
  </conditionalFormatting>
  <conditionalFormatting sqref="H3">
    <cfRule type="containsBlanks" dxfId="92" priority="19">
      <formula>LEN(TRIM(H3))=0</formula>
    </cfRule>
  </conditionalFormatting>
  <conditionalFormatting sqref="H6:H7">
    <cfRule type="containsBlanks" dxfId="91" priority="17">
      <formula>LEN(TRIM(H6))=0</formula>
    </cfRule>
  </conditionalFormatting>
  <conditionalFormatting sqref="H10">
    <cfRule type="containsText" dxfId="90" priority="22" operator="containsText" text="No cumple">
      <formula>NOT(ISERROR(SEARCH("No cumple",H10)))</formula>
    </cfRule>
    <cfRule type="containsText" dxfId="89" priority="23" operator="containsText" text="Cumple">
      <formula>NOT(ISERROR(SEARCH("Cumple",H10)))</formula>
    </cfRule>
  </conditionalFormatting>
  <conditionalFormatting sqref="H21">
    <cfRule type="containsText" dxfId="88" priority="10" operator="containsText" text="No cumple">
      <formula>NOT(ISERROR(SEARCH("No cumple",H21)))</formula>
    </cfRule>
    <cfRule type="containsText" dxfId="87" priority="11" operator="containsText" text="Cumple">
      <formula>NOT(ISERROR(SEARCH("Cumple",H21)))</formula>
    </cfRule>
  </conditionalFormatting>
  <conditionalFormatting sqref="H33">
    <cfRule type="containsText" dxfId="86" priority="8" operator="containsText" text="No cumple">
      <formula>NOT(ISERROR(SEARCH("No cumple",H33)))</formula>
    </cfRule>
    <cfRule type="containsText" dxfId="85" priority="9" operator="containsText" text="Cumple">
      <formula>NOT(ISERROR(SEARCH("Cumple",H33)))</formula>
    </cfRule>
  </conditionalFormatting>
  <conditionalFormatting sqref="H41">
    <cfRule type="containsText" dxfId="84" priority="6" operator="containsText" text="No cumple">
      <formula>NOT(ISERROR(SEARCH("No cumple",H41)))</formula>
    </cfRule>
    <cfRule type="containsText" dxfId="83" priority="7" operator="containsText" text="Cumple">
      <formula>NOT(ISERROR(SEARCH("Cumple",H41)))</formula>
    </cfRule>
  </conditionalFormatting>
  <conditionalFormatting sqref="H60">
    <cfRule type="containsText" dxfId="82" priority="4" operator="containsText" text="No cumple">
      <formula>NOT(ISERROR(SEARCH("No cumple",H60)))</formula>
    </cfRule>
    <cfRule type="containsText" dxfId="81" priority="5" operator="containsText" text="Cumple">
      <formula>NOT(ISERROR(SEARCH("Cumple",H60)))</formula>
    </cfRule>
  </conditionalFormatting>
  <conditionalFormatting sqref="H82">
    <cfRule type="containsText" dxfId="80" priority="2" operator="containsText" text="No cumple">
      <formula>NOT(ISERROR(SEARCH("No cumple",H82)))</formula>
    </cfRule>
    <cfRule type="containsText" dxfId="79" priority="3" operator="containsText" text="Cumple">
      <formula>NOT(ISERROR(SEARCH("Cumple",H82)))</formula>
    </cfRule>
  </conditionalFormatting>
  <conditionalFormatting sqref="J2">
    <cfRule type="containsBlanks" dxfId="78" priority="20">
      <formula>LEN(TRIM(J2))=0</formula>
    </cfRule>
  </conditionalFormatting>
  <conditionalFormatting sqref="J12:J20">
    <cfRule type="containsBlanks" dxfId="77" priority="15">
      <formula>LEN(TRIM(J12))=0</formula>
    </cfRule>
  </conditionalFormatting>
  <conditionalFormatting sqref="J35:J40">
    <cfRule type="containsBlanks" dxfId="76" priority="14">
      <formula>LEN(TRIM(J35))=0</formula>
    </cfRule>
  </conditionalFormatting>
  <conditionalFormatting sqref="J54:J59">
    <cfRule type="containsBlanks" dxfId="75" priority="13">
      <formula>LEN(TRIM(J54))=0</formula>
    </cfRule>
  </conditionalFormatting>
  <conditionalFormatting sqref="J62:J66 J68:J81">
    <cfRule type="containsBlanks" dxfId="74" priority="12">
      <formula>LEN(TRIM(J62))=0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DE EMERGENCIA RAJ SRPA&amp;R&amp;"Arial,Normal"&amp;10F1.A51.G27.P 
Versión 1 
Página &amp;P de &amp;N 
21/05/2024 
Clasificación de la Información 
Clasificada</oddHeader>
    <oddFooter>&amp;C&amp;G</oddFooter>
  </headerFooter>
  <rowBreaks count="2" manualBreakCount="2">
    <brk id="40" max="16383" man="1"/>
    <brk id="87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B5B3D22-C65A-4C8A-9FEE-3DDD4B70FA3C}">
          <x14:formula1>
            <xm:f>Tablas!$E$2:$E$4</xm:f>
          </x14:formula1>
          <xm:sqref>J54:J59 J12:J20 J23:J32 J35:J40 J43:J52 J84:J87 J62:J66 J68:J81</xm:sqref>
        </x14:dataValidation>
        <x14:dataValidation type="list" allowBlank="1" showInputMessage="1" showErrorMessage="1" xr:uid="{35568F3D-ECFB-4CBB-8BB8-C32AF7E7FBAC}">
          <x14:formula1>
            <xm:f>Tablas!$H$2:$H$6</xm:f>
          </x14:formula1>
          <xm:sqref>C3:E3</xm:sqref>
        </x14:dataValidation>
        <x14:dataValidation type="list" allowBlank="1" showInputMessage="1" showErrorMessage="1" xr:uid="{DE7DC991-56E7-4CE5-8830-57791E18E9D6}">
          <x14:formula1>
            <xm:f>Tablas!$L$2:$L$9</xm:f>
          </x14:formula1>
          <xm:sqref>C7:E7</xm:sqref>
        </x14:dataValidation>
        <x14:dataValidation type="list" allowBlank="1" showInputMessage="1" showErrorMessage="1" xr:uid="{E0157A35-0F87-4A62-AA9E-3CAB9E2C6A3C}">
          <x14:formula1>
            <xm:f>Tablas!$K$2:$K$3</xm:f>
          </x14:formula1>
          <xm:sqref>H6:J6</xm:sqref>
        </x14:dataValidation>
        <x14:dataValidation type="list" allowBlank="1" showInputMessage="1" showErrorMessage="1" xr:uid="{A9D5D75D-147B-4A96-8FB7-5A278413CEB3}">
          <x14:formula1>
            <xm:f>Tablas!$J$2:$J$7</xm:f>
          </x14:formula1>
          <xm:sqref>C6:E6</xm:sqref>
        </x14:dataValidation>
        <x14:dataValidation type="list" allowBlank="1" showInputMessage="1" showErrorMessage="1" xr:uid="{DD698BC8-BE7D-40E0-A6CE-8242353B5EF7}">
          <x14:formula1>
            <xm:f>Tablas!$I$2:$I$5</xm:f>
          </x14:formula1>
          <xm:sqref>E4:J4</xm:sqref>
        </x14:dataValidation>
        <x14:dataValidation type="list" allowBlank="1" showInputMessage="1" showErrorMessage="1" xr:uid="{2CBE612B-3EA9-4C15-B925-02502067AE89}">
          <x14:formula1>
            <xm:f>Tablas!$G$2:$G$3</xm:f>
          </x14:formula1>
          <xm:sqref>J2</xm:sqref>
        </x14:dataValidation>
        <x14:dataValidation type="list" allowBlank="1" showInputMessage="1" showErrorMessage="1" xr:uid="{8D0B1327-E025-4815-98E4-8C3396D240DA}">
          <x14:formula1>
            <xm:f>Tablas!$C$2</xm:f>
          </x14:formula1>
          <xm:sqref>H13:I20 H85:I87 H36:I40 H44:I52 H63:H66 H68:H81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06324-54FF-4396-8547-C94691FAD584}">
  <sheetPr>
    <pageSetUpPr fitToPage="1"/>
  </sheetPr>
  <dimension ref="A1:J91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5" t="s">
        <v>147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10" x14ac:dyDescent="0.25">
      <c r="A2" s="144" t="s">
        <v>66</v>
      </c>
      <c r="B2" s="145"/>
      <c r="C2" s="143"/>
      <c r="D2" s="143"/>
      <c r="E2" s="143"/>
      <c r="F2" s="42" t="s">
        <v>67</v>
      </c>
      <c r="G2" s="147"/>
      <c r="H2" s="147"/>
      <c r="I2" s="42" t="s">
        <v>68</v>
      </c>
      <c r="J2" s="45"/>
    </row>
    <row r="3" spans="1:10" x14ac:dyDescent="0.25">
      <c r="A3" s="144" t="s">
        <v>69</v>
      </c>
      <c r="B3" s="145"/>
      <c r="C3" s="115"/>
      <c r="D3" s="115"/>
      <c r="E3" s="115"/>
      <c r="F3" s="145" t="s">
        <v>115</v>
      </c>
      <c r="G3" s="145"/>
      <c r="H3" s="115"/>
      <c r="I3" s="115"/>
      <c r="J3" s="117"/>
    </row>
    <row r="4" spans="1:10" x14ac:dyDescent="0.25">
      <c r="A4" s="144" t="s">
        <v>70</v>
      </c>
      <c r="B4" s="145"/>
      <c r="C4" s="145"/>
      <c r="D4" s="145"/>
      <c r="E4" s="115"/>
      <c r="F4" s="115"/>
      <c r="G4" s="115"/>
      <c r="H4" s="115"/>
      <c r="I4" s="115"/>
      <c r="J4" s="117"/>
    </row>
    <row r="5" spans="1:10" x14ac:dyDescent="0.25">
      <c r="A5" s="144" t="s">
        <v>71</v>
      </c>
      <c r="B5" s="145"/>
      <c r="C5" s="145"/>
      <c r="D5" s="145"/>
      <c r="E5" s="115"/>
      <c r="F5" s="115"/>
      <c r="G5" s="115"/>
      <c r="H5" s="115"/>
      <c r="I5" s="115"/>
      <c r="J5" s="117"/>
    </row>
    <row r="6" spans="1:10" x14ac:dyDescent="0.25">
      <c r="A6" s="144" t="s">
        <v>72</v>
      </c>
      <c r="B6" s="145"/>
      <c r="C6" s="143"/>
      <c r="D6" s="143"/>
      <c r="E6" s="143"/>
      <c r="F6" s="145" t="s">
        <v>73</v>
      </c>
      <c r="G6" s="145"/>
      <c r="H6" s="143"/>
      <c r="I6" s="143"/>
      <c r="J6" s="146"/>
    </row>
    <row r="7" spans="1:10" x14ac:dyDescent="0.25">
      <c r="A7" s="144" t="s">
        <v>61</v>
      </c>
      <c r="B7" s="145"/>
      <c r="C7" s="143"/>
      <c r="D7" s="143"/>
      <c r="E7" s="143"/>
      <c r="F7" s="145" t="s">
        <v>115</v>
      </c>
      <c r="G7" s="145"/>
      <c r="H7" s="115"/>
      <c r="I7" s="115"/>
      <c r="J7" s="117"/>
    </row>
    <row r="8" spans="1:10" ht="15.75" thickBot="1" x14ac:dyDescent="0.3">
      <c r="A8" s="148" t="s">
        <v>146</v>
      </c>
      <c r="B8" s="149"/>
      <c r="C8" s="156"/>
      <c r="D8" s="156"/>
      <c r="E8" s="156"/>
      <c r="F8" s="157"/>
      <c r="G8" s="158"/>
      <c r="H8" s="158"/>
      <c r="I8" s="158"/>
      <c r="J8" s="159"/>
    </row>
    <row r="9" spans="1:10" ht="20.100000000000001" customHeight="1" thickBot="1" x14ac:dyDescent="0.3">
      <c r="A9" s="138" t="s">
        <v>74</v>
      </c>
      <c r="B9" s="139"/>
      <c r="C9" s="139"/>
      <c r="D9" s="139"/>
      <c r="E9" s="139"/>
      <c r="F9" s="139"/>
      <c r="G9" s="139"/>
      <c r="H9" s="139"/>
      <c r="I9" s="139"/>
      <c r="J9" s="140"/>
    </row>
    <row r="10" spans="1:10" ht="20.100000000000001" customHeight="1" x14ac:dyDescent="0.25">
      <c r="A10" s="125" t="s">
        <v>75</v>
      </c>
      <c r="B10" s="126"/>
      <c r="C10" s="126"/>
      <c r="D10" s="126"/>
      <c r="E10" s="126"/>
      <c r="F10" s="126"/>
      <c r="G10" s="126"/>
      <c r="H10" s="141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1"/>
      <c r="J10" s="142"/>
    </row>
    <row r="11" spans="1:10" ht="39.950000000000003" customHeight="1" x14ac:dyDescent="0.25">
      <c r="A11" s="150" t="s">
        <v>162</v>
      </c>
      <c r="B11" s="151"/>
      <c r="C11" s="151"/>
      <c r="D11" s="151"/>
      <c r="E11" s="151"/>
      <c r="F11" s="151"/>
      <c r="G11" s="151"/>
      <c r="H11" s="151"/>
      <c r="I11" s="152"/>
      <c r="J11" s="43" t="s">
        <v>117</v>
      </c>
    </row>
    <row r="12" spans="1:10" ht="30" customHeight="1" x14ac:dyDescent="0.25">
      <c r="A12" s="129" t="s">
        <v>153</v>
      </c>
      <c r="B12" s="130"/>
      <c r="C12" s="130"/>
      <c r="D12" s="130"/>
      <c r="E12" s="130"/>
      <c r="F12" s="130"/>
      <c r="G12" s="130"/>
      <c r="H12" s="130"/>
      <c r="I12" s="160"/>
      <c r="J12" s="45"/>
    </row>
    <row r="13" spans="1:10" ht="30" customHeight="1" x14ac:dyDescent="0.25">
      <c r="A13" s="129" t="s">
        <v>154</v>
      </c>
      <c r="B13" s="130"/>
      <c r="C13" s="130"/>
      <c r="D13" s="130"/>
      <c r="E13" s="130"/>
      <c r="F13" s="130"/>
      <c r="G13" s="130"/>
      <c r="H13" s="130"/>
      <c r="I13" s="160"/>
      <c r="J13" s="45"/>
    </row>
    <row r="14" spans="1:10" ht="30" customHeight="1" x14ac:dyDescent="0.25">
      <c r="A14" s="129" t="s">
        <v>155</v>
      </c>
      <c r="B14" s="130"/>
      <c r="C14" s="130"/>
      <c r="D14" s="130"/>
      <c r="E14" s="130"/>
      <c r="F14" s="130"/>
      <c r="G14" s="130"/>
      <c r="H14" s="130"/>
      <c r="I14" s="160"/>
      <c r="J14" s="45"/>
    </row>
    <row r="15" spans="1:10" ht="30" customHeight="1" x14ac:dyDescent="0.25">
      <c r="A15" s="129" t="s">
        <v>156</v>
      </c>
      <c r="B15" s="130"/>
      <c r="C15" s="130"/>
      <c r="D15" s="130"/>
      <c r="E15" s="130"/>
      <c r="F15" s="130"/>
      <c r="G15" s="130"/>
      <c r="H15" s="130"/>
      <c r="I15" s="160"/>
      <c r="J15" s="45"/>
    </row>
    <row r="16" spans="1:10" ht="30" customHeight="1" x14ac:dyDescent="0.25">
      <c r="A16" s="129" t="s">
        <v>157</v>
      </c>
      <c r="B16" s="130"/>
      <c r="C16" s="130"/>
      <c r="D16" s="130"/>
      <c r="E16" s="130"/>
      <c r="F16" s="130"/>
      <c r="G16" s="130"/>
      <c r="H16" s="130"/>
      <c r="I16" s="160"/>
      <c r="J16" s="45"/>
    </row>
    <row r="17" spans="1:10" ht="30" customHeight="1" x14ac:dyDescent="0.25">
      <c r="A17" s="129" t="s">
        <v>158</v>
      </c>
      <c r="B17" s="130"/>
      <c r="C17" s="130"/>
      <c r="D17" s="130"/>
      <c r="E17" s="130"/>
      <c r="F17" s="130"/>
      <c r="G17" s="130"/>
      <c r="H17" s="130"/>
      <c r="I17" s="160"/>
      <c r="J17" s="45"/>
    </row>
    <row r="18" spans="1:10" ht="30" customHeight="1" x14ac:dyDescent="0.25">
      <c r="A18" s="129" t="s">
        <v>161</v>
      </c>
      <c r="B18" s="130"/>
      <c r="C18" s="130"/>
      <c r="D18" s="130"/>
      <c r="E18" s="130"/>
      <c r="F18" s="130"/>
      <c r="G18" s="130"/>
      <c r="H18" s="130"/>
      <c r="I18" s="160"/>
      <c r="J18" s="45"/>
    </row>
    <row r="19" spans="1:10" ht="30" customHeight="1" x14ac:dyDescent="0.25">
      <c r="A19" s="129" t="s">
        <v>159</v>
      </c>
      <c r="B19" s="130"/>
      <c r="C19" s="130"/>
      <c r="D19" s="130"/>
      <c r="E19" s="130"/>
      <c r="F19" s="130"/>
      <c r="G19" s="130"/>
      <c r="H19" s="130"/>
      <c r="I19" s="160"/>
      <c r="J19" s="45"/>
    </row>
    <row r="20" spans="1:10" ht="30" customHeight="1" thickBot="1" x14ac:dyDescent="0.3">
      <c r="A20" s="133" t="s">
        <v>160</v>
      </c>
      <c r="B20" s="134"/>
      <c r="C20" s="134"/>
      <c r="D20" s="134"/>
      <c r="E20" s="134"/>
      <c r="F20" s="134"/>
      <c r="G20" s="134"/>
      <c r="H20" s="134"/>
      <c r="I20" s="161"/>
      <c r="J20" s="41"/>
    </row>
    <row r="21" spans="1:10" ht="20.100000000000001" customHeight="1" x14ac:dyDescent="0.25">
      <c r="A21" s="125" t="s">
        <v>76</v>
      </c>
      <c r="B21" s="126"/>
      <c r="C21" s="126"/>
      <c r="D21" s="126"/>
      <c r="E21" s="126"/>
      <c r="F21" s="126"/>
      <c r="G21" s="126"/>
      <c r="H21" s="141" t="str">
        <f>+IF(AND(J23="No aplica",J24="No aplica",J25="No aplica",J26="No aplica",J27="No aplica",J28="No aplica",J29="No aplica",J30="No aplica",J31="No aplica",J32="No aplica"),"No aplica",IF(OR(J23="",J24="",J25="",J26="",J27="",J28="",J29="",J30="",J31="",J32=""),"Valide todas las variables",IF(OR(J23="No",J24="No",J25="No",J26="No",J27="No",J28="No",J29="No",J30="No",J31="No",J32="No"),"No cumple","Cumple")))</f>
        <v>Valide todas las variables</v>
      </c>
      <c r="I21" s="141"/>
      <c r="J21" s="142"/>
    </row>
    <row r="22" spans="1:10" ht="66.75" customHeight="1" thickBot="1" x14ac:dyDescent="0.3">
      <c r="A22" s="153" t="s">
        <v>163</v>
      </c>
      <c r="B22" s="154"/>
      <c r="C22" s="154"/>
      <c r="D22" s="154"/>
      <c r="E22" s="154"/>
      <c r="F22" s="154"/>
      <c r="G22" s="154"/>
      <c r="H22" s="154"/>
      <c r="I22" s="155"/>
      <c r="J22" s="60" t="s">
        <v>117</v>
      </c>
    </row>
    <row r="23" spans="1:10" ht="20.100000000000001" customHeight="1" x14ac:dyDescent="0.25">
      <c r="A23" s="129" t="s">
        <v>211</v>
      </c>
      <c r="B23" s="130"/>
      <c r="C23" s="130"/>
      <c r="D23" s="130"/>
      <c r="E23" s="130"/>
      <c r="F23" s="130"/>
      <c r="G23" s="130"/>
      <c r="H23" s="130"/>
      <c r="I23" s="61">
        <v>2</v>
      </c>
      <c r="J23" s="50"/>
    </row>
    <row r="24" spans="1:10" ht="20.100000000000001" customHeight="1" x14ac:dyDescent="0.25">
      <c r="A24" s="129" t="s">
        <v>212</v>
      </c>
      <c r="B24" s="130"/>
      <c r="C24" s="130"/>
      <c r="D24" s="130"/>
      <c r="E24" s="130"/>
      <c r="F24" s="130"/>
      <c r="G24" s="130"/>
      <c r="H24" s="130"/>
      <c r="I24" s="62">
        <v>2</v>
      </c>
      <c r="J24" s="50"/>
    </row>
    <row r="25" spans="1:10" ht="20.100000000000001" customHeight="1" x14ac:dyDescent="0.25">
      <c r="A25" s="129" t="s">
        <v>213</v>
      </c>
      <c r="B25" s="130"/>
      <c r="C25" s="130"/>
      <c r="D25" s="130"/>
      <c r="E25" s="130"/>
      <c r="F25" s="130"/>
      <c r="G25" s="130"/>
      <c r="H25" s="130"/>
      <c r="I25" s="62">
        <v>2</v>
      </c>
      <c r="J25" s="50"/>
    </row>
    <row r="26" spans="1:10" ht="20.100000000000001" customHeight="1" x14ac:dyDescent="0.25">
      <c r="A26" s="129" t="s">
        <v>214</v>
      </c>
      <c r="B26" s="130"/>
      <c r="C26" s="130"/>
      <c r="D26" s="130"/>
      <c r="E26" s="130"/>
      <c r="F26" s="130"/>
      <c r="G26" s="130"/>
      <c r="H26" s="130"/>
      <c r="I26" s="62">
        <v>2</v>
      </c>
      <c r="J26" s="50"/>
    </row>
    <row r="27" spans="1:10" ht="20.100000000000001" customHeight="1" x14ac:dyDescent="0.25">
      <c r="A27" s="129" t="s">
        <v>215</v>
      </c>
      <c r="B27" s="130"/>
      <c r="C27" s="130"/>
      <c r="D27" s="130"/>
      <c r="E27" s="130"/>
      <c r="F27" s="130"/>
      <c r="G27" s="130"/>
      <c r="H27" s="130"/>
      <c r="I27" s="62">
        <v>2</v>
      </c>
      <c r="J27" s="50"/>
    </row>
    <row r="28" spans="1:10" ht="20.100000000000001" customHeight="1" x14ac:dyDescent="0.25">
      <c r="A28" s="129" t="s">
        <v>216</v>
      </c>
      <c r="B28" s="130"/>
      <c r="C28" s="130"/>
      <c r="D28" s="130"/>
      <c r="E28" s="130"/>
      <c r="F28" s="130"/>
      <c r="G28" s="130"/>
      <c r="H28" s="130"/>
      <c r="I28" s="62">
        <v>1</v>
      </c>
      <c r="J28" s="50"/>
    </row>
    <row r="29" spans="1:10" ht="20.100000000000001" customHeight="1" x14ac:dyDescent="0.25">
      <c r="A29" s="129" t="s">
        <v>217</v>
      </c>
      <c r="B29" s="130"/>
      <c r="C29" s="130"/>
      <c r="D29" s="130"/>
      <c r="E29" s="130"/>
      <c r="F29" s="130"/>
      <c r="G29" s="130"/>
      <c r="H29" s="130"/>
      <c r="I29" s="62">
        <v>1</v>
      </c>
      <c r="J29" s="50"/>
    </row>
    <row r="30" spans="1:10" ht="20.100000000000001" customHeight="1" x14ac:dyDescent="0.25">
      <c r="A30" s="129" t="s">
        <v>164</v>
      </c>
      <c r="B30" s="130"/>
      <c r="C30" s="130"/>
      <c r="D30" s="130"/>
      <c r="E30" s="130"/>
      <c r="F30" s="130"/>
      <c r="G30" s="130"/>
      <c r="H30" s="130"/>
      <c r="I30" s="62">
        <v>1</v>
      </c>
      <c r="J30" s="50"/>
    </row>
    <row r="31" spans="1:10" ht="20.100000000000001" customHeight="1" x14ac:dyDescent="0.25">
      <c r="A31" s="129" t="s">
        <v>218</v>
      </c>
      <c r="B31" s="130"/>
      <c r="C31" s="130"/>
      <c r="D31" s="130"/>
      <c r="E31" s="130"/>
      <c r="F31" s="130"/>
      <c r="G31" s="130"/>
      <c r="H31" s="130"/>
      <c r="I31" s="62">
        <v>1</v>
      </c>
      <c r="J31" s="50"/>
    </row>
    <row r="32" spans="1:10" ht="20.100000000000001" customHeight="1" thickBot="1" x14ac:dyDescent="0.3">
      <c r="A32" s="129" t="s">
        <v>219</v>
      </c>
      <c r="B32" s="130"/>
      <c r="C32" s="130"/>
      <c r="D32" s="130"/>
      <c r="E32" s="130"/>
      <c r="F32" s="130"/>
      <c r="G32" s="130"/>
      <c r="H32" s="130"/>
      <c r="I32" s="62">
        <v>1</v>
      </c>
      <c r="J32" s="50"/>
    </row>
    <row r="33" spans="1:10" ht="20.100000000000001" customHeight="1" x14ac:dyDescent="0.25">
      <c r="A33" s="125" t="s">
        <v>116</v>
      </c>
      <c r="B33" s="126"/>
      <c r="C33" s="126"/>
      <c r="D33" s="126"/>
      <c r="E33" s="126"/>
      <c r="F33" s="126"/>
      <c r="G33" s="126"/>
      <c r="H33" s="141" t="str">
        <f>+IF(AND(J35="No aplica",J36="No aplica",J37="No aplica",J38="No aplica",J39="No aplica",J40="No aplica"),"No aplica",IF(OR(J35="",J36="",J37="",J38="",J39="",J40=""),"Valide todas las variables",IF(OR(J35="No",J36="No",J37="No",J38="No",J39="No",J40="No"),"No cumple","Cumple")))</f>
        <v>Valide todas las variables</v>
      </c>
      <c r="I33" s="141"/>
      <c r="J33" s="142"/>
    </row>
    <row r="34" spans="1:10" ht="39.950000000000003" customHeight="1" x14ac:dyDescent="0.25">
      <c r="A34" s="150" t="s">
        <v>165</v>
      </c>
      <c r="B34" s="151"/>
      <c r="C34" s="151"/>
      <c r="D34" s="151"/>
      <c r="E34" s="151"/>
      <c r="F34" s="151"/>
      <c r="G34" s="151"/>
      <c r="H34" s="151"/>
      <c r="I34" s="152"/>
      <c r="J34" s="43" t="s">
        <v>117</v>
      </c>
    </row>
    <row r="35" spans="1:10" ht="30" customHeight="1" x14ac:dyDescent="0.25">
      <c r="A35" s="129" t="s">
        <v>166</v>
      </c>
      <c r="B35" s="130"/>
      <c r="C35" s="130"/>
      <c r="D35" s="130"/>
      <c r="E35" s="130"/>
      <c r="F35" s="130"/>
      <c r="G35" s="130"/>
      <c r="H35" s="130"/>
      <c r="I35" s="160"/>
      <c r="J35" s="45"/>
    </row>
    <row r="36" spans="1:10" ht="30" customHeight="1" x14ac:dyDescent="0.25">
      <c r="A36" s="129" t="s">
        <v>77</v>
      </c>
      <c r="B36" s="130"/>
      <c r="C36" s="130"/>
      <c r="D36" s="130"/>
      <c r="E36" s="130"/>
      <c r="F36" s="130"/>
      <c r="G36" s="130"/>
      <c r="H36" s="130"/>
      <c r="I36" s="160"/>
      <c r="J36" s="45"/>
    </row>
    <row r="37" spans="1:10" ht="30" customHeight="1" x14ac:dyDescent="0.25">
      <c r="A37" s="129" t="s">
        <v>167</v>
      </c>
      <c r="B37" s="130"/>
      <c r="C37" s="130"/>
      <c r="D37" s="130"/>
      <c r="E37" s="130"/>
      <c r="F37" s="130"/>
      <c r="G37" s="130"/>
      <c r="H37" s="130"/>
      <c r="I37" s="160"/>
      <c r="J37" s="45"/>
    </row>
    <row r="38" spans="1:10" ht="30" customHeight="1" x14ac:dyDescent="0.25">
      <c r="A38" s="129" t="s">
        <v>168</v>
      </c>
      <c r="B38" s="130"/>
      <c r="C38" s="130"/>
      <c r="D38" s="130"/>
      <c r="E38" s="130"/>
      <c r="F38" s="130"/>
      <c r="G38" s="130"/>
      <c r="H38" s="130"/>
      <c r="I38" s="160"/>
      <c r="J38" s="45"/>
    </row>
    <row r="39" spans="1:10" ht="30" customHeight="1" x14ac:dyDescent="0.25">
      <c r="A39" s="129" t="s">
        <v>169</v>
      </c>
      <c r="B39" s="130"/>
      <c r="C39" s="130"/>
      <c r="D39" s="130"/>
      <c r="E39" s="130"/>
      <c r="F39" s="130"/>
      <c r="G39" s="130"/>
      <c r="H39" s="130"/>
      <c r="I39" s="160"/>
      <c r="J39" s="45"/>
    </row>
    <row r="40" spans="1:10" ht="30" customHeight="1" thickBot="1" x14ac:dyDescent="0.3">
      <c r="A40" s="133" t="s">
        <v>170</v>
      </c>
      <c r="B40" s="134"/>
      <c r="C40" s="134"/>
      <c r="D40" s="134"/>
      <c r="E40" s="134"/>
      <c r="F40" s="134"/>
      <c r="G40" s="134"/>
      <c r="H40" s="134"/>
      <c r="I40" s="161"/>
      <c r="J40" s="41"/>
    </row>
    <row r="41" spans="1:10" ht="20.100000000000001" customHeight="1" x14ac:dyDescent="0.25">
      <c r="A41" s="125" t="s">
        <v>78</v>
      </c>
      <c r="B41" s="126"/>
      <c r="C41" s="126"/>
      <c r="D41" s="126"/>
      <c r="E41" s="126"/>
      <c r="F41" s="126"/>
      <c r="G41" s="126"/>
      <c r="H41" s="141" t="str">
        <f>+IF(AND(J43="No aplica",J44="No aplica",J45="No aplica",J46="No aplica",J47="No aplica",J48="No aplica",J49="No aplica",J50="No aplica",J51="No aplica",J52="No aplica",J54="No aplica",J55="No aplica",J56="No aplica",J57="No aplica",J58="No aplica",J59="No aplica"),"No aplica",IF(OR(J43="",J44="",J45="",J46="",J47="",J48="",J49="",J50="",J51="",J52="",J54="",J55="",J56="",J57="",J58="",J59=""),"Valide todas las variables",IF(OR(J43="No",J44="No",J45="No",J46="No",J47="No",J48="No",J49="No",J50="No",J51="No",J52="No",J54="No",J55="No",J56="No",J57="No",J58="No",J59="No"),"No cumple","Cumple")))</f>
        <v>Valide todas las variables</v>
      </c>
      <c r="I41" s="141"/>
      <c r="J41" s="142"/>
    </row>
    <row r="42" spans="1:10" ht="39.950000000000003" customHeight="1" x14ac:dyDescent="0.25">
      <c r="A42" s="150" t="s">
        <v>79</v>
      </c>
      <c r="B42" s="151"/>
      <c r="C42" s="151"/>
      <c r="D42" s="151"/>
      <c r="E42" s="151"/>
      <c r="F42" s="151"/>
      <c r="G42" s="151"/>
      <c r="H42" s="151"/>
      <c r="I42" s="152"/>
      <c r="J42" s="43" t="s">
        <v>117</v>
      </c>
    </row>
    <row r="43" spans="1:10" ht="30" customHeight="1" x14ac:dyDescent="0.25">
      <c r="A43" s="129" t="s">
        <v>83</v>
      </c>
      <c r="B43" s="130"/>
      <c r="C43" s="130"/>
      <c r="D43" s="130"/>
      <c r="E43" s="130"/>
      <c r="F43" s="130"/>
      <c r="G43" s="130"/>
      <c r="H43" s="130"/>
      <c r="I43" s="160"/>
      <c r="J43" s="45"/>
    </row>
    <row r="44" spans="1:10" ht="30" customHeight="1" x14ac:dyDescent="0.25">
      <c r="A44" s="129" t="s">
        <v>171</v>
      </c>
      <c r="B44" s="130"/>
      <c r="C44" s="130"/>
      <c r="D44" s="130"/>
      <c r="E44" s="130"/>
      <c r="F44" s="130"/>
      <c r="G44" s="130"/>
      <c r="H44" s="130"/>
      <c r="I44" s="160"/>
      <c r="J44" s="45"/>
    </row>
    <row r="45" spans="1:10" ht="30" customHeight="1" x14ac:dyDescent="0.25">
      <c r="A45" s="129" t="s">
        <v>81</v>
      </c>
      <c r="B45" s="130"/>
      <c r="C45" s="130"/>
      <c r="D45" s="130"/>
      <c r="E45" s="130"/>
      <c r="F45" s="130"/>
      <c r="G45" s="130"/>
      <c r="H45" s="130"/>
      <c r="I45" s="160"/>
      <c r="J45" s="45"/>
    </row>
    <row r="46" spans="1:10" ht="30" customHeight="1" x14ac:dyDescent="0.25">
      <c r="A46" s="129" t="s">
        <v>220</v>
      </c>
      <c r="B46" s="130"/>
      <c r="C46" s="130"/>
      <c r="D46" s="130"/>
      <c r="E46" s="130"/>
      <c r="F46" s="130"/>
      <c r="G46" s="130"/>
      <c r="H46" s="130"/>
      <c r="I46" s="160"/>
      <c r="J46" s="45"/>
    </row>
    <row r="47" spans="1:10" ht="30" customHeight="1" x14ac:dyDescent="0.25">
      <c r="A47" s="129" t="s">
        <v>82</v>
      </c>
      <c r="B47" s="130"/>
      <c r="C47" s="130"/>
      <c r="D47" s="130"/>
      <c r="E47" s="130"/>
      <c r="F47" s="130"/>
      <c r="G47" s="130"/>
      <c r="H47" s="130"/>
      <c r="I47" s="160"/>
      <c r="J47" s="45"/>
    </row>
    <row r="48" spans="1:10" ht="30" customHeight="1" x14ac:dyDescent="0.25">
      <c r="A48" s="129" t="s">
        <v>173</v>
      </c>
      <c r="B48" s="130"/>
      <c r="C48" s="130"/>
      <c r="D48" s="130"/>
      <c r="E48" s="130"/>
      <c r="F48" s="130"/>
      <c r="G48" s="130"/>
      <c r="H48" s="130"/>
      <c r="I48" s="160"/>
      <c r="J48" s="45"/>
    </row>
    <row r="49" spans="1:10" ht="30" customHeight="1" x14ac:dyDescent="0.25">
      <c r="A49" s="129" t="s">
        <v>80</v>
      </c>
      <c r="B49" s="130"/>
      <c r="C49" s="130"/>
      <c r="D49" s="130"/>
      <c r="E49" s="130"/>
      <c r="F49" s="130"/>
      <c r="G49" s="130"/>
      <c r="H49" s="130"/>
      <c r="I49" s="160"/>
      <c r="J49" s="45"/>
    </row>
    <row r="50" spans="1:10" ht="30" customHeight="1" x14ac:dyDescent="0.25">
      <c r="A50" s="129" t="s">
        <v>172</v>
      </c>
      <c r="B50" s="130"/>
      <c r="C50" s="130"/>
      <c r="D50" s="130"/>
      <c r="E50" s="130"/>
      <c r="F50" s="130"/>
      <c r="G50" s="130"/>
      <c r="H50" s="130"/>
      <c r="I50" s="160"/>
      <c r="J50" s="45"/>
    </row>
    <row r="51" spans="1:10" ht="30" customHeight="1" x14ac:dyDescent="0.25">
      <c r="A51" s="129" t="s">
        <v>221</v>
      </c>
      <c r="B51" s="130"/>
      <c r="C51" s="130"/>
      <c r="D51" s="130"/>
      <c r="E51" s="130"/>
      <c r="F51" s="130"/>
      <c r="G51" s="130"/>
      <c r="H51" s="130"/>
      <c r="I51" s="160"/>
      <c r="J51" s="45"/>
    </row>
    <row r="52" spans="1:10" ht="30" customHeight="1" x14ac:dyDescent="0.25">
      <c r="A52" s="129" t="s">
        <v>174</v>
      </c>
      <c r="B52" s="130"/>
      <c r="C52" s="130"/>
      <c r="D52" s="130"/>
      <c r="E52" s="130"/>
      <c r="F52" s="130"/>
      <c r="G52" s="130"/>
      <c r="H52" s="130"/>
      <c r="I52" s="160"/>
      <c r="J52" s="45"/>
    </row>
    <row r="53" spans="1:10" ht="39.950000000000003" customHeight="1" x14ac:dyDescent="0.25">
      <c r="A53" s="150" t="s">
        <v>84</v>
      </c>
      <c r="B53" s="151"/>
      <c r="C53" s="151"/>
      <c r="D53" s="151"/>
      <c r="E53" s="151"/>
      <c r="F53" s="151"/>
      <c r="G53" s="151"/>
      <c r="H53" s="151"/>
      <c r="I53" s="152"/>
      <c r="J53" s="43" t="s">
        <v>117</v>
      </c>
    </row>
    <row r="54" spans="1:10" ht="30" customHeight="1" x14ac:dyDescent="0.25">
      <c r="A54" s="129" t="s">
        <v>85</v>
      </c>
      <c r="B54" s="130"/>
      <c r="C54" s="130"/>
      <c r="D54" s="130"/>
      <c r="E54" s="130"/>
      <c r="F54" s="130"/>
      <c r="G54" s="130"/>
      <c r="H54" s="130"/>
      <c r="I54" s="160"/>
      <c r="J54" s="45"/>
    </row>
    <row r="55" spans="1:10" ht="30" customHeight="1" x14ac:dyDescent="0.25">
      <c r="A55" s="129" t="s">
        <v>175</v>
      </c>
      <c r="B55" s="130"/>
      <c r="C55" s="130"/>
      <c r="D55" s="130"/>
      <c r="E55" s="130"/>
      <c r="F55" s="130"/>
      <c r="G55" s="130"/>
      <c r="H55" s="130" t="s">
        <v>177</v>
      </c>
      <c r="I55" s="160"/>
      <c r="J55" s="45"/>
    </row>
    <row r="56" spans="1:10" ht="30" customHeight="1" x14ac:dyDescent="0.25">
      <c r="A56" s="129" t="s">
        <v>176</v>
      </c>
      <c r="B56" s="130"/>
      <c r="C56" s="130"/>
      <c r="D56" s="130"/>
      <c r="E56" s="130"/>
      <c r="F56" s="130"/>
      <c r="G56" s="130"/>
      <c r="H56" s="130" t="s">
        <v>178</v>
      </c>
      <c r="I56" s="160"/>
      <c r="J56" s="45"/>
    </row>
    <row r="57" spans="1:10" ht="30" customHeight="1" x14ac:dyDescent="0.25">
      <c r="A57" s="129" t="s">
        <v>86</v>
      </c>
      <c r="B57" s="130"/>
      <c r="C57" s="130"/>
      <c r="D57" s="130"/>
      <c r="E57" s="130"/>
      <c r="F57" s="130"/>
      <c r="G57" s="130"/>
      <c r="H57" s="130" t="s">
        <v>179</v>
      </c>
      <c r="I57" s="160"/>
      <c r="J57" s="45"/>
    </row>
    <row r="58" spans="1:10" ht="30" customHeight="1" x14ac:dyDescent="0.25">
      <c r="A58" s="129" t="s">
        <v>222</v>
      </c>
      <c r="B58" s="130"/>
      <c r="C58" s="130"/>
      <c r="D58" s="130"/>
      <c r="E58" s="130"/>
      <c r="F58" s="130"/>
      <c r="G58" s="130"/>
      <c r="H58" s="130"/>
      <c r="I58" s="160"/>
      <c r="J58" s="63"/>
    </row>
    <row r="59" spans="1:10" ht="30" customHeight="1" thickBot="1" x14ac:dyDescent="0.3">
      <c r="A59" s="133" t="s">
        <v>223</v>
      </c>
      <c r="B59" s="134"/>
      <c r="C59" s="134"/>
      <c r="D59" s="134"/>
      <c r="E59" s="134"/>
      <c r="F59" s="134"/>
      <c r="G59" s="134"/>
      <c r="H59" s="134" t="s">
        <v>180</v>
      </c>
      <c r="I59" s="161"/>
      <c r="J59" s="41"/>
    </row>
    <row r="60" spans="1:10" ht="20.100000000000001" customHeight="1" x14ac:dyDescent="0.25">
      <c r="A60" s="125" t="s">
        <v>241</v>
      </c>
      <c r="B60" s="126"/>
      <c r="C60" s="126"/>
      <c r="D60" s="126"/>
      <c r="E60" s="126"/>
      <c r="F60" s="126"/>
      <c r="G60" s="126"/>
      <c r="H60" s="141" t="str">
        <f>+IF(AND(J62="No aplica",J63="No aplica",J64="No aplica",J65="No aplica",J66="No aplica",J68="No aplica",J69="No aplica",J70="No aplica",J71="No aplica",J72="No aplica",J73="No aplica",J74="No aplica",J75="No aplica",J76="No aplica",J77="No aplica",J78="No aplica",J79="No aplica",J80="No aplica",J81="No aplica"),"No aplica",IF(OR(J62="",J63="",J64="",J65="",J66="",J68="",J69="",J70="",J71="",J72="",J73="",J74="",J75="",J76="",J77="",J78="",J79="",J80="",J81=""),"Valide todas las variables",IF(OR(J62="No",J63="No",J64="No",J65="No",J66="No",J68="No",J69="No",J70="No",J71="No",J72="No",J73="No",J74="No",J75="No",J76="No",J77="No",J78="No",J79="No",J80="No",J81="No"),"No cumple","Cumple")))</f>
        <v>Valide todas las variables</v>
      </c>
      <c r="I60" s="141"/>
      <c r="J60" s="142"/>
    </row>
    <row r="61" spans="1:10" ht="39.950000000000003" customHeight="1" x14ac:dyDescent="0.25">
      <c r="A61" s="150" t="s">
        <v>182</v>
      </c>
      <c r="B61" s="151"/>
      <c r="C61" s="151"/>
      <c r="D61" s="151"/>
      <c r="E61" s="151"/>
      <c r="F61" s="151"/>
      <c r="G61" s="151"/>
      <c r="H61" s="151"/>
      <c r="I61" s="152"/>
      <c r="J61" s="43" t="s">
        <v>117</v>
      </c>
    </row>
    <row r="62" spans="1:10" ht="30" customHeight="1" x14ac:dyDescent="0.25">
      <c r="A62" s="129" t="s">
        <v>225</v>
      </c>
      <c r="B62" s="130"/>
      <c r="C62" s="130"/>
      <c r="D62" s="130"/>
      <c r="E62" s="130"/>
      <c r="F62" s="130"/>
      <c r="G62" s="131" t="s">
        <v>230</v>
      </c>
      <c r="H62" s="131"/>
      <c r="I62" s="131"/>
      <c r="J62" s="45"/>
    </row>
    <row r="63" spans="1:10" ht="30" customHeight="1" x14ac:dyDescent="0.25">
      <c r="A63" s="129" t="s">
        <v>226</v>
      </c>
      <c r="B63" s="130"/>
      <c r="C63" s="130"/>
      <c r="D63" s="130"/>
      <c r="E63" s="130"/>
      <c r="F63" s="130"/>
      <c r="G63" s="131" t="s">
        <v>231</v>
      </c>
      <c r="H63" s="131"/>
      <c r="I63" s="131" t="s">
        <v>197</v>
      </c>
      <c r="J63" s="45"/>
    </row>
    <row r="64" spans="1:10" ht="30" customHeight="1" x14ac:dyDescent="0.25">
      <c r="A64" s="129" t="s">
        <v>227</v>
      </c>
      <c r="B64" s="130"/>
      <c r="C64" s="130"/>
      <c r="D64" s="130"/>
      <c r="E64" s="130"/>
      <c r="F64" s="130"/>
      <c r="G64" s="131" t="s">
        <v>232</v>
      </c>
      <c r="H64" s="131"/>
      <c r="I64" s="131" t="s">
        <v>197</v>
      </c>
      <c r="J64" s="45"/>
    </row>
    <row r="65" spans="1:10" ht="30" customHeight="1" x14ac:dyDescent="0.25">
      <c r="A65" s="129" t="s">
        <v>228</v>
      </c>
      <c r="B65" s="130"/>
      <c r="C65" s="130"/>
      <c r="D65" s="130"/>
      <c r="E65" s="130"/>
      <c r="F65" s="130"/>
      <c r="G65" s="131" t="s">
        <v>233</v>
      </c>
      <c r="H65" s="131"/>
      <c r="I65" s="131" t="s">
        <v>198</v>
      </c>
      <c r="J65" s="45"/>
    </row>
    <row r="66" spans="1:10" ht="30" customHeight="1" x14ac:dyDescent="0.25">
      <c r="A66" s="129" t="s">
        <v>229</v>
      </c>
      <c r="B66" s="130"/>
      <c r="C66" s="130"/>
      <c r="D66" s="130"/>
      <c r="E66" s="130"/>
      <c r="F66" s="130"/>
      <c r="G66" s="131" t="s">
        <v>234</v>
      </c>
      <c r="H66" s="131"/>
      <c r="I66" s="131" t="s">
        <v>199</v>
      </c>
      <c r="J66" s="45"/>
    </row>
    <row r="67" spans="1:10" ht="30" customHeight="1" x14ac:dyDescent="0.25">
      <c r="A67" s="150" t="s">
        <v>224</v>
      </c>
      <c r="B67" s="151"/>
      <c r="C67" s="151"/>
      <c r="D67" s="151"/>
      <c r="E67" s="151"/>
      <c r="F67" s="151"/>
      <c r="G67" s="151"/>
      <c r="H67" s="151"/>
      <c r="I67" s="152"/>
      <c r="J67" s="43" t="s">
        <v>117</v>
      </c>
    </row>
    <row r="68" spans="1:10" ht="30" customHeight="1" x14ac:dyDescent="0.25">
      <c r="A68" s="129" t="s">
        <v>183</v>
      </c>
      <c r="B68" s="130"/>
      <c r="C68" s="130"/>
      <c r="D68" s="130"/>
      <c r="E68" s="130"/>
      <c r="F68" s="130"/>
      <c r="G68" s="131" t="s">
        <v>235</v>
      </c>
      <c r="H68" s="131"/>
      <c r="I68" s="131" t="s">
        <v>200</v>
      </c>
      <c r="J68" s="45"/>
    </row>
    <row r="69" spans="1:10" ht="30" customHeight="1" x14ac:dyDescent="0.25">
      <c r="A69" s="129" t="s">
        <v>184</v>
      </c>
      <c r="B69" s="130"/>
      <c r="C69" s="130"/>
      <c r="D69" s="130"/>
      <c r="E69" s="130"/>
      <c r="F69" s="130"/>
      <c r="G69" s="131" t="s">
        <v>236</v>
      </c>
      <c r="H69" s="131"/>
      <c r="I69" s="131" t="s">
        <v>201</v>
      </c>
      <c r="J69" s="45"/>
    </row>
    <row r="70" spans="1:10" ht="30" customHeight="1" x14ac:dyDescent="0.25">
      <c r="A70" s="129" t="s">
        <v>185</v>
      </c>
      <c r="B70" s="130"/>
      <c r="C70" s="130"/>
      <c r="D70" s="130"/>
      <c r="E70" s="130"/>
      <c r="F70" s="130"/>
      <c r="G70" s="131" t="s">
        <v>236</v>
      </c>
      <c r="H70" s="131"/>
      <c r="I70" s="131" t="s">
        <v>201</v>
      </c>
      <c r="J70" s="63"/>
    </row>
    <row r="71" spans="1:10" ht="30" customHeight="1" x14ac:dyDescent="0.25">
      <c r="A71" s="129" t="s">
        <v>186</v>
      </c>
      <c r="B71" s="130"/>
      <c r="C71" s="130"/>
      <c r="D71" s="130"/>
      <c r="E71" s="130"/>
      <c r="F71" s="130"/>
      <c r="G71" s="131" t="s">
        <v>236</v>
      </c>
      <c r="H71" s="131"/>
      <c r="I71" s="131" t="s">
        <v>201</v>
      </c>
      <c r="J71" s="63"/>
    </row>
    <row r="72" spans="1:10" ht="30" customHeight="1" x14ac:dyDescent="0.25">
      <c r="A72" s="129" t="s">
        <v>187</v>
      </c>
      <c r="B72" s="130"/>
      <c r="C72" s="130"/>
      <c r="D72" s="130"/>
      <c r="E72" s="130"/>
      <c r="F72" s="130"/>
      <c r="G72" s="131" t="s">
        <v>237</v>
      </c>
      <c r="H72" s="131"/>
      <c r="I72" s="131" t="s">
        <v>202</v>
      </c>
      <c r="J72" s="63"/>
    </row>
    <row r="73" spans="1:10" ht="30" customHeight="1" x14ac:dyDescent="0.25">
      <c r="A73" s="129" t="s">
        <v>188</v>
      </c>
      <c r="B73" s="130"/>
      <c r="C73" s="130"/>
      <c r="D73" s="130"/>
      <c r="E73" s="130"/>
      <c r="F73" s="130"/>
      <c r="G73" s="131" t="s">
        <v>240</v>
      </c>
      <c r="H73" s="131"/>
      <c r="I73" s="131" t="s">
        <v>202</v>
      </c>
      <c r="J73" s="63"/>
    </row>
    <row r="74" spans="1:10" ht="30" customHeight="1" x14ac:dyDescent="0.25">
      <c r="A74" s="129" t="s">
        <v>189</v>
      </c>
      <c r="B74" s="130"/>
      <c r="C74" s="130"/>
      <c r="D74" s="130"/>
      <c r="E74" s="130"/>
      <c r="F74" s="130"/>
      <c r="G74" s="131" t="s">
        <v>236</v>
      </c>
      <c r="H74" s="131"/>
      <c r="I74" s="131" t="s">
        <v>201</v>
      </c>
      <c r="J74" s="63"/>
    </row>
    <row r="75" spans="1:10" ht="30" customHeight="1" x14ac:dyDescent="0.25">
      <c r="A75" s="129" t="s">
        <v>190</v>
      </c>
      <c r="B75" s="130"/>
      <c r="C75" s="130"/>
      <c r="D75" s="130"/>
      <c r="E75" s="130"/>
      <c r="F75" s="130"/>
      <c r="G75" s="131" t="s">
        <v>238</v>
      </c>
      <c r="H75" s="131"/>
      <c r="I75" s="131" t="s">
        <v>201</v>
      </c>
      <c r="J75" s="63"/>
    </row>
    <row r="76" spans="1:10" ht="30" customHeight="1" x14ac:dyDescent="0.25">
      <c r="A76" s="129" t="s">
        <v>191</v>
      </c>
      <c r="B76" s="130"/>
      <c r="C76" s="130"/>
      <c r="D76" s="130"/>
      <c r="E76" s="130"/>
      <c r="F76" s="130"/>
      <c r="G76" s="131" t="s">
        <v>238</v>
      </c>
      <c r="H76" s="131"/>
      <c r="I76" s="131" t="s">
        <v>201</v>
      </c>
      <c r="J76" s="63"/>
    </row>
    <row r="77" spans="1:10" ht="30" customHeight="1" x14ac:dyDescent="0.25">
      <c r="A77" s="129" t="s">
        <v>192</v>
      </c>
      <c r="B77" s="130"/>
      <c r="C77" s="130"/>
      <c r="D77" s="130"/>
      <c r="E77" s="130"/>
      <c r="F77" s="130"/>
      <c r="G77" s="131" t="s">
        <v>238</v>
      </c>
      <c r="H77" s="131"/>
      <c r="I77" s="131" t="s">
        <v>201</v>
      </c>
      <c r="J77" s="63"/>
    </row>
    <row r="78" spans="1:10" ht="30" customHeight="1" x14ac:dyDescent="0.25">
      <c r="A78" s="129" t="s">
        <v>193</v>
      </c>
      <c r="B78" s="130"/>
      <c r="C78" s="130"/>
      <c r="D78" s="130"/>
      <c r="E78" s="130"/>
      <c r="F78" s="130"/>
      <c r="G78" s="131" t="s">
        <v>236</v>
      </c>
      <c r="H78" s="131"/>
      <c r="I78" s="131" t="s">
        <v>201</v>
      </c>
      <c r="J78" s="63"/>
    </row>
    <row r="79" spans="1:10" ht="30" customHeight="1" x14ac:dyDescent="0.25">
      <c r="A79" s="129" t="s">
        <v>194</v>
      </c>
      <c r="B79" s="130"/>
      <c r="C79" s="130"/>
      <c r="D79" s="130"/>
      <c r="E79" s="130"/>
      <c r="F79" s="130"/>
      <c r="G79" s="131" t="s">
        <v>239</v>
      </c>
      <c r="H79" s="131"/>
      <c r="I79" s="131" t="s">
        <v>203</v>
      </c>
      <c r="J79" s="63"/>
    </row>
    <row r="80" spans="1:10" ht="30" customHeight="1" x14ac:dyDescent="0.25">
      <c r="A80" s="129" t="s">
        <v>195</v>
      </c>
      <c r="B80" s="130"/>
      <c r="C80" s="130"/>
      <c r="D80" s="130"/>
      <c r="E80" s="130"/>
      <c r="F80" s="130"/>
      <c r="G80" s="131" t="s">
        <v>239</v>
      </c>
      <c r="H80" s="131"/>
      <c r="I80" s="131" t="s">
        <v>203</v>
      </c>
      <c r="J80" s="63"/>
    </row>
    <row r="81" spans="1:10" ht="30" customHeight="1" thickBot="1" x14ac:dyDescent="0.3">
      <c r="A81" s="133" t="s">
        <v>196</v>
      </c>
      <c r="B81" s="134"/>
      <c r="C81" s="134"/>
      <c r="D81" s="134"/>
      <c r="E81" s="134"/>
      <c r="F81" s="134"/>
      <c r="G81" s="132" t="s">
        <v>239</v>
      </c>
      <c r="H81" s="132"/>
      <c r="I81" s="132" t="s">
        <v>203</v>
      </c>
      <c r="J81" s="41"/>
    </row>
    <row r="82" spans="1:10" ht="20.100000000000001" customHeight="1" x14ac:dyDescent="0.25">
      <c r="A82" s="123" t="s">
        <v>210</v>
      </c>
      <c r="B82" s="124"/>
      <c r="C82" s="124"/>
      <c r="D82" s="124"/>
      <c r="E82" s="124"/>
      <c r="F82" s="124"/>
      <c r="G82" s="171"/>
      <c r="H82" s="168" t="str">
        <f>+IF(AND(J84="No aplica",J85="No aplica",J86="No aplica",J87="No aplica"),"No aplica",IF(OR(J84="",J85="",J86="",J87=""),"Valide todas las variables",IF(OR(J84="No",J85="No",J86="No",J87="No"),"No cumple","Cumple")))</f>
        <v>Valide todas las variables</v>
      </c>
      <c r="I82" s="169"/>
      <c r="J82" s="170"/>
    </row>
    <row r="83" spans="1:10" ht="39.950000000000003" customHeight="1" x14ac:dyDescent="0.25">
      <c r="A83" s="150" t="s">
        <v>181</v>
      </c>
      <c r="B83" s="151"/>
      <c r="C83" s="151"/>
      <c r="D83" s="151"/>
      <c r="E83" s="151"/>
      <c r="F83" s="151"/>
      <c r="G83" s="151"/>
      <c r="H83" s="151"/>
      <c r="I83" s="152"/>
      <c r="J83" s="43" t="s">
        <v>117</v>
      </c>
    </row>
    <row r="84" spans="1:10" ht="30" customHeight="1" x14ac:dyDescent="0.25">
      <c r="A84" s="129" t="s">
        <v>204</v>
      </c>
      <c r="B84" s="130"/>
      <c r="C84" s="130"/>
      <c r="D84" s="130"/>
      <c r="E84" s="130"/>
      <c r="F84" s="130"/>
      <c r="G84" s="130"/>
      <c r="H84" s="130"/>
      <c r="I84" s="160"/>
      <c r="J84" s="45"/>
    </row>
    <row r="85" spans="1:10" ht="30" customHeight="1" x14ac:dyDescent="0.25">
      <c r="A85" s="129" t="s">
        <v>205</v>
      </c>
      <c r="B85" s="130"/>
      <c r="C85" s="130"/>
      <c r="D85" s="130"/>
      <c r="E85" s="130"/>
      <c r="F85" s="130"/>
      <c r="G85" s="130"/>
      <c r="H85" s="130"/>
      <c r="I85" s="160"/>
      <c r="J85" s="45"/>
    </row>
    <row r="86" spans="1:10" ht="30" customHeight="1" x14ac:dyDescent="0.25">
      <c r="A86" s="129" t="s">
        <v>206</v>
      </c>
      <c r="B86" s="130"/>
      <c r="C86" s="130"/>
      <c r="D86" s="130"/>
      <c r="E86" s="130"/>
      <c r="F86" s="130"/>
      <c r="G86" s="130"/>
      <c r="H86" s="130"/>
      <c r="I86" s="160"/>
      <c r="J86" s="45"/>
    </row>
    <row r="87" spans="1:10" ht="30" customHeight="1" thickBot="1" x14ac:dyDescent="0.3">
      <c r="A87" s="133" t="s">
        <v>242</v>
      </c>
      <c r="B87" s="134"/>
      <c r="C87" s="134"/>
      <c r="D87" s="134"/>
      <c r="E87" s="134"/>
      <c r="F87" s="134"/>
      <c r="G87" s="134"/>
      <c r="H87" s="134"/>
      <c r="I87" s="161"/>
      <c r="J87" s="41"/>
    </row>
    <row r="88" spans="1:10" ht="50.1" customHeight="1" x14ac:dyDescent="0.25">
      <c r="A88" s="162" t="s">
        <v>207</v>
      </c>
      <c r="B88" s="163"/>
      <c r="C88" s="163"/>
      <c r="D88" s="163"/>
      <c r="E88" s="163"/>
      <c r="F88" s="163"/>
      <c r="G88" s="163"/>
      <c r="H88" s="163"/>
      <c r="I88" s="163"/>
      <c r="J88" s="164"/>
    </row>
    <row r="89" spans="1:10" ht="200.1" customHeight="1" thickBot="1" x14ac:dyDescent="0.3">
      <c r="A89" s="165"/>
      <c r="B89" s="166"/>
      <c r="C89" s="166"/>
      <c r="D89" s="166"/>
      <c r="E89" s="166"/>
      <c r="F89" s="166"/>
      <c r="G89" s="166"/>
      <c r="H89" s="166"/>
      <c r="I89" s="166"/>
      <c r="J89" s="167"/>
    </row>
    <row r="90" spans="1:10" ht="50.1" customHeight="1" x14ac:dyDescent="0.25">
      <c r="A90" s="162" t="s">
        <v>88</v>
      </c>
      <c r="B90" s="163"/>
      <c r="C90" s="163"/>
      <c r="D90" s="163"/>
      <c r="E90" s="163"/>
      <c r="F90" s="163"/>
      <c r="G90" s="163"/>
      <c r="H90" s="163"/>
      <c r="I90" s="163"/>
      <c r="J90" s="164"/>
    </row>
    <row r="91" spans="1:10" ht="200.1" customHeight="1" thickBot="1" x14ac:dyDescent="0.3">
      <c r="A91" s="165"/>
      <c r="B91" s="166"/>
      <c r="C91" s="166"/>
      <c r="D91" s="166"/>
      <c r="E91" s="166"/>
      <c r="F91" s="166"/>
      <c r="G91" s="166"/>
      <c r="H91" s="166"/>
      <c r="I91" s="166"/>
      <c r="J91" s="167"/>
    </row>
  </sheetData>
  <sheetProtection algorithmName="SHA-512" hashValue="g0N/X5fEz0uMyvFeOKD+eFGshLDCeOZwcSQ6sMl1VA2+dnJ/9F5mQ5dEhkA0Wc3C957x0FPU+NO659Hqnfmc1g==" saltValue="6zZLiwpFWzHaNDN29buJ/w==" spinCount="100000" sheet="1" objects="1" scenarios="1"/>
  <mergeCells count="131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5:H25"/>
    <mergeCell ref="A26:H26"/>
    <mergeCell ref="A27:H27"/>
    <mergeCell ref="A28:H28"/>
    <mergeCell ref="A29:H29"/>
    <mergeCell ref="A30:H30"/>
    <mergeCell ref="A20:I20"/>
    <mergeCell ref="A21:G21"/>
    <mergeCell ref="H21:J21"/>
    <mergeCell ref="A22:I22"/>
    <mergeCell ref="A23:H23"/>
    <mergeCell ref="A24:H24"/>
    <mergeCell ref="A36:I36"/>
    <mergeCell ref="A37:I37"/>
    <mergeCell ref="A38:I38"/>
    <mergeCell ref="A39:I39"/>
    <mergeCell ref="A40:I40"/>
    <mergeCell ref="A41:G41"/>
    <mergeCell ref="H41:J41"/>
    <mergeCell ref="A31:H31"/>
    <mergeCell ref="A32:H32"/>
    <mergeCell ref="A33:G33"/>
    <mergeCell ref="H33:J33"/>
    <mergeCell ref="A34:I34"/>
    <mergeCell ref="A35:I35"/>
    <mergeCell ref="A48:I48"/>
    <mergeCell ref="A49:I49"/>
    <mergeCell ref="A50:I50"/>
    <mergeCell ref="A51:I51"/>
    <mergeCell ref="A52:I52"/>
    <mergeCell ref="A53:I53"/>
    <mergeCell ref="A42:I42"/>
    <mergeCell ref="A43:I43"/>
    <mergeCell ref="A44:I44"/>
    <mergeCell ref="A45:I45"/>
    <mergeCell ref="A46:I46"/>
    <mergeCell ref="A47:I47"/>
    <mergeCell ref="A60:G60"/>
    <mergeCell ref="H60:J60"/>
    <mergeCell ref="A61:I61"/>
    <mergeCell ref="A62:F62"/>
    <mergeCell ref="G62:I62"/>
    <mergeCell ref="A63:F63"/>
    <mergeCell ref="G63:I63"/>
    <mergeCell ref="A54:I54"/>
    <mergeCell ref="A55:I55"/>
    <mergeCell ref="A56:I56"/>
    <mergeCell ref="A57:I57"/>
    <mergeCell ref="A58:I58"/>
    <mergeCell ref="A59:I59"/>
    <mergeCell ref="A67:I67"/>
    <mergeCell ref="A68:F68"/>
    <mergeCell ref="G68:I68"/>
    <mergeCell ref="A69:F69"/>
    <mergeCell ref="G69:I69"/>
    <mergeCell ref="A70:F70"/>
    <mergeCell ref="G70:I70"/>
    <mergeCell ref="A64:F64"/>
    <mergeCell ref="G64:I64"/>
    <mergeCell ref="A65:F65"/>
    <mergeCell ref="G65:I65"/>
    <mergeCell ref="A66:F66"/>
    <mergeCell ref="G66:I66"/>
    <mergeCell ref="A74:F74"/>
    <mergeCell ref="G74:I74"/>
    <mergeCell ref="A75:F75"/>
    <mergeCell ref="G75:I75"/>
    <mergeCell ref="A76:F76"/>
    <mergeCell ref="G76:I76"/>
    <mergeCell ref="A71:F71"/>
    <mergeCell ref="G71:I71"/>
    <mergeCell ref="A72:F72"/>
    <mergeCell ref="G72:I72"/>
    <mergeCell ref="A73:F73"/>
    <mergeCell ref="G73:I73"/>
    <mergeCell ref="A80:F80"/>
    <mergeCell ref="G80:I80"/>
    <mergeCell ref="A81:F81"/>
    <mergeCell ref="G81:I81"/>
    <mergeCell ref="A82:G82"/>
    <mergeCell ref="H82:J82"/>
    <mergeCell ref="A77:F77"/>
    <mergeCell ref="G77:I77"/>
    <mergeCell ref="A78:F78"/>
    <mergeCell ref="G78:I78"/>
    <mergeCell ref="A79:F79"/>
    <mergeCell ref="G79:I79"/>
    <mergeCell ref="A89:J89"/>
    <mergeCell ref="A90:J90"/>
    <mergeCell ref="A91:J91"/>
    <mergeCell ref="A83:I83"/>
    <mergeCell ref="A84:I84"/>
    <mergeCell ref="A85:I85"/>
    <mergeCell ref="A86:I86"/>
    <mergeCell ref="A87:I87"/>
    <mergeCell ref="A88:J88"/>
  </mergeCells>
  <conditionalFormatting sqref="C2:C3 J23:J32 J43:J52 J84:J87">
    <cfRule type="containsBlanks" dxfId="73" priority="21">
      <formula>LEN(TRIM(C2))=0</formula>
    </cfRule>
  </conditionalFormatting>
  <conditionalFormatting sqref="C6:C8">
    <cfRule type="containsBlanks" dxfId="72" priority="1">
      <formula>LEN(TRIM(C6))=0</formula>
    </cfRule>
  </conditionalFormatting>
  <conditionalFormatting sqref="E4:E5">
    <cfRule type="containsBlanks" dxfId="71" priority="16">
      <formula>LEN(TRIM(E4))=0</formula>
    </cfRule>
  </conditionalFormatting>
  <conditionalFormatting sqref="G2">
    <cfRule type="containsBlanks" dxfId="70" priority="18">
      <formula>LEN(TRIM(G2))=0</formula>
    </cfRule>
  </conditionalFormatting>
  <conditionalFormatting sqref="H3">
    <cfRule type="containsBlanks" dxfId="69" priority="19">
      <formula>LEN(TRIM(H3))=0</formula>
    </cfRule>
  </conditionalFormatting>
  <conditionalFormatting sqref="H6:H7">
    <cfRule type="containsBlanks" dxfId="68" priority="17">
      <formula>LEN(TRIM(H6))=0</formula>
    </cfRule>
  </conditionalFormatting>
  <conditionalFormatting sqref="H10">
    <cfRule type="containsText" dxfId="67" priority="22" operator="containsText" text="No cumple">
      <formula>NOT(ISERROR(SEARCH("No cumple",H10)))</formula>
    </cfRule>
    <cfRule type="containsText" dxfId="66" priority="23" operator="containsText" text="Cumple">
      <formula>NOT(ISERROR(SEARCH("Cumple",H10)))</formula>
    </cfRule>
  </conditionalFormatting>
  <conditionalFormatting sqref="H21">
    <cfRule type="containsText" dxfId="65" priority="10" operator="containsText" text="No cumple">
      <formula>NOT(ISERROR(SEARCH("No cumple",H21)))</formula>
    </cfRule>
    <cfRule type="containsText" dxfId="64" priority="11" operator="containsText" text="Cumple">
      <formula>NOT(ISERROR(SEARCH("Cumple",H21)))</formula>
    </cfRule>
  </conditionalFormatting>
  <conditionalFormatting sqref="H33">
    <cfRule type="containsText" dxfId="63" priority="8" operator="containsText" text="No cumple">
      <formula>NOT(ISERROR(SEARCH("No cumple",H33)))</formula>
    </cfRule>
    <cfRule type="containsText" dxfId="62" priority="9" operator="containsText" text="Cumple">
      <formula>NOT(ISERROR(SEARCH("Cumple",H33)))</formula>
    </cfRule>
  </conditionalFormatting>
  <conditionalFormatting sqref="H41">
    <cfRule type="containsText" dxfId="61" priority="6" operator="containsText" text="No cumple">
      <formula>NOT(ISERROR(SEARCH("No cumple",H41)))</formula>
    </cfRule>
    <cfRule type="containsText" dxfId="60" priority="7" operator="containsText" text="Cumple">
      <formula>NOT(ISERROR(SEARCH("Cumple",H41)))</formula>
    </cfRule>
  </conditionalFormatting>
  <conditionalFormatting sqref="H60">
    <cfRule type="containsText" dxfId="59" priority="4" operator="containsText" text="No cumple">
      <formula>NOT(ISERROR(SEARCH("No cumple",H60)))</formula>
    </cfRule>
    <cfRule type="containsText" dxfId="58" priority="5" operator="containsText" text="Cumple">
      <formula>NOT(ISERROR(SEARCH("Cumple",H60)))</formula>
    </cfRule>
  </conditionalFormatting>
  <conditionalFormatting sqref="H82">
    <cfRule type="containsText" dxfId="57" priority="2" operator="containsText" text="No cumple">
      <formula>NOT(ISERROR(SEARCH("No cumple",H82)))</formula>
    </cfRule>
    <cfRule type="containsText" dxfId="56" priority="3" operator="containsText" text="Cumple">
      <formula>NOT(ISERROR(SEARCH("Cumple",H82)))</formula>
    </cfRule>
  </conditionalFormatting>
  <conditionalFormatting sqref="J2">
    <cfRule type="containsBlanks" dxfId="55" priority="20">
      <formula>LEN(TRIM(J2))=0</formula>
    </cfRule>
  </conditionalFormatting>
  <conditionalFormatting sqref="J12:J20">
    <cfRule type="containsBlanks" dxfId="54" priority="15">
      <formula>LEN(TRIM(J12))=0</formula>
    </cfRule>
  </conditionalFormatting>
  <conditionalFormatting sqref="J35:J40">
    <cfRule type="containsBlanks" dxfId="53" priority="14">
      <formula>LEN(TRIM(J35))=0</formula>
    </cfRule>
  </conditionalFormatting>
  <conditionalFormatting sqref="J54:J59">
    <cfRule type="containsBlanks" dxfId="52" priority="13">
      <formula>LEN(TRIM(J54))=0</formula>
    </cfRule>
  </conditionalFormatting>
  <conditionalFormatting sqref="J62:J66 J68:J81">
    <cfRule type="containsBlanks" dxfId="51" priority="12">
      <formula>LEN(TRIM(J62))=0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DE EMERGENCIA RAJ SRPA&amp;R&amp;"Arial,Normal"&amp;10F1.A51.G27.P 
Versión 1 
Página &amp;P de &amp;N 
21/05/2024 
Clasificación de la Información 
Clasificada</oddHeader>
    <oddFooter>&amp;C&amp;G</oddFooter>
  </headerFooter>
  <rowBreaks count="2" manualBreakCount="2">
    <brk id="40" max="16383" man="1"/>
    <brk id="87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BD998DF-7EF9-4EAC-A4C7-CBCC2BD53500}">
          <x14:formula1>
            <xm:f>Tablas!$E$2:$E$4</xm:f>
          </x14:formula1>
          <xm:sqref>J54:J59 J12:J20 J23:J32 J35:J40 J43:J52 J84:J87 J62:J66 J68:J81</xm:sqref>
        </x14:dataValidation>
        <x14:dataValidation type="list" allowBlank="1" showInputMessage="1" showErrorMessage="1" xr:uid="{4D8FA5EA-955A-49A8-909A-C57219AA90F0}">
          <x14:formula1>
            <xm:f>Tablas!$H$2:$H$6</xm:f>
          </x14:formula1>
          <xm:sqref>C3:E3</xm:sqref>
        </x14:dataValidation>
        <x14:dataValidation type="list" allowBlank="1" showInputMessage="1" showErrorMessage="1" xr:uid="{063D7C76-F4AF-4FF4-8A92-F4116E359B76}">
          <x14:formula1>
            <xm:f>Tablas!$L$2:$L$9</xm:f>
          </x14:formula1>
          <xm:sqref>C7:E7</xm:sqref>
        </x14:dataValidation>
        <x14:dataValidation type="list" allowBlank="1" showInputMessage="1" showErrorMessage="1" xr:uid="{E154A834-03C4-4782-B783-70A6D808B96B}">
          <x14:formula1>
            <xm:f>Tablas!$K$2:$K$3</xm:f>
          </x14:formula1>
          <xm:sqref>H6:J6</xm:sqref>
        </x14:dataValidation>
        <x14:dataValidation type="list" allowBlank="1" showInputMessage="1" showErrorMessage="1" xr:uid="{CE81B265-D436-4475-BB64-807F70302AC0}">
          <x14:formula1>
            <xm:f>Tablas!$J$2:$J$7</xm:f>
          </x14:formula1>
          <xm:sqref>C6:E6</xm:sqref>
        </x14:dataValidation>
        <x14:dataValidation type="list" allowBlank="1" showInputMessage="1" showErrorMessage="1" xr:uid="{F9F1A9AE-8A46-4DF7-A11A-5E3AA518BAA4}">
          <x14:formula1>
            <xm:f>Tablas!$I$2:$I$5</xm:f>
          </x14:formula1>
          <xm:sqref>E4:J4</xm:sqref>
        </x14:dataValidation>
        <x14:dataValidation type="list" allowBlank="1" showInputMessage="1" showErrorMessage="1" xr:uid="{086F5038-A053-4EAB-B418-43939D7C1E99}">
          <x14:formula1>
            <xm:f>Tablas!$G$2:$G$3</xm:f>
          </x14:formula1>
          <xm:sqref>J2</xm:sqref>
        </x14:dataValidation>
        <x14:dataValidation type="list" allowBlank="1" showInputMessage="1" showErrorMessage="1" xr:uid="{46256879-D304-4328-82FE-01F42665B584}">
          <x14:formula1>
            <xm:f>Tablas!$C$2</xm:f>
          </x14:formula1>
          <xm:sqref>H13:I20 H85:I87 H36:I40 H44:I52 H63:H66 H68:H81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C29AE0-888C-408E-830F-8EE7A60113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876CA9-8C3B-4948-AD89-6959218743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2CF87F-E11F-4B88-AB26-9FF3BB10F50B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41</vt:i4>
      </vt:variant>
    </vt:vector>
  </HeadingPairs>
  <TitlesOfParts>
    <vt:vector size="54" baseType="lpstr">
      <vt:lpstr>ACTA</vt:lpstr>
      <vt:lpstr>Entrev.1</vt:lpstr>
      <vt:lpstr>Entrev.2</vt:lpstr>
      <vt:lpstr>Entrev.3</vt:lpstr>
      <vt:lpstr>Entrev.4</vt:lpstr>
      <vt:lpstr>Entrev.5</vt:lpstr>
      <vt:lpstr>Entrev.6</vt:lpstr>
      <vt:lpstr>Entrev.7</vt:lpstr>
      <vt:lpstr>Entrev.8</vt:lpstr>
      <vt:lpstr>Entrev.9</vt:lpstr>
      <vt:lpstr>Entrev.10</vt:lpstr>
      <vt:lpstr>Consolidado</vt:lpstr>
      <vt:lpstr>Tablas</vt:lpstr>
      <vt:lpstr>Entrev.1!_ftnref1</vt:lpstr>
      <vt:lpstr>Entrev.10!_ftnref1</vt:lpstr>
      <vt:lpstr>Entrev.2!_ftnref1</vt:lpstr>
      <vt:lpstr>Entrev.3!_ftnref1</vt:lpstr>
      <vt:lpstr>Entrev.4!_ftnref1</vt:lpstr>
      <vt:lpstr>Entrev.5!_ftnref1</vt:lpstr>
      <vt:lpstr>Entrev.6!_ftnref1</vt:lpstr>
      <vt:lpstr>Entrev.7!_ftnref1</vt:lpstr>
      <vt:lpstr>Entrev.8!_ftnref1</vt:lpstr>
      <vt:lpstr>Entrev.9!_ftnref1</vt:lpstr>
      <vt:lpstr>Entrev.1!_ftnref2</vt:lpstr>
      <vt:lpstr>Entrev.10!_ftnref2</vt:lpstr>
      <vt:lpstr>Entrev.2!_ftnref2</vt:lpstr>
      <vt:lpstr>Entrev.3!_ftnref2</vt:lpstr>
      <vt:lpstr>Entrev.4!_ftnref2</vt:lpstr>
      <vt:lpstr>Entrev.5!_ftnref2</vt:lpstr>
      <vt:lpstr>Entrev.6!_ftnref2</vt:lpstr>
      <vt:lpstr>Entrev.7!_ftnref2</vt:lpstr>
      <vt:lpstr>Entrev.8!_ftnref2</vt:lpstr>
      <vt:lpstr>Entrev.9!_ftnref2</vt:lpstr>
      <vt:lpstr>Entrev.1!_ftnref3</vt:lpstr>
      <vt:lpstr>Entrev.10!_ftnref3</vt:lpstr>
      <vt:lpstr>Entrev.2!_ftnref3</vt:lpstr>
      <vt:lpstr>Entrev.3!_ftnref3</vt:lpstr>
      <vt:lpstr>Entrev.4!_ftnref3</vt:lpstr>
      <vt:lpstr>Entrev.5!_ftnref3</vt:lpstr>
      <vt:lpstr>Entrev.6!_ftnref3</vt:lpstr>
      <vt:lpstr>Entrev.7!_ftnref3</vt:lpstr>
      <vt:lpstr>Entrev.8!_ftnref3</vt:lpstr>
      <vt:lpstr>Entrev.9!_ftnref3</vt:lpstr>
      <vt:lpstr>Entrev.1!_ftnref4</vt:lpstr>
      <vt:lpstr>Entrev.10!_ftnref4</vt:lpstr>
      <vt:lpstr>Entrev.2!_ftnref4</vt:lpstr>
      <vt:lpstr>Entrev.3!_ftnref4</vt:lpstr>
      <vt:lpstr>Entrev.4!_ftnref4</vt:lpstr>
      <vt:lpstr>Entrev.5!_ftnref4</vt:lpstr>
      <vt:lpstr>Entrev.6!_ftnref4</vt:lpstr>
      <vt:lpstr>Entrev.7!_ftnref4</vt:lpstr>
      <vt:lpstr>Entrev.8!_ftnref4</vt:lpstr>
      <vt:lpstr>Entrev.9!_ftnref4</vt:lpstr>
      <vt:lpstr>ACTA!Área_de_impresión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Andres Perez Soraca</dc:creator>
  <cp:lastModifiedBy>Cesar Augusto Rodriguez Chaparro</cp:lastModifiedBy>
  <cp:lastPrinted>2024-05-21T14:37:08Z</cp:lastPrinted>
  <dcterms:created xsi:type="dcterms:W3CDTF">2019-01-30T14:18:32Z</dcterms:created>
  <dcterms:modified xsi:type="dcterms:W3CDTF">2024-05-21T14:37:51Z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</Properties>
</file>