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E52F2BCB-5310-489B-8642-D4F0AFB12E91}" xr6:coauthVersionLast="47" xr6:coauthVersionMax="47" xr10:uidLastSave="{40797EE9-6923-491A-9BA6-564647957B6F}"/>
  <bookViews>
    <workbookView xWindow="-120" yWindow="-120" windowWidth="29040" windowHeight="15840" tabRatio="896" activeTab="11" xr2:uid="{00000000-000D-0000-FFFF-FFFF00000000}"/>
  </bookViews>
  <sheets>
    <sheet name="ACTA" sheetId="1" r:id="rId1"/>
    <sheet name="Entrev.1" sheetId="11" r:id="rId2"/>
    <sheet name="Entrev.2" sheetId="39" r:id="rId3"/>
    <sheet name="Entrev.3" sheetId="40" r:id="rId4"/>
    <sheet name="Entrev.4" sheetId="41" r:id="rId5"/>
    <sheet name="Entrev.5" sheetId="42" r:id="rId6"/>
    <sheet name="Entrev.6" sheetId="43" r:id="rId7"/>
    <sheet name="Entrev.7" sheetId="44" r:id="rId8"/>
    <sheet name="Entrev.8" sheetId="45" r:id="rId9"/>
    <sheet name="Entrev.9" sheetId="46" r:id="rId10"/>
    <sheet name="Entrev.10" sheetId="47" r:id="rId11"/>
    <sheet name="Consolidado" sheetId="5" r:id="rId12"/>
    <sheet name="Tablas" sheetId="4" state="hidden" r:id="rId13"/>
  </sheets>
  <externalReferences>
    <externalReference r:id="rId14"/>
    <externalReference r:id="rId15"/>
  </externalReferences>
  <definedNames>
    <definedName name="_ftn1" localSheetId="1">Entrev.1!#REF!</definedName>
    <definedName name="_ftn1" localSheetId="10">Entrev.10!#REF!</definedName>
    <definedName name="_ftn1" localSheetId="2">Entrev.2!#REF!</definedName>
    <definedName name="_ftn1" localSheetId="3">Entrev.3!#REF!</definedName>
    <definedName name="_ftn1" localSheetId="4">Entrev.4!#REF!</definedName>
    <definedName name="_ftn1" localSheetId="5">Entrev.5!#REF!</definedName>
    <definedName name="_ftn1" localSheetId="6">Entrev.6!#REF!</definedName>
    <definedName name="_ftn1" localSheetId="7">Entrev.7!#REF!</definedName>
    <definedName name="_ftn1" localSheetId="8">Entrev.8!#REF!</definedName>
    <definedName name="_ftn1" localSheetId="9">Entrev.9!#REF!</definedName>
    <definedName name="_ftn2" localSheetId="1">Entrev.1!#REF!</definedName>
    <definedName name="_ftn2" localSheetId="10">Entrev.10!#REF!</definedName>
    <definedName name="_ftn2" localSheetId="2">Entrev.2!#REF!</definedName>
    <definedName name="_ftn2" localSheetId="3">Entrev.3!#REF!</definedName>
    <definedName name="_ftn2" localSheetId="4">Entrev.4!#REF!</definedName>
    <definedName name="_ftn2" localSheetId="5">Entrev.5!#REF!</definedName>
    <definedName name="_ftn2" localSheetId="6">Entrev.6!#REF!</definedName>
    <definedName name="_ftn2" localSheetId="7">Entrev.7!#REF!</definedName>
    <definedName name="_ftn2" localSheetId="8">Entrev.8!#REF!</definedName>
    <definedName name="_ftn2" localSheetId="9">Entrev.9!#REF!</definedName>
    <definedName name="_ftn3" localSheetId="1">Entrev.1!#REF!</definedName>
    <definedName name="_ftn3" localSheetId="10">Entrev.10!#REF!</definedName>
    <definedName name="_ftn3" localSheetId="2">Entrev.2!#REF!</definedName>
    <definedName name="_ftn3" localSheetId="3">Entrev.3!#REF!</definedName>
    <definedName name="_ftn3" localSheetId="4">Entrev.4!#REF!</definedName>
    <definedName name="_ftn3" localSheetId="5">Entrev.5!#REF!</definedName>
    <definedName name="_ftn3" localSheetId="6">Entrev.6!#REF!</definedName>
    <definedName name="_ftn3" localSheetId="7">Entrev.7!#REF!</definedName>
    <definedName name="_ftn3" localSheetId="8">Entrev.8!#REF!</definedName>
    <definedName name="_ftn3" localSheetId="9">Entrev.9!#REF!</definedName>
    <definedName name="_ftn4" localSheetId="1">Entrev.1!#REF!</definedName>
    <definedName name="_ftn4" localSheetId="10">Entrev.10!#REF!</definedName>
    <definedName name="_ftn4" localSheetId="2">Entrev.2!#REF!</definedName>
    <definedName name="_ftn4" localSheetId="3">Entrev.3!#REF!</definedName>
    <definedName name="_ftn4" localSheetId="4">Entrev.4!#REF!</definedName>
    <definedName name="_ftn4" localSheetId="5">Entrev.5!#REF!</definedName>
    <definedName name="_ftn4" localSheetId="6">Entrev.6!#REF!</definedName>
    <definedName name="_ftn4" localSheetId="7">Entrev.7!#REF!</definedName>
    <definedName name="_ftn4" localSheetId="8">Entrev.8!#REF!</definedName>
    <definedName name="_ftn4" localSheetId="9">Entrev.9!#REF!</definedName>
    <definedName name="_ftnref1" localSheetId="1">Entrev.1!#REF!</definedName>
    <definedName name="_ftnref1" localSheetId="10">Entrev.10!#REF!</definedName>
    <definedName name="_ftnref1" localSheetId="2">Entrev.2!#REF!</definedName>
    <definedName name="_ftnref1" localSheetId="3">Entrev.3!#REF!</definedName>
    <definedName name="_ftnref1" localSheetId="4">Entrev.4!#REF!</definedName>
    <definedName name="_ftnref1" localSheetId="5">Entrev.5!#REF!</definedName>
    <definedName name="_ftnref1" localSheetId="6">Entrev.6!#REF!</definedName>
    <definedName name="_ftnref1" localSheetId="7">Entrev.7!#REF!</definedName>
    <definedName name="_ftnref1" localSheetId="8">Entrev.8!#REF!</definedName>
    <definedName name="_ftnref1" localSheetId="9">Entrev.9!#REF!</definedName>
    <definedName name="_ftnref2" localSheetId="1">Entrev.1!#REF!</definedName>
    <definedName name="_ftnref2" localSheetId="10">Entrev.10!#REF!</definedName>
    <definedName name="_ftnref2" localSheetId="2">Entrev.2!#REF!</definedName>
    <definedName name="_ftnref2" localSheetId="3">Entrev.3!#REF!</definedName>
    <definedName name="_ftnref2" localSheetId="4">Entrev.4!#REF!</definedName>
    <definedName name="_ftnref2" localSheetId="5">Entrev.5!#REF!</definedName>
    <definedName name="_ftnref2" localSheetId="6">Entrev.6!#REF!</definedName>
    <definedName name="_ftnref2" localSheetId="7">Entrev.7!#REF!</definedName>
    <definedName name="_ftnref2" localSheetId="8">Entrev.8!#REF!</definedName>
    <definedName name="_ftnref2" localSheetId="9">Entrev.9!#REF!</definedName>
    <definedName name="_ftnref3" localSheetId="1">Entrev.1!#REF!</definedName>
    <definedName name="_ftnref3" localSheetId="10">Entrev.10!#REF!</definedName>
    <definedName name="_ftnref3" localSheetId="2">Entrev.2!#REF!</definedName>
    <definedName name="_ftnref3" localSheetId="3">Entrev.3!#REF!</definedName>
    <definedName name="_ftnref3" localSheetId="4">Entrev.4!#REF!</definedName>
    <definedName name="_ftnref3" localSheetId="5">Entrev.5!#REF!</definedName>
    <definedName name="_ftnref3" localSheetId="6">Entrev.6!#REF!</definedName>
    <definedName name="_ftnref3" localSheetId="7">Entrev.7!#REF!</definedName>
    <definedName name="_ftnref3" localSheetId="8">Entrev.8!#REF!</definedName>
    <definedName name="_ftnref3" localSheetId="9">Entrev.9!#REF!</definedName>
    <definedName name="_ftnref4" localSheetId="1">Entrev.1!#REF!</definedName>
    <definedName name="_ftnref4" localSheetId="10">Entrev.10!#REF!</definedName>
    <definedName name="_ftnref4" localSheetId="2">Entrev.2!#REF!</definedName>
    <definedName name="_ftnref4" localSheetId="3">Entrev.3!#REF!</definedName>
    <definedName name="_ftnref4" localSheetId="4">Entrev.4!#REF!</definedName>
    <definedName name="_ftnref4" localSheetId="5">Entrev.5!#REF!</definedName>
    <definedName name="_ftnref4" localSheetId="6">Entrev.6!#REF!</definedName>
    <definedName name="_ftnref4" localSheetId="7">Entrev.7!#REF!</definedName>
    <definedName name="_ftnref4" localSheetId="8">Entrev.8!#REF!</definedName>
    <definedName name="_ftnref4" localSheetId="9">Entrev.9!#REF!</definedName>
    <definedName name="_xlnm.Print_Area" localSheetId="0">ACTA!$A$1:$K$42</definedName>
    <definedName name="Planes">[1]Parametros!#REF!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IU10" i="5"/>
  <c r="IT10" i="5"/>
  <c r="IS10" i="5"/>
  <c r="IR10" i="5"/>
  <c r="IQ10" i="5"/>
  <c r="IP10" i="5"/>
  <c r="IO10" i="5"/>
  <c r="IN10" i="5"/>
  <c r="IM10" i="5"/>
  <c r="IL10" i="5"/>
  <c r="IK10" i="5"/>
  <c r="IJ10" i="5"/>
  <c r="II10" i="5"/>
  <c r="IH10" i="5"/>
  <c r="IG10" i="5"/>
  <c r="IF10" i="5"/>
  <c r="IE10" i="5"/>
  <c r="ID10" i="5"/>
  <c r="HS10" i="5"/>
  <c r="HR10" i="5"/>
  <c r="HQ10" i="5"/>
  <c r="HP10" i="5"/>
  <c r="HO10" i="5"/>
  <c r="HN10" i="5"/>
  <c r="HM10" i="5"/>
  <c r="HL10" i="5"/>
  <c r="HK10" i="5"/>
  <c r="HJ10" i="5"/>
  <c r="HI10" i="5"/>
  <c r="HH10" i="5"/>
  <c r="GY10" i="5"/>
  <c r="GX10" i="5"/>
  <c r="GW10" i="5"/>
  <c r="GV10" i="5"/>
  <c r="GU10" i="5"/>
  <c r="GT10" i="5"/>
  <c r="GS10" i="5"/>
  <c r="GR10" i="5"/>
  <c r="GQ10" i="5"/>
  <c r="GP10" i="5"/>
  <c r="GO10" i="5"/>
  <c r="GN10" i="5"/>
  <c r="GE10" i="5"/>
  <c r="GD10" i="5"/>
  <c r="GC10" i="5"/>
  <c r="GB10" i="5"/>
  <c r="GA10" i="5"/>
  <c r="FZ10" i="5"/>
  <c r="FY10" i="5"/>
  <c r="FX10" i="5"/>
  <c r="FW10" i="5"/>
  <c r="FV10" i="5"/>
  <c r="FU10" i="5"/>
  <c r="FT10" i="5"/>
  <c r="FK10" i="5"/>
  <c r="FJ10" i="5"/>
  <c r="FI10" i="5"/>
  <c r="FH10" i="5"/>
  <c r="FG10" i="5"/>
  <c r="FF10" i="5"/>
  <c r="FE10" i="5"/>
  <c r="FD10" i="5"/>
  <c r="FC10" i="5"/>
  <c r="FB10" i="5"/>
  <c r="FA10" i="5"/>
  <c r="EZ10" i="5"/>
  <c r="EQ10" i="5"/>
  <c r="EP10" i="5"/>
  <c r="EO10" i="5"/>
  <c r="EN10" i="5"/>
  <c r="EM10" i="5"/>
  <c r="EL10" i="5"/>
  <c r="EK10" i="5"/>
  <c r="EJ10" i="5"/>
  <c r="EI10" i="5"/>
  <c r="EH10" i="5"/>
  <c r="EG10" i="5"/>
  <c r="EF10" i="5"/>
  <c r="DW10" i="5"/>
  <c r="DV10" i="5"/>
  <c r="DU10" i="5"/>
  <c r="DT10" i="5"/>
  <c r="DS10" i="5"/>
  <c r="DR10" i="5"/>
  <c r="DQ10" i="5"/>
  <c r="DP10" i="5"/>
  <c r="DO10" i="5"/>
  <c r="DN10" i="5"/>
  <c r="DM10" i="5"/>
  <c r="DL10" i="5"/>
  <c r="DC10" i="5"/>
  <c r="DB10" i="5"/>
  <c r="DA10" i="5"/>
  <c r="CZ10" i="5"/>
  <c r="CY10" i="5"/>
  <c r="CX10" i="5"/>
  <c r="CW10" i="5"/>
  <c r="CV10" i="5"/>
  <c r="CU10" i="5"/>
  <c r="CT10" i="5"/>
  <c r="CS10" i="5"/>
  <c r="CR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J30" i="1"/>
  <c r="J27" i="1"/>
  <c r="J24" i="1"/>
  <c r="J21" i="1"/>
  <c r="I30" i="1"/>
  <c r="I27" i="1"/>
  <c r="I24" i="1"/>
  <c r="I21" i="1"/>
  <c r="H30" i="1"/>
  <c r="H27" i="1"/>
  <c r="H24" i="1"/>
  <c r="H21" i="1"/>
  <c r="G30" i="1"/>
  <c r="G27" i="1"/>
  <c r="G24" i="1"/>
  <c r="G21" i="1"/>
  <c r="F30" i="1"/>
  <c r="F27" i="1"/>
  <c r="F24" i="1"/>
  <c r="F21" i="1"/>
  <c r="E30" i="1"/>
  <c r="E27" i="1"/>
  <c r="E24" i="1"/>
  <c r="E21" i="1"/>
  <c r="D30" i="1"/>
  <c r="D27" i="1"/>
  <c r="D21" i="1"/>
  <c r="C30" i="1"/>
  <c r="C27" i="1"/>
  <c r="C24" i="1"/>
  <c r="C21" i="1"/>
  <c r="B30" i="1"/>
  <c r="B27" i="1"/>
  <c r="B24" i="1"/>
  <c r="B21" i="1"/>
  <c r="H36" i="47"/>
  <c r="H32" i="47"/>
  <c r="H14" i="47"/>
  <c r="H10" i="47"/>
  <c r="H36" i="46"/>
  <c r="H32" i="46"/>
  <c r="H14" i="46"/>
  <c r="H10" i="46"/>
  <c r="H36" i="45"/>
  <c r="H32" i="45"/>
  <c r="H14" i="45"/>
  <c r="H10" i="45"/>
  <c r="H36" i="44"/>
  <c r="H32" i="44"/>
  <c r="H14" i="44"/>
  <c r="H10" i="44"/>
  <c r="H36" i="43"/>
  <c r="H32" i="43"/>
  <c r="H14" i="43"/>
  <c r="H10" i="43"/>
  <c r="H36" i="42"/>
  <c r="H32" i="42"/>
  <c r="H14" i="42"/>
  <c r="H10" i="42"/>
  <c r="H36" i="41"/>
  <c r="H32" i="41"/>
  <c r="H14" i="41"/>
  <c r="D24" i="1" s="1"/>
  <c r="H10" i="41"/>
  <c r="H36" i="40"/>
  <c r="H32" i="40"/>
  <c r="H14" i="40"/>
  <c r="H10" i="40"/>
  <c r="H36" i="39"/>
  <c r="H32" i="39"/>
  <c r="H14" i="39"/>
  <c r="H10" i="39"/>
  <c r="H14" i="11"/>
  <c r="H32" i="11" l="1"/>
  <c r="H10" i="11"/>
  <c r="H36" i="11"/>
  <c r="AU10" i="5"/>
  <c r="AT10" i="5"/>
  <c r="AS10" i="5"/>
  <c r="AR10" i="5"/>
  <c r="AQ10" i="5"/>
  <c r="AP10" i="5"/>
  <c r="AO10" i="5"/>
  <c r="AN10" i="5"/>
  <c r="AM10" i="5"/>
  <c r="AL10" i="5"/>
  <c r="AK10" i="5"/>
  <c r="AJ10" i="5"/>
  <c r="IV10" i="5"/>
  <c r="IW10" i="5"/>
  <c r="IX10" i="5"/>
  <c r="IY10" i="5"/>
  <c r="IZ10" i="5"/>
  <c r="JA10" i="5"/>
  <c r="JB10" i="5"/>
  <c r="JC10" i="5"/>
  <c r="JD10" i="5"/>
  <c r="JE10" i="5"/>
  <c r="JF10" i="5"/>
  <c r="JG10" i="5"/>
  <c r="JH10" i="5"/>
  <c r="JI10" i="5"/>
  <c r="JJ10" i="5"/>
  <c r="JK10" i="5"/>
  <c r="IC10" i="5"/>
  <c r="IB10" i="5"/>
  <c r="FQ10" i="5" l="1"/>
  <c r="DG10" i="5"/>
  <c r="GI10" i="5"/>
  <c r="EX10" i="5"/>
  <c r="CO10" i="5"/>
  <c r="HZ10" i="5"/>
  <c r="BS10" i="5"/>
  <c r="EU10" i="5"/>
  <c r="HW10" i="5"/>
  <c r="EC10" i="5"/>
  <c r="HE10" i="5"/>
  <c r="DJ10" i="5"/>
  <c r="CQ10" i="5"/>
  <c r="CM10" i="5"/>
  <c r="FO10" i="5"/>
  <c r="BU10" i="5"/>
  <c r="EW10" i="5"/>
  <c r="HY10" i="5"/>
  <c r="ED10" i="5"/>
  <c r="HF10" i="5"/>
  <c r="DK10" i="5"/>
  <c r="GM10" i="5"/>
  <c r="HG10" i="5"/>
  <c r="EE10" i="5"/>
  <c r="EA10" i="5"/>
  <c r="DI10" i="5"/>
  <c r="CP10" i="5"/>
  <c r="FR10" i="5"/>
  <c r="BW10" i="5"/>
  <c r="EY10" i="5"/>
  <c r="IA10" i="5"/>
  <c r="GK10" i="5"/>
  <c r="GL10" i="5"/>
  <c r="HC10" i="5"/>
  <c r="BV10" i="5"/>
  <c r="FS10" i="5"/>
  <c r="A30" i="1"/>
  <c r="A27" i="1"/>
  <c r="A24" i="1"/>
  <c r="A21" i="1"/>
  <c r="K28" i="1" l="1"/>
  <c r="AI10" i="5" s="1"/>
  <c r="BC10" i="5"/>
  <c r="K25" i="1"/>
  <c r="AH10" i="5" s="1"/>
  <c r="BB10" i="5"/>
  <c r="K22" i="1"/>
  <c r="AG10" i="5" s="1"/>
  <c r="BA10" i="5"/>
  <c r="K19" i="1"/>
  <c r="AY10" i="5"/>
  <c r="AE10" i="5" l="1"/>
  <c r="I1" i="1"/>
  <c r="C10" i="5"/>
  <c r="B10" i="5"/>
  <c r="AA10" i="5"/>
  <c r="Z10" i="5"/>
  <c r="JL10" i="5" l="1"/>
  <c r="V10" i="5"/>
  <c r="U10" i="5"/>
  <c r="S10" i="5"/>
  <c r="R10" i="5"/>
  <c r="P10" i="5"/>
  <c r="O10" i="5"/>
  <c r="A10" i="5" l="1"/>
  <c r="JM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<sst xmlns="http://schemas.openxmlformats.org/spreadsheetml/2006/main" count="1172" uniqueCount="187">
  <si>
    <t>Número de visita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</si>
  <si>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</si>
  <si>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</si>
  <si>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</si>
  <si>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</si>
  <si>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</si>
  <si>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</si>
  <si>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</si>
  <si>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</si>
  <si>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</si>
  <si>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</si>
  <si>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</si>
  <si>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</si>
  <si>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</si>
  <si>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</si>
  <si>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</si>
  <si>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</si>
  <si>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</si>
  <si>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</si>
  <si>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</si>
  <si>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</si>
  <si>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</si>
  <si>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</si>
  <si>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</si>
  <si>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</si>
  <si>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</si>
  <si>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</si>
  <si>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</si>
  <si>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Opciones</t>
  </si>
  <si>
    <t>Seleccionar</t>
  </si>
  <si>
    <t>Variable no aplica</t>
  </si>
  <si>
    <t>Cumple variable</t>
  </si>
  <si>
    <t>No cumple variable</t>
  </si>
  <si>
    <t>Cumplimiento</t>
  </si>
  <si>
    <t>Si</t>
  </si>
  <si>
    <t>No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</si>
  <si>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</si>
  <si>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</si>
  <si>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</si>
  <si>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</si>
  <si>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</si>
  <si>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</si>
  <si>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</si>
  <si>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</si>
  <si>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</si>
  <si>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CC</t>
  </si>
  <si>
    <t>Firma</t>
  </si>
  <si>
    <t>Teléfono</t>
  </si>
  <si>
    <t>Profesión</t>
  </si>
  <si>
    <t>1. Nombre</t>
  </si>
  <si>
    <t>2. Nombre</t>
  </si>
  <si>
    <t>3. Nombre</t>
  </si>
  <si>
    <t>4. Nombre</t>
  </si>
  <si>
    <t>Obligación</t>
  </si>
  <si>
    <t>Profesional 1 ICBF</t>
  </si>
  <si>
    <t>Profesional 2 ICBF</t>
  </si>
  <si>
    <t>Profesional 3 ICBF</t>
  </si>
  <si>
    <t>Profesional 4 ICBF</t>
  </si>
  <si>
    <t>Clasificación de la Información 
Clasificada</t>
  </si>
  <si>
    <t>Página 1 de 1</t>
  </si>
  <si>
    <t>Subdirección</t>
  </si>
  <si>
    <t>Tipo de discapacidad</t>
  </si>
  <si>
    <t>Fecha SECOP aprobación de la póliza</t>
  </si>
  <si>
    <t>Cargo del supervisor del contrato</t>
  </si>
  <si>
    <t>Porcentaje Global</t>
  </si>
  <si>
    <t>Rango</t>
  </si>
  <si>
    <t>Fecha de nacimiento</t>
  </si>
  <si>
    <t>No. SIM</t>
  </si>
  <si>
    <t>Sexo</t>
  </si>
  <si>
    <t>Nacionalidad</t>
  </si>
  <si>
    <t>Autoridad administrativa responsable</t>
  </si>
  <si>
    <t>Nombre autoridad administrativa responsable</t>
  </si>
  <si>
    <t>Escolaridad</t>
  </si>
  <si>
    <t>Discapacidad</t>
  </si>
  <si>
    <t>OBLIGACIONES - VARIABLES</t>
  </si>
  <si>
    <t xml:space="preserve">I. DOTACIÓN BÁSICA DE USUARIOS - DORMITORIO </t>
  </si>
  <si>
    <t xml:space="preserve">II. DOTACIÓN PERSONAL - ELEMENTOS </t>
  </si>
  <si>
    <t>Pregunte al usuario si cuenta diariamente con los elementos de uso común, siguientes:</t>
  </si>
  <si>
    <t>OBSERVACIONES GENERALES DEL PROFESIONAL
Registre las observaciones que tenga durante la aplicación de la entrevista.</t>
  </si>
  <si>
    <t>Autoridad administrativa</t>
  </si>
  <si>
    <t>Tipo Discapacidad</t>
  </si>
  <si>
    <t>Hombre</t>
  </si>
  <si>
    <t>Mujer</t>
  </si>
  <si>
    <t>Colombiano</t>
  </si>
  <si>
    <t>Venezolano</t>
  </si>
  <si>
    <t>Ecuatoriano</t>
  </si>
  <si>
    <t>Peruano</t>
  </si>
  <si>
    <t>Otro</t>
  </si>
  <si>
    <t>Comisario de familia</t>
  </si>
  <si>
    <t>Defensor de familia</t>
  </si>
  <si>
    <t>Primaria completa</t>
  </si>
  <si>
    <t>Primaria incompleta</t>
  </si>
  <si>
    <t>Secundaria incompleta</t>
  </si>
  <si>
    <t>Universitario</t>
  </si>
  <si>
    <t>Autoridad tradicional indígena</t>
  </si>
  <si>
    <t>Autoridad judicial</t>
  </si>
  <si>
    <t>Tecnológico</t>
  </si>
  <si>
    <t>Intelectual</t>
  </si>
  <si>
    <t>Psicosocial</t>
  </si>
  <si>
    <t>Visual</t>
  </si>
  <si>
    <t>Auditiva</t>
  </si>
  <si>
    <t>Sordoceguera</t>
  </si>
  <si>
    <t>Otra</t>
  </si>
  <si>
    <t>Múltiple</t>
  </si>
  <si>
    <t>Física</t>
  </si>
  <si>
    <t>¿Cuál?</t>
  </si>
  <si>
    <t>III. DOTACIÓN PERSONAL – CARACTERÍSTICAS</t>
  </si>
  <si>
    <t>Respuesta</t>
  </si>
  <si>
    <t>Tipo de documento de identidad</t>
  </si>
  <si>
    <t>Registro civil</t>
  </si>
  <si>
    <t>Tarjeta de identidad</t>
  </si>
  <si>
    <t>Sin documento</t>
  </si>
  <si>
    <t>Cedula de ciudadanía</t>
  </si>
  <si>
    <t>Sin Información</t>
  </si>
  <si>
    <t>Documento extranjería</t>
  </si>
  <si>
    <t>Entrevistado 1</t>
  </si>
  <si>
    <t>Entrevistado 2</t>
  </si>
  <si>
    <t>Entrevistado 3</t>
  </si>
  <si>
    <t>Entrevistado 4</t>
  </si>
  <si>
    <t>Entrevistado 5</t>
  </si>
  <si>
    <t>Entrevistado 6</t>
  </si>
  <si>
    <t>Entrevistado 7</t>
  </si>
  <si>
    <t>Entrevistado 8</t>
  </si>
  <si>
    <t>Entrevistado 9</t>
  </si>
  <si>
    <t>Entrevistado 10</t>
  </si>
  <si>
    <t>PROFESIONALES DEL ICBF QUE REALIZAN LAS ENTREVISTAS</t>
  </si>
  <si>
    <t>Fecha de aplicación (dd/mm/aaaa)</t>
  </si>
  <si>
    <t>Ciclo de entrevistas</t>
  </si>
  <si>
    <t>1 Ciclo</t>
  </si>
  <si>
    <t>2 Ciclo</t>
  </si>
  <si>
    <t>3 Ciclo</t>
  </si>
  <si>
    <t>4 Ciclo</t>
  </si>
  <si>
    <t>5 Ciclo</t>
  </si>
  <si>
    <t>6 Ciclo</t>
  </si>
  <si>
    <t>7 Ciclo</t>
  </si>
  <si>
    <t>8 Ciclo</t>
  </si>
  <si>
    <t>Fecha de ingreso</t>
  </si>
  <si>
    <t>Datos personales</t>
  </si>
  <si>
    <t>OBLIGACIONES</t>
  </si>
  <si>
    <t>Versión 1</t>
  </si>
  <si>
    <t>% Cumplimiento</t>
  </si>
  <si>
    <t>OBSERVACIONES GENERALES DEL NIÑO, NIÑA O ADOLESCENTE</t>
  </si>
  <si>
    <t>OBSERVACIONES GENERALES DEL PROFESIONAL</t>
  </si>
  <si>
    <t>Pregunte al adolescente o joven:</t>
  </si>
  <si>
    <t>Pregunte al adolescente o joven si la modalidad cuenta con:</t>
  </si>
  <si>
    <t>Pregunte al adolescente o joven</t>
  </si>
  <si>
    <t>El código de ética está expuesto o publicado en un lugar visible.</t>
  </si>
  <si>
    <t>Los profesionales de esta modalidad te han socializado el código de ética</t>
  </si>
  <si>
    <t>Te han informado que puedes denunciar las faltas al código de ética</t>
  </si>
  <si>
    <t>El talento humano te trata como lo establece el código de ética</t>
  </si>
  <si>
    <t>OBSERVACIONES GENERALES DEL ADOLESCENTE O JOVEN
Registre las observaciones, sugerencias o peticiones que tenga el adolescente o joven, durante la aplicación de la entrevista.</t>
  </si>
  <si>
    <t>V. DOTACIÓN ESCOLAR</t>
  </si>
  <si>
    <t>I. DOTACIÓN DE ASEO E HIGIENE</t>
  </si>
  <si>
    <t>III. VINCULACIÓN A ACTIVIDADES CULTURALES, RECREATIVAS Y DEPORTIVAS</t>
  </si>
  <si>
    <t>IV. CÓDIGO DE ÉTICA</t>
  </si>
  <si>
    <t xml:space="preserve">IV. CÓDIGO DE ÉTICA      </t>
  </si>
  <si>
    <t>Están disponibles los días de atención. 
Utilizados en dispensadores</t>
  </si>
  <si>
    <t>Jabón liquido</t>
  </si>
  <si>
    <t>Papel Higiénico</t>
  </si>
  <si>
    <t>Balones de futbol, basquetbol, o voleibol, según practica cultural o interés donde esté ubicado el servicio.</t>
  </si>
  <si>
    <t>PROCESO
PROTECCIÓN
ENTREVISTA
LIBERTAD ASISTIDA/VIGILADA SRPA</t>
  </si>
  <si>
    <t>ll. DOTACIÓN DE ELEMENTOS LÚDICO DEPORTIVOS Y CENTROS DE INTERÉS</t>
  </si>
  <si>
    <t>Elementos o materiales para actividades lúdicas, deportivas, recreativas, culturales, a considerarse según énfasis del PAI, características de la región y condiciones locativas. (Mesa de ping pon, billar, aros, lazos, pelotas, conos, entre otros).</t>
  </si>
  <si>
    <t>Papelógrafo 1</t>
  </si>
  <si>
    <t>Pinceles, tamaño 4</t>
  </si>
  <si>
    <t>Pinceles, tamaño 5</t>
  </si>
  <si>
    <t>Pinceles, tamaño 6</t>
  </si>
  <si>
    <t>Lápices No 2</t>
  </si>
  <si>
    <t>Vasos plásticos porta pinceles</t>
  </si>
  <si>
    <t>Taja lápiz</t>
  </si>
  <si>
    <t>Cajas de colores básicos por 12 unidades</t>
  </si>
  <si>
    <t>Cajas de crayones gruesos de diferentes colores</t>
  </si>
  <si>
    <t>Cajas de marcadores medianos de diferentes colores</t>
  </si>
  <si>
    <t>Tijeras plásticas punta redonda</t>
  </si>
  <si>
    <t>Cartulina Bristol de diferentes colores, por octavos</t>
  </si>
  <si>
    <t>Vinilos colores básicos (amarillo, azul. Rojo, blanco y negro)</t>
  </si>
  <si>
    <t>Papel silueta por octavos colores básicos (amarillo, azul, rojo, naranja, verde, violeta, blanco y negro).</t>
  </si>
  <si>
    <t>1 x 10</t>
  </si>
  <si>
    <t>1 x 50</t>
  </si>
  <si>
    <t>10 x 20</t>
  </si>
  <si>
    <t>40 x 20</t>
  </si>
  <si>
    <t>20 x 20</t>
  </si>
  <si>
    <t>30 x 20</t>
  </si>
  <si>
    <t>1 x 20</t>
  </si>
  <si>
    <t>Se desarrollan actividades artísticas, culturales, deportivas, recreativas de acuerdo con los intereses de los adolescentes jóvenes dos veces al año.</t>
  </si>
  <si>
    <t>Has podido participar en las actividades que se realizan en la modalidad.</t>
  </si>
  <si>
    <t>F1.A49.G27.P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</si>
</sst>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00000%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3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6" fillId="9" borderId="45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58" xfId="0" applyFont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6" fillId="9" borderId="46" xfId="0" applyFont="1" applyFill="1" applyBorder="1" applyAlignment="1">
      <alignment horizontal="center" vertical="center" wrapText="1"/>
    </xf>
    <xf numFmtId="0" fontId="6" fillId="9" borderId="47" xfId="0" applyFont="1" applyFill="1" applyBorder="1" applyAlignment="1">
      <alignment horizontal="center" vertical="center" wrapText="1"/>
    </xf>
    <xf numFmtId="0" fontId="6" fillId="9" borderId="48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2" fontId="2" fillId="0" borderId="29" xfId="1" applyFont="1" applyBorder="1" applyAlignment="1">
      <alignment horizontal="center" vertical="center"/>
    </xf>
    <xf numFmtId="42" fontId="2" fillId="0" borderId="30" xfId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9" fillId="0" borderId="33" xfId="0" applyNumberFormat="1" applyFont="1" applyBorder="1" applyAlignment="1">
      <alignment horizontal="center" vertical="center"/>
    </xf>
    <xf numFmtId="10" fontId="9" fillId="0" borderId="42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0" fillId="3" borderId="30" xfId="0" applyFill="1" applyBorder="1" applyAlignment="1">
      <alignment horizontal="left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0" fillId="10" borderId="22" xfId="0" applyFont="1" applyFill="1" applyBorder="1" applyAlignment="1">
      <alignment horizontal="center" vertical="center" wrapText="1"/>
    </xf>
    <xf numFmtId="0" fontId="10" fillId="10" borderId="4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0" fillId="10" borderId="41" xfId="0" applyFont="1" applyFill="1" applyBorder="1" applyAlignment="1">
      <alignment horizontal="center" vertical="center" wrapText="1"/>
    </xf>
    <xf numFmtId="0" fontId="10" fillId="10" borderId="35" xfId="0" applyFont="1" applyFill="1" applyBorder="1" applyAlignment="1">
      <alignment horizontal="center" vertical="center" wrapText="1"/>
    </xf>
    <xf numFmtId="0" fontId="10" fillId="10" borderId="36" xfId="0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0" fontId="0" fillId="3" borderId="38" xfId="0" applyFill="1" applyBorder="1" applyAlignment="1">
      <alignment horizontal="left" vertical="center" wrapText="1"/>
    </xf>
    <xf numFmtId="0" fontId="0" fillId="3" borderId="26" xfId="0" applyFill="1" applyBorder="1" applyAlignment="1">
      <alignment horizontal="left" vertical="center" wrapText="1"/>
    </xf>
    <xf numFmtId="0" fontId="0" fillId="3" borderId="37" xfId="0" applyFill="1" applyBorder="1" applyAlignment="1">
      <alignment horizontal="left" vertical="center" wrapText="1"/>
    </xf>
    <xf numFmtId="0" fontId="0" fillId="8" borderId="55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0" fillId="8" borderId="56" xfId="0" applyFill="1" applyBorder="1" applyAlignment="1">
      <alignment horizontal="center" vertical="center" wrapText="1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0" fillId="3" borderId="27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left" vertical="center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40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/>
    </xf>
    <xf numFmtId="0" fontId="1" fillId="11" borderId="28" xfId="0" applyFont="1" applyFill="1" applyBorder="1" applyAlignment="1">
      <alignment horizontal="center" vertical="center"/>
    </xf>
    <xf numFmtId="0" fontId="1" fillId="11" borderId="2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204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GridLines="0" view="pageBreakPreview" zoomScale="90" zoomScaleNormal="100" zoomScaleSheetLayoutView="90" workbookViewId="0">
      <selection activeCell="C1" sqref="C1"/>
    </sheetView>
  </sheetViews>
  <sheetFormatPr baseColWidth="10" defaultColWidth="14.7109375" defaultRowHeight="15" customHeight="1" x14ac:dyDescent="0.2"/>
  <cols>
    <col min="1" max="11" width="15.7109375" style="2" customWidth="1"/>
    <col min="12" max="16384" width="14.7109375" style="1"/>
  </cols>
  <sheetData>
    <row r="1" spans="1:14" ht="30.75" customHeight="1" thickBot="1" x14ac:dyDescent="0.25">
      <c r="A1" s="113" t="s">
        <v>126</v>
      </c>
      <c r="B1" s="114"/>
      <c r="C1" s="34"/>
      <c r="D1" s="40" t="s">
        <v>127</v>
      </c>
      <c r="E1" s="33"/>
      <c r="F1" s="32" t="s">
        <v>23</v>
      </c>
      <c r="G1" s="26"/>
      <c r="H1" s="31" t="s">
        <v>140</v>
      </c>
      <c r="I1" s="119" t="str">
        <f>+IF(OR(K19="",K22="",K25="",K28=""),"",(1-COUNTIF(K19:K30,"No cumple")/(4-COUNTIF(K19:K30,"No aplica"))))</f>
        <v/>
      </c>
      <c r="J1" s="120"/>
      <c r="K1" s="121"/>
      <c r="N1" s="30"/>
    </row>
    <row r="2" spans="1:14" ht="15" customHeight="1" x14ac:dyDescent="0.2">
      <c r="A2" s="106" t="s">
        <v>1</v>
      </c>
      <c r="B2" s="107"/>
      <c r="C2" s="107"/>
      <c r="D2" s="107"/>
      <c r="E2" s="107"/>
      <c r="F2" s="107"/>
      <c r="G2" s="107"/>
      <c r="H2" s="107"/>
      <c r="I2" s="107"/>
      <c r="J2" s="108"/>
      <c r="K2" s="109"/>
    </row>
    <row r="3" spans="1:14" ht="15" customHeight="1" x14ac:dyDescent="0.2">
      <c r="A3" s="65" t="s">
        <v>2</v>
      </c>
      <c r="B3" s="66"/>
      <c r="C3" s="66" t="s">
        <v>3</v>
      </c>
      <c r="D3" s="66"/>
      <c r="E3" s="66"/>
      <c r="F3" s="66"/>
      <c r="G3" s="66"/>
      <c r="H3" s="66"/>
      <c r="I3" s="66" t="s">
        <v>4</v>
      </c>
      <c r="J3" s="67"/>
      <c r="K3" s="68"/>
    </row>
    <row r="4" spans="1:14" ht="20.100000000000001" customHeight="1" x14ac:dyDescent="0.2">
      <c r="A4" s="115" t="str">
        <f>+IFERROR(VLOOKUP(G1,[2]Directorio!$B$2:$Z$1100,2,FALSE),"")</f>
        <v/>
      </c>
      <c r="B4" s="116"/>
      <c r="C4" s="116" t="str">
        <f>+IFERROR(VLOOKUP(G1,[2]Directorio!$B$2:$Z$1100,3,FALSE),"")</f>
        <v/>
      </c>
      <c r="D4" s="116"/>
      <c r="E4" s="116"/>
      <c r="F4" s="116"/>
      <c r="G4" s="116"/>
      <c r="H4" s="116"/>
      <c r="I4" s="116" t="str">
        <f>+IFERROR(VLOOKUP(G1,[2]Directorio!$B$2:$Z$1100,4,FALSE),"")</f>
        <v/>
      </c>
      <c r="J4" s="117"/>
      <c r="K4" s="118"/>
    </row>
    <row r="5" spans="1:14" ht="15" customHeight="1" x14ac:dyDescent="0.2">
      <c r="A5" s="65" t="s">
        <v>6</v>
      </c>
      <c r="B5" s="66"/>
      <c r="C5" s="66"/>
      <c r="D5" s="66"/>
      <c r="E5" s="66" t="s">
        <v>5</v>
      </c>
      <c r="F5" s="66"/>
      <c r="G5" s="66"/>
      <c r="H5" s="66"/>
      <c r="I5" s="66"/>
      <c r="J5" s="67"/>
      <c r="K5" s="68"/>
    </row>
    <row r="6" spans="1:14" ht="15" customHeight="1" x14ac:dyDescent="0.2">
      <c r="A6" s="83" t="str">
        <f>+IFERROR(VLOOKUP(G1,[2]Directorio!$B$2:$Z$1100,5,FALSE),"")</f>
        <v/>
      </c>
      <c r="B6" s="84"/>
      <c r="C6" s="84"/>
      <c r="D6" s="84"/>
      <c r="E6" s="84" t="str">
        <f>+IFERROR(VLOOKUP(G1,[2]Directorio!$B$2:$Z$1100,6,FALSE),"")</f>
        <v/>
      </c>
      <c r="F6" s="84"/>
      <c r="G6" s="84"/>
      <c r="H6" s="84"/>
      <c r="I6" s="84"/>
      <c r="J6" s="85"/>
      <c r="K6" s="86"/>
    </row>
    <row r="7" spans="1:14" ht="15" customHeight="1" x14ac:dyDescent="0.2">
      <c r="A7" s="65" t="s">
        <v>7</v>
      </c>
      <c r="B7" s="66"/>
      <c r="C7" s="66"/>
      <c r="D7" s="66"/>
      <c r="E7" s="66" t="s">
        <v>8</v>
      </c>
      <c r="F7" s="66"/>
      <c r="G7" s="66"/>
      <c r="H7" s="66" t="s">
        <v>9</v>
      </c>
      <c r="I7" s="66"/>
      <c r="J7" s="67"/>
      <c r="K7" s="68"/>
    </row>
    <row r="8" spans="1:14" ht="15" customHeight="1" x14ac:dyDescent="0.2">
      <c r="A8" s="83" t="str">
        <f>+IFERROR(VLOOKUP(G1,[2]Directorio!$B$2:$Z$1100,7,FALSE),"")</f>
        <v/>
      </c>
      <c r="B8" s="84"/>
      <c r="C8" s="84"/>
      <c r="D8" s="84"/>
      <c r="E8" s="84" t="str">
        <f>+IFERROR(VLOOKUP(G1,[2]Directorio!$B$2:$Z$1100,8,FALSE),"")</f>
        <v/>
      </c>
      <c r="F8" s="84"/>
      <c r="G8" s="84"/>
      <c r="H8" s="84" t="str">
        <f>+IFERROR(VLOOKUP(G1,[2]Directorio!$B$2:$Z$1100,9,FALSE),"")</f>
        <v/>
      </c>
      <c r="I8" s="84"/>
      <c r="J8" s="85"/>
      <c r="K8" s="86"/>
    </row>
    <row r="9" spans="1:14" ht="15" customHeight="1" x14ac:dyDescent="0.2">
      <c r="A9" s="65" t="s">
        <v>10</v>
      </c>
      <c r="B9" s="66"/>
      <c r="C9" s="66"/>
      <c r="D9" s="66" t="s">
        <v>11</v>
      </c>
      <c r="E9" s="66"/>
      <c r="F9" s="66"/>
      <c r="G9" s="66" t="s">
        <v>12</v>
      </c>
      <c r="H9" s="66"/>
      <c r="I9" s="66"/>
      <c r="J9" s="67"/>
      <c r="K9" s="68"/>
    </row>
    <row r="10" spans="1:14" ht="30" customHeight="1" thickBot="1" x14ac:dyDescent="0.25">
      <c r="A10" s="95" t="str">
        <f>+IFERROR(VLOOKUP(G1,[2]Directorio!$B$2:$Z$1100,10,FALSE),"")</f>
        <v/>
      </c>
      <c r="B10" s="96"/>
      <c r="C10" s="96"/>
      <c r="D10" s="96" t="str">
        <f>+IFERROR(VLOOKUP(G1,[2]Directorio!$B$2:$Z$1100,11,FALSE),"")</f>
        <v/>
      </c>
      <c r="E10" s="96"/>
      <c r="F10" s="96"/>
      <c r="G10" s="97" t="str">
        <f>+IFERROR(VLOOKUP(G1,[2]Directorio!$B$2:$Z$1100,12,FALSE),"")</f>
        <v/>
      </c>
      <c r="H10" s="97"/>
      <c r="I10" s="97"/>
      <c r="J10" s="98"/>
      <c r="K10" s="99"/>
    </row>
    <row r="11" spans="1:14" ht="15" customHeight="1" x14ac:dyDescent="0.2">
      <c r="A11" s="106" t="s">
        <v>13</v>
      </c>
      <c r="B11" s="107"/>
      <c r="C11" s="107"/>
      <c r="D11" s="107"/>
      <c r="E11" s="107"/>
      <c r="F11" s="107"/>
      <c r="G11" s="107"/>
      <c r="H11" s="107"/>
      <c r="I11" s="107"/>
      <c r="J11" s="108"/>
      <c r="K11" s="109"/>
    </row>
    <row r="12" spans="1:14" ht="15" customHeight="1" x14ac:dyDescent="0.2">
      <c r="A12" s="28" t="s">
        <v>60</v>
      </c>
      <c r="B12" s="66" t="s">
        <v>14</v>
      </c>
      <c r="C12" s="66"/>
      <c r="D12" s="66"/>
      <c r="E12" s="67" t="s">
        <v>15</v>
      </c>
      <c r="F12" s="88"/>
      <c r="G12" s="67" t="s">
        <v>16</v>
      </c>
      <c r="H12" s="88"/>
      <c r="I12" s="67" t="s">
        <v>61</v>
      </c>
      <c r="J12" s="91"/>
      <c r="K12" s="92"/>
    </row>
    <row r="13" spans="1:14" ht="15" customHeight="1" x14ac:dyDescent="0.2">
      <c r="A13" s="27" t="str">
        <f>+IFERROR(VLOOKUP(G1,[2]Directorio!$B$2:$Z$1100,13,FALSE),"")</f>
        <v/>
      </c>
      <c r="B13" s="84" t="str">
        <f>+IFERROR(VLOOKUP(G1,[2]Directorio!$B$2:$Z$1100,14,FALSE),"")</f>
        <v/>
      </c>
      <c r="C13" s="84"/>
      <c r="D13" s="84"/>
      <c r="E13" s="85" t="str">
        <f>+IFERROR(VLOOKUP(G1,[2]Directorio!$B$2:$Z$1100,15,FALSE),"")</f>
        <v/>
      </c>
      <c r="F13" s="90"/>
      <c r="G13" s="85" t="str">
        <f>+IFERROR(VLOOKUP(G1,[2]Directorio!$B$2:$Z$1100,16,FALSE),"")</f>
        <v/>
      </c>
      <c r="H13" s="90"/>
      <c r="I13" s="85" t="str">
        <f>+IFERROR(VLOOKUP(G1,[2]Directorio!$B$2:$Z$1100,17,FALSE),"")</f>
        <v/>
      </c>
      <c r="J13" s="93"/>
      <c r="K13" s="94"/>
    </row>
    <row r="14" spans="1:14" ht="15" customHeight="1" x14ac:dyDescent="0.2">
      <c r="A14" s="87" t="s">
        <v>17</v>
      </c>
      <c r="B14" s="88"/>
      <c r="C14" s="67" t="s">
        <v>18</v>
      </c>
      <c r="D14" s="88"/>
      <c r="E14" s="110" t="s">
        <v>62</v>
      </c>
      <c r="F14" s="111"/>
      <c r="G14" s="66" t="s">
        <v>19</v>
      </c>
      <c r="H14" s="66"/>
      <c r="I14" s="66" t="s">
        <v>20</v>
      </c>
      <c r="J14" s="67"/>
      <c r="K14" s="68"/>
    </row>
    <row r="15" spans="1:14" ht="15" customHeight="1" x14ac:dyDescent="0.2">
      <c r="A15" s="89" t="str">
        <f>+IFERROR(VLOOKUP(G1,[2]Directorio!$B$2:$Z$1100,18,FALSE),"")</f>
        <v/>
      </c>
      <c r="B15" s="90"/>
      <c r="C15" s="85" t="str">
        <f>+IFERROR(VLOOKUP(G1,[2]Directorio!$B$2:$Z$1100,19,FALSE),"")</f>
        <v/>
      </c>
      <c r="D15" s="90"/>
      <c r="E15" s="70" t="str">
        <f>+IFERROR(VLOOKUP(G1,[2]Directorio!$B$2:$Z$1100,20,FALSE),"")</f>
        <v/>
      </c>
      <c r="F15" s="112"/>
      <c r="G15" s="69" t="str">
        <f>+IFERROR(VLOOKUP(G1,[2]Directorio!$B$2:$Z$1100,21,FALSE),"")</f>
        <v/>
      </c>
      <c r="H15" s="69"/>
      <c r="I15" s="69" t="str">
        <f>+IFERROR(VLOOKUP(G1,[2]Directorio!$B$2:$Z$1100,22,FALSE),"")</f>
        <v/>
      </c>
      <c r="J15" s="70"/>
      <c r="K15" s="71"/>
    </row>
    <row r="16" spans="1:14" ht="15" customHeight="1" x14ac:dyDescent="0.2">
      <c r="A16" s="87" t="s">
        <v>21</v>
      </c>
      <c r="B16" s="88"/>
      <c r="C16" s="67" t="s">
        <v>22</v>
      </c>
      <c r="D16" s="91"/>
      <c r="E16" s="91"/>
      <c r="F16" s="91"/>
      <c r="G16" s="88"/>
      <c r="H16" s="67" t="s">
        <v>63</v>
      </c>
      <c r="I16" s="91"/>
      <c r="J16" s="91"/>
      <c r="K16" s="92"/>
    </row>
    <row r="17" spans="1:11" ht="15" customHeight="1" thickBot="1" x14ac:dyDescent="0.25">
      <c r="A17" s="100" t="str">
        <f>+IFERROR(VLOOKUP(G1,[2]Directorio!$B$2:$Z$1100,23,FALSE),"")</f>
        <v/>
      </c>
      <c r="B17" s="101"/>
      <c r="C17" s="102" t="str">
        <f>+IFERROR(VLOOKUP(G1,[2]Directorio!$B$2:$Z$1100,24,FALSE),"")</f>
        <v/>
      </c>
      <c r="D17" s="103"/>
      <c r="E17" s="103"/>
      <c r="F17" s="103"/>
      <c r="G17" s="104"/>
      <c r="H17" s="102" t="str">
        <f>+IFERROR(VLOOKUP(G1,[2]Directorio!$B$2:$Z$1100,25,FALSE),"")</f>
        <v/>
      </c>
      <c r="I17" s="103"/>
      <c r="J17" s="103"/>
      <c r="K17" s="105"/>
    </row>
    <row r="18" spans="1:11" ht="18" customHeight="1" thickBot="1" x14ac:dyDescent="0.25">
      <c r="A18" s="76" t="s">
        <v>138</v>
      </c>
      <c r="B18" s="77"/>
      <c r="C18" s="77"/>
      <c r="D18" s="77"/>
      <c r="E18" s="77"/>
      <c r="F18" s="77"/>
      <c r="G18" s="77"/>
      <c r="H18" s="77"/>
      <c r="I18" s="77"/>
      <c r="J18" s="77"/>
      <c r="K18" s="52" t="s">
        <v>33</v>
      </c>
    </row>
    <row r="19" spans="1:11" ht="30" customHeight="1" x14ac:dyDescent="0.2">
      <c r="A19" s="81" t="s">
        <v>152</v>
      </c>
      <c r="B19" s="82"/>
      <c r="C19" s="82"/>
      <c r="D19" s="82"/>
      <c r="E19" s="82"/>
      <c r="F19" s="82"/>
      <c r="G19" s="82"/>
      <c r="H19" s="82"/>
      <c r="I19" s="82"/>
      <c r="J19" s="82"/>
      <c r="K19" s="78" t="str">
        <f>+IF(AND(A21="",B21="",C21="",D21="",E21="",F21="",G21="",H21="",I21="",J21=""),"",IF(OR(A21="No cumple",B21="No cumple",C21="No cumple",D21="No cumple",E21="No cumple",F21="No cumple",G21="No cumple",H21="No cumple",I21="No cumple",J21="No cumple"),"No cumple",IF(OR(A21="Cumple",B21="Cumple",C21="Cumple",D21="Cumple",E21="Cumple",F21="Cumple",G21="Cumple",H21="Cumple",I21="Cumple",J21="Cumple"),"Cumple","No aplica")))</f>
        <v/>
      </c>
    </row>
    <row r="20" spans="1:11" ht="12.75" customHeight="1" x14ac:dyDescent="0.2">
      <c r="A20" s="46" t="s">
        <v>115</v>
      </c>
      <c r="B20" s="47" t="s">
        <v>116</v>
      </c>
      <c r="C20" s="47" t="s">
        <v>117</v>
      </c>
      <c r="D20" s="47" t="s">
        <v>118</v>
      </c>
      <c r="E20" s="47" t="s">
        <v>119</v>
      </c>
      <c r="F20" s="47" t="s">
        <v>120</v>
      </c>
      <c r="G20" s="47" t="s">
        <v>121</v>
      </c>
      <c r="H20" s="47" t="s">
        <v>122</v>
      </c>
      <c r="I20" s="47" t="s">
        <v>123</v>
      </c>
      <c r="J20" s="48" t="s">
        <v>124</v>
      </c>
      <c r="K20" s="79"/>
    </row>
    <row r="21" spans="1:11" ht="20.100000000000001" customHeight="1" thickBot="1" x14ac:dyDescent="0.25">
      <c r="A21" s="49" t="str">
        <f>+IF(Entrev.1!H10="Valide todas las variables","",Entrev.1!H10)</f>
        <v/>
      </c>
      <c r="B21" s="50" t="str">
        <f>+IF(Entrev.2!H10="Valide todas las variables","",Entrev.2!H10)</f>
        <v/>
      </c>
      <c r="C21" s="50" t="str">
        <f>+IF(Entrev.3!H10="Valide todas las variables","",Entrev.3!H10)</f>
        <v/>
      </c>
      <c r="D21" s="50" t="str">
        <f>+IF(Entrev.4!H10="Valide todas las variables","",Entrev.4!H10)</f>
        <v/>
      </c>
      <c r="E21" s="50" t="str">
        <f>+IF(Entrev.5!H10="Valide todas las variables","",Entrev.5!H10)</f>
        <v/>
      </c>
      <c r="F21" s="50" t="str">
        <f>+IF(Entrev.6!H10="Valide todas las variables","",Entrev.6!H10)</f>
        <v/>
      </c>
      <c r="G21" s="50" t="str">
        <f>+IF(Entrev.7!H10="Valide todas las variables","",Entrev.7!H10)</f>
        <v/>
      </c>
      <c r="H21" s="50" t="str">
        <f>+IF(Entrev.8!H10="Valide todas las variables","",Entrev.8!H10)</f>
        <v/>
      </c>
      <c r="I21" s="50" t="str">
        <f>+IF(Entrev.9!H10="Valide todas las variables","",Entrev.9!H10)</f>
        <v/>
      </c>
      <c r="J21" s="51" t="str">
        <f>+IF(Entrev.10!H10="Valide todas las variables","",Entrev.10!H10)</f>
        <v/>
      </c>
      <c r="K21" s="80"/>
    </row>
    <row r="22" spans="1:11" ht="30" customHeight="1" x14ac:dyDescent="0.2">
      <c r="A22" s="81" t="s">
        <v>161</v>
      </c>
      <c r="B22" s="82"/>
      <c r="C22" s="82"/>
      <c r="D22" s="82"/>
      <c r="E22" s="82"/>
      <c r="F22" s="82"/>
      <c r="G22" s="82"/>
      <c r="H22" s="82"/>
      <c r="I22" s="82"/>
      <c r="J22" s="82"/>
      <c r="K22" s="78" t="str">
        <f>+IF(AND(A24="",B24="",C24="",D24="",E24="",F24="",G24="",H24="",I24="",J24=""),"",IF(OR(A24="No cumple",B24="No cumple",C24="No cumple",D24="No cumple",E24="No cumple",F24="No cumple",G24="No cumple",H24="No cumple",I24="No cumple",J24="No cumple"),"No cumple",IF(OR(A24="Cumple",B24="Cumple",C24="Cumple",D24="Cumple",E24="Cumple",F24="Cumple",G24="Cumple",H24="Cumple",I24="Cumple",J24="Cumple"),"Cumple","No aplica")))</f>
        <v/>
      </c>
    </row>
    <row r="23" spans="1:11" ht="12.75" customHeight="1" x14ac:dyDescent="0.2">
      <c r="A23" s="46" t="s">
        <v>115</v>
      </c>
      <c r="B23" s="47" t="s">
        <v>116</v>
      </c>
      <c r="C23" s="47" t="s">
        <v>117</v>
      </c>
      <c r="D23" s="47" t="s">
        <v>118</v>
      </c>
      <c r="E23" s="47" t="s">
        <v>119</v>
      </c>
      <c r="F23" s="47" t="s">
        <v>120</v>
      </c>
      <c r="G23" s="47" t="s">
        <v>121</v>
      </c>
      <c r="H23" s="47" t="s">
        <v>122</v>
      </c>
      <c r="I23" s="47" t="s">
        <v>123</v>
      </c>
      <c r="J23" s="48" t="s">
        <v>124</v>
      </c>
      <c r="K23" s="79"/>
    </row>
    <row r="24" spans="1:11" ht="20.100000000000001" customHeight="1" thickBot="1" x14ac:dyDescent="0.25">
      <c r="A24" s="49" t="str">
        <f>+IF(Entrev.1!H14="Valide todas las variables","",Entrev.1!H14)</f>
        <v/>
      </c>
      <c r="B24" s="50" t="str">
        <f>+IF(Entrev.2!H14="Valide todas las variables","",Entrev.2!H14)</f>
        <v/>
      </c>
      <c r="C24" s="50" t="str">
        <f>+IF(Entrev.3!H14="Valide todas las variables","",Entrev.3!H14)</f>
        <v/>
      </c>
      <c r="D24" s="50" t="str">
        <f>+IF(Entrev.4!H14="Valide todas las variables","",Entrev.4!H14)</f>
        <v/>
      </c>
      <c r="E24" s="50" t="str">
        <f>+IF(Entrev.5!H14="Valide todas las variables","",Entrev.5!H14)</f>
        <v/>
      </c>
      <c r="F24" s="50" t="str">
        <f>+IF(Entrev.6!H14="Valide todas las variables","",Entrev.6!H14)</f>
        <v/>
      </c>
      <c r="G24" s="50" t="str">
        <f>+IF(Entrev.7!H14="Valide todas las variables","",Entrev.7!H14)</f>
        <v/>
      </c>
      <c r="H24" s="50" t="str">
        <f>+IF(Entrev.8!H14="Valide todas las variables","",Entrev.8!H14)</f>
        <v/>
      </c>
      <c r="I24" s="50" t="str">
        <f>+IF(Entrev.9!H14="Valide todas las variables","",Entrev.9!H14)</f>
        <v/>
      </c>
      <c r="J24" s="51" t="str">
        <f>+IF(Entrev.10!H14="Valide todas las variables","",Entrev.10!H14)</f>
        <v/>
      </c>
      <c r="K24" s="80"/>
    </row>
    <row r="25" spans="1:11" ht="30" customHeight="1" x14ac:dyDescent="0.2">
      <c r="A25" s="81" t="s">
        <v>153</v>
      </c>
      <c r="B25" s="82"/>
      <c r="C25" s="82"/>
      <c r="D25" s="82"/>
      <c r="E25" s="82"/>
      <c r="F25" s="82"/>
      <c r="G25" s="82"/>
      <c r="H25" s="82"/>
      <c r="I25" s="82"/>
      <c r="J25" s="82"/>
      <c r="K25" s="78" t="str">
        <f>+IF(AND(A27="",B27="",C27="",D27="",E27="",F27="",G27="",H27="",I27="",J27=""),"",IF(OR(A27="No cumple",B27="No cumple",C27="No cumple",D27="No cumple",E27="No cumple",F27="No cumple",G27="No cumple",H27="No cumple",I27="No cumple",J27="No cumple"),"No cumple",IF(OR(A27="Cumple",B27="Cumple",C27="Cumple",D27="Cumple",E27="Cumple",F27="Cumple",G27="Cumple",H27="Cumple",I27="Cumple",J27="Cumple"),"Cumple","No aplica")))</f>
        <v/>
      </c>
    </row>
    <row r="26" spans="1:11" ht="12.75" customHeight="1" x14ac:dyDescent="0.2">
      <c r="A26" s="46" t="s">
        <v>115</v>
      </c>
      <c r="B26" s="47" t="s">
        <v>116</v>
      </c>
      <c r="C26" s="47" t="s">
        <v>117</v>
      </c>
      <c r="D26" s="47" t="s">
        <v>118</v>
      </c>
      <c r="E26" s="47" t="s">
        <v>119</v>
      </c>
      <c r="F26" s="47" t="s">
        <v>120</v>
      </c>
      <c r="G26" s="47" t="s">
        <v>121</v>
      </c>
      <c r="H26" s="47" t="s">
        <v>122</v>
      </c>
      <c r="I26" s="47" t="s">
        <v>123</v>
      </c>
      <c r="J26" s="48" t="s">
        <v>124</v>
      </c>
      <c r="K26" s="79"/>
    </row>
    <row r="27" spans="1:11" ht="20.100000000000001" customHeight="1" thickBot="1" x14ac:dyDescent="0.25">
      <c r="A27" s="49" t="str">
        <f>+IF(Entrev.1!H32="Valide todas las variables","",Entrev.1!H32)</f>
        <v/>
      </c>
      <c r="B27" s="50" t="str">
        <f>+IF(Entrev.2!H32="Valide todas las variables","",Entrev.2!H32)</f>
        <v/>
      </c>
      <c r="C27" s="50" t="str">
        <f>+IF(Entrev.3!H32="Valide todas las variables","",Entrev.3!H32)</f>
        <v/>
      </c>
      <c r="D27" s="50" t="str">
        <f>+IF(Entrev.4!H32="Valide todas las variables","",Entrev.4!H32)</f>
        <v/>
      </c>
      <c r="E27" s="50" t="str">
        <f>+IF(Entrev.5!H32="Valide todas las variables","",Entrev.5!H32)</f>
        <v/>
      </c>
      <c r="F27" s="50" t="str">
        <f>+IF(Entrev.6!H32="Valide todas las variables","",Entrev.6!H32)</f>
        <v/>
      </c>
      <c r="G27" s="50" t="str">
        <f>+IF(Entrev.7!H32="Valide todas las variables","",Entrev.7!H32)</f>
        <v/>
      </c>
      <c r="H27" s="50" t="str">
        <f>+IF(Entrev.8!H32="Valide todas las variables","",Entrev.8!H32)</f>
        <v/>
      </c>
      <c r="I27" s="50" t="str">
        <f>+IF(Entrev.9!H32="Valide todas las variables","",Entrev.9!H32)</f>
        <v/>
      </c>
      <c r="J27" s="51" t="str">
        <f>+IF(Entrev.10!H32="Valide todas las variables","",Entrev.10!H32)</f>
        <v/>
      </c>
      <c r="K27" s="80"/>
    </row>
    <row r="28" spans="1:11" ht="30" customHeight="1" x14ac:dyDescent="0.2">
      <c r="A28" s="81" t="s">
        <v>154</v>
      </c>
      <c r="B28" s="82"/>
      <c r="C28" s="82"/>
      <c r="D28" s="82"/>
      <c r="E28" s="82"/>
      <c r="F28" s="82"/>
      <c r="G28" s="82"/>
      <c r="H28" s="82"/>
      <c r="I28" s="82"/>
      <c r="J28" s="82"/>
      <c r="K28" s="78" t="str">
        <f>+IF(AND(A30="",B30="",C30="",D30="",E30="",F30="",G30="",H30="",I30="",J30=""),"",IF(OR(A30="No cumple",B30="No cumple",C30="No cumple",D30="No cumple",E30="No cumple",F30="No cumple",G30="No cumple",H30="No cumple",I30="No cumple",J30="No cumple"),"No cumple",IF(OR(A30="Cumple",B30="Cumple",C30="Cumple",D30="Cumple",E30="Cumple",F30="Cumple",G30="Cumple",H30="Cumple",I30="Cumple",J30="Cumple"),"Cumple","No aplica")))</f>
        <v/>
      </c>
    </row>
    <row r="29" spans="1:11" ht="12.75" customHeight="1" x14ac:dyDescent="0.2">
      <c r="A29" s="46" t="s">
        <v>115</v>
      </c>
      <c r="B29" s="47" t="s">
        <v>116</v>
      </c>
      <c r="C29" s="47" t="s">
        <v>117</v>
      </c>
      <c r="D29" s="47" t="s">
        <v>118</v>
      </c>
      <c r="E29" s="47" t="s">
        <v>119</v>
      </c>
      <c r="F29" s="47" t="s">
        <v>120</v>
      </c>
      <c r="G29" s="47" t="s">
        <v>121</v>
      </c>
      <c r="H29" s="47" t="s">
        <v>122</v>
      </c>
      <c r="I29" s="47" t="s">
        <v>123</v>
      </c>
      <c r="J29" s="48" t="s">
        <v>124</v>
      </c>
      <c r="K29" s="79"/>
    </row>
    <row r="30" spans="1:11" ht="20.100000000000001" customHeight="1" thickBot="1" x14ac:dyDescent="0.25">
      <c r="A30" s="49" t="str">
        <f>+IF(Entrev.1!H36="Valide todas las variables","",Entrev.1!H36)</f>
        <v/>
      </c>
      <c r="B30" s="50" t="str">
        <f>+IF(Entrev.2!H36="Valide todas las variables","",Entrev.2!H36)</f>
        <v/>
      </c>
      <c r="C30" s="50" t="str">
        <f>+IF(Entrev.3!H36="Valide todas las variables","",Entrev.3!H36)</f>
        <v/>
      </c>
      <c r="D30" s="50" t="str">
        <f>+IF(Entrev.4!H36="Valide todas las variables","",Entrev.4!H36)</f>
        <v/>
      </c>
      <c r="E30" s="50" t="str">
        <f>+IF(Entrev.5!H36="Valide todas las variables","",Entrev.5!H36)</f>
        <v/>
      </c>
      <c r="F30" s="50" t="str">
        <f>+IF(Entrev.6!H36="Valide todas las variables","",Entrev.6!H36)</f>
        <v/>
      </c>
      <c r="G30" s="50" t="str">
        <f>+IF(Entrev.7!H36="Valide todas las variables","",Entrev.7!H36)</f>
        <v/>
      </c>
      <c r="H30" s="50" t="str">
        <f>+IF(Entrev.8!H36="Valide todas las variables","",Entrev.8!H36)</f>
        <v/>
      </c>
      <c r="I30" s="50" t="str">
        <f>+IF(Entrev.9!H36="Valide todas las variables","",Entrev.9!H36)</f>
        <v/>
      </c>
      <c r="J30" s="51" t="str">
        <f>+IF(Entrev.10!H36="Valide todas las variables","",Entrev.10!H36)</f>
        <v/>
      </c>
      <c r="K30" s="80"/>
    </row>
    <row r="31" spans="1:11" ht="20.100000000000001" customHeight="1" x14ac:dyDescent="0.2">
      <c r="A31" s="72" t="s">
        <v>125</v>
      </c>
      <c r="B31" s="73"/>
      <c r="C31" s="73"/>
      <c r="D31" s="73"/>
      <c r="E31" s="73"/>
      <c r="F31" s="73"/>
      <c r="G31" s="73"/>
      <c r="H31" s="73"/>
      <c r="I31" s="73"/>
      <c r="J31" s="74"/>
      <c r="K31" s="75"/>
    </row>
    <row r="32" spans="1:11" ht="24.95" customHeight="1" x14ac:dyDescent="0.2">
      <c r="A32" s="21" t="s">
        <v>49</v>
      </c>
      <c r="B32" s="62"/>
      <c r="C32" s="62"/>
      <c r="D32" s="62"/>
      <c r="E32" s="62"/>
      <c r="F32" s="20" t="s">
        <v>50</v>
      </c>
      <c r="G32" s="62"/>
      <c r="H32" s="62"/>
      <c r="I32" s="62"/>
      <c r="J32" s="63"/>
      <c r="K32" s="64"/>
    </row>
    <row r="33" spans="1:11" ht="24.95" customHeight="1" x14ac:dyDescent="0.2">
      <c r="A33" s="21" t="s">
        <v>45</v>
      </c>
      <c r="B33" s="62"/>
      <c r="C33" s="62"/>
      <c r="D33" s="62"/>
      <c r="E33" s="62"/>
      <c r="F33" s="20" t="s">
        <v>45</v>
      </c>
      <c r="G33" s="62"/>
      <c r="H33" s="62"/>
      <c r="I33" s="62"/>
      <c r="J33" s="63"/>
      <c r="K33" s="64"/>
    </row>
    <row r="34" spans="1:11" ht="24.95" customHeight="1" x14ac:dyDescent="0.2">
      <c r="A34" s="21" t="s">
        <v>48</v>
      </c>
      <c r="B34" s="62"/>
      <c r="C34" s="62"/>
      <c r="D34" s="62"/>
      <c r="E34" s="62"/>
      <c r="F34" s="20" t="s">
        <v>48</v>
      </c>
      <c r="G34" s="62"/>
      <c r="H34" s="62"/>
      <c r="I34" s="62"/>
      <c r="J34" s="63"/>
      <c r="K34" s="64"/>
    </row>
    <row r="35" spans="1:11" ht="24.95" customHeight="1" x14ac:dyDescent="0.2">
      <c r="A35" s="21" t="s">
        <v>47</v>
      </c>
      <c r="B35" s="62"/>
      <c r="C35" s="62"/>
      <c r="D35" s="62"/>
      <c r="E35" s="62"/>
      <c r="F35" s="20" t="s">
        <v>47</v>
      </c>
      <c r="G35" s="62"/>
      <c r="H35" s="62"/>
      <c r="I35" s="62"/>
      <c r="J35" s="63"/>
      <c r="K35" s="64"/>
    </row>
    <row r="36" spans="1:11" ht="39.950000000000003" customHeight="1" x14ac:dyDescent="0.2">
      <c r="A36" s="21" t="s">
        <v>46</v>
      </c>
      <c r="B36" s="62"/>
      <c r="C36" s="62"/>
      <c r="D36" s="62"/>
      <c r="E36" s="62"/>
      <c r="F36" s="20" t="s">
        <v>46</v>
      </c>
      <c r="G36" s="62"/>
      <c r="H36" s="62"/>
      <c r="I36" s="62"/>
      <c r="J36" s="63"/>
      <c r="K36" s="64"/>
    </row>
    <row r="37" spans="1:11" ht="5.0999999999999996" customHeight="1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7"/>
      <c r="K37" s="68"/>
    </row>
    <row r="38" spans="1:11" ht="24.95" customHeight="1" x14ac:dyDescent="0.2">
      <c r="A38" s="21" t="s">
        <v>51</v>
      </c>
      <c r="B38" s="62"/>
      <c r="C38" s="62"/>
      <c r="D38" s="62"/>
      <c r="E38" s="62"/>
      <c r="F38" s="20" t="s">
        <v>52</v>
      </c>
      <c r="G38" s="62"/>
      <c r="H38" s="62"/>
      <c r="I38" s="62"/>
      <c r="J38" s="63"/>
      <c r="K38" s="64"/>
    </row>
    <row r="39" spans="1:11" ht="24.95" customHeight="1" x14ac:dyDescent="0.2">
      <c r="A39" s="21" t="s">
        <v>45</v>
      </c>
      <c r="B39" s="62"/>
      <c r="C39" s="62"/>
      <c r="D39" s="62"/>
      <c r="E39" s="62"/>
      <c r="F39" s="20" t="s">
        <v>45</v>
      </c>
      <c r="G39" s="62"/>
      <c r="H39" s="62"/>
      <c r="I39" s="62"/>
      <c r="J39" s="63"/>
      <c r="K39" s="64"/>
    </row>
    <row r="40" spans="1:11" ht="24.95" customHeight="1" x14ac:dyDescent="0.2">
      <c r="A40" s="21" t="s">
        <v>48</v>
      </c>
      <c r="B40" s="62"/>
      <c r="C40" s="62"/>
      <c r="D40" s="62"/>
      <c r="E40" s="62"/>
      <c r="F40" s="20" t="s">
        <v>48</v>
      </c>
      <c r="G40" s="62"/>
      <c r="H40" s="62"/>
      <c r="I40" s="62"/>
      <c r="J40" s="63"/>
      <c r="K40" s="64"/>
    </row>
    <row r="41" spans="1:11" ht="24.95" customHeight="1" x14ac:dyDescent="0.2">
      <c r="A41" s="21" t="s">
        <v>47</v>
      </c>
      <c r="B41" s="62"/>
      <c r="C41" s="62"/>
      <c r="D41" s="62"/>
      <c r="E41" s="62"/>
      <c r="F41" s="20" t="s">
        <v>47</v>
      </c>
      <c r="G41" s="62"/>
      <c r="H41" s="62"/>
      <c r="I41" s="62"/>
      <c r="J41" s="63"/>
      <c r="K41" s="64"/>
    </row>
    <row r="42" spans="1:11" ht="39.950000000000003" customHeight="1" x14ac:dyDescent="0.2">
      <c r="A42" s="21" t="s">
        <v>46</v>
      </c>
      <c r="B42" s="62"/>
      <c r="C42" s="62"/>
      <c r="D42" s="62"/>
      <c r="E42" s="62"/>
      <c r="F42" s="20" t="s">
        <v>46</v>
      </c>
      <c r="G42" s="62"/>
      <c r="H42" s="62"/>
      <c r="I42" s="62"/>
      <c r="J42" s="63"/>
      <c r="K42" s="64"/>
    </row>
  </sheetData>
  <sheetProtection algorithmName="SHA-512" hashValue="7yYEcsF3Awo/hFOjX0PzmLg/uADTXZyN4GVIUHtj5mfcrWwrkcVL+FcALRNR1Gckh7z52ff0/JDUbXHlMIa9tQ==" saltValue="Urteq2rgdYdmQd8BkTucmg==" spinCount="100000" sheet="1" formatRows="0"/>
  <mergeCells count="81">
    <mergeCell ref="A1:B1"/>
    <mergeCell ref="A2:K2"/>
    <mergeCell ref="A3:B3"/>
    <mergeCell ref="A4:B4"/>
    <mergeCell ref="C3:H3"/>
    <mergeCell ref="C4:H4"/>
    <mergeCell ref="I3:K3"/>
    <mergeCell ref="I4:K4"/>
    <mergeCell ref="I1:K1"/>
    <mergeCell ref="I14:K14"/>
    <mergeCell ref="A17:B17"/>
    <mergeCell ref="C17:G17"/>
    <mergeCell ref="H17:K17"/>
    <mergeCell ref="A11:K11"/>
    <mergeCell ref="B13:D13"/>
    <mergeCell ref="B12:D12"/>
    <mergeCell ref="C14:D14"/>
    <mergeCell ref="C15:D15"/>
    <mergeCell ref="E14:F14"/>
    <mergeCell ref="E15:F15"/>
    <mergeCell ref="A16:B16"/>
    <mergeCell ref="C16:G16"/>
    <mergeCell ref="G15:H15"/>
    <mergeCell ref="H16:K16"/>
    <mergeCell ref="E13:F13"/>
    <mergeCell ref="G12:H12"/>
    <mergeCell ref="G13:H13"/>
    <mergeCell ref="A9:C9"/>
    <mergeCell ref="D9:F9"/>
    <mergeCell ref="G9:K9"/>
    <mergeCell ref="A10:C10"/>
    <mergeCell ref="D10:F10"/>
    <mergeCell ref="G10:K10"/>
    <mergeCell ref="K22:K24"/>
    <mergeCell ref="A5:D5"/>
    <mergeCell ref="E5:K5"/>
    <mergeCell ref="A6:D6"/>
    <mergeCell ref="E6:K6"/>
    <mergeCell ref="A7:D7"/>
    <mergeCell ref="E7:G7"/>
    <mergeCell ref="H7:K7"/>
    <mergeCell ref="A8:D8"/>
    <mergeCell ref="A14:B14"/>
    <mergeCell ref="A15:B15"/>
    <mergeCell ref="I12:K12"/>
    <mergeCell ref="I13:K13"/>
    <mergeCell ref="E8:G8"/>
    <mergeCell ref="H8:K8"/>
    <mergeCell ref="E12:F12"/>
    <mergeCell ref="G40:K40"/>
    <mergeCell ref="B41:E41"/>
    <mergeCell ref="G41:K41"/>
    <mergeCell ref="I15:K15"/>
    <mergeCell ref="G14:H14"/>
    <mergeCell ref="A31:K31"/>
    <mergeCell ref="B32:E32"/>
    <mergeCell ref="G32:K32"/>
    <mergeCell ref="A18:J18"/>
    <mergeCell ref="K25:K27"/>
    <mergeCell ref="K28:K30"/>
    <mergeCell ref="A22:J22"/>
    <mergeCell ref="A25:J25"/>
    <mergeCell ref="A28:J28"/>
    <mergeCell ref="A19:J19"/>
    <mergeCell ref="K19:K21"/>
    <mergeCell ref="B33:E33"/>
    <mergeCell ref="B34:E34"/>
    <mergeCell ref="G34:K34"/>
    <mergeCell ref="G33:K33"/>
    <mergeCell ref="B42:E42"/>
    <mergeCell ref="G42:K42"/>
    <mergeCell ref="B35:E35"/>
    <mergeCell ref="G35:K35"/>
    <mergeCell ref="B36:E36"/>
    <mergeCell ref="G36:K36"/>
    <mergeCell ref="A37:K37"/>
    <mergeCell ref="B38:E38"/>
    <mergeCell ref="G38:K38"/>
    <mergeCell ref="B39:E39"/>
    <mergeCell ref="G39:K39"/>
    <mergeCell ref="B40:E40"/>
  </mergeCells>
  <phoneticPr fontId="12" type="noConversion"/>
  <conditionalFormatting sqref="A21:J21">
    <cfRule type="cellIs" dxfId="203" priority="17" operator="equal">
      <formula>"No aplica"</formula>
    </cfRule>
    <cfRule type="containsText" dxfId="202" priority="18" operator="containsText" text="No cumple">
      <formula>NOT(ISERROR(SEARCH("No cumple",A21)))</formula>
    </cfRule>
    <cfRule type="containsText" dxfId="201" priority="19" operator="containsText" text="Cumple">
      <formula>NOT(ISERROR(SEARCH("Cumple",A21)))</formula>
    </cfRule>
  </conditionalFormatting>
  <conditionalFormatting sqref="A24:J24">
    <cfRule type="cellIs" dxfId="200" priority="14" operator="equal">
      <formula>"No aplica"</formula>
    </cfRule>
    <cfRule type="containsText" dxfId="199" priority="15" operator="containsText" text="No cumple">
      <formula>NOT(ISERROR(SEARCH("No cumple",A24)))</formula>
    </cfRule>
    <cfRule type="containsText" dxfId="198" priority="16" operator="containsText" text="Cumple">
      <formula>NOT(ISERROR(SEARCH("Cumple",A24)))</formula>
    </cfRule>
  </conditionalFormatting>
  <conditionalFormatting sqref="A27:J27">
    <cfRule type="cellIs" dxfId="197" priority="11" operator="equal">
      <formula>"No aplica"</formula>
    </cfRule>
    <cfRule type="containsText" dxfId="196" priority="12" operator="containsText" text="No cumple">
      <formula>NOT(ISERROR(SEARCH("No cumple",A27)))</formula>
    </cfRule>
    <cfRule type="containsText" dxfId="195" priority="13" operator="containsText" text="Cumple">
      <formula>NOT(ISERROR(SEARCH("Cumple",A27)))</formula>
    </cfRule>
  </conditionalFormatting>
  <conditionalFormatting sqref="A30:J30">
    <cfRule type="cellIs" dxfId="194" priority="5" operator="equal">
      <formula>"No aplica"</formula>
    </cfRule>
    <cfRule type="containsText" dxfId="193" priority="6" operator="containsText" text="No cumple">
      <formula>NOT(ISERROR(SEARCH("No cumple",A30)))</formula>
    </cfRule>
    <cfRule type="containsText" dxfId="192" priority="7" operator="containsText" text="Cumple">
      <formula>NOT(ISERROR(SEARCH("Cumple",A30)))</formula>
    </cfRule>
  </conditionalFormatting>
  <conditionalFormatting sqref="A4:K4 A6:K6 A8:K8 A10:K10 A13:B13 E13 G13 I13:J13 A15 C15 E15 G15:K15 A17 C17 H17">
    <cfRule type="containsBlanks" dxfId="191" priority="344">
      <formula>LEN(TRIM(A4))=0</formula>
    </cfRule>
  </conditionalFormatting>
  <conditionalFormatting sqref="C1:E1">
    <cfRule type="containsBlanks" dxfId="190" priority="289">
      <formula>LEN(TRIM(C1))=0</formula>
    </cfRule>
  </conditionalFormatting>
  <conditionalFormatting sqref="G1">
    <cfRule type="containsBlanks" dxfId="189" priority="288">
      <formula>LEN(TRIM(G1))=0</formula>
    </cfRule>
  </conditionalFormatting>
  <conditionalFormatting sqref="I1:J1">
    <cfRule type="containsBlanks" priority="282" stopIfTrue="1">
      <formula>LEN(TRIM(I1))=0</formula>
    </cfRule>
    <cfRule type="cellIs" dxfId="188" priority="283" operator="lessThan">
      <formula>0.7</formula>
    </cfRule>
    <cfRule type="cellIs" dxfId="187" priority="284" operator="lessThan">
      <formula>0.8</formula>
    </cfRule>
    <cfRule type="cellIs" dxfId="186" priority="285" operator="lessThan">
      <formula>0.9</formula>
    </cfRule>
    <cfRule type="cellIs" dxfId="185" priority="286" operator="lessThan">
      <formula>1</formula>
    </cfRule>
    <cfRule type="cellIs" dxfId="184" priority="287" operator="equal">
      <formula>1</formula>
    </cfRule>
  </conditionalFormatting>
  <conditionalFormatting sqref="K19">
    <cfRule type="containsText" dxfId="183" priority="40" operator="containsText" text="No cumple">
      <formula>NOT(ISERROR(SEARCH("No cumple",K19)))</formula>
    </cfRule>
    <cfRule type="containsText" dxfId="182" priority="41" operator="containsText" text="Cumple">
      <formula>NOT(ISERROR(SEARCH("Cumple",K19)))</formula>
    </cfRule>
  </conditionalFormatting>
  <conditionalFormatting sqref="K19:K30">
    <cfRule type="cellIs" dxfId="181" priority="1" operator="equal">
      <formula>"No aplica"</formula>
    </cfRule>
  </conditionalFormatting>
  <conditionalFormatting sqref="K22">
    <cfRule type="containsText" dxfId="180" priority="38" operator="containsText" text="No cumple">
      <formula>NOT(ISERROR(SEARCH("No cumple",K22)))</formula>
    </cfRule>
    <cfRule type="containsText" dxfId="179" priority="39" operator="containsText" text="Cumple">
      <formula>NOT(ISERROR(SEARCH("Cumple",K22)))</formula>
    </cfRule>
  </conditionalFormatting>
  <conditionalFormatting sqref="K25">
    <cfRule type="containsText" dxfId="178" priority="36" operator="containsText" text="No cumple">
      <formula>NOT(ISERROR(SEARCH("No cumple",K25)))</formula>
    </cfRule>
    <cfRule type="containsText" dxfId="177" priority="37" operator="containsText" text="Cumple">
      <formula>NOT(ISERROR(SEARCH("Cumple",K25)))</formula>
    </cfRule>
  </conditionalFormatting>
  <conditionalFormatting sqref="K28">
    <cfRule type="containsText" dxfId="176" priority="32" operator="containsText" text="No cumple">
      <formula>NOT(ISERROR(SEARCH("No cumple",K28)))</formula>
    </cfRule>
    <cfRule type="containsText" dxfId="175" priority="33" operator="containsText" text="Cumple">
      <formula>NOT(ISERROR(SEARCH("Cumple",K28)))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45292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horizontalDpi="4294967295" verticalDpi="4294967295" r:id="rId1"/>
  <headerFooter>
    <oddHeader>&amp;L&amp;G&amp;C&amp;"Arial,Normal"&amp;10PROCESO
PROTECCIÓN
ENTREVISTA
LIBERTAD ASISTIDA/VIGILADA SRPA&amp;R&amp;"Arial,Normal"&amp;10F1.A49.G27.P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0464D-DF99-47E8-8BB3-0A0C8310CE09}">
  <sheetPr>
    <pageSetUpPr fitToPage="1"/>
  </sheetPr>
  <dimension ref="A1:J45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67" t="s">
        <v>137</v>
      </c>
      <c r="B1" s="168"/>
      <c r="C1" s="168"/>
      <c r="D1" s="168"/>
      <c r="E1" s="168"/>
      <c r="F1" s="168"/>
      <c r="G1" s="168"/>
      <c r="H1" s="168"/>
      <c r="I1" s="168"/>
      <c r="J1" s="169"/>
    </row>
    <row r="2" spans="1:10" x14ac:dyDescent="0.25">
      <c r="A2" s="176" t="s">
        <v>66</v>
      </c>
      <c r="B2" s="171"/>
      <c r="C2" s="170"/>
      <c r="D2" s="170"/>
      <c r="E2" s="170"/>
      <c r="F2" s="42" t="s">
        <v>67</v>
      </c>
      <c r="G2" s="160"/>
      <c r="H2" s="160"/>
      <c r="I2" s="42" t="s">
        <v>68</v>
      </c>
      <c r="J2" s="45"/>
    </row>
    <row r="3" spans="1:10" x14ac:dyDescent="0.25">
      <c r="A3" s="176" t="s">
        <v>69</v>
      </c>
      <c r="B3" s="171"/>
      <c r="C3" s="62"/>
      <c r="D3" s="62"/>
      <c r="E3" s="62"/>
      <c r="F3" s="171" t="s">
        <v>105</v>
      </c>
      <c r="G3" s="171"/>
      <c r="H3" s="62"/>
      <c r="I3" s="62"/>
      <c r="J3" s="64"/>
    </row>
    <row r="4" spans="1:10" x14ac:dyDescent="0.25">
      <c r="A4" s="176" t="s">
        <v>70</v>
      </c>
      <c r="B4" s="171"/>
      <c r="C4" s="171"/>
      <c r="D4" s="171"/>
      <c r="E4" s="62"/>
      <c r="F4" s="62"/>
      <c r="G4" s="62"/>
      <c r="H4" s="62"/>
      <c r="I4" s="62"/>
      <c r="J4" s="64"/>
    </row>
    <row r="5" spans="1:10" x14ac:dyDescent="0.25">
      <c r="A5" s="176" t="s">
        <v>71</v>
      </c>
      <c r="B5" s="171"/>
      <c r="C5" s="171"/>
      <c r="D5" s="171"/>
      <c r="E5" s="62"/>
      <c r="F5" s="62"/>
      <c r="G5" s="62"/>
      <c r="H5" s="62"/>
      <c r="I5" s="62"/>
      <c r="J5" s="64"/>
    </row>
    <row r="6" spans="1:10" x14ac:dyDescent="0.25">
      <c r="A6" s="176" t="s">
        <v>72</v>
      </c>
      <c r="B6" s="171"/>
      <c r="C6" s="170"/>
      <c r="D6" s="170"/>
      <c r="E6" s="170"/>
      <c r="F6" s="171" t="s">
        <v>73</v>
      </c>
      <c r="G6" s="171"/>
      <c r="H6" s="170"/>
      <c r="I6" s="170"/>
      <c r="J6" s="172"/>
    </row>
    <row r="7" spans="1:10" x14ac:dyDescent="0.25">
      <c r="A7" s="176" t="s">
        <v>61</v>
      </c>
      <c r="B7" s="171"/>
      <c r="C7" s="170"/>
      <c r="D7" s="170"/>
      <c r="E7" s="170"/>
      <c r="F7" s="171" t="s">
        <v>105</v>
      </c>
      <c r="G7" s="171"/>
      <c r="H7" s="62"/>
      <c r="I7" s="62"/>
      <c r="J7" s="64"/>
    </row>
    <row r="8" spans="1:10" ht="15.75" thickBot="1" x14ac:dyDescent="0.3">
      <c r="A8" s="161" t="s">
        <v>136</v>
      </c>
      <c r="B8" s="162"/>
      <c r="C8" s="163"/>
      <c r="D8" s="163"/>
      <c r="E8" s="163"/>
      <c r="F8" s="164"/>
      <c r="G8" s="165"/>
      <c r="H8" s="165"/>
      <c r="I8" s="165"/>
      <c r="J8" s="166"/>
    </row>
    <row r="9" spans="1:10" ht="20.100000000000001" customHeight="1" thickBot="1" x14ac:dyDescent="0.3">
      <c r="A9" s="173" t="s">
        <v>74</v>
      </c>
      <c r="B9" s="174"/>
      <c r="C9" s="174"/>
      <c r="D9" s="174"/>
      <c r="E9" s="174"/>
      <c r="F9" s="174"/>
      <c r="G9" s="174"/>
      <c r="H9" s="174"/>
      <c r="I9" s="174"/>
      <c r="J9" s="175"/>
    </row>
    <row r="10" spans="1:10" ht="20.100000000000001" customHeight="1" x14ac:dyDescent="0.25">
      <c r="A10" s="124" t="s">
        <v>152</v>
      </c>
      <c r="B10" s="125"/>
      <c r="C10" s="125"/>
      <c r="D10" s="125"/>
      <c r="E10" s="125"/>
      <c r="F10" s="125"/>
      <c r="G10" s="125"/>
      <c r="H10" s="126" t="str">
        <f>+IF(AND(J12="No aplica",J13="No aplica"),"No aplica",IF(OR(J12="",J13=""),"Valide todas las variables",IF(OR(J12="No",J13="No"),"No cumple","Cumple")))</f>
        <v>Valide todas las variables</v>
      </c>
      <c r="I10" s="126"/>
      <c r="J10" s="127"/>
    </row>
    <row r="11" spans="1:10" ht="39.950000000000003" customHeight="1" x14ac:dyDescent="0.25">
      <c r="A11" s="143" t="s">
        <v>77</v>
      </c>
      <c r="B11" s="144"/>
      <c r="C11" s="144"/>
      <c r="D11" s="144"/>
      <c r="E11" s="144"/>
      <c r="F11" s="144"/>
      <c r="G11" s="144"/>
      <c r="H11" s="144"/>
      <c r="I11" s="145"/>
      <c r="J11" s="43" t="s">
        <v>107</v>
      </c>
    </row>
    <row r="12" spans="1:10" ht="30" customHeight="1" x14ac:dyDescent="0.25">
      <c r="A12" s="153" t="s">
        <v>157</v>
      </c>
      <c r="B12" s="154"/>
      <c r="C12" s="154"/>
      <c r="D12" s="154"/>
      <c r="E12" s="154"/>
      <c r="F12" s="154"/>
      <c r="G12" s="155"/>
      <c r="H12" s="156" t="s">
        <v>156</v>
      </c>
      <c r="I12" s="157"/>
      <c r="J12" s="45"/>
    </row>
    <row r="13" spans="1:10" ht="30" customHeight="1" thickBot="1" x14ac:dyDescent="0.3">
      <c r="A13" s="153" t="s">
        <v>158</v>
      </c>
      <c r="B13" s="154"/>
      <c r="C13" s="154"/>
      <c r="D13" s="154"/>
      <c r="E13" s="154"/>
      <c r="F13" s="154"/>
      <c r="G13" s="155"/>
      <c r="H13" s="158"/>
      <c r="I13" s="159"/>
      <c r="J13" s="60"/>
    </row>
    <row r="14" spans="1:10" ht="20.100000000000001" customHeight="1" x14ac:dyDescent="0.25">
      <c r="A14" s="124" t="s">
        <v>161</v>
      </c>
      <c r="B14" s="125"/>
      <c r="C14" s="125"/>
      <c r="D14" s="125"/>
      <c r="E14" s="125"/>
      <c r="F14" s="125"/>
      <c r="G14" s="125"/>
      <c r="H14" s="126" t="str">
        <f>+IF(AND(J16="No aplica",J17="No aplica",J18="No aplica",J19="No aplica",J20="No aplica",J21="No aplica",J22="No aplica",J23="No aplica",J24="No aplica",J25="No aplica",J26="No aplica",J27="No aplica",J28="No aplica",J29="No aplica",J30="No aplica",J31="No aplica"),"No aplica",IF(OR(J16="",J17="",J18="",J19="",J20="",J21="",J22="",J23="",J24="",J25="",J26="",J27="",J28="",J29="",J30="",J31=""),"Valide todas las variables",IF(OR(J16="No",J17="No",J18="No",J19="No",J20="No",J21="No",J22="No",J23="No",J24="No",J25="No",J26="No",J27="No",J28="No",J29="No",J30="No",J31="No"),"No cumple","Cumple")))</f>
        <v>Valide todas las variables</v>
      </c>
      <c r="I14" s="126"/>
      <c r="J14" s="127"/>
    </row>
    <row r="15" spans="1:10" ht="39.950000000000003" customHeight="1" x14ac:dyDescent="0.25">
      <c r="A15" s="128" t="s">
        <v>144</v>
      </c>
      <c r="B15" s="129"/>
      <c r="C15" s="129"/>
      <c r="D15" s="129"/>
      <c r="E15" s="129"/>
      <c r="F15" s="129"/>
      <c r="G15" s="129"/>
      <c r="H15" s="129"/>
      <c r="I15" s="129"/>
      <c r="J15" s="43" t="s">
        <v>107</v>
      </c>
    </row>
    <row r="16" spans="1:10" ht="45" customHeight="1" x14ac:dyDescent="0.25">
      <c r="A16" s="122" t="s">
        <v>162</v>
      </c>
      <c r="B16" s="123"/>
      <c r="C16" s="123"/>
      <c r="D16" s="123"/>
      <c r="E16" s="123"/>
      <c r="F16" s="123"/>
      <c r="G16" s="123"/>
      <c r="H16" s="123"/>
      <c r="I16" s="61" t="s">
        <v>177</v>
      </c>
      <c r="J16" s="45"/>
    </row>
    <row r="17" spans="1:10" ht="30" customHeight="1" x14ac:dyDescent="0.25">
      <c r="A17" s="122" t="s">
        <v>163</v>
      </c>
      <c r="B17" s="123"/>
      <c r="C17" s="123"/>
      <c r="D17" s="123"/>
      <c r="E17" s="123"/>
      <c r="F17" s="123"/>
      <c r="G17" s="123"/>
      <c r="H17" s="123"/>
      <c r="I17" s="61" t="s">
        <v>178</v>
      </c>
      <c r="J17" s="45"/>
    </row>
    <row r="18" spans="1:10" ht="30" customHeight="1" x14ac:dyDescent="0.25">
      <c r="A18" s="122" t="s">
        <v>164</v>
      </c>
      <c r="B18" s="123"/>
      <c r="C18" s="123"/>
      <c r="D18" s="123"/>
      <c r="E18" s="123"/>
      <c r="F18" s="123"/>
      <c r="G18" s="123"/>
      <c r="H18" s="123"/>
      <c r="I18" s="61" t="s">
        <v>179</v>
      </c>
      <c r="J18" s="45"/>
    </row>
    <row r="19" spans="1:10" ht="30" customHeight="1" x14ac:dyDescent="0.25">
      <c r="A19" s="122" t="s">
        <v>165</v>
      </c>
      <c r="B19" s="123"/>
      <c r="C19" s="123"/>
      <c r="D19" s="123"/>
      <c r="E19" s="123"/>
      <c r="F19" s="123"/>
      <c r="G19" s="123"/>
      <c r="H19" s="123"/>
      <c r="I19" s="61" t="s">
        <v>179</v>
      </c>
      <c r="J19" s="45"/>
    </row>
    <row r="20" spans="1:10" ht="30" customHeight="1" x14ac:dyDescent="0.25">
      <c r="A20" s="122" t="s">
        <v>166</v>
      </c>
      <c r="B20" s="123"/>
      <c r="C20" s="123"/>
      <c r="D20" s="123"/>
      <c r="E20" s="123"/>
      <c r="F20" s="123"/>
      <c r="G20" s="123"/>
      <c r="H20" s="123"/>
      <c r="I20" s="61" t="s">
        <v>179</v>
      </c>
      <c r="J20" s="45"/>
    </row>
    <row r="21" spans="1:10" ht="30" customHeight="1" x14ac:dyDescent="0.25">
      <c r="A21" s="122" t="s">
        <v>167</v>
      </c>
      <c r="B21" s="123"/>
      <c r="C21" s="123"/>
      <c r="D21" s="123"/>
      <c r="E21" s="123"/>
      <c r="F21" s="123"/>
      <c r="G21" s="123"/>
      <c r="H21" s="123"/>
      <c r="I21" s="61" t="s">
        <v>180</v>
      </c>
      <c r="J21" s="45"/>
    </row>
    <row r="22" spans="1:10" ht="30" customHeight="1" x14ac:dyDescent="0.25">
      <c r="A22" s="122" t="s">
        <v>168</v>
      </c>
      <c r="B22" s="123"/>
      <c r="C22" s="123"/>
      <c r="D22" s="123"/>
      <c r="E22" s="123"/>
      <c r="F22" s="123"/>
      <c r="G22" s="123"/>
      <c r="H22" s="123"/>
      <c r="I22" s="61" t="s">
        <v>181</v>
      </c>
      <c r="J22" s="45"/>
    </row>
    <row r="23" spans="1:10" ht="30" customHeight="1" x14ac:dyDescent="0.25">
      <c r="A23" s="122" t="s">
        <v>169</v>
      </c>
      <c r="B23" s="123"/>
      <c r="C23" s="123"/>
      <c r="D23" s="123"/>
      <c r="E23" s="123"/>
      <c r="F23" s="123"/>
      <c r="G23" s="123"/>
      <c r="H23" s="123"/>
      <c r="I23" s="61" t="s">
        <v>179</v>
      </c>
      <c r="J23" s="45"/>
    </row>
    <row r="24" spans="1:10" ht="30" customHeight="1" x14ac:dyDescent="0.25">
      <c r="A24" s="122" t="s">
        <v>170</v>
      </c>
      <c r="B24" s="123"/>
      <c r="C24" s="123"/>
      <c r="D24" s="123"/>
      <c r="E24" s="123"/>
      <c r="F24" s="123"/>
      <c r="G24" s="123"/>
      <c r="H24" s="123"/>
      <c r="I24" s="61" t="s">
        <v>179</v>
      </c>
      <c r="J24" s="45"/>
    </row>
    <row r="25" spans="1:10" ht="30" customHeight="1" x14ac:dyDescent="0.25">
      <c r="A25" s="122" t="s">
        <v>171</v>
      </c>
      <c r="B25" s="123"/>
      <c r="C25" s="123"/>
      <c r="D25" s="123"/>
      <c r="E25" s="123"/>
      <c r="F25" s="123"/>
      <c r="G25" s="123"/>
      <c r="H25" s="123"/>
      <c r="I25" s="61" t="s">
        <v>179</v>
      </c>
      <c r="J25" s="45"/>
    </row>
    <row r="26" spans="1:10" ht="30" customHeight="1" x14ac:dyDescent="0.25">
      <c r="A26" s="122" t="s">
        <v>172</v>
      </c>
      <c r="B26" s="123"/>
      <c r="C26" s="123"/>
      <c r="D26" s="123"/>
      <c r="E26" s="123"/>
      <c r="F26" s="123"/>
      <c r="G26" s="123"/>
      <c r="H26" s="123"/>
      <c r="I26" s="61" t="s">
        <v>179</v>
      </c>
      <c r="J26" s="45"/>
    </row>
    <row r="27" spans="1:10" ht="30" customHeight="1" x14ac:dyDescent="0.25">
      <c r="A27" s="122" t="s">
        <v>173</v>
      </c>
      <c r="B27" s="123"/>
      <c r="C27" s="123"/>
      <c r="D27" s="123"/>
      <c r="E27" s="123"/>
      <c r="F27" s="123"/>
      <c r="G27" s="123"/>
      <c r="H27" s="123"/>
      <c r="I27" s="61" t="s">
        <v>179</v>
      </c>
      <c r="J27" s="45"/>
    </row>
    <row r="28" spans="1:10" ht="30" customHeight="1" x14ac:dyDescent="0.25">
      <c r="A28" s="122" t="s">
        <v>174</v>
      </c>
      <c r="B28" s="123"/>
      <c r="C28" s="123"/>
      <c r="D28" s="123"/>
      <c r="E28" s="123"/>
      <c r="F28" s="123"/>
      <c r="G28" s="123"/>
      <c r="H28" s="123"/>
      <c r="I28" s="61" t="s">
        <v>182</v>
      </c>
      <c r="J28" s="45"/>
    </row>
    <row r="29" spans="1:10" ht="30" customHeight="1" x14ac:dyDescent="0.25">
      <c r="A29" s="122" t="s">
        <v>175</v>
      </c>
      <c r="B29" s="123"/>
      <c r="C29" s="123"/>
      <c r="D29" s="123"/>
      <c r="E29" s="123"/>
      <c r="F29" s="123"/>
      <c r="G29" s="123"/>
      <c r="H29" s="123"/>
      <c r="I29" s="61" t="s">
        <v>182</v>
      </c>
      <c r="J29" s="45"/>
    </row>
    <row r="30" spans="1:10" ht="30" customHeight="1" x14ac:dyDescent="0.25">
      <c r="A30" s="122" t="s">
        <v>176</v>
      </c>
      <c r="B30" s="123"/>
      <c r="C30" s="123"/>
      <c r="D30" s="123"/>
      <c r="E30" s="123"/>
      <c r="F30" s="123"/>
      <c r="G30" s="123"/>
      <c r="H30" s="123"/>
      <c r="I30" s="61" t="s">
        <v>182</v>
      </c>
      <c r="J30" s="60"/>
    </row>
    <row r="31" spans="1:10" ht="30" customHeight="1" thickBot="1" x14ac:dyDescent="0.3">
      <c r="A31" s="122" t="s">
        <v>159</v>
      </c>
      <c r="B31" s="123"/>
      <c r="C31" s="123"/>
      <c r="D31" s="123"/>
      <c r="E31" s="123"/>
      <c r="F31" s="123"/>
      <c r="G31" s="123"/>
      <c r="H31" s="123"/>
      <c r="I31" s="59" t="s">
        <v>183</v>
      </c>
      <c r="J31" s="41"/>
    </row>
    <row r="32" spans="1:10" ht="20.100000000000001" customHeight="1" x14ac:dyDescent="0.25">
      <c r="A32" s="139" t="s">
        <v>153</v>
      </c>
      <c r="B32" s="140"/>
      <c r="C32" s="140"/>
      <c r="D32" s="140"/>
      <c r="E32" s="140"/>
      <c r="F32" s="140"/>
      <c r="G32" s="140"/>
      <c r="H32" s="141" t="str">
        <f>+IF(AND(J34="No aplica",J35="No aplica"),"No aplica",IF(OR(J34="",J35=""),"Valide todas las variables",IF(OR(J34="No",J35="No"),"No cumple","Cumple")))</f>
        <v>Valide todas las variables</v>
      </c>
      <c r="I32" s="141"/>
      <c r="J32" s="142"/>
    </row>
    <row r="33" spans="1:10" ht="39.950000000000003" customHeight="1" x14ac:dyDescent="0.25">
      <c r="A33" s="143" t="s">
        <v>145</v>
      </c>
      <c r="B33" s="144"/>
      <c r="C33" s="144"/>
      <c r="D33" s="144"/>
      <c r="E33" s="144"/>
      <c r="F33" s="144"/>
      <c r="G33" s="144"/>
      <c r="H33" s="144"/>
      <c r="I33" s="145"/>
      <c r="J33" s="43" t="s">
        <v>107</v>
      </c>
    </row>
    <row r="34" spans="1:10" ht="30" customHeight="1" x14ac:dyDescent="0.25">
      <c r="A34" s="133" t="s">
        <v>184</v>
      </c>
      <c r="B34" s="134"/>
      <c r="C34" s="134"/>
      <c r="D34" s="134"/>
      <c r="E34" s="134"/>
      <c r="F34" s="134"/>
      <c r="G34" s="134"/>
      <c r="H34" s="134"/>
      <c r="I34" s="135"/>
      <c r="J34" s="45"/>
    </row>
    <row r="35" spans="1:10" ht="30" customHeight="1" thickBot="1" x14ac:dyDescent="0.3">
      <c r="A35" s="136" t="s">
        <v>185</v>
      </c>
      <c r="B35" s="137"/>
      <c r="C35" s="137"/>
      <c r="D35" s="137"/>
      <c r="E35" s="137"/>
      <c r="F35" s="137"/>
      <c r="G35" s="137"/>
      <c r="H35" s="137"/>
      <c r="I35" s="138"/>
      <c r="J35" s="41"/>
    </row>
    <row r="36" spans="1:10" ht="20.100000000000001" customHeight="1" x14ac:dyDescent="0.25">
      <c r="A36" s="81" t="s">
        <v>154</v>
      </c>
      <c r="B36" s="82"/>
      <c r="C36" s="82"/>
      <c r="D36" s="82"/>
      <c r="E36" s="82"/>
      <c r="F36" s="82"/>
      <c r="G36" s="152"/>
      <c r="H36" s="149" t="str">
        <f>+IF(AND(J38="No aplica",J39="No aplica",J40="No aplica",J41="No aplica"),"No aplica",IF(OR(J38="",J39="",J40="",J41=""),"Valide todas las variables",IF(OR(J38="No",J39="No",J40="No",J41="No"),"No cumple","Cumple")))</f>
        <v>Valide todas las variables</v>
      </c>
      <c r="I36" s="150"/>
      <c r="J36" s="151"/>
    </row>
    <row r="37" spans="1:10" ht="39.950000000000003" customHeight="1" x14ac:dyDescent="0.25">
      <c r="A37" s="143" t="s">
        <v>143</v>
      </c>
      <c r="B37" s="144"/>
      <c r="C37" s="144"/>
      <c r="D37" s="144"/>
      <c r="E37" s="144"/>
      <c r="F37" s="144"/>
      <c r="G37" s="144"/>
      <c r="H37" s="144"/>
      <c r="I37" s="145"/>
      <c r="J37" s="43" t="s">
        <v>107</v>
      </c>
    </row>
    <row r="38" spans="1:10" ht="30" customHeight="1" x14ac:dyDescent="0.25">
      <c r="A38" s="133" t="s">
        <v>146</v>
      </c>
      <c r="B38" s="134"/>
      <c r="C38" s="134"/>
      <c r="D38" s="134"/>
      <c r="E38" s="134"/>
      <c r="F38" s="134"/>
      <c r="G38" s="134"/>
      <c r="H38" s="134"/>
      <c r="I38" s="135"/>
      <c r="J38" s="45"/>
    </row>
    <row r="39" spans="1:10" ht="30" customHeight="1" x14ac:dyDescent="0.25">
      <c r="A39" s="133" t="s">
        <v>147</v>
      </c>
      <c r="B39" s="134"/>
      <c r="C39" s="134"/>
      <c r="D39" s="134"/>
      <c r="E39" s="134"/>
      <c r="F39" s="134"/>
      <c r="G39" s="134"/>
      <c r="H39" s="134"/>
      <c r="I39" s="135"/>
      <c r="J39" s="45"/>
    </row>
    <row r="40" spans="1:10" ht="30" customHeight="1" x14ac:dyDescent="0.25">
      <c r="A40" s="133" t="s">
        <v>148</v>
      </c>
      <c r="B40" s="134"/>
      <c r="C40" s="134"/>
      <c r="D40" s="134"/>
      <c r="E40" s="134"/>
      <c r="F40" s="134"/>
      <c r="G40" s="134"/>
      <c r="H40" s="134"/>
      <c r="I40" s="135"/>
      <c r="J40" s="45"/>
    </row>
    <row r="41" spans="1:10" ht="30" customHeight="1" thickBot="1" x14ac:dyDescent="0.3">
      <c r="A41" s="136" t="s">
        <v>149</v>
      </c>
      <c r="B41" s="137"/>
      <c r="C41" s="137"/>
      <c r="D41" s="137"/>
      <c r="E41" s="137"/>
      <c r="F41" s="137"/>
      <c r="G41" s="137"/>
      <c r="H41" s="137"/>
      <c r="I41" s="138"/>
      <c r="J41" s="41"/>
    </row>
    <row r="42" spans="1:10" ht="50.1" customHeight="1" x14ac:dyDescent="0.25">
      <c r="A42" s="130" t="s">
        <v>150</v>
      </c>
      <c r="B42" s="131"/>
      <c r="C42" s="131"/>
      <c r="D42" s="131"/>
      <c r="E42" s="131"/>
      <c r="F42" s="131"/>
      <c r="G42" s="131"/>
      <c r="H42" s="131"/>
      <c r="I42" s="131"/>
      <c r="J42" s="132"/>
    </row>
    <row r="43" spans="1:10" ht="200.1" customHeight="1" thickBot="1" x14ac:dyDescent="0.3">
      <c r="A43" s="146"/>
      <c r="B43" s="147"/>
      <c r="C43" s="147"/>
      <c r="D43" s="147"/>
      <c r="E43" s="147"/>
      <c r="F43" s="147"/>
      <c r="G43" s="147"/>
      <c r="H43" s="147"/>
      <c r="I43" s="147"/>
      <c r="J43" s="148"/>
    </row>
    <row r="44" spans="1:10" ht="50.1" customHeight="1" x14ac:dyDescent="0.25">
      <c r="A44" s="130" t="s">
        <v>78</v>
      </c>
      <c r="B44" s="131"/>
      <c r="C44" s="131"/>
      <c r="D44" s="131"/>
      <c r="E44" s="131"/>
      <c r="F44" s="131"/>
      <c r="G44" s="131"/>
      <c r="H44" s="131"/>
      <c r="I44" s="131"/>
      <c r="J44" s="132"/>
    </row>
    <row r="45" spans="1:10" ht="200.1" customHeight="1" thickBot="1" x14ac:dyDescent="0.3">
      <c r="A45" s="146"/>
      <c r="B45" s="147"/>
      <c r="C45" s="147"/>
      <c r="D45" s="147"/>
      <c r="E45" s="147"/>
      <c r="F45" s="147"/>
      <c r="G45" s="147"/>
      <c r="H45" s="147"/>
      <c r="I45" s="147"/>
      <c r="J45" s="148"/>
    </row>
  </sheetData>
  <sheetProtection algorithmName="SHA-512" hashValue="wNGQnfq9YrGnOrgJ6Uzq0+hC+j6RC2RmTyzElCRhtZDxrkMm/Jdt4paaX6aAHGnH+DEfWZp0YIYsfafAvJ44oQ==" saltValue="O9k46K9ncFlYv5WVcEokYQ==" spinCount="100000" sheet="1" objects="1" scenarios="1"/>
  <mergeCells count="65">
    <mergeCell ref="A41:I41"/>
    <mergeCell ref="A42:J42"/>
    <mergeCell ref="A43:J43"/>
    <mergeCell ref="A44:J44"/>
    <mergeCell ref="A45:J45"/>
    <mergeCell ref="A40:I40"/>
    <mergeCell ref="A31:H31"/>
    <mergeCell ref="A32:G32"/>
    <mergeCell ref="H32:J32"/>
    <mergeCell ref="A33:I33"/>
    <mergeCell ref="A34:I34"/>
    <mergeCell ref="A35:I35"/>
    <mergeCell ref="A36:G36"/>
    <mergeCell ref="H36:J36"/>
    <mergeCell ref="A37:I37"/>
    <mergeCell ref="A38:I38"/>
    <mergeCell ref="A39:I39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34:J35 J38:J41">
    <cfRule type="containsBlanks" dxfId="38" priority="17">
      <formula>LEN(TRIM(C2))=0</formula>
    </cfRule>
  </conditionalFormatting>
  <conditionalFormatting sqref="C6:C8">
    <cfRule type="containsBlanks" dxfId="37" priority="1">
      <formula>LEN(TRIM(C6))=0</formula>
    </cfRule>
  </conditionalFormatting>
  <conditionalFormatting sqref="E4:E5">
    <cfRule type="containsBlanks" dxfId="36" priority="12">
      <formula>LEN(TRIM(E4))=0</formula>
    </cfRule>
  </conditionalFormatting>
  <conditionalFormatting sqref="G2">
    <cfRule type="containsBlanks" dxfId="35" priority="14">
      <formula>LEN(TRIM(G2))=0</formula>
    </cfRule>
  </conditionalFormatting>
  <conditionalFormatting sqref="H3">
    <cfRule type="containsBlanks" dxfId="34" priority="15">
      <formula>LEN(TRIM(H3))=0</formula>
    </cfRule>
  </conditionalFormatting>
  <conditionalFormatting sqref="H6:H7">
    <cfRule type="containsBlanks" dxfId="33" priority="13">
      <formula>LEN(TRIM(H6))=0</formula>
    </cfRule>
  </conditionalFormatting>
  <conditionalFormatting sqref="H10">
    <cfRule type="containsText" dxfId="32" priority="8" operator="containsText" text="No cumple">
      <formula>NOT(ISERROR(SEARCH("No cumple",H10)))</formula>
    </cfRule>
    <cfRule type="containsText" dxfId="31" priority="9" operator="containsText" text="Cumple">
      <formula>NOT(ISERROR(SEARCH("Cumple",H10)))</formula>
    </cfRule>
  </conditionalFormatting>
  <conditionalFormatting sqref="H14">
    <cfRule type="containsText" dxfId="30" priority="6" operator="containsText" text="No cumple">
      <formula>NOT(ISERROR(SEARCH("No cumple",H14)))</formula>
    </cfRule>
    <cfRule type="containsText" dxfId="29" priority="7" operator="containsText" text="Cumple">
      <formula>NOT(ISERROR(SEARCH("Cumple",H14)))</formula>
    </cfRule>
  </conditionalFormatting>
  <conditionalFormatting sqref="H32">
    <cfRule type="containsText" dxfId="28" priority="4" operator="containsText" text="No cumple">
      <formula>NOT(ISERROR(SEARCH("No cumple",H32)))</formula>
    </cfRule>
    <cfRule type="containsText" dxfId="27" priority="5" operator="containsText" text="Cumple">
      <formula>NOT(ISERROR(SEARCH("Cumple",H32)))</formula>
    </cfRule>
  </conditionalFormatting>
  <conditionalFormatting sqref="H36">
    <cfRule type="containsText" dxfId="26" priority="2" operator="containsText" text="No cumple">
      <formula>NOT(ISERROR(SEARCH("No cumple",H36)))</formula>
    </cfRule>
    <cfRule type="containsText" dxfId="25" priority="3" operator="containsText" text="Cumple">
      <formula>NOT(ISERROR(SEARCH("Cumple",H36)))</formula>
    </cfRule>
  </conditionalFormatting>
  <conditionalFormatting sqref="J2">
    <cfRule type="containsBlanks" dxfId="24" priority="16">
      <formula>LEN(TRIM(J2))=0</formula>
    </cfRule>
  </conditionalFormatting>
  <conditionalFormatting sqref="J12:J13">
    <cfRule type="containsBlanks" dxfId="23" priority="11">
      <formula>LEN(TRIM(J12))=0</formula>
    </cfRule>
  </conditionalFormatting>
  <conditionalFormatting sqref="J16:J31">
    <cfRule type="containsBlanks" dxfId="22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LIBERTAD ASISTIDA/VIGILADA SRPA&amp;R&amp;"Arial,Normal"&amp;10F1.A49.G27.P 
Versión 1 
Página &amp;P de &amp;N 
21/05/2024 
Clasificación de la Información 
Clasificada</oddHeader>
    <oddFooter>&amp;C&amp;G</oddFooter>
  </headerFooter>
  <rowBreaks count="2" manualBreakCount="2">
    <brk id="9" max="16383" man="1"/>
    <brk id="4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9917103-647C-4A22-B904-2DEDA8D808A4}">
          <x14:formula1>
            <xm:f>Tablas!$E$2:$E$4</xm:f>
          </x14:formula1>
          <xm:sqref>J12:J13 J16:J31 J34:J35 J38:J41</xm:sqref>
        </x14:dataValidation>
        <x14:dataValidation type="list" allowBlank="1" showInputMessage="1" showErrorMessage="1" xr:uid="{816E8A3D-6157-4675-BC3B-0ADCB95DAFA8}">
          <x14:formula1>
            <xm:f>Tablas!$H$2:$H$6</xm:f>
          </x14:formula1>
          <xm:sqref>C3:E3</xm:sqref>
        </x14:dataValidation>
        <x14:dataValidation type="list" allowBlank="1" showInputMessage="1" showErrorMessage="1" xr:uid="{D5CD53F5-462E-4BC1-B38A-A38C72489F13}">
          <x14:formula1>
            <xm:f>Tablas!$L$2:$L$9</xm:f>
          </x14:formula1>
          <xm:sqref>C7:E7</xm:sqref>
        </x14:dataValidation>
        <x14:dataValidation type="list" allowBlank="1" showInputMessage="1" showErrorMessage="1" xr:uid="{A4590833-D01A-44E5-AD59-DAD5653AC5FB}">
          <x14:formula1>
            <xm:f>Tablas!$K$2:$K$3</xm:f>
          </x14:formula1>
          <xm:sqref>H6:J6</xm:sqref>
        </x14:dataValidation>
        <x14:dataValidation type="list" allowBlank="1" showInputMessage="1" showErrorMessage="1" xr:uid="{992635AF-10FB-4735-AF87-0751E83ED28D}">
          <x14:formula1>
            <xm:f>Tablas!$J$2:$J$7</xm:f>
          </x14:formula1>
          <xm:sqref>C6:E6</xm:sqref>
        </x14:dataValidation>
        <x14:dataValidation type="list" allowBlank="1" showInputMessage="1" showErrorMessage="1" xr:uid="{65CBBB89-B3A3-44B0-AB8B-592EFAE79351}">
          <x14:formula1>
            <xm:f>Tablas!$I$2:$I$5</xm:f>
          </x14:formula1>
          <xm:sqref>E4:J4</xm:sqref>
        </x14:dataValidation>
        <x14:dataValidation type="list" allowBlank="1" showInputMessage="1" showErrorMessage="1" xr:uid="{1A96FC1B-3283-4F4E-A3AD-604D5DD79FED}">
          <x14:formula1>
            <xm:f>Tablas!$G$2:$G$3</xm:f>
          </x14:formula1>
          <xm:sqref>J2</xm:sqref>
        </x14:dataValidation>
        <x14:dataValidation type="list" allowBlank="1" showInputMessage="1" showErrorMessage="1" xr:uid="{7013DEB7-F481-45F6-BC1F-0D7A1F529EE4}">
          <x14:formula1>
            <xm:f>Tablas!$C$2</xm:f>
          </x14:formula1>
          <xm:sqref>H35:I35 H39:I41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B6429-4BE6-4695-A6D3-683CC88CA2A2}">
  <sheetPr>
    <pageSetUpPr fitToPage="1"/>
  </sheetPr>
  <dimension ref="A1:J45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67" t="s">
        <v>137</v>
      </c>
      <c r="B1" s="168"/>
      <c r="C1" s="168"/>
      <c r="D1" s="168"/>
      <c r="E1" s="168"/>
      <c r="F1" s="168"/>
      <c r="G1" s="168"/>
      <c r="H1" s="168"/>
      <c r="I1" s="168"/>
      <c r="J1" s="169"/>
    </row>
    <row r="2" spans="1:10" x14ac:dyDescent="0.25">
      <c r="A2" s="176" t="s">
        <v>66</v>
      </c>
      <c r="B2" s="171"/>
      <c r="C2" s="170"/>
      <c r="D2" s="170"/>
      <c r="E2" s="170"/>
      <c r="F2" s="42" t="s">
        <v>67</v>
      </c>
      <c r="G2" s="160"/>
      <c r="H2" s="160"/>
      <c r="I2" s="42" t="s">
        <v>68</v>
      </c>
      <c r="J2" s="45"/>
    </row>
    <row r="3" spans="1:10" x14ac:dyDescent="0.25">
      <c r="A3" s="176" t="s">
        <v>69</v>
      </c>
      <c r="B3" s="171"/>
      <c r="C3" s="62"/>
      <c r="D3" s="62"/>
      <c r="E3" s="62"/>
      <c r="F3" s="171" t="s">
        <v>105</v>
      </c>
      <c r="G3" s="171"/>
      <c r="H3" s="62"/>
      <c r="I3" s="62"/>
      <c r="J3" s="64"/>
    </row>
    <row r="4" spans="1:10" x14ac:dyDescent="0.25">
      <c r="A4" s="176" t="s">
        <v>70</v>
      </c>
      <c r="B4" s="171"/>
      <c r="C4" s="171"/>
      <c r="D4" s="171"/>
      <c r="E4" s="62"/>
      <c r="F4" s="62"/>
      <c r="G4" s="62"/>
      <c r="H4" s="62"/>
      <c r="I4" s="62"/>
      <c r="J4" s="64"/>
    </row>
    <row r="5" spans="1:10" x14ac:dyDescent="0.25">
      <c r="A5" s="176" t="s">
        <v>71</v>
      </c>
      <c r="B5" s="171"/>
      <c r="C5" s="171"/>
      <c r="D5" s="171"/>
      <c r="E5" s="62"/>
      <c r="F5" s="62"/>
      <c r="G5" s="62"/>
      <c r="H5" s="62"/>
      <c r="I5" s="62"/>
      <c r="J5" s="64"/>
    </row>
    <row r="6" spans="1:10" x14ac:dyDescent="0.25">
      <c r="A6" s="176" t="s">
        <v>72</v>
      </c>
      <c r="B6" s="171"/>
      <c r="C6" s="170"/>
      <c r="D6" s="170"/>
      <c r="E6" s="170"/>
      <c r="F6" s="171" t="s">
        <v>73</v>
      </c>
      <c r="G6" s="171"/>
      <c r="H6" s="170"/>
      <c r="I6" s="170"/>
      <c r="J6" s="172"/>
    </row>
    <row r="7" spans="1:10" x14ac:dyDescent="0.25">
      <c r="A7" s="176" t="s">
        <v>61</v>
      </c>
      <c r="B7" s="171"/>
      <c r="C7" s="170"/>
      <c r="D7" s="170"/>
      <c r="E7" s="170"/>
      <c r="F7" s="171" t="s">
        <v>105</v>
      </c>
      <c r="G7" s="171"/>
      <c r="H7" s="62"/>
      <c r="I7" s="62"/>
      <c r="J7" s="64"/>
    </row>
    <row r="8" spans="1:10" ht="15.75" thickBot="1" x14ac:dyDescent="0.3">
      <c r="A8" s="161" t="s">
        <v>136</v>
      </c>
      <c r="B8" s="162"/>
      <c r="C8" s="163"/>
      <c r="D8" s="163"/>
      <c r="E8" s="163"/>
      <c r="F8" s="164"/>
      <c r="G8" s="165"/>
      <c r="H8" s="165"/>
      <c r="I8" s="165"/>
      <c r="J8" s="166"/>
    </row>
    <row r="9" spans="1:10" ht="20.100000000000001" customHeight="1" thickBot="1" x14ac:dyDescent="0.3">
      <c r="A9" s="173" t="s">
        <v>74</v>
      </c>
      <c r="B9" s="174"/>
      <c r="C9" s="174"/>
      <c r="D9" s="174"/>
      <c r="E9" s="174"/>
      <c r="F9" s="174"/>
      <c r="G9" s="174"/>
      <c r="H9" s="174"/>
      <c r="I9" s="174"/>
      <c r="J9" s="175"/>
    </row>
    <row r="10" spans="1:10" ht="20.100000000000001" customHeight="1" x14ac:dyDescent="0.25">
      <c r="A10" s="124" t="s">
        <v>152</v>
      </c>
      <c r="B10" s="125"/>
      <c r="C10" s="125"/>
      <c r="D10" s="125"/>
      <c r="E10" s="125"/>
      <c r="F10" s="125"/>
      <c r="G10" s="125"/>
      <c r="H10" s="126" t="str">
        <f>+IF(AND(J12="No aplica",J13="No aplica"),"No aplica",IF(OR(J12="",J13=""),"Valide todas las variables",IF(OR(J12="No",J13="No"),"No cumple","Cumple")))</f>
        <v>Valide todas las variables</v>
      </c>
      <c r="I10" s="126"/>
      <c r="J10" s="127"/>
    </row>
    <row r="11" spans="1:10" ht="39.950000000000003" customHeight="1" x14ac:dyDescent="0.25">
      <c r="A11" s="143" t="s">
        <v>77</v>
      </c>
      <c r="B11" s="144"/>
      <c r="C11" s="144"/>
      <c r="D11" s="144"/>
      <c r="E11" s="144"/>
      <c r="F11" s="144"/>
      <c r="G11" s="144"/>
      <c r="H11" s="144"/>
      <c r="I11" s="145"/>
      <c r="J11" s="43" t="s">
        <v>107</v>
      </c>
    </row>
    <row r="12" spans="1:10" ht="30" customHeight="1" x14ac:dyDescent="0.25">
      <c r="A12" s="153" t="s">
        <v>157</v>
      </c>
      <c r="B12" s="154"/>
      <c r="C12" s="154"/>
      <c r="D12" s="154"/>
      <c r="E12" s="154"/>
      <c r="F12" s="154"/>
      <c r="G12" s="155"/>
      <c r="H12" s="156" t="s">
        <v>156</v>
      </c>
      <c r="I12" s="157"/>
      <c r="J12" s="45"/>
    </row>
    <row r="13" spans="1:10" ht="30" customHeight="1" thickBot="1" x14ac:dyDescent="0.3">
      <c r="A13" s="153" t="s">
        <v>158</v>
      </c>
      <c r="B13" s="154"/>
      <c r="C13" s="154"/>
      <c r="D13" s="154"/>
      <c r="E13" s="154"/>
      <c r="F13" s="154"/>
      <c r="G13" s="155"/>
      <c r="H13" s="158"/>
      <c r="I13" s="159"/>
      <c r="J13" s="60"/>
    </row>
    <row r="14" spans="1:10" ht="20.100000000000001" customHeight="1" x14ac:dyDescent="0.25">
      <c r="A14" s="124" t="s">
        <v>161</v>
      </c>
      <c r="B14" s="125"/>
      <c r="C14" s="125"/>
      <c r="D14" s="125"/>
      <c r="E14" s="125"/>
      <c r="F14" s="125"/>
      <c r="G14" s="125"/>
      <c r="H14" s="126" t="str">
        <f>+IF(AND(J16="No aplica",J17="No aplica",J18="No aplica",J19="No aplica",J20="No aplica",J21="No aplica",J22="No aplica",J23="No aplica",J24="No aplica",J25="No aplica",J26="No aplica",J27="No aplica",J28="No aplica",J29="No aplica",J30="No aplica",J31="No aplica"),"No aplica",IF(OR(J16="",J17="",J18="",J19="",J20="",J21="",J22="",J23="",J24="",J25="",J26="",J27="",J28="",J29="",J30="",J31=""),"Valide todas las variables",IF(OR(J16="No",J17="No",J18="No",J19="No",J20="No",J21="No",J22="No",J23="No",J24="No",J25="No",J26="No",J27="No",J28="No",J29="No",J30="No",J31="No"),"No cumple","Cumple")))</f>
        <v>Valide todas las variables</v>
      </c>
      <c r="I14" s="126"/>
      <c r="J14" s="127"/>
    </row>
    <row r="15" spans="1:10" ht="39.950000000000003" customHeight="1" x14ac:dyDescent="0.25">
      <c r="A15" s="128" t="s">
        <v>144</v>
      </c>
      <c r="B15" s="129"/>
      <c r="C15" s="129"/>
      <c r="D15" s="129"/>
      <c r="E15" s="129"/>
      <c r="F15" s="129"/>
      <c r="G15" s="129"/>
      <c r="H15" s="129"/>
      <c r="I15" s="129"/>
      <c r="J15" s="43" t="s">
        <v>107</v>
      </c>
    </row>
    <row r="16" spans="1:10" ht="45" customHeight="1" x14ac:dyDescent="0.25">
      <c r="A16" s="122" t="s">
        <v>162</v>
      </c>
      <c r="B16" s="123"/>
      <c r="C16" s="123"/>
      <c r="D16" s="123"/>
      <c r="E16" s="123"/>
      <c r="F16" s="123"/>
      <c r="G16" s="123"/>
      <c r="H16" s="123"/>
      <c r="I16" s="61" t="s">
        <v>177</v>
      </c>
      <c r="J16" s="45"/>
    </row>
    <row r="17" spans="1:10" ht="30" customHeight="1" x14ac:dyDescent="0.25">
      <c r="A17" s="122" t="s">
        <v>163</v>
      </c>
      <c r="B17" s="123"/>
      <c r="C17" s="123"/>
      <c r="D17" s="123"/>
      <c r="E17" s="123"/>
      <c r="F17" s="123"/>
      <c r="G17" s="123"/>
      <c r="H17" s="123"/>
      <c r="I17" s="61" t="s">
        <v>178</v>
      </c>
      <c r="J17" s="45"/>
    </row>
    <row r="18" spans="1:10" ht="30" customHeight="1" x14ac:dyDescent="0.25">
      <c r="A18" s="122" t="s">
        <v>164</v>
      </c>
      <c r="B18" s="123"/>
      <c r="C18" s="123"/>
      <c r="D18" s="123"/>
      <c r="E18" s="123"/>
      <c r="F18" s="123"/>
      <c r="G18" s="123"/>
      <c r="H18" s="123"/>
      <c r="I18" s="61" t="s">
        <v>179</v>
      </c>
      <c r="J18" s="45"/>
    </row>
    <row r="19" spans="1:10" ht="30" customHeight="1" x14ac:dyDescent="0.25">
      <c r="A19" s="122" t="s">
        <v>165</v>
      </c>
      <c r="B19" s="123"/>
      <c r="C19" s="123"/>
      <c r="D19" s="123"/>
      <c r="E19" s="123"/>
      <c r="F19" s="123"/>
      <c r="G19" s="123"/>
      <c r="H19" s="123"/>
      <c r="I19" s="61" t="s">
        <v>179</v>
      </c>
      <c r="J19" s="45"/>
    </row>
    <row r="20" spans="1:10" ht="30" customHeight="1" x14ac:dyDescent="0.25">
      <c r="A20" s="122" t="s">
        <v>166</v>
      </c>
      <c r="B20" s="123"/>
      <c r="C20" s="123"/>
      <c r="D20" s="123"/>
      <c r="E20" s="123"/>
      <c r="F20" s="123"/>
      <c r="G20" s="123"/>
      <c r="H20" s="123"/>
      <c r="I20" s="61" t="s">
        <v>179</v>
      </c>
      <c r="J20" s="45"/>
    </row>
    <row r="21" spans="1:10" ht="30" customHeight="1" x14ac:dyDescent="0.25">
      <c r="A21" s="122" t="s">
        <v>167</v>
      </c>
      <c r="B21" s="123"/>
      <c r="C21" s="123"/>
      <c r="D21" s="123"/>
      <c r="E21" s="123"/>
      <c r="F21" s="123"/>
      <c r="G21" s="123"/>
      <c r="H21" s="123"/>
      <c r="I21" s="61" t="s">
        <v>180</v>
      </c>
      <c r="J21" s="45"/>
    </row>
    <row r="22" spans="1:10" ht="30" customHeight="1" x14ac:dyDescent="0.25">
      <c r="A22" s="122" t="s">
        <v>168</v>
      </c>
      <c r="B22" s="123"/>
      <c r="C22" s="123"/>
      <c r="D22" s="123"/>
      <c r="E22" s="123"/>
      <c r="F22" s="123"/>
      <c r="G22" s="123"/>
      <c r="H22" s="123"/>
      <c r="I22" s="61" t="s">
        <v>181</v>
      </c>
      <c r="J22" s="45"/>
    </row>
    <row r="23" spans="1:10" ht="30" customHeight="1" x14ac:dyDescent="0.25">
      <c r="A23" s="122" t="s">
        <v>169</v>
      </c>
      <c r="B23" s="123"/>
      <c r="C23" s="123"/>
      <c r="D23" s="123"/>
      <c r="E23" s="123"/>
      <c r="F23" s="123"/>
      <c r="G23" s="123"/>
      <c r="H23" s="123"/>
      <c r="I23" s="61" t="s">
        <v>179</v>
      </c>
      <c r="J23" s="45"/>
    </row>
    <row r="24" spans="1:10" ht="30" customHeight="1" x14ac:dyDescent="0.25">
      <c r="A24" s="122" t="s">
        <v>170</v>
      </c>
      <c r="B24" s="123"/>
      <c r="C24" s="123"/>
      <c r="D24" s="123"/>
      <c r="E24" s="123"/>
      <c r="F24" s="123"/>
      <c r="G24" s="123"/>
      <c r="H24" s="123"/>
      <c r="I24" s="61" t="s">
        <v>179</v>
      </c>
      <c r="J24" s="45"/>
    </row>
    <row r="25" spans="1:10" ht="30" customHeight="1" x14ac:dyDescent="0.25">
      <c r="A25" s="122" t="s">
        <v>171</v>
      </c>
      <c r="B25" s="123"/>
      <c r="C25" s="123"/>
      <c r="D25" s="123"/>
      <c r="E25" s="123"/>
      <c r="F25" s="123"/>
      <c r="G25" s="123"/>
      <c r="H25" s="123"/>
      <c r="I25" s="61" t="s">
        <v>179</v>
      </c>
      <c r="J25" s="45"/>
    </row>
    <row r="26" spans="1:10" ht="30" customHeight="1" x14ac:dyDescent="0.25">
      <c r="A26" s="122" t="s">
        <v>172</v>
      </c>
      <c r="B26" s="123"/>
      <c r="C26" s="123"/>
      <c r="D26" s="123"/>
      <c r="E26" s="123"/>
      <c r="F26" s="123"/>
      <c r="G26" s="123"/>
      <c r="H26" s="123"/>
      <c r="I26" s="61" t="s">
        <v>179</v>
      </c>
      <c r="J26" s="45"/>
    </row>
    <row r="27" spans="1:10" ht="30" customHeight="1" x14ac:dyDescent="0.25">
      <c r="A27" s="122" t="s">
        <v>173</v>
      </c>
      <c r="B27" s="123"/>
      <c r="C27" s="123"/>
      <c r="D27" s="123"/>
      <c r="E27" s="123"/>
      <c r="F27" s="123"/>
      <c r="G27" s="123"/>
      <c r="H27" s="123"/>
      <c r="I27" s="61" t="s">
        <v>179</v>
      </c>
      <c r="J27" s="45"/>
    </row>
    <row r="28" spans="1:10" ht="30" customHeight="1" x14ac:dyDescent="0.25">
      <c r="A28" s="122" t="s">
        <v>174</v>
      </c>
      <c r="B28" s="123"/>
      <c r="C28" s="123"/>
      <c r="D28" s="123"/>
      <c r="E28" s="123"/>
      <c r="F28" s="123"/>
      <c r="G28" s="123"/>
      <c r="H28" s="123"/>
      <c r="I28" s="61" t="s">
        <v>182</v>
      </c>
      <c r="J28" s="45"/>
    </row>
    <row r="29" spans="1:10" ht="30" customHeight="1" x14ac:dyDescent="0.25">
      <c r="A29" s="122" t="s">
        <v>175</v>
      </c>
      <c r="B29" s="123"/>
      <c r="C29" s="123"/>
      <c r="D29" s="123"/>
      <c r="E29" s="123"/>
      <c r="F29" s="123"/>
      <c r="G29" s="123"/>
      <c r="H29" s="123"/>
      <c r="I29" s="61" t="s">
        <v>182</v>
      </c>
      <c r="J29" s="45"/>
    </row>
    <row r="30" spans="1:10" ht="30" customHeight="1" x14ac:dyDescent="0.25">
      <c r="A30" s="122" t="s">
        <v>176</v>
      </c>
      <c r="B30" s="123"/>
      <c r="C30" s="123"/>
      <c r="D30" s="123"/>
      <c r="E30" s="123"/>
      <c r="F30" s="123"/>
      <c r="G30" s="123"/>
      <c r="H30" s="123"/>
      <c r="I30" s="61" t="s">
        <v>182</v>
      </c>
      <c r="J30" s="60"/>
    </row>
    <row r="31" spans="1:10" ht="30" customHeight="1" thickBot="1" x14ac:dyDescent="0.3">
      <c r="A31" s="122" t="s">
        <v>159</v>
      </c>
      <c r="B31" s="123"/>
      <c r="C31" s="123"/>
      <c r="D31" s="123"/>
      <c r="E31" s="123"/>
      <c r="F31" s="123"/>
      <c r="G31" s="123"/>
      <c r="H31" s="123"/>
      <c r="I31" s="59" t="s">
        <v>183</v>
      </c>
      <c r="J31" s="41"/>
    </row>
    <row r="32" spans="1:10" ht="20.100000000000001" customHeight="1" x14ac:dyDescent="0.25">
      <c r="A32" s="139" t="s">
        <v>153</v>
      </c>
      <c r="B32" s="140"/>
      <c r="C32" s="140"/>
      <c r="D32" s="140"/>
      <c r="E32" s="140"/>
      <c r="F32" s="140"/>
      <c r="G32" s="140"/>
      <c r="H32" s="141" t="str">
        <f>+IF(AND(J34="No aplica",J35="No aplica"),"No aplica",IF(OR(J34="",J35=""),"Valide todas las variables",IF(OR(J34="No",J35="No"),"No cumple","Cumple")))</f>
        <v>Valide todas las variables</v>
      </c>
      <c r="I32" s="141"/>
      <c r="J32" s="142"/>
    </row>
    <row r="33" spans="1:10" ht="39.950000000000003" customHeight="1" x14ac:dyDescent="0.25">
      <c r="A33" s="143" t="s">
        <v>145</v>
      </c>
      <c r="B33" s="144"/>
      <c r="C33" s="144"/>
      <c r="D33" s="144"/>
      <c r="E33" s="144"/>
      <c r="F33" s="144"/>
      <c r="G33" s="144"/>
      <c r="H33" s="144"/>
      <c r="I33" s="145"/>
      <c r="J33" s="43" t="s">
        <v>107</v>
      </c>
    </row>
    <row r="34" spans="1:10" ht="30" customHeight="1" x14ac:dyDescent="0.25">
      <c r="A34" s="133" t="s">
        <v>184</v>
      </c>
      <c r="B34" s="134"/>
      <c r="C34" s="134"/>
      <c r="D34" s="134"/>
      <c r="E34" s="134"/>
      <c r="F34" s="134"/>
      <c r="G34" s="134"/>
      <c r="H34" s="134"/>
      <c r="I34" s="135"/>
      <c r="J34" s="45"/>
    </row>
    <row r="35" spans="1:10" ht="30" customHeight="1" thickBot="1" x14ac:dyDescent="0.3">
      <c r="A35" s="136" t="s">
        <v>185</v>
      </c>
      <c r="B35" s="137"/>
      <c r="C35" s="137"/>
      <c r="D35" s="137"/>
      <c r="E35" s="137"/>
      <c r="F35" s="137"/>
      <c r="G35" s="137"/>
      <c r="H35" s="137"/>
      <c r="I35" s="138"/>
      <c r="J35" s="41"/>
    </row>
    <row r="36" spans="1:10" ht="20.100000000000001" customHeight="1" x14ac:dyDescent="0.25">
      <c r="A36" s="81" t="s">
        <v>154</v>
      </c>
      <c r="B36" s="82"/>
      <c r="C36" s="82"/>
      <c r="D36" s="82"/>
      <c r="E36" s="82"/>
      <c r="F36" s="82"/>
      <c r="G36" s="152"/>
      <c r="H36" s="149" t="str">
        <f>+IF(AND(J38="No aplica",J39="No aplica",J40="No aplica",J41="No aplica"),"No aplica",IF(OR(J38="",J39="",J40="",J41=""),"Valide todas las variables",IF(OR(J38="No",J39="No",J40="No",J41="No"),"No cumple","Cumple")))</f>
        <v>Valide todas las variables</v>
      </c>
      <c r="I36" s="150"/>
      <c r="J36" s="151"/>
    </row>
    <row r="37" spans="1:10" ht="39.950000000000003" customHeight="1" x14ac:dyDescent="0.25">
      <c r="A37" s="143" t="s">
        <v>143</v>
      </c>
      <c r="B37" s="144"/>
      <c r="C37" s="144"/>
      <c r="D37" s="144"/>
      <c r="E37" s="144"/>
      <c r="F37" s="144"/>
      <c r="G37" s="144"/>
      <c r="H37" s="144"/>
      <c r="I37" s="145"/>
      <c r="J37" s="43" t="s">
        <v>107</v>
      </c>
    </row>
    <row r="38" spans="1:10" ht="30" customHeight="1" x14ac:dyDescent="0.25">
      <c r="A38" s="133" t="s">
        <v>146</v>
      </c>
      <c r="B38" s="134"/>
      <c r="C38" s="134"/>
      <c r="D38" s="134"/>
      <c r="E38" s="134"/>
      <c r="F38" s="134"/>
      <c r="G38" s="134"/>
      <c r="H38" s="134"/>
      <c r="I38" s="135"/>
      <c r="J38" s="45"/>
    </row>
    <row r="39" spans="1:10" ht="30" customHeight="1" x14ac:dyDescent="0.25">
      <c r="A39" s="133" t="s">
        <v>147</v>
      </c>
      <c r="B39" s="134"/>
      <c r="C39" s="134"/>
      <c r="D39" s="134"/>
      <c r="E39" s="134"/>
      <c r="F39" s="134"/>
      <c r="G39" s="134"/>
      <c r="H39" s="134"/>
      <c r="I39" s="135"/>
      <c r="J39" s="45"/>
    </row>
    <row r="40" spans="1:10" ht="30" customHeight="1" x14ac:dyDescent="0.25">
      <c r="A40" s="133" t="s">
        <v>148</v>
      </c>
      <c r="B40" s="134"/>
      <c r="C40" s="134"/>
      <c r="D40" s="134"/>
      <c r="E40" s="134"/>
      <c r="F40" s="134"/>
      <c r="G40" s="134"/>
      <c r="H40" s="134"/>
      <c r="I40" s="135"/>
      <c r="J40" s="45"/>
    </row>
    <row r="41" spans="1:10" ht="30" customHeight="1" thickBot="1" x14ac:dyDescent="0.3">
      <c r="A41" s="136" t="s">
        <v>149</v>
      </c>
      <c r="B41" s="137"/>
      <c r="C41" s="137"/>
      <c r="D41" s="137"/>
      <c r="E41" s="137"/>
      <c r="F41" s="137"/>
      <c r="G41" s="137"/>
      <c r="H41" s="137"/>
      <c r="I41" s="138"/>
      <c r="J41" s="41"/>
    </row>
    <row r="42" spans="1:10" ht="50.1" customHeight="1" x14ac:dyDescent="0.25">
      <c r="A42" s="130" t="s">
        <v>150</v>
      </c>
      <c r="B42" s="131"/>
      <c r="C42" s="131"/>
      <c r="D42" s="131"/>
      <c r="E42" s="131"/>
      <c r="F42" s="131"/>
      <c r="G42" s="131"/>
      <c r="H42" s="131"/>
      <c r="I42" s="131"/>
      <c r="J42" s="132"/>
    </row>
    <row r="43" spans="1:10" ht="200.1" customHeight="1" thickBot="1" x14ac:dyDescent="0.3">
      <c r="A43" s="146"/>
      <c r="B43" s="147"/>
      <c r="C43" s="147"/>
      <c r="D43" s="147"/>
      <c r="E43" s="147"/>
      <c r="F43" s="147"/>
      <c r="G43" s="147"/>
      <c r="H43" s="147"/>
      <c r="I43" s="147"/>
      <c r="J43" s="148"/>
    </row>
    <row r="44" spans="1:10" ht="50.1" customHeight="1" x14ac:dyDescent="0.25">
      <c r="A44" s="130" t="s">
        <v>78</v>
      </c>
      <c r="B44" s="131"/>
      <c r="C44" s="131"/>
      <c r="D44" s="131"/>
      <c r="E44" s="131"/>
      <c r="F44" s="131"/>
      <c r="G44" s="131"/>
      <c r="H44" s="131"/>
      <c r="I44" s="131"/>
      <c r="J44" s="132"/>
    </row>
    <row r="45" spans="1:10" ht="200.1" customHeight="1" thickBot="1" x14ac:dyDescent="0.3">
      <c r="A45" s="146"/>
      <c r="B45" s="147"/>
      <c r="C45" s="147"/>
      <c r="D45" s="147"/>
      <c r="E45" s="147"/>
      <c r="F45" s="147"/>
      <c r="G45" s="147"/>
      <c r="H45" s="147"/>
      <c r="I45" s="147"/>
      <c r="J45" s="148"/>
    </row>
  </sheetData>
  <sheetProtection algorithmName="SHA-512" hashValue="wNGQnfq9YrGnOrgJ6Uzq0+hC+j6RC2RmTyzElCRhtZDxrkMm/Jdt4paaX6aAHGnH+DEfWZp0YIYsfafAvJ44oQ==" saltValue="O9k46K9ncFlYv5WVcEokYQ==" spinCount="100000" sheet="1" objects="1" scenarios="1"/>
  <mergeCells count="65">
    <mergeCell ref="A41:I41"/>
    <mergeCell ref="A42:J42"/>
    <mergeCell ref="A43:J43"/>
    <mergeCell ref="A44:J44"/>
    <mergeCell ref="A45:J45"/>
    <mergeCell ref="A40:I40"/>
    <mergeCell ref="A31:H31"/>
    <mergeCell ref="A32:G32"/>
    <mergeCell ref="H32:J32"/>
    <mergeCell ref="A33:I33"/>
    <mergeCell ref="A34:I34"/>
    <mergeCell ref="A35:I35"/>
    <mergeCell ref="A36:G36"/>
    <mergeCell ref="H36:J36"/>
    <mergeCell ref="A37:I37"/>
    <mergeCell ref="A38:I38"/>
    <mergeCell ref="A39:I39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34:J35 J38:J41">
    <cfRule type="containsBlanks" dxfId="21" priority="17">
      <formula>LEN(TRIM(C2))=0</formula>
    </cfRule>
  </conditionalFormatting>
  <conditionalFormatting sqref="C6:C8">
    <cfRule type="containsBlanks" dxfId="20" priority="1">
      <formula>LEN(TRIM(C6))=0</formula>
    </cfRule>
  </conditionalFormatting>
  <conditionalFormatting sqref="E4:E5">
    <cfRule type="containsBlanks" dxfId="19" priority="12">
      <formula>LEN(TRIM(E4))=0</formula>
    </cfRule>
  </conditionalFormatting>
  <conditionalFormatting sqref="G2">
    <cfRule type="containsBlanks" dxfId="18" priority="14">
      <formula>LEN(TRIM(G2))=0</formula>
    </cfRule>
  </conditionalFormatting>
  <conditionalFormatting sqref="H3">
    <cfRule type="containsBlanks" dxfId="17" priority="15">
      <formula>LEN(TRIM(H3))=0</formula>
    </cfRule>
  </conditionalFormatting>
  <conditionalFormatting sqref="H6:H7">
    <cfRule type="containsBlanks" dxfId="16" priority="13">
      <formula>LEN(TRIM(H6))=0</formula>
    </cfRule>
  </conditionalFormatting>
  <conditionalFormatting sqref="H10">
    <cfRule type="containsText" dxfId="15" priority="8" operator="containsText" text="No cumple">
      <formula>NOT(ISERROR(SEARCH("No cumple",H10)))</formula>
    </cfRule>
    <cfRule type="containsText" dxfId="14" priority="9" operator="containsText" text="Cumple">
      <formula>NOT(ISERROR(SEARCH("Cumple",H10)))</formula>
    </cfRule>
  </conditionalFormatting>
  <conditionalFormatting sqref="H14">
    <cfRule type="containsText" dxfId="13" priority="6" operator="containsText" text="No cumple">
      <formula>NOT(ISERROR(SEARCH("No cumple",H14)))</formula>
    </cfRule>
    <cfRule type="containsText" dxfId="12" priority="7" operator="containsText" text="Cumple">
      <formula>NOT(ISERROR(SEARCH("Cumple",H14)))</formula>
    </cfRule>
  </conditionalFormatting>
  <conditionalFormatting sqref="H32">
    <cfRule type="containsText" dxfId="11" priority="4" operator="containsText" text="No cumple">
      <formula>NOT(ISERROR(SEARCH("No cumple",H32)))</formula>
    </cfRule>
    <cfRule type="containsText" dxfId="10" priority="5" operator="containsText" text="Cumple">
      <formula>NOT(ISERROR(SEARCH("Cumple",H32)))</formula>
    </cfRule>
  </conditionalFormatting>
  <conditionalFormatting sqref="H36">
    <cfRule type="containsText" dxfId="9" priority="2" operator="containsText" text="No cumple">
      <formula>NOT(ISERROR(SEARCH("No cumple",H36)))</formula>
    </cfRule>
    <cfRule type="containsText" dxfId="8" priority="3" operator="containsText" text="Cumple">
      <formula>NOT(ISERROR(SEARCH("Cumple",H36)))</formula>
    </cfRule>
  </conditionalFormatting>
  <conditionalFormatting sqref="J2">
    <cfRule type="containsBlanks" dxfId="7" priority="16">
      <formula>LEN(TRIM(J2))=0</formula>
    </cfRule>
  </conditionalFormatting>
  <conditionalFormatting sqref="J12:J13">
    <cfRule type="containsBlanks" dxfId="6" priority="11">
      <formula>LEN(TRIM(J12))=0</formula>
    </cfRule>
  </conditionalFormatting>
  <conditionalFormatting sqref="J16:J31">
    <cfRule type="containsBlanks" dxfId="5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LIBERTAD ASISTIDA/VIGILADA SRPA&amp;R&amp;"Arial,Normal"&amp;10F1.A49.G27.P 
Versión 1 
Página &amp;P de &amp;N 
21/05/2024 
Clasificación de la Información 
Clasificada</oddHeader>
    <oddFooter>&amp;C&amp;G</oddFooter>
  </headerFooter>
  <rowBreaks count="2" manualBreakCount="2">
    <brk id="9" max="16383" man="1"/>
    <brk id="4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66859D4-1AB8-455D-8B39-5DCA871DB086}">
          <x14:formula1>
            <xm:f>Tablas!$E$2:$E$4</xm:f>
          </x14:formula1>
          <xm:sqref>J12:J13 J16:J31 J34:J35 J38:J41</xm:sqref>
        </x14:dataValidation>
        <x14:dataValidation type="list" allowBlank="1" showInputMessage="1" showErrorMessage="1" xr:uid="{73F50543-1B02-448C-A5E9-DB7A8F25A84E}">
          <x14:formula1>
            <xm:f>Tablas!$H$2:$H$6</xm:f>
          </x14:formula1>
          <xm:sqref>C3:E3</xm:sqref>
        </x14:dataValidation>
        <x14:dataValidation type="list" allowBlank="1" showInputMessage="1" showErrorMessage="1" xr:uid="{1034B343-A2AC-41E5-B1A0-FCFFA658C359}">
          <x14:formula1>
            <xm:f>Tablas!$L$2:$L$9</xm:f>
          </x14:formula1>
          <xm:sqref>C7:E7</xm:sqref>
        </x14:dataValidation>
        <x14:dataValidation type="list" allowBlank="1" showInputMessage="1" showErrorMessage="1" xr:uid="{00C0218A-A625-4817-8108-1F1D12C234AA}">
          <x14:formula1>
            <xm:f>Tablas!$K$2:$K$3</xm:f>
          </x14:formula1>
          <xm:sqref>H6:J6</xm:sqref>
        </x14:dataValidation>
        <x14:dataValidation type="list" allowBlank="1" showInputMessage="1" showErrorMessage="1" xr:uid="{33748777-036E-4A5F-B03D-D36F356630BF}">
          <x14:formula1>
            <xm:f>Tablas!$J$2:$J$7</xm:f>
          </x14:formula1>
          <xm:sqref>C6:E6</xm:sqref>
        </x14:dataValidation>
        <x14:dataValidation type="list" allowBlank="1" showInputMessage="1" showErrorMessage="1" xr:uid="{F1D7D0DE-B76F-476C-BDC1-43DD222E8A0B}">
          <x14:formula1>
            <xm:f>Tablas!$I$2:$I$5</xm:f>
          </x14:formula1>
          <xm:sqref>E4:J4</xm:sqref>
        </x14:dataValidation>
        <x14:dataValidation type="list" allowBlank="1" showInputMessage="1" showErrorMessage="1" xr:uid="{6D1BBB04-89BC-425F-BFF8-231AF1C26B7C}">
          <x14:formula1>
            <xm:f>Tablas!$G$2:$G$3</xm:f>
          </x14:formula1>
          <xm:sqref>J2</xm:sqref>
        </x14:dataValidation>
        <x14:dataValidation type="list" allowBlank="1" showInputMessage="1" showErrorMessage="1" xr:uid="{A1C19B3E-3BA1-426C-9B1C-FB46D5C9BCF1}">
          <x14:formula1>
            <xm:f>Tablas!$C$2</xm:f>
          </x14:formula1>
          <xm:sqref>H35:I35 H39:I41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N10"/>
  <sheetViews>
    <sheetView showGridLines="0" tabSelected="1" topLeftCell="IW1" zoomScale="60" zoomScaleNormal="60" workbookViewId="0">
      <selection activeCell="JL2" sqref="JL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5" width="35.7109375" style="2" customWidth="1"/>
    <col min="36" max="47" width="15.7109375" style="2" customWidth="1"/>
    <col min="48" max="55" width="25.7109375" style="2"/>
    <col min="56" max="67" width="15.7109375" style="2" customWidth="1"/>
    <col min="68" max="75" width="25.7109375" style="2"/>
    <col min="76" max="87" width="15.7109375" style="2" customWidth="1"/>
    <col min="88" max="95" width="25.7109375" style="2"/>
    <col min="96" max="107" width="15.7109375" style="2" customWidth="1"/>
    <col min="108" max="115" width="25.7109375" style="2"/>
    <col min="116" max="127" width="15.7109375" style="2" customWidth="1"/>
    <col min="128" max="135" width="25.7109375" style="2"/>
    <col min="136" max="147" width="15.7109375" style="2" customWidth="1"/>
    <col min="148" max="155" width="25.7109375" style="2"/>
    <col min="156" max="167" width="15.7109375" style="2" customWidth="1"/>
    <col min="168" max="175" width="25.7109375" style="2"/>
    <col min="176" max="187" width="15.7109375" style="2" customWidth="1"/>
    <col min="188" max="195" width="25.7109375" style="2"/>
    <col min="196" max="207" width="15.7109375" style="2" customWidth="1"/>
    <col min="208" max="215" width="25.7109375" style="2"/>
    <col min="216" max="227" width="15.7109375" style="2" customWidth="1"/>
    <col min="228" max="16384" width="25.7109375" style="2"/>
  </cols>
  <sheetData>
    <row r="1" spans="1:274" ht="30" customHeight="1" x14ac:dyDescent="0.25">
      <c r="A1" s="198"/>
      <c r="B1" s="179" t="s">
        <v>160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  <c r="CJ1" s="180"/>
      <c r="CK1" s="180"/>
      <c r="CL1" s="180"/>
      <c r="CM1" s="180"/>
      <c r="CN1" s="180"/>
      <c r="CO1" s="180"/>
      <c r="CP1" s="180"/>
      <c r="CQ1" s="180"/>
      <c r="CR1" s="180"/>
      <c r="CS1" s="180"/>
      <c r="CT1" s="180"/>
      <c r="CU1" s="180"/>
      <c r="CV1" s="180"/>
      <c r="CW1" s="180"/>
      <c r="CX1" s="180"/>
      <c r="CY1" s="180"/>
      <c r="CZ1" s="180"/>
      <c r="DA1" s="180"/>
      <c r="DB1" s="180"/>
      <c r="DC1" s="180"/>
      <c r="DD1" s="180"/>
      <c r="DE1" s="180"/>
      <c r="DF1" s="180"/>
      <c r="DG1" s="180"/>
      <c r="DH1" s="180"/>
      <c r="DI1" s="180"/>
      <c r="DJ1" s="180"/>
      <c r="DK1" s="180"/>
      <c r="DL1" s="180"/>
      <c r="DM1" s="180"/>
      <c r="DN1" s="180"/>
      <c r="DO1" s="180"/>
      <c r="DP1" s="180"/>
      <c r="DQ1" s="180"/>
      <c r="DR1" s="180"/>
      <c r="DS1" s="180"/>
      <c r="DT1" s="180"/>
      <c r="DU1" s="180"/>
      <c r="DV1" s="180"/>
      <c r="DW1" s="180"/>
      <c r="DX1" s="180"/>
      <c r="DY1" s="180"/>
      <c r="DZ1" s="180"/>
      <c r="EA1" s="180"/>
      <c r="EB1" s="180"/>
      <c r="EC1" s="180"/>
      <c r="ED1" s="180"/>
      <c r="EE1" s="180"/>
      <c r="EF1" s="180"/>
      <c r="EG1" s="180"/>
      <c r="EH1" s="180"/>
      <c r="EI1" s="180"/>
      <c r="EJ1" s="180"/>
      <c r="EK1" s="180"/>
      <c r="EL1" s="180"/>
      <c r="EM1" s="180"/>
      <c r="EN1" s="180"/>
      <c r="EO1" s="180"/>
      <c r="EP1" s="180"/>
      <c r="EQ1" s="180"/>
      <c r="ER1" s="180"/>
      <c r="ES1" s="180"/>
      <c r="ET1" s="180"/>
      <c r="EU1" s="180"/>
      <c r="EV1" s="180"/>
      <c r="EW1" s="180"/>
      <c r="EX1" s="180"/>
      <c r="EY1" s="180"/>
      <c r="EZ1" s="180"/>
      <c r="FA1" s="180"/>
      <c r="FB1" s="180"/>
      <c r="FC1" s="180"/>
      <c r="FD1" s="180"/>
      <c r="FE1" s="180"/>
      <c r="FF1" s="180"/>
      <c r="FG1" s="180"/>
      <c r="FH1" s="180"/>
      <c r="FI1" s="180"/>
      <c r="FJ1" s="180"/>
      <c r="FK1" s="180"/>
      <c r="FL1" s="180"/>
      <c r="FM1" s="180"/>
      <c r="FN1" s="180"/>
      <c r="FO1" s="180"/>
      <c r="FP1" s="180"/>
      <c r="FQ1" s="180"/>
      <c r="FR1" s="180"/>
      <c r="FS1" s="180"/>
      <c r="FT1" s="180"/>
      <c r="FU1" s="180"/>
      <c r="FV1" s="180"/>
      <c r="FW1" s="180"/>
      <c r="FX1" s="180"/>
      <c r="FY1" s="180"/>
      <c r="FZ1" s="180"/>
      <c r="GA1" s="180"/>
      <c r="GB1" s="180"/>
      <c r="GC1" s="180"/>
      <c r="GD1" s="180"/>
      <c r="GE1" s="180"/>
      <c r="GF1" s="180"/>
      <c r="GG1" s="180"/>
      <c r="GH1" s="180"/>
      <c r="GI1" s="180"/>
      <c r="GJ1" s="180"/>
      <c r="GK1" s="180"/>
      <c r="GL1" s="180"/>
      <c r="GM1" s="180"/>
      <c r="GN1" s="180"/>
      <c r="GO1" s="180"/>
      <c r="GP1" s="180"/>
      <c r="GQ1" s="180"/>
      <c r="GR1" s="180"/>
      <c r="GS1" s="180"/>
      <c r="GT1" s="180"/>
      <c r="GU1" s="180"/>
      <c r="GV1" s="180"/>
      <c r="GW1" s="180"/>
      <c r="GX1" s="180"/>
      <c r="GY1" s="180"/>
      <c r="GZ1" s="180"/>
      <c r="HA1" s="180"/>
      <c r="HB1" s="180"/>
      <c r="HC1" s="180"/>
      <c r="HD1" s="180"/>
      <c r="HE1" s="180"/>
      <c r="HF1" s="180"/>
      <c r="HG1" s="180"/>
      <c r="HH1" s="180"/>
      <c r="HI1" s="180"/>
      <c r="HJ1" s="180"/>
      <c r="HK1" s="180"/>
      <c r="HL1" s="180"/>
      <c r="HM1" s="180"/>
      <c r="HN1" s="180"/>
      <c r="HO1" s="180"/>
      <c r="HP1" s="180"/>
      <c r="HQ1" s="180"/>
      <c r="HR1" s="180"/>
      <c r="HS1" s="180"/>
      <c r="HT1" s="180"/>
      <c r="HU1" s="180"/>
      <c r="HV1" s="180"/>
      <c r="HW1" s="180"/>
      <c r="HX1" s="180"/>
      <c r="HY1" s="180"/>
      <c r="HZ1" s="180"/>
      <c r="IA1" s="180"/>
      <c r="IB1" s="180"/>
      <c r="IC1" s="180"/>
      <c r="ID1" s="180"/>
      <c r="IE1" s="180"/>
      <c r="IF1" s="180"/>
      <c r="IG1" s="180"/>
      <c r="IH1" s="180"/>
      <c r="II1" s="180"/>
      <c r="IJ1" s="180"/>
      <c r="IK1" s="180"/>
      <c r="IL1" s="180"/>
      <c r="IM1" s="180"/>
      <c r="IN1" s="180"/>
      <c r="IO1" s="180"/>
      <c r="IP1" s="180"/>
      <c r="IQ1" s="180"/>
      <c r="IR1" s="180"/>
      <c r="IS1" s="180"/>
      <c r="IT1" s="180"/>
      <c r="IU1" s="180"/>
      <c r="IV1" s="180"/>
      <c r="IW1" s="180"/>
      <c r="IX1" s="180"/>
      <c r="IY1" s="180"/>
      <c r="IZ1" s="180"/>
      <c r="JA1" s="180"/>
      <c r="JB1" s="180"/>
      <c r="JC1" s="180"/>
      <c r="JD1" s="180"/>
      <c r="JE1" s="180"/>
      <c r="JF1" s="180"/>
      <c r="JG1" s="180"/>
      <c r="JH1" s="180"/>
      <c r="JI1" s="180"/>
      <c r="JJ1" s="180"/>
      <c r="JK1" s="181"/>
      <c r="JL1" s="54" t="s">
        <v>186</v>
      </c>
      <c r="JM1" s="55">
        <v>45433</v>
      </c>
    </row>
    <row r="2" spans="1:274" ht="30" customHeight="1" x14ac:dyDescent="0.25">
      <c r="A2" s="199"/>
      <c r="B2" s="182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83"/>
      <c r="ES2" s="183"/>
      <c r="ET2" s="183"/>
      <c r="EU2" s="183"/>
      <c r="EV2" s="183"/>
      <c r="EW2" s="183"/>
      <c r="EX2" s="183"/>
      <c r="EY2" s="183"/>
      <c r="EZ2" s="183"/>
      <c r="FA2" s="183"/>
      <c r="FB2" s="183"/>
      <c r="FC2" s="183"/>
      <c r="FD2" s="183"/>
      <c r="FE2" s="183"/>
      <c r="FF2" s="183"/>
      <c r="FG2" s="183"/>
      <c r="FH2" s="183"/>
      <c r="FI2" s="183"/>
      <c r="FJ2" s="183"/>
      <c r="FK2" s="183"/>
      <c r="FL2" s="183"/>
      <c r="FM2" s="183"/>
      <c r="FN2" s="183"/>
      <c r="FO2" s="183"/>
      <c r="FP2" s="183"/>
      <c r="FQ2" s="183"/>
      <c r="FR2" s="183"/>
      <c r="FS2" s="183"/>
      <c r="FT2" s="183"/>
      <c r="FU2" s="183"/>
      <c r="FV2" s="183"/>
      <c r="FW2" s="183"/>
      <c r="FX2" s="183"/>
      <c r="FY2" s="183"/>
      <c r="FZ2" s="183"/>
      <c r="GA2" s="183"/>
      <c r="GB2" s="183"/>
      <c r="GC2" s="183"/>
      <c r="GD2" s="183"/>
      <c r="GE2" s="183"/>
      <c r="GF2" s="183"/>
      <c r="GG2" s="183"/>
      <c r="GH2" s="183"/>
      <c r="GI2" s="183"/>
      <c r="GJ2" s="183"/>
      <c r="GK2" s="183"/>
      <c r="GL2" s="183"/>
      <c r="GM2" s="183"/>
      <c r="GN2" s="183"/>
      <c r="GO2" s="183"/>
      <c r="GP2" s="183"/>
      <c r="GQ2" s="183"/>
      <c r="GR2" s="183"/>
      <c r="GS2" s="183"/>
      <c r="GT2" s="183"/>
      <c r="GU2" s="183"/>
      <c r="GV2" s="183"/>
      <c r="GW2" s="183"/>
      <c r="GX2" s="183"/>
      <c r="GY2" s="183"/>
      <c r="GZ2" s="183"/>
      <c r="HA2" s="183"/>
      <c r="HB2" s="183"/>
      <c r="HC2" s="183"/>
      <c r="HD2" s="183"/>
      <c r="HE2" s="183"/>
      <c r="HF2" s="183"/>
      <c r="HG2" s="183"/>
      <c r="HH2" s="183"/>
      <c r="HI2" s="183"/>
      <c r="HJ2" s="183"/>
      <c r="HK2" s="183"/>
      <c r="HL2" s="183"/>
      <c r="HM2" s="183"/>
      <c r="HN2" s="183"/>
      <c r="HO2" s="183"/>
      <c r="HP2" s="183"/>
      <c r="HQ2" s="183"/>
      <c r="HR2" s="183"/>
      <c r="HS2" s="183"/>
      <c r="HT2" s="183"/>
      <c r="HU2" s="183"/>
      <c r="HV2" s="183"/>
      <c r="HW2" s="183"/>
      <c r="HX2" s="183"/>
      <c r="HY2" s="183"/>
      <c r="HZ2" s="183"/>
      <c r="IA2" s="183"/>
      <c r="IB2" s="183"/>
      <c r="IC2" s="183"/>
      <c r="ID2" s="183"/>
      <c r="IE2" s="183"/>
      <c r="IF2" s="183"/>
      <c r="IG2" s="183"/>
      <c r="IH2" s="183"/>
      <c r="II2" s="183"/>
      <c r="IJ2" s="183"/>
      <c r="IK2" s="183"/>
      <c r="IL2" s="183"/>
      <c r="IM2" s="183"/>
      <c r="IN2" s="183"/>
      <c r="IO2" s="183"/>
      <c r="IP2" s="183"/>
      <c r="IQ2" s="183"/>
      <c r="IR2" s="183"/>
      <c r="IS2" s="183"/>
      <c r="IT2" s="183"/>
      <c r="IU2" s="183"/>
      <c r="IV2" s="183"/>
      <c r="IW2" s="183"/>
      <c r="IX2" s="183"/>
      <c r="IY2" s="183"/>
      <c r="IZ2" s="183"/>
      <c r="JA2" s="183"/>
      <c r="JB2" s="183"/>
      <c r="JC2" s="183"/>
      <c r="JD2" s="183"/>
      <c r="JE2" s="183"/>
      <c r="JF2" s="183"/>
      <c r="JG2" s="183"/>
      <c r="JH2" s="183"/>
      <c r="JI2" s="183"/>
      <c r="JJ2" s="183"/>
      <c r="JK2" s="184"/>
      <c r="JL2" s="56" t="s">
        <v>139</v>
      </c>
      <c r="JM2" s="24" t="s">
        <v>59</v>
      </c>
    </row>
    <row r="3" spans="1:274" ht="30" customHeight="1" thickBot="1" x14ac:dyDescent="0.3">
      <c r="A3" s="200"/>
      <c r="B3" s="185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  <c r="AX3" s="186"/>
      <c r="AY3" s="186"/>
      <c r="AZ3" s="186"/>
      <c r="BA3" s="186"/>
      <c r="BB3" s="186"/>
      <c r="BC3" s="186"/>
      <c r="BD3" s="186"/>
      <c r="BE3" s="186"/>
      <c r="BF3" s="186"/>
      <c r="BG3" s="186"/>
      <c r="BH3" s="186"/>
      <c r="BI3" s="186"/>
      <c r="BJ3" s="186"/>
      <c r="BK3" s="186"/>
      <c r="BL3" s="186"/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  <c r="CA3" s="186"/>
      <c r="CB3" s="186"/>
      <c r="CC3" s="186"/>
      <c r="CD3" s="186"/>
      <c r="CE3" s="186"/>
      <c r="CF3" s="186"/>
      <c r="CG3" s="186"/>
      <c r="CH3" s="186"/>
      <c r="CI3" s="186"/>
      <c r="CJ3" s="186"/>
      <c r="CK3" s="186"/>
      <c r="CL3" s="186"/>
      <c r="CM3" s="186"/>
      <c r="CN3" s="186"/>
      <c r="CO3" s="186"/>
      <c r="CP3" s="186"/>
      <c r="CQ3" s="186"/>
      <c r="CR3" s="186"/>
      <c r="CS3" s="186"/>
      <c r="CT3" s="186"/>
      <c r="CU3" s="186"/>
      <c r="CV3" s="186"/>
      <c r="CW3" s="186"/>
      <c r="CX3" s="186"/>
      <c r="CY3" s="186"/>
      <c r="CZ3" s="186"/>
      <c r="DA3" s="186"/>
      <c r="DB3" s="186"/>
      <c r="DC3" s="186"/>
      <c r="DD3" s="186"/>
      <c r="DE3" s="186"/>
      <c r="DF3" s="186"/>
      <c r="DG3" s="186"/>
      <c r="DH3" s="186"/>
      <c r="DI3" s="186"/>
      <c r="DJ3" s="186"/>
      <c r="DK3" s="186"/>
      <c r="DL3" s="186"/>
      <c r="DM3" s="186"/>
      <c r="DN3" s="186"/>
      <c r="DO3" s="186"/>
      <c r="DP3" s="186"/>
      <c r="DQ3" s="186"/>
      <c r="DR3" s="186"/>
      <c r="DS3" s="186"/>
      <c r="DT3" s="186"/>
      <c r="DU3" s="186"/>
      <c r="DV3" s="186"/>
      <c r="DW3" s="186"/>
      <c r="DX3" s="186"/>
      <c r="DY3" s="186"/>
      <c r="DZ3" s="186"/>
      <c r="EA3" s="186"/>
      <c r="EB3" s="186"/>
      <c r="EC3" s="186"/>
      <c r="ED3" s="186"/>
      <c r="EE3" s="186"/>
      <c r="EF3" s="186"/>
      <c r="EG3" s="186"/>
      <c r="EH3" s="186"/>
      <c r="EI3" s="186"/>
      <c r="EJ3" s="186"/>
      <c r="EK3" s="186"/>
      <c r="EL3" s="186"/>
      <c r="EM3" s="186"/>
      <c r="EN3" s="186"/>
      <c r="EO3" s="186"/>
      <c r="EP3" s="186"/>
      <c r="EQ3" s="186"/>
      <c r="ER3" s="186"/>
      <c r="ES3" s="186"/>
      <c r="ET3" s="186"/>
      <c r="EU3" s="186"/>
      <c r="EV3" s="186"/>
      <c r="EW3" s="186"/>
      <c r="EX3" s="186"/>
      <c r="EY3" s="186"/>
      <c r="EZ3" s="186"/>
      <c r="FA3" s="186"/>
      <c r="FB3" s="186"/>
      <c r="FC3" s="186"/>
      <c r="FD3" s="186"/>
      <c r="FE3" s="186"/>
      <c r="FF3" s="186"/>
      <c r="FG3" s="186"/>
      <c r="FH3" s="186"/>
      <c r="FI3" s="186"/>
      <c r="FJ3" s="186"/>
      <c r="FK3" s="186"/>
      <c r="FL3" s="186"/>
      <c r="FM3" s="186"/>
      <c r="FN3" s="186"/>
      <c r="FO3" s="186"/>
      <c r="FP3" s="186"/>
      <c r="FQ3" s="186"/>
      <c r="FR3" s="186"/>
      <c r="FS3" s="186"/>
      <c r="FT3" s="186"/>
      <c r="FU3" s="186"/>
      <c r="FV3" s="186"/>
      <c r="FW3" s="186"/>
      <c r="FX3" s="186"/>
      <c r="FY3" s="186"/>
      <c r="FZ3" s="186"/>
      <c r="GA3" s="186"/>
      <c r="GB3" s="186"/>
      <c r="GC3" s="186"/>
      <c r="GD3" s="186"/>
      <c r="GE3" s="186"/>
      <c r="GF3" s="186"/>
      <c r="GG3" s="186"/>
      <c r="GH3" s="186"/>
      <c r="GI3" s="186"/>
      <c r="GJ3" s="186"/>
      <c r="GK3" s="186"/>
      <c r="GL3" s="186"/>
      <c r="GM3" s="186"/>
      <c r="GN3" s="186"/>
      <c r="GO3" s="186"/>
      <c r="GP3" s="186"/>
      <c r="GQ3" s="186"/>
      <c r="GR3" s="186"/>
      <c r="GS3" s="186"/>
      <c r="GT3" s="186"/>
      <c r="GU3" s="186"/>
      <c r="GV3" s="186"/>
      <c r="GW3" s="186"/>
      <c r="GX3" s="186"/>
      <c r="GY3" s="186"/>
      <c r="GZ3" s="186"/>
      <c r="HA3" s="186"/>
      <c r="HB3" s="186"/>
      <c r="HC3" s="186"/>
      <c r="HD3" s="186"/>
      <c r="HE3" s="186"/>
      <c r="HF3" s="186"/>
      <c r="HG3" s="186"/>
      <c r="HH3" s="186"/>
      <c r="HI3" s="186"/>
      <c r="HJ3" s="186"/>
      <c r="HK3" s="186"/>
      <c r="HL3" s="186"/>
      <c r="HM3" s="186"/>
      <c r="HN3" s="186"/>
      <c r="HO3" s="186"/>
      <c r="HP3" s="186"/>
      <c r="HQ3" s="186"/>
      <c r="HR3" s="186"/>
      <c r="HS3" s="186"/>
      <c r="HT3" s="186"/>
      <c r="HU3" s="186"/>
      <c r="HV3" s="186"/>
      <c r="HW3" s="186"/>
      <c r="HX3" s="186"/>
      <c r="HY3" s="186"/>
      <c r="HZ3" s="186"/>
      <c r="IA3" s="186"/>
      <c r="IB3" s="186"/>
      <c r="IC3" s="186"/>
      <c r="ID3" s="186"/>
      <c r="IE3" s="186"/>
      <c r="IF3" s="186"/>
      <c r="IG3" s="186"/>
      <c r="IH3" s="186"/>
      <c r="II3" s="186"/>
      <c r="IJ3" s="186"/>
      <c r="IK3" s="186"/>
      <c r="IL3" s="186"/>
      <c r="IM3" s="186"/>
      <c r="IN3" s="186"/>
      <c r="IO3" s="186"/>
      <c r="IP3" s="186"/>
      <c r="IQ3" s="186"/>
      <c r="IR3" s="186"/>
      <c r="IS3" s="186"/>
      <c r="IT3" s="186"/>
      <c r="IU3" s="186"/>
      <c r="IV3" s="186"/>
      <c r="IW3" s="186"/>
      <c r="IX3" s="186"/>
      <c r="IY3" s="186"/>
      <c r="IZ3" s="186"/>
      <c r="JA3" s="186"/>
      <c r="JB3" s="186"/>
      <c r="JC3" s="186"/>
      <c r="JD3" s="186"/>
      <c r="JE3" s="186"/>
      <c r="JF3" s="186"/>
      <c r="JG3" s="186"/>
      <c r="JH3" s="186"/>
      <c r="JI3" s="186"/>
      <c r="JJ3" s="186"/>
      <c r="JK3" s="187"/>
      <c r="JL3" s="201" t="s">
        <v>58</v>
      </c>
      <c r="JM3" s="202"/>
    </row>
    <row r="4" spans="1:274" ht="12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35"/>
      <c r="JN4" s="35"/>
    </row>
    <row r="5" spans="1:274" ht="12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  <c r="IU5" s="53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35"/>
      <c r="JN5" s="35"/>
    </row>
    <row r="6" spans="1:274" ht="12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35"/>
      <c r="JN6" s="35"/>
    </row>
    <row r="7" spans="1:274" ht="12.75" x14ac:dyDescent="0.25">
      <c r="A7" s="11"/>
      <c r="B7" s="11"/>
      <c r="C7" s="11"/>
      <c r="D7" s="11"/>
      <c r="E7" s="11"/>
      <c r="F7" s="11"/>
      <c r="G7" s="11"/>
      <c r="H7" s="11"/>
      <c r="I7" s="12"/>
      <c r="J7" s="12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  <c r="IW7" s="53"/>
      <c r="IX7" s="53"/>
      <c r="IY7" s="53"/>
      <c r="IZ7" s="53"/>
      <c r="JA7" s="53"/>
      <c r="JB7" s="53"/>
      <c r="JC7" s="53"/>
      <c r="JD7" s="53"/>
      <c r="JE7" s="53"/>
      <c r="JF7" s="53"/>
      <c r="JG7" s="53"/>
      <c r="JH7" s="53"/>
      <c r="JI7" s="53"/>
      <c r="JJ7" s="53"/>
      <c r="JK7" s="53"/>
    </row>
    <row r="8" spans="1:274" ht="15" customHeight="1" x14ac:dyDescent="0.25">
      <c r="D8" s="203" t="s">
        <v>1</v>
      </c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5"/>
      <c r="P8" s="203" t="s">
        <v>13</v>
      </c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5"/>
      <c r="AB8" s="36" t="s">
        <v>53</v>
      </c>
      <c r="AC8" s="36" t="s">
        <v>53</v>
      </c>
      <c r="AD8" s="36" t="s">
        <v>53</v>
      </c>
      <c r="AE8" s="36" t="s">
        <v>53</v>
      </c>
      <c r="AF8" s="36" t="s">
        <v>53</v>
      </c>
      <c r="AG8" s="36" t="s">
        <v>53</v>
      </c>
      <c r="AH8" s="36" t="s">
        <v>53</v>
      </c>
      <c r="AI8" s="36" t="s">
        <v>53</v>
      </c>
      <c r="AJ8" s="191" t="s">
        <v>115</v>
      </c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3"/>
      <c r="AV8" s="194" t="s">
        <v>115</v>
      </c>
      <c r="AW8" s="194"/>
      <c r="AX8" s="194"/>
      <c r="AY8" s="194"/>
      <c r="AZ8" s="194"/>
      <c r="BA8" s="194"/>
      <c r="BB8" s="194"/>
      <c r="BC8" s="194"/>
      <c r="BD8" s="191" t="s">
        <v>116</v>
      </c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3"/>
      <c r="BP8" s="195" t="s">
        <v>116</v>
      </c>
      <c r="BQ8" s="195"/>
      <c r="BR8" s="195"/>
      <c r="BS8" s="195"/>
      <c r="BT8" s="195"/>
      <c r="BU8" s="195"/>
      <c r="BV8" s="195"/>
      <c r="BW8" s="195"/>
      <c r="BX8" s="191" t="s">
        <v>117</v>
      </c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3"/>
      <c r="CJ8" s="194" t="s">
        <v>117</v>
      </c>
      <c r="CK8" s="194"/>
      <c r="CL8" s="194"/>
      <c r="CM8" s="194"/>
      <c r="CN8" s="194"/>
      <c r="CO8" s="194"/>
      <c r="CP8" s="194"/>
      <c r="CQ8" s="194"/>
      <c r="CR8" s="191" t="s">
        <v>118</v>
      </c>
      <c r="CS8" s="192"/>
      <c r="CT8" s="192"/>
      <c r="CU8" s="192"/>
      <c r="CV8" s="192"/>
      <c r="CW8" s="192"/>
      <c r="CX8" s="192"/>
      <c r="CY8" s="192"/>
      <c r="CZ8" s="192"/>
      <c r="DA8" s="192"/>
      <c r="DB8" s="192"/>
      <c r="DC8" s="193"/>
      <c r="DD8" s="195" t="s">
        <v>118</v>
      </c>
      <c r="DE8" s="195"/>
      <c r="DF8" s="195"/>
      <c r="DG8" s="195"/>
      <c r="DH8" s="195"/>
      <c r="DI8" s="195"/>
      <c r="DJ8" s="195"/>
      <c r="DK8" s="195"/>
      <c r="DL8" s="191" t="s">
        <v>119</v>
      </c>
      <c r="DM8" s="192"/>
      <c r="DN8" s="192"/>
      <c r="DO8" s="192"/>
      <c r="DP8" s="192"/>
      <c r="DQ8" s="192"/>
      <c r="DR8" s="192"/>
      <c r="DS8" s="192"/>
      <c r="DT8" s="192"/>
      <c r="DU8" s="192"/>
      <c r="DV8" s="192"/>
      <c r="DW8" s="193"/>
      <c r="DX8" s="194" t="s">
        <v>119</v>
      </c>
      <c r="DY8" s="194"/>
      <c r="DZ8" s="194"/>
      <c r="EA8" s="194"/>
      <c r="EB8" s="194"/>
      <c r="EC8" s="194"/>
      <c r="ED8" s="194"/>
      <c r="EE8" s="194"/>
      <c r="EF8" s="191" t="s">
        <v>120</v>
      </c>
      <c r="EG8" s="192"/>
      <c r="EH8" s="192"/>
      <c r="EI8" s="192"/>
      <c r="EJ8" s="192"/>
      <c r="EK8" s="192"/>
      <c r="EL8" s="192"/>
      <c r="EM8" s="192"/>
      <c r="EN8" s="192"/>
      <c r="EO8" s="192"/>
      <c r="EP8" s="192"/>
      <c r="EQ8" s="193"/>
      <c r="ER8" s="195" t="s">
        <v>120</v>
      </c>
      <c r="ES8" s="195"/>
      <c r="ET8" s="195"/>
      <c r="EU8" s="195"/>
      <c r="EV8" s="195"/>
      <c r="EW8" s="195"/>
      <c r="EX8" s="195"/>
      <c r="EY8" s="195"/>
      <c r="EZ8" s="191" t="s">
        <v>121</v>
      </c>
      <c r="FA8" s="192"/>
      <c r="FB8" s="192"/>
      <c r="FC8" s="192"/>
      <c r="FD8" s="192"/>
      <c r="FE8" s="192"/>
      <c r="FF8" s="192"/>
      <c r="FG8" s="192"/>
      <c r="FH8" s="192"/>
      <c r="FI8" s="192"/>
      <c r="FJ8" s="192"/>
      <c r="FK8" s="193"/>
      <c r="FL8" s="194" t="s">
        <v>121</v>
      </c>
      <c r="FM8" s="194"/>
      <c r="FN8" s="194"/>
      <c r="FO8" s="194"/>
      <c r="FP8" s="194"/>
      <c r="FQ8" s="194"/>
      <c r="FR8" s="194"/>
      <c r="FS8" s="194"/>
      <c r="FT8" s="191" t="s">
        <v>122</v>
      </c>
      <c r="FU8" s="192"/>
      <c r="FV8" s="192"/>
      <c r="FW8" s="192"/>
      <c r="FX8" s="192"/>
      <c r="FY8" s="192"/>
      <c r="FZ8" s="192"/>
      <c r="GA8" s="192"/>
      <c r="GB8" s="192"/>
      <c r="GC8" s="192"/>
      <c r="GD8" s="192"/>
      <c r="GE8" s="193"/>
      <c r="GF8" s="195" t="s">
        <v>122</v>
      </c>
      <c r="GG8" s="195"/>
      <c r="GH8" s="195"/>
      <c r="GI8" s="195"/>
      <c r="GJ8" s="195"/>
      <c r="GK8" s="195"/>
      <c r="GL8" s="195"/>
      <c r="GM8" s="195"/>
      <c r="GN8" s="191" t="s">
        <v>123</v>
      </c>
      <c r="GO8" s="192"/>
      <c r="GP8" s="192"/>
      <c r="GQ8" s="192"/>
      <c r="GR8" s="192"/>
      <c r="GS8" s="192"/>
      <c r="GT8" s="192"/>
      <c r="GU8" s="192"/>
      <c r="GV8" s="192"/>
      <c r="GW8" s="192"/>
      <c r="GX8" s="192"/>
      <c r="GY8" s="193"/>
      <c r="GZ8" s="194" t="s">
        <v>123</v>
      </c>
      <c r="HA8" s="194"/>
      <c r="HB8" s="194"/>
      <c r="HC8" s="194"/>
      <c r="HD8" s="194"/>
      <c r="HE8" s="194"/>
      <c r="HF8" s="194"/>
      <c r="HG8" s="194"/>
      <c r="HH8" s="191" t="s">
        <v>124</v>
      </c>
      <c r="HI8" s="192"/>
      <c r="HJ8" s="192"/>
      <c r="HK8" s="192"/>
      <c r="HL8" s="192"/>
      <c r="HM8" s="192"/>
      <c r="HN8" s="192"/>
      <c r="HO8" s="192"/>
      <c r="HP8" s="192"/>
      <c r="HQ8" s="192"/>
      <c r="HR8" s="192"/>
      <c r="HS8" s="193"/>
      <c r="HT8" s="195" t="s">
        <v>124</v>
      </c>
      <c r="HU8" s="195"/>
      <c r="HV8" s="195"/>
      <c r="HW8" s="195"/>
      <c r="HX8" s="195"/>
      <c r="HY8" s="195"/>
      <c r="HZ8" s="195"/>
      <c r="IA8" s="195"/>
      <c r="IB8" s="196" t="s">
        <v>115</v>
      </c>
      <c r="IC8" s="197"/>
      <c r="ID8" s="177" t="s">
        <v>116</v>
      </c>
      <c r="IE8" s="178"/>
      <c r="IF8" s="196" t="s">
        <v>117</v>
      </c>
      <c r="IG8" s="197"/>
      <c r="IH8" s="177" t="s">
        <v>118</v>
      </c>
      <c r="II8" s="178"/>
      <c r="IJ8" s="196" t="s">
        <v>119</v>
      </c>
      <c r="IK8" s="197"/>
      <c r="IL8" s="177" t="s">
        <v>120</v>
      </c>
      <c r="IM8" s="178"/>
      <c r="IN8" s="196" t="s">
        <v>121</v>
      </c>
      <c r="IO8" s="197"/>
      <c r="IP8" s="177" t="s">
        <v>122</v>
      </c>
      <c r="IQ8" s="178"/>
      <c r="IR8" s="196" t="s">
        <v>123</v>
      </c>
      <c r="IS8" s="197"/>
      <c r="IT8" s="177" t="s">
        <v>124</v>
      </c>
      <c r="IU8" s="178"/>
      <c r="IV8" s="188" t="s">
        <v>54</v>
      </c>
      <c r="IW8" s="189"/>
      <c r="IX8" s="189"/>
      <c r="IY8" s="190"/>
      <c r="IZ8" s="188" t="s">
        <v>55</v>
      </c>
      <c r="JA8" s="189"/>
      <c r="JB8" s="189"/>
      <c r="JC8" s="190"/>
      <c r="JD8" s="188" t="s">
        <v>56</v>
      </c>
      <c r="JE8" s="189"/>
      <c r="JF8" s="189"/>
      <c r="JG8" s="190"/>
      <c r="JH8" s="188" t="s">
        <v>57</v>
      </c>
      <c r="JI8" s="189"/>
      <c r="JJ8" s="189"/>
      <c r="JK8" s="190"/>
    </row>
    <row r="9" spans="1:274" ht="63.75" x14ac:dyDescent="0.25">
      <c r="A9" s="19" t="s">
        <v>43</v>
      </c>
      <c r="B9" s="19" t="s">
        <v>0</v>
      </c>
      <c r="C9" s="10" t="s">
        <v>37</v>
      </c>
      <c r="D9" s="19" t="s">
        <v>2</v>
      </c>
      <c r="E9" s="19" t="s">
        <v>3</v>
      </c>
      <c r="F9" s="19" t="s">
        <v>38</v>
      </c>
      <c r="G9" s="19" t="s">
        <v>39</v>
      </c>
      <c r="H9" s="19" t="s">
        <v>5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60</v>
      </c>
      <c r="P9" s="19" t="s">
        <v>14</v>
      </c>
      <c r="Q9" s="19" t="s">
        <v>40</v>
      </c>
      <c r="R9" s="19" t="s">
        <v>16</v>
      </c>
      <c r="S9" s="19" t="s">
        <v>61</v>
      </c>
      <c r="T9" s="19" t="s">
        <v>17</v>
      </c>
      <c r="U9" s="19" t="s">
        <v>18</v>
      </c>
      <c r="V9" s="19" t="s">
        <v>62</v>
      </c>
      <c r="W9" s="19" t="s">
        <v>41</v>
      </c>
      <c r="X9" s="19" t="s">
        <v>42</v>
      </c>
      <c r="Y9" s="19" t="s">
        <v>21</v>
      </c>
      <c r="Z9" s="19" t="s">
        <v>22</v>
      </c>
      <c r="AA9" s="19" t="s">
        <v>63</v>
      </c>
      <c r="AB9" s="58" t="s">
        <v>75</v>
      </c>
      <c r="AC9" s="58" t="s">
        <v>76</v>
      </c>
      <c r="AD9" s="58" t="s">
        <v>106</v>
      </c>
      <c r="AE9" s="18" t="s">
        <v>152</v>
      </c>
      <c r="AF9" s="58" t="s">
        <v>151</v>
      </c>
      <c r="AG9" s="18" t="s">
        <v>161</v>
      </c>
      <c r="AH9" s="18" t="s">
        <v>153</v>
      </c>
      <c r="AI9" s="18" t="s">
        <v>155</v>
      </c>
      <c r="AJ9" s="23" t="s">
        <v>66</v>
      </c>
      <c r="AK9" s="23" t="s">
        <v>67</v>
      </c>
      <c r="AL9" s="23" t="s">
        <v>68</v>
      </c>
      <c r="AM9" s="23" t="s">
        <v>69</v>
      </c>
      <c r="AN9" s="23" t="s">
        <v>105</v>
      </c>
      <c r="AO9" s="23" t="s">
        <v>70</v>
      </c>
      <c r="AP9" s="23" t="s">
        <v>71</v>
      </c>
      <c r="AQ9" s="23" t="s">
        <v>72</v>
      </c>
      <c r="AR9" s="23" t="s">
        <v>73</v>
      </c>
      <c r="AS9" s="23" t="s">
        <v>61</v>
      </c>
      <c r="AT9" s="23" t="s">
        <v>105</v>
      </c>
      <c r="AU9" s="23" t="s">
        <v>136</v>
      </c>
      <c r="AV9" s="58" t="s">
        <v>75</v>
      </c>
      <c r="AW9" s="58" t="s">
        <v>76</v>
      </c>
      <c r="AX9" s="58" t="s">
        <v>106</v>
      </c>
      <c r="AY9" s="22" t="s">
        <v>152</v>
      </c>
      <c r="AZ9" s="58" t="s">
        <v>151</v>
      </c>
      <c r="BA9" s="22" t="s">
        <v>161</v>
      </c>
      <c r="BB9" s="22" t="s">
        <v>153</v>
      </c>
      <c r="BC9" s="22" t="s">
        <v>155</v>
      </c>
      <c r="BD9" s="23" t="s">
        <v>66</v>
      </c>
      <c r="BE9" s="23" t="s">
        <v>67</v>
      </c>
      <c r="BF9" s="23" t="s">
        <v>68</v>
      </c>
      <c r="BG9" s="23" t="s">
        <v>69</v>
      </c>
      <c r="BH9" s="23" t="s">
        <v>105</v>
      </c>
      <c r="BI9" s="23" t="s">
        <v>70</v>
      </c>
      <c r="BJ9" s="23" t="s">
        <v>71</v>
      </c>
      <c r="BK9" s="23" t="s">
        <v>72</v>
      </c>
      <c r="BL9" s="23" t="s">
        <v>73</v>
      </c>
      <c r="BM9" s="23" t="s">
        <v>61</v>
      </c>
      <c r="BN9" s="23" t="s">
        <v>105</v>
      </c>
      <c r="BO9" s="23" t="s">
        <v>136</v>
      </c>
      <c r="BP9" s="58" t="s">
        <v>75</v>
      </c>
      <c r="BQ9" s="58" t="s">
        <v>76</v>
      </c>
      <c r="BR9" s="58" t="s">
        <v>106</v>
      </c>
      <c r="BS9" s="15" t="s">
        <v>152</v>
      </c>
      <c r="BT9" s="58" t="s">
        <v>151</v>
      </c>
      <c r="BU9" s="15" t="s">
        <v>161</v>
      </c>
      <c r="BV9" s="15" t="s">
        <v>153</v>
      </c>
      <c r="BW9" s="15" t="s">
        <v>155</v>
      </c>
      <c r="BX9" s="23" t="s">
        <v>66</v>
      </c>
      <c r="BY9" s="23" t="s">
        <v>67</v>
      </c>
      <c r="BZ9" s="23" t="s">
        <v>68</v>
      </c>
      <c r="CA9" s="23" t="s">
        <v>69</v>
      </c>
      <c r="CB9" s="23" t="s">
        <v>105</v>
      </c>
      <c r="CC9" s="23" t="s">
        <v>70</v>
      </c>
      <c r="CD9" s="23" t="s">
        <v>71</v>
      </c>
      <c r="CE9" s="23" t="s">
        <v>72</v>
      </c>
      <c r="CF9" s="23" t="s">
        <v>73</v>
      </c>
      <c r="CG9" s="23" t="s">
        <v>61</v>
      </c>
      <c r="CH9" s="23" t="s">
        <v>105</v>
      </c>
      <c r="CI9" s="23" t="s">
        <v>136</v>
      </c>
      <c r="CJ9" s="58" t="s">
        <v>75</v>
      </c>
      <c r="CK9" s="58" t="s">
        <v>76</v>
      </c>
      <c r="CL9" s="58" t="s">
        <v>106</v>
      </c>
      <c r="CM9" s="22" t="s">
        <v>152</v>
      </c>
      <c r="CN9" s="58" t="s">
        <v>151</v>
      </c>
      <c r="CO9" s="22" t="s">
        <v>161</v>
      </c>
      <c r="CP9" s="22" t="s">
        <v>153</v>
      </c>
      <c r="CQ9" s="22" t="s">
        <v>155</v>
      </c>
      <c r="CR9" s="23" t="s">
        <v>66</v>
      </c>
      <c r="CS9" s="23" t="s">
        <v>67</v>
      </c>
      <c r="CT9" s="23" t="s">
        <v>68</v>
      </c>
      <c r="CU9" s="23" t="s">
        <v>69</v>
      </c>
      <c r="CV9" s="23" t="s">
        <v>105</v>
      </c>
      <c r="CW9" s="23" t="s">
        <v>70</v>
      </c>
      <c r="CX9" s="23" t="s">
        <v>71</v>
      </c>
      <c r="CY9" s="23" t="s">
        <v>72</v>
      </c>
      <c r="CZ9" s="23" t="s">
        <v>73</v>
      </c>
      <c r="DA9" s="23" t="s">
        <v>61</v>
      </c>
      <c r="DB9" s="23" t="s">
        <v>105</v>
      </c>
      <c r="DC9" s="23" t="s">
        <v>136</v>
      </c>
      <c r="DD9" s="58" t="s">
        <v>75</v>
      </c>
      <c r="DE9" s="58" t="s">
        <v>76</v>
      </c>
      <c r="DF9" s="58" t="s">
        <v>106</v>
      </c>
      <c r="DG9" s="15" t="s">
        <v>152</v>
      </c>
      <c r="DH9" s="58" t="s">
        <v>151</v>
      </c>
      <c r="DI9" s="15" t="s">
        <v>161</v>
      </c>
      <c r="DJ9" s="15" t="s">
        <v>153</v>
      </c>
      <c r="DK9" s="15" t="s">
        <v>155</v>
      </c>
      <c r="DL9" s="23" t="s">
        <v>66</v>
      </c>
      <c r="DM9" s="23" t="s">
        <v>67</v>
      </c>
      <c r="DN9" s="23" t="s">
        <v>68</v>
      </c>
      <c r="DO9" s="23" t="s">
        <v>69</v>
      </c>
      <c r="DP9" s="23" t="s">
        <v>105</v>
      </c>
      <c r="DQ9" s="23" t="s">
        <v>70</v>
      </c>
      <c r="DR9" s="23" t="s">
        <v>71</v>
      </c>
      <c r="DS9" s="23" t="s">
        <v>72</v>
      </c>
      <c r="DT9" s="23" t="s">
        <v>73</v>
      </c>
      <c r="DU9" s="23" t="s">
        <v>61</v>
      </c>
      <c r="DV9" s="23" t="s">
        <v>105</v>
      </c>
      <c r="DW9" s="23" t="s">
        <v>136</v>
      </c>
      <c r="DX9" s="58" t="s">
        <v>75</v>
      </c>
      <c r="DY9" s="58" t="s">
        <v>76</v>
      </c>
      <c r="DZ9" s="58" t="s">
        <v>106</v>
      </c>
      <c r="EA9" s="22" t="s">
        <v>152</v>
      </c>
      <c r="EB9" s="58" t="s">
        <v>151</v>
      </c>
      <c r="EC9" s="22" t="s">
        <v>161</v>
      </c>
      <c r="ED9" s="22" t="s">
        <v>153</v>
      </c>
      <c r="EE9" s="22" t="s">
        <v>155</v>
      </c>
      <c r="EF9" s="23" t="s">
        <v>66</v>
      </c>
      <c r="EG9" s="23" t="s">
        <v>67</v>
      </c>
      <c r="EH9" s="23" t="s">
        <v>68</v>
      </c>
      <c r="EI9" s="23" t="s">
        <v>69</v>
      </c>
      <c r="EJ9" s="23" t="s">
        <v>105</v>
      </c>
      <c r="EK9" s="23" t="s">
        <v>70</v>
      </c>
      <c r="EL9" s="23" t="s">
        <v>71</v>
      </c>
      <c r="EM9" s="23" t="s">
        <v>72</v>
      </c>
      <c r="EN9" s="23" t="s">
        <v>73</v>
      </c>
      <c r="EO9" s="23" t="s">
        <v>61</v>
      </c>
      <c r="EP9" s="23" t="s">
        <v>105</v>
      </c>
      <c r="EQ9" s="23" t="s">
        <v>136</v>
      </c>
      <c r="ER9" s="58" t="s">
        <v>75</v>
      </c>
      <c r="ES9" s="58" t="s">
        <v>76</v>
      </c>
      <c r="ET9" s="58" t="s">
        <v>106</v>
      </c>
      <c r="EU9" s="15" t="s">
        <v>152</v>
      </c>
      <c r="EV9" s="58" t="s">
        <v>151</v>
      </c>
      <c r="EW9" s="15" t="s">
        <v>161</v>
      </c>
      <c r="EX9" s="15" t="s">
        <v>153</v>
      </c>
      <c r="EY9" s="15" t="s">
        <v>155</v>
      </c>
      <c r="EZ9" s="23" t="s">
        <v>66</v>
      </c>
      <c r="FA9" s="23" t="s">
        <v>67</v>
      </c>
      <c r="FB9" s="23" t="s">
        <v>68</v>
      </c>
      <c r="FC9" s="23" t="s">
        <v>69</v>
      </c>
      <c r="FD9" s="23" t="s">
        <v>105</v>
      </c>
      <c r="FE9" s="23" t="s">
        <v>70</v>
      </c>
      <c r="FF9" s="23" t="s">
        <v>71</v>
      </c>
      <c r="FG9" s="23" t="s">
        <v>72</v>
      </c>
      <c r="FH9" s="23" t="s">
        <v>73</v>
      </c>
      <c r="FI9" s="23" t="s">
        <v>61</v>
      </c>
      <c r="FJ9" s="23" t="s">
        <v>105</v>
      </c>
      <c r="FK9" s="23" t="s">
        <v>136</v>
      </c>
      <c r="FL9" s="58" t="s">
        <v>75</v>
      </c>
      <c r="FM9" s="58" t="s">
        <v>76</v>
      </c>
      <c r="FN9" s="58" t="s">
        <v>106</v>
      </c>
      <c r="FO9" s="22" t="s">
        <v>152</v>
      </c>
      <c r="FP9" s="58" t="s">
        <v>151</v>
      </c>
      <c r="FQ9" s="22" t="s">
        <v>161</v>
      </c>
      <c r="FR9" s="22" t="s">
        <v>153</v>
      </c>
      <c r="FS9" s="22" t="s">
        <v>155</v>
      </c>
      <c r="FT9" s="23" t="s">
        <v>66</v>
      </c>
      <c r="FU9" s="23" t="s">
        <v>67</v>
      </c>
      <c r="FV9" s="23" t="s">
        <v>68</v>
      </c>
      <c r="FW9" s="23" t="s">
        <v>69</v>
      </c>
      <c r="FX9" s="23" t="s">
        <v>105</v>
      </c>
      <c r="FY9" s="23" t="s">
        <v>70</v>
      </c>
      <c r="FZ9" s="23" t="s">
        <v>71</v>
      </c>
      <c r="GA9" s="23" t="s">
        <v>72</v>
      </c>
      <c r="GB9" s="23" t="s">
        <v>73</v>
      </c>
      <c r="GC9" s="23" t="s">
        <v>61</v>
      </c>
      <c r="GD9" s="23" t="s">
        <v>105</v>
      </c>
      <c r="GE9" s="23" t="s">
        <v>136</v>
      </c>
      <c r="GF9" s="58" t="s">
        <v>75</v>
      </c>
      <c r="GG9" s="58" t="s">
        <v>76</v>
      </c>
      <c r="GH9" s="58" t="s">
        <v>106</v>
      </c>
      <c r="GI9" s="15" t="s">
        <v>152</v>
      </c>
      <c r="GJ9" s="58" t="s">
        <v>151</v>
      </c>
      <c r="GK9" s="15" t="s">
        <v>161</v>
      </c>
      <c r="GL9" s="15" t="s">
        <v>153</v>
      </c>
      <c r="GM9" s="15" t="s">
        <v>155</v>
      </c>
      <c r="GN9" s="23" t="s">
        <v>66</v>
      </c>
      <c r="GO9" s="23" t="s">
        <v>67</v>
      </c>
      <c r="GP9" s="23" t="s">
        <v>68</v>
      </c>
      <c r="GQ9" s="23" t="s">
        <v>69</v>
      </c>
      <c r="GR9" s="23" t="s">
        <v>105</v>
      </c>
      <c r="GS9" s="23" t="s">
        <v>70</v>
      </c>
      <c r="GT9" s="23" t="s">
        <v>71</v>
      </c>
      <c r="GU9" s="23" t="s">
        <v>72</v>
      </c>
      <c r="GV9" s="23" t="s">
        <v>73</v>
      </c>
      <c r="GW9" s="23" t="s">
        <v>61</v>
      </c>
      <c r="GX9" s="23" t="s">
        <v>105</v>
      </c>
      <c r="GY9" s="23" t="s">
        <v>136</v>
      </c>
      <c r="GZ9" s="58" t="s">
        <v>75</v>
      </c>
      <c r="HA9" s="58" t="s">
        <v>76</v>
      </c>
      <c r="HB9" s="58" t="s">
        <v>106</v>
      </c>
      <c r="HC9" s="22" t="s">
        <v>152</v>
      </c>
      <c r="HD9" s="58" t="s">
        <v>151</v>
      </c>
      <c r="HE9" s="22" t="s">
        <v>161</v>
      </c>
      <c r="HF9" s="22" t="s">
        <v>153</v>
      </c>
      <c r="HG9" s="22" t="s">
        <v>155</v>
      </c>
      <c r="HH9" s="23" t="s">
        <v>66</v>
      </c>
      <c r="HI9" s="23" t="s">
        <v>67</v>
      </c>
      <c r="HJ9" s="23" t="s">
        <v>68</v>
      </c>
      <c r="HK9" s="23" t="s">
        <v>69</v>
      </c>
      <c r="HL9" s="23" t="s">
        <v>105</v>
      </c>
      <c r="HM9" s="23" t="s">
        <v>70</v>
      </c>
      <c r="HN9" s="23" t="s">
        <v>71</v>
      </c>
      <c r="HO9" s="23" t="s">
        <v>72</v>
      </c>
      <c r="HP9" s="23" t="s">
        <v>73</v>
      </c>
      <c r="HQ9" s="23" t="s">
        <v>61</v>
      </c>
      <c r="HR9" s="23" t="s">
        <v>105</v>
      </c>
      <c r="HS9" s="23" t="s">
        <v>136</v>
      </c>
      <c r="HT9" s="58" t="s">
        <v>75</v>
      </c>
      <c r="HU9" s="58" t="s">
        <v>76</v>
      </c>
      <c r="HV9" s="58" t="s">
        <v>106</v>
      </c>
      <c r="HW9" s="15" t="s">
        <v>152</v>
      </c>
      <c r="HX9" s="58" t="s">
        <v>151</v>
      </c>
      <c r="HY9" s="15" t="s">
        <v>161</v>
      </c>
      <c r="HZ9" s="15" t="s">
        <v>153</v>
      </c>
      <c r="IA9" s="15" t="s">
        <v>155</v>
      </c>
      <c r="IB9" s="23" t="s">
        <v>141</v>
      </c>
      <c r="IC9" s="23" t="s">
        <v>142</v>
      </c>
      <c r="ID9" s="23" t="s">
        <v>141</v>
      </c>
      <c r="IE9" s="23" t="s">
        <v>142</v>
      </c>
      <c r="IF9" s="23" t="s">
        <v>141</v>
      </c>
      <c r="IG9" s="23" t="s">
        <v>142</v>
      </c>
      <c r="IH9" s="23" t="s">
        <v>141</v>
      </c>
      <c r="II9" s="23" t="s">
        <v>142</v>
      </c>
      <c r="IJ9" s="23" t="s">
        <v>141</v>
      </c>
      <c r="IK9" s="23" t="s">
        <v>142</v>
      </c>
      <c r="IL9" s="23" t="s">
        <v>141</v>
      </c>
      <c r="IM9" s="23" t="s">
        <v>142</v>
      </c>
      <c r="IN9" s="23" t="s">
        <v>141</v>
      </c>
      <c r="IO9" s="23" t="s">
        <v>142</v>
      </c>
      <c r="IP9" s="23" t="s">
        <v>141</v>
      </c>
      <c r="IQ9" s="23" t="s">
        <v>142</v>
      </c>
      <c r="IR9" s="23" t="s">
        <v>141</v>
      </c>
      <c r="IS9" s="23" t="s">
        <v>142</v>
      </c>
      <c r="IT9" s="23" t="s">
        <v>141</v>
      </c>
      <c r="IU9" s="23" t="s">
        <v>142</v>
      </c>
      <c r="IV9" s="19" t="s">
        <v>49</v>
      </c>
      <c r="IW9" s="19" t="s">
        <v>45</v>
      </c>
      <c r="IX9" s="19" t="s">
        <v>48</v>
      </c>
      <c r="IY9" s="19" t="s">
        <v>47</v>
      </c>
      <c r="IZ9" s="19" t="s">
        <v>50</v>
      </c>
      <c r="JA9" s="19" t="s">
        <v>45</v>
      </c>
      <c r="JB9" s="19" t="s">
        <v>48</v>
      </c>
      <c r="JC9" s="19" t="s">
        <v>47</v>
      </c>
      <c r="JD9" s="19" t="s">
        <v>51</v>
      </c>
      <c r="JE9" s="19" t="s">
        <v>45</v>
      </c>
      <c r="JF9" s="19" t="s">
        <v>48</v>
      </c>
      <c r="JG9" s="19" t="s">
        <v>47</v>
      </c>
      <c r="JH9" s="19" t="s">
        <v>52</v>
      </c>
      <c r="JI9" s="19" t="s">
        <v>45</v>
      </c>
      <c r="JJ9" s="19" t="s">
        <v>48</v>
      </c>
      <c r="JK9" s="19" t="s">
        <v>47</v>
      </c>
      <c r="JL9" s="37" t="s">
        <v>64</v>
      </c>
      <c r="JM9" s="38" t="s">
        <v>65</v>
      </c>
    </row>
    <row r="10" spans="1:274" ht="120" customHeight="1" x14ac:dyDescent="0.25">
      <c r="A10" s="14">
        <f>+ACTA!C1</f>
        <v>0</v>
      </c>
      <c r="B10" s="13">
        <f>+ACTA!E1</f>
        <v>0</v>
      </c>
      <c r="C10" s="29">
        <f>+ACTA!G1</f>
        <v>0</v>
      </c>
      <c r="D10" s="13" t="str">
        <f>+ACTA!A4</f>
        <v/>
      </c>
      <c r="E10" s="13" t="str">
        <f>+ACTA!C4</f>
        <v/>
      </c>
      <c r="F10" s="13" t="str">
        <f>+ACTA!I4</f>
        <v/>
      </c>
      <c r="G10" s="13" t="str">
        <f>+ACTA!A6</f>
        <v/>
      </c>
      <c r="H10" s="13" t="str">
        <f>+ACTA!E6</f>
        <v/>
      </c>
      <c r="I10" s="13" t="str">
        <f>+ACTA!A8</f>
        <v/>
      </c>
      <c r="J10" s="13" t="str">
        <f>+ACTA!E8</f>
        <v/>
      </c>
      <c r="K10" s="13" t="str">
        <f>+ACTA!H8</f>
        <v/>
      </c>
      <c r="L10" s="13" t="str">
        <f>+ACTA!A10</f>
        <v/>
      </c>
      <c r="M10" s="13" t="str">
        <f>+ACTA!D10</f>
        <v/>
      </c>
      <c r="N10" s="16" t="str">
        <f>+ACTA!G10</f>
        <v/>
      </c>
      <c r="O10" s="13" t="str">
        <f>+ACTA!A13</f>
        <v/>
      </c>
      <c r="P10" s="13" t="str">
        <f>+ACTA!B13</f>
        <v/>
      </c>
      <c r="Q10" s="13" t="str">
        <f>+ACTA!E13</f>
        <v/>
      </c>
      <c r="R10" s="13" t="str">
        <f>+ACTA!G13</f>
        <v/>
      </c>
      <c r="S10" s="13" t="str">
        <f>+ACTA!I13</f>
        <v/>
      </c>
      <c r="T10" s="13" t="str">
        <f>+ACTA!A15</f>
        <v/>
      </c>
      <c r="U10" s="13" t="str">
        <f>+ACTA!C15</f>
        <v/>
      </c>
      <c r="V10" s="14" t="str">
        <f>+ACTA!E15</f>
        <v/>
      </c>
      <c r="W10" s="14" t="str">
        <f>+ACTA!G15</f>
        <v/>
      </c>
      <c r="X10" s="14" t="str">
        <f>+ACTA!I15</f>
        <v/>
      </c>
      <c r="Y10" s="17" t="str">
        <f>+ACTA!A17</f>
        <v/>
      </c>
      <c r="Z10" s="14" t="str">
        <f>+ACTA!C17</f>
        <v/>
      </c>
      <c r="AA10" s="14" t="str">
        <f>+ACTA!H17</f>
        <v/>
      </c>
      <c r="AB10" s="58"/>
      <c r="AC10" s="58"/>
      <c r="AD10" s="58"/>
      <c r="AE10" s="13" t="str">
        <f>+ACTA!K19</f>
        <v/>
      </c>
      <c r="AF10" s="58"/>
      <c r="AG10" s="13" t="str">
        <f>+ACTA!K22</f>
        <v/>
      </c>
      <c r="AH10" s="13" t="str">
        <f>+ACTA!K25</f>
        <v/>
      </c>
      <c r="AI10" s="13" t="str">
        <f>+ACTA!K28</f>
        <v/>
      </c>
      <c r="AJ10" s="14">
        <f>+Entrev.1!C2</f>
        <v>0</v>
      </c>
      <c r="AK10" s="57">
        <f>+Entrev.1!G2</f>
        <v>0</v>
      </c>
      <c r="AL10" s="13">
        <f>+Entrev.1!J2</f>
        <v>0</v>
      </c>
      <c r="AM10" s="13">
        <f>+Entrev.1!C3</f>
        <v>0</v>
      </c>
      <c r="AN10" s="13">
        <f>+Entrev.1!H3</f>
        <v>0</v>
      </c>
      <c r="AO10" s="13">
        <f>+Entrev.1!E4</f>
        <v>0</v>
      </c>
      <c r="AP10" s="13">
        <f>+Entrev.1!E5</f>
        <v>0</v>
      </c>
      <c r="AQ10" s="13">
        <f>+Entrev.1!C6</f>
        <v>0</v>
      </c>
      <c r="AR10" s="13">
        <f>+Entrev.1!H6</f>
        <v>0</v>
      </c>
      <c r="AS10" s="13">
        <f>+Entrev.1!C7</f>
        <v>0</v>
      </c>
      <c r="AT10" s="13">
        <f>+Entrev.1!H7</f>
        <v>0</v>
      </c>
      <c r="AU10" s="14">
        <f>+Entrev.1!C8</f>
        <v>0</v>
      </c>
      <c r="AV10" s="58"/>
      <c r="AW10" s="58"/>
      <c r="AX10" s="58"/>
      <c r="AY10" s="13" t="str">
        <f>+ACTA!A21</f>
        <v/>
      </c>
      <c r="AZ10" s="58"/>
      <c r="BA10" s="13" t="str">
        <f>+ACTA!A24</f>
        <v/>
      </c>
      <c r="BB10" s="13" t="str">
        <f>+ACTA!A27</f>
        <v/>
      </c>
      <c r="BC10" s="13" t="str">
        <f>+ACTA!A30</f>
        <v/>
      </c>
      <c r="BD10" s="14">
        <f>+Entrev.2!C2</f>
        <v>0</v>
      </c>
      <c r="BE10" s="57">
        <f>+Entrev.2!G2</f>
        <v>0</v>
      </c>
      <c r="BF10" s="13">
        <f>+Entrev.2!J2</f>
        <v>0</v>
      </c>
      <c r="BG10" s="13">
        <f>+Entrev.2!C3</f>
        <v>0</v>
      </c>
      <c r="BH10" s="13">
        <f>+Entrev.2!H3</f>
        <v>0</v>
      </c>
      <c r="BI10" s="13">
        <f>+Entrev.2!E4</f>
        <v>0</v>
      </c>
      <c r="BJ10" s="13">
        <f>+Entrev.2!E5</f>
        <v>0</v>
      </c>
      <c r="BK10" s="13">
        <f>+Entrev.2!C6</f>
        <v>0</v>
      </c>
      <c r="BL10" s="13">
        <f>+Entrev.2!H6</f>
        <v>0</v>
      </c>
      <c r="BM10" s="13">
        <f>+Entrev.2!C7</f>
        <v>0</v>
      </c>
      <c r="BN10" s="13">
        <f>+Entrev.2!H7</f>
        <v>0</v>
      </c>
      <c r="BO10" s="14">
        <f>+Entrev.2!C8</f>
        <v>0</v>
      </c>
      <c r="BP10" s="58"/>
      <c r="BQ10" s="58"/>
      <c r="BR10" s="58"/>
      <c r="BS10" s="13" t="str">
        <f>+ACTA!B21</f>
        <v/>
      </c>
      <c r="BT10" s="58"/>
      <c r="BU10" s="13" t="str">
        <f>+ACTA!B24</f>
        <v/>
      </c>
      <c r="BV10" s="13" t="str">
        <f>+ACTA!B27</f>
        <v/>
      </c>
      <c r="BW10" s="13" t="str">
        <f>+ACTA!B30</f>
        <v/>
      </c>
      <c r="BX10" s="14">
        <f>+Entrev.3!C2</f>
        <v>0</v>
      </c>
      <c r="BY10" s="57">
        <f>+Entrev.3!G2</f>
        <v>0</v>
      </c>
      <c r="BZ10" s="13">
        <f>+Entrev.3!J2</f>
        <v>0</v>
      </c>
      <c r="CA10" s="13">
        <f>+Entrev.3!C3</f>
        <v>0</v>
      </c>
      <c r="CB10" s="13">
        <f>+Entrev.3!H3</f>
        <v>0</v>
      </c>
      <c r="CC10" s="13">
        <f>+Entrev.3!E4</f>
        <v>0</v>
      </c>
      <c r="CD10" s="13">
        <f>+Entrev.3!E5</f>
        <v>0</v>
      </c>
      <c r="CE10" s="13">
        <f>+Entrev.3!C6</f>
        <v>0</v>
      </c>
      <c r="CF10" s="13">
        <f>+Entrev.3!H6</f>
        <v>0</v>
      </c>
      <c r="CG10" s="13">
        <f>+Entrev.3!C7</f>
        <v>0</v>
      </c>
      <c r="CH10" s="13">
        <f>+Entrev.3!H7</f>
        <v>0</v>
      </c>
      <c r="CI10" s="14">
        <f>+Entrev.3!C8</f>
        <v>0</v>
      </c>
      <c r="CJ10" s="58"/>
      <c r="CK10" s="58"/>
      <c r="CL10" s="58"/>
      <c r="CM10" s="13" t="str">
        <f>+ACTA!C21</f>
        <v/>
      </c>
      <c r="CN10" s="58"/>
      <c r="CO10" s="13" t="str">
        <f>+ACTA!C24</f>
        <v/>
      </c>
      <c r="CP10" s="13" t="str">
        <f>+ACTA!C27</f>
        <v/>
      </c>
      <c r="CQ10" s="13" t="str">
        <f>+ACTA!C30</f>
        <v/>
      </c>
      <c r="CR10" s="14">
        <f>+Entrev.4!C2</f>
        <v>0</v>
      </c>
      <c r="CS10" s="57">
        <f>+Entrev.4!G2</f>
        <v>0</v>
      </c>
      <c r="CT10" s="13">
        <f>+Entrev.4!J2</f>
        <v>0</v>
      </c>
      <c r="CU10" s="13">
        <f>+Entrev.4!C3</f>
        <v>0</v>
      </c>
      <c r="CV10" s="13">
        <f>+Entrev.4!H3</f>
        <v>0</v>
      </c>
      <c r="CW10" s="13">
        <f>+Entrev.4!E4</f>
        <v>0</v>
      </c>
      <c r="CX10" s="13">
        <f>+Entrev.4!E5</f>
        <v>0</v>
      </c>
      <c r="CY10" s="13">
        <f>+Entrev.4!C6</f>
        <v>0</v>
      </c>
      <c r="CZ10" s="13">
        <f>+Entrev.4!H6</f>
        <v>0</v>
      </c>
      <c r="DA10" s="13">
        <f>+Entrev.4!C7</f>
        <v>0</v>
      </c>
      <c r="DB10" s="13">
        <f>+Entrev.4!H7</f>
        <v>0</v>
      </c>
      <c r="DC10" s="14">
        <f>+Entrev.4!C8</f>
        <v>0</v>
      </c>
      <c r="DD10" s="58"/>
      <c r="DE10" s="58"/>
      <c r="DF10" s="58"/>
      <c r="DG10" s="13" t="str">
        <f>+ACTA!D21</f>
        <v/>
      </c>
      <c r="DH10" s="58"/>
      <c r="DI10" s="13" t="str">
        <f>+ACTA!D24</f>
        <v/>
      </c>
      <c r="DJ10" s="13" t="str">
        <f>+ACTA!D27</f>
        <v/>
      </c>
      <c r="DK10" s="13" t="str">
        <f>+ACTA!D30</f>
        <v/>
      </c>
      <c r="DL10" s="14">
        <f>+Entrev.5!C2</f>
        <v>0</v>
      </c>
      <c r="DM10" s="57">
        <f>+Entrev.5!G2</f>
        <v>0</v>
      </c>
      <c r="DN10" s="13">
        <f>+Entrev.5!J2</f>
        <v>0</v>
      </c>
      <c r="DO10" s="13">
        <f>+Entrev.5!C3</f>
        <v>0</v>
      </c>
      <c r="DP10" s="13">
        <f>+Entrev.5!H3</f>
        <v>0</v>
      </c>
      <c r="DQ10" s="13">
        <f>+Entrev.5!E4</f>
        <v>0</v>
      </c>
      <c r="DR10" s="13">
        <f>+Entrev.5!E5</f>
        <v>0</v>
      </c>
      <c r="DS10" s="13">
        <f>+Entrev.5!C6</f>
        <v>0</v>
      </c>
      <c r="DT10" s="13">
        <f>+Entrev.5!H6</f>
        <v>0</v>
      </c>
      <c r="DU10" s="13">
        <f>+Entrev.5!C7</f>
        <v>0</v>
      </c>
      <c r="DV10" s="13">
        <f>+Entrev.5!H7</f>
        <v>0</v>
      </c>
      <c r="DW10" s="14">
        <f>+Entrev.5!C8</f>
        <v>0</v>
      </c>
      <c r="DX10" s="58"/>
      <c r="DY10" s="58"/>
      <c r="DZ10" s="58"/>
      <c r="EA10" s="13" t="str">
        <f>+ACTA!E21</f>
        <v/>
      </c>
      <c r="EB10" s="58"/>
      <c r="EC10" s="13" t="str">
        <f>+ACTA!E24</f>
        <v/>
      </c>
      <c r="ED10" s="13" t="str">
        <f>+ACTA!E27</f>
        <v/>
      </c>
      <c r="EE10" s="13" t="str">
        <f>+ACTA!E30</f>
        <v/>
      </c>
      <c r="EF10" s="14">
        <f>+Entrev.6!C2</f>
        <v>0</v>
      </c>
      <c r="EG10" s="57">
        <f>+Entrev.6!G2</f>
        <v>0</v>
      </c>
      <c r="EH10" s="13">
        <f>+Entrev.6!J2</f>
        <v>0</v>
      </c>
      <c r="EI10" s="13">
        <f>+Entrev.6!C3</f>
        <v>0</v>
      </c>
      <c r="EJ10" s="13">
        <f>+Entrev.6!H3</f>
        <v>0</v>
      </c>
      <c r="EK10" s="13">
        <f>+Entrev.6!E4</f>
        <v>0</v>
      </c>
      <c r="EL10" s="13">
        <f>+Entrev.6!E5</f>
        <v>0</v>
      </c>
      <c r="EM10" s="13">
        <f>+Entrev.6!C6</f>
        <v>0</v>
      </c>
      <c r="EN10" s="13">
        <f>+Entrev.6!H6</f>
        <v>0</v>
      </c>
      <c r="EO10" s="13">
        <f>+Entrev.6!C7</f>
        <v>0</v>
      </c>
      <c r="EP10" s="13">
        <f>+Entrev.6!H7</f>
        <v>0</v>
      </c>
      <c r="EQ10" s="14">
        <f>+Entrev.6!C8</f>
        <v>0</v>
      </c>
      <c r="ER10" s="58"/>
      <c r="ES10" s="58"/>
      <c r="ET10" s="58"/>
      <c r="EU10" s="13" t="str">
        <f>+ACTA!F21</f>
        <v/>
      </c>
      <c r="EV10" s="58"/>
      <c r="EW10" s="13" t="str">
        <f>+ACTA!F24</f>
        <v/>
      </c>
      <c r="EX10" s="13" t="str">
        <f>+ACTA!F27</f>
        <v/>
      </c>
      <c r="EY10" s="13" t="str">
        <f>+ACTA!F30</f>
        <v/>
      </c>
      <c r="EZ10" s="14">
        <f>+Entrev.7!C2</f>
        <v>0</v>
      </c>
      <c r="FA10" s="57">
        <f>+Entrev.7!G2</f>
        <v>0</v>
      </c>
      <c r="FB10" s="13">
        <f>+Entrev.7!J2</f>
        <v>0</v>
      </c>
      <c r="FC10" s="13">
        <f>+Entrev.7!C3</f>
        <v>0</v>
      </c>
      <c r="FD10" s="13">
        <f>+Entrev.7!H3</f>
        <v>0</v>
      </c>
      <c r="FE10" s="13">
        <f>+Entrev.7!E4</f>
        <v>0</v>
      </c>
      <c r="FF10" s="13">
        <f>+Entrev.7!E5</f>
        <v>0</v>
      </c>
      <c r="FG10" s="13">
        <f>+Entrev.7!C6</f>
        <v>0</v>
      </c>
      <c r="FH10" s="13">
        <f>+Entrev.7!H6</f>
        <v>0</v>
      </c>
      <c r="FI10" s="13">
        <f>+Entrev.7!C7</f>
        <v>0</v>
      </c>
      <c r="FJ10" s="13">
        <f>+Entrev.7!H7</f>
        <v>0</v>
      </c>
      <c r="FK10" s="14">
        <f>+Entrev.7!C8</f>
        <v>0</v>
      </c>
      <c r="FL10" s="58"/>
      <c r="FM10" s="58"/>
      <c r="FN10" s="58"/>
      <c r="FO10" s="13" t="str">
        <f>+ACTA!G21</f>
        <v/>
      </c>
      <c r="FP10" s="58"/>
      <c r="FQ10" s="13" t="str">
        <f>+ACTA!G24</f>
        <v/>
      </c>
      <c r="FR10" s="13" t="str">
        <f>+ACTA!G27</f>
        <v/>
      </c>
      <c r="FS10" s="13" t="str">
        <f>+ACTA!G30</f>
        <v/>
      </c>
      <c r="FT10" s="14">
        <f>+Entrev.8!C2</f>
        <v>0</v>
      </c>
      <c r="FU10" s="57">
        <f>+Entrev.8!G2</f>
        <v>0</v>
      </c>
      <c r="FV10" s="13">
        <f>+Entrev.8!J2</f>
        <v>0</v>
      </c>
      <c r="FW10" s="13">
        <f>+Entrev.8!C3</f>
        <v>0</v>
      </c>
      <c r="FX10" s="13">
        <f>+Entrev.8!H3</f>
        <v>0</v>
      </c>
      <c r="FY10" s="13">
        <f>+Entrev.8!E4</f>
        <v>0</v>
      </c>
      <c r="FZ10" s="13">
        <f>+Entrev.8!E5</f>
        <v>0</v>
      </c>
      <c r="GA10" s="13">
        <f>+Entrev.8!C6</f>
        <v>0</v>
      </c>
      <c r="GB10" s="13">
        <f>+Entrev.8!H6</f>
        <v>0</v>
      </c>
      <c r="GC10" s="13">
        <f>+Entrev.8!C7</f>
        <v>0</v>
      </c>
      <c r="GD10" s="13">
        <f>+Entrev.8!H7</f>
        <v>0</v>
      </c>
      <c r="GE10" s="14">
        <f>+Entrev.8!C8</f>
        <v>0</v>
      </c>
      <c r="GF10" s="58"/>
      <c r="GG10" s="58"/>
      <c r="GH10" s="58"/>
      <c r="GI10" s="13" t="str">
        <f>+ACTA!H21</f>
        <v/>
      </c>
      <c r="GJ10" s="58"/>
      <c r="GK10" s="13" t="str">
        <f>+ACTA!H24</f>
        <v/>
      </c>
      <c r="GL10" s="13" t="str">
        <f>+ACTA!H27</f>
        <v/>
      </c>
      <c r="GM10" s="13" t="str">
        <f>+ACTA!H30</f>
        <v/>
      </c>
      <c r="GN10" s="14">
        <f>+Entrev.9!C2</f>
        <v>0</v>
      </c>
      <c r="GO10" s="57">
        <f>+Entrev.9!G2</f>
        <v>0</v>
      </c>
      <c r="GP10" s="13">
        <f>+Entrev.9!J2</f>
        <v>0</v>
      </c>
      <c r="GQ10" s="13">
        <f>+Entrev.9!C3</f>
        <v>0</v>
      </c>
      <c r="GR10" s="13">
        <f>+Entrev.9!H3</f>
        <v>0</v>
      </c>
      <c r="GS10" s="13">
        <f>+Entrev.9!E4</f>
        <v>0</v>
      </c>
      <c r="GT10" s="13">
        <f>+Entrev.9!E5</f>
        <v>0</v>
      </c>
      <c r="GU10" s="13">
        <f>+Entrev.9!C6</f>
        <v>0</v>
      </c>
      <c r="GV10" s="13">
        <f>+Entrev.9!H6</f>
        <v>0</v>
      </c>
      <c r="GW10" s="13">
        <f>+Entrev.9!C7</f>
        <v>0</v>
      </c>
      <c r="GX10" s="13">
        <f>+Entrev.9!H7</f>
        <v>0</v>
      </c>
      <c r="GY10" s="14">
        <f>+Entrev.9!C8</f>
        <v>0</v>
      </c>
      <c r="GZ10" s="58"/>
      <c r="HA10" s="58"/>
      <c r="HB10" s="58"/>
      <c r="HC10" s="13" t="str">
        <f>+ACTA!I21</f>
        <v/>
      </c>
      <c r="HD10" s="58"/>
      <c r="HE10" s="13" t="str">
        <f>+ACTA!I24</f>
        <v/>
      </c>
      <c r="HF10" s="13" t="str">
        <f>+ACTA!I27</f>
        <v/>
      </c>
      <c r="HG10" s="13" t="str">
        <f>+ACTA!I30</f>
        <v/>
      </c>
      <c r="HH10" s="14">
        <f>+Entrev.10!C2</f>
        <v>0</v>
      </c>
      <c r="HI10" s="57">
        <f>+Entrev.10!G2</f>
        <v>0</v>
      </c>
      <c r="HJ10" s="13">
        <f>+Entrev.10!J2</f>
        <v>0</v>
      </c>
      <c r="HK10" s="13">
        <f>+Entrev.10!C3</f>
        <v>0</v>
      </c>
      <c r="HL10" s="13">
        <f>+Entrev.10!H3</f>
        <v>0</v>
      </c>
      <c r="HM10" s="13">
        <f>+Entrev.10!E4</f>
        <v>0</v>
      </c>
      <c r="HN10" s="13">
        <f>+Entrev.10!E5</f>
        <v>0</v>
      </c>
      <c r="HO10" s="13">
        <f>+Entrev.10!C6</f>
        <v>0</v>
      </c>
      <c r="HP10" s="13">
        <f>+Entrev.10!H6</f>
        <v>0</v>
      </c>
      <c r="HQ10" s="13">
        <f>+Entrev.10!C7</f>
        <v>0</v>
      </c>
      <c r="HR10" s="13">
        <f>+Entrev.10!H7</f>
        <v>0</v>
      </c>
      <c r="HS10" s="14">
        <f>+Entrev.10!C8</f>
        <v>0</v>
      </c>
      <c r="HT10" s="58"/>
      <c r="HU10" s="58"/>
      <c r="HV10" s="58"/>
      <c r="HW10" s="13" t="str">
        <f>+ACTA!J21</f>
        <v/>
      </c>
      <c r="HX10" s="58"/>
      <c r="HY10" s="13" t="str">
        <f>+ACTA!J24</f>
        <v/>
      </c>
      <c r="HZ10" s="13" t="str">
        <f>+ACTA!J27</f>
        <v/>
      </c>
      <c r="IA10" s="13" t="str">
        <f>+ACTA!J30</f>
        <v/>
      </c>
      <c r="IB10" s="13">
        <f>+Entrev.1!A43</f>
        <v>0</v>
      </c>
      <c r="IC10" s="13">
        <f>+Entrev.1!A45</f>
        <v>0</v>
      </c>
      <c r="ID10" s="13">
        <f>+Entrev.2!A43</f>
        <v>0</v>
      </c>
      <c r="IE10" s="13">
        <f>+Entrev.2!A45</f>
        <v>0</v>
      </c>
      <c r="IF10" s="13">
        <f>+Entrev.3!A43</f>
        <v>0</v>
      </c>
      <c r="IG10" s="13">
        <f>+Entrev.3!A45</f>
        <v>0</v>
      </c>
      <c r="IH10" s="13">
        <f>+Entrev.4!A43</f>
        <v>0</v>
      </c>
      <c r="II10" s="13">
        <f>+Entrev.4!A45</f>
        <v>0</v>
      </c>
      <c r="IJ10" s="13">
        <f>+Entrev.5!A43</f>
        <v>0</v>
      </c>
      <c r="IK10" s="13">
        <f>+Entrev.5!A45</f>
        <v>0</v>
      </c>
      <c r="IL10" s="13">
        <f>+Entrev.6!A43</f>
        <v>0</v>
      </c>
      <c r="IM10" s="13">
        <f>+Entrev.6!A45</f>
        <v>0</v>
      </c>
      <c r="IN10" s="13">
        <f>+Entrev.7!A43</f>
        <v>0</v>
      </c>
      <c r="IO10" s="13">
        <f>+Entrev.7!A45</f>
        <v>0</v>
      </c>
      <c r="IP10" s="13">
        <f>+Entrev.8!A43</f>
        <v>0</v>
      </c>
      <c r="IQ10" s="13">
        <f>+Entrev.8!A45</f>
        <v>0</v>
      </c>
      <c r="IR10" s="13">
        <f>+Entrev.9!A43</f>
        <v>0</v>
      </c>
      <c r="IS10" s="13">
        <f>+Entrev.9!A45</f>
        <v>0</v>
      </c>
      <c r="IT10" s="13">
        <f>+Entrev.10!A43</f>
        <v>0</v>
      </c>
      <c r="IU10" s="13">
        <f>+Entrev.10!A45</f>
        <v>0</v>
      </c>
      <c r="IV10" s="13">
        <f>+ACTA!B32</f>
        <v>0</v>
      </c>
      <c r="IW10" s="13">
        <f>+ACTA!B33</f>
        <v>0</v>
      </c>
      <c r="IX10" s="13">
        <f>+ACTA!B34</f>
        <v>0</v>
      </c>
      <c r="IY10" s="13">
        <f>+ACTA!B35</f>
        <v>0</v>
      </c>
      <c r="IZ10" s="13">
        <f>+ACTA!G32</f>
        <v>0</v>
      </c>
      <c r="JA10" s="13">
        <f>+ACTA!G33</f>
        <v>0</v>
      </c>
      <c r="JB10" s="13">
        <f>+ACTA!G34</f>
        <v>0</v>
      </c>
      <c r="JC10" s="13">
        <f>+ACTA!G35</f>
        <v>0</v>
      </c>
      <c r="JD10" s="13">
        <f>+ACTA!B38</f>
        <v>0</v>
      </c>
      <c r="JE10" s="13">
        <f>+ACTA!B39</f>
        <v>0</v>
      </c>
      <c r="JF10" s="13">
        <f>+ACTA!B40</f>
        <v>0</v>
      </c>
      <c r="JG10" s="13">
        <f>+ACTA!B41</f>
        <v>0</v>
      </c>
      <c r="JH10" s="13">
        <f>+ACTA!G38</f>
        <v>0</v>
      </c>
      <c r="JI10" s="13">
        <f>+ACTA!G39</f>
        <v>0</v>
      </c>
      <c r="JJ10" s="13">
        <f>+ACTA!G40</f>
        <v>0</v>
      </c>
      <c r="JK10" s="13">
        <f>+ACTA!G41</f>
        <v>0</v>
      </c>
      <c r="JL10" s="39" t="str">
        <f>+ACTA!I1</f>
        <v/>
      </c>
      <c r="JM10" s="39" t="str">
        <f>+IF(JL10=1,"100%",IF(AND(JL10&lt;1,JL10&gt;=0.9),"90%-99%",IF(AND(JL10&lt;0.9,JL10&gt;=0.8),"80%-89%",IF(AND(JL10&lt;8,JL10&gt;=0.7),"70%-79%","&lt;70"))))</f>
        <v>&lt;70</v>
      </c>
    </row>
  </sheetData>
  <sheetProtection algorithmName="SHA-512" hashValue="rsKnffJQYa5tR0W2JhRP/ugG3JMaAJ3EDNfrUOcFo7HICoRgpC9RieYBWGhG9n+mNPzczn4q8rB6bhkTC3IVUw==" saltValue="qVGxJAnbX12d2oq8TTh0aQ==" spinCount="100000" sheet="1" objects="1" scenarios="1"/>
  <mergeCells count="39">
    <mergeCell ref="IF8:IG8"/>
    <mergeCell ref="EF8:EQ8"/>
    <mergeCell ref="EZ8:FK8"/>
    <mergeCell ref="IH8:II8"/>
    <mergeCell ref="IJ8:IK8"/>
    <mergeCell ref="ER8:EY8"/>
    <mergeCell ref="FL8:FS8"/>
    <mergeCell ref="IL8:IM8"/>
    <mergeCell ref="IN8:IO8"/>
    <mergeCell ref="IP8:IQ8"/>
    <mergeCell ref="A1:A3"/>
    <mergeCell ref="JL3:JM3"/>
    <mergeCell ref="P8:Z8"/>
    <mergeCell ref="D8:N8"/>
    <mergeCell ref="IZ8:JC8"/>
    <mergeCell ref="IV8:IY8"/>
    <mergeCell ref="JD8:JG8"/>
    <mergeCell ref="GF8:GM8"/>
    <mergeCell ref="GZ8:HG8"/>
    <mergeCell ref="HT8:IA8"/>
    <mergeCell ref="IB8:IC8"/>
    <mergeCell ref="ID8:IE8"/>
    <mergeCell ref="IR8:IS8"/>
    <mergeCell ref="IT8:IU8"/>
    <mergeCell ref="B1:JK3"/>
    <mergeCell ref="JH8:JK8"/>
    <mergeCell ref="FT8:GE8"/>
    <mergeCell ref="GN8:GY8"/>
    <mergeCell ref="HH8:HS8"/>
    <mergeCell ref="AJ8:AU8"/>
    <mergeCell ref="BD8:BO8"/>
    <mergeCell ref="BX8:CI8"/>
    <mergeCell ref="CR8:DC8"/>
    <mergeCell ref="DL8:DW8"/>
    <mergeCell ref="AV8:BC8"/>
    <mergeCell ref="BP8:BW8"/>
    <mergeCell ref="CJ8:CQ8"/>
    <mergeCell ref="DD8:DK8"/>
    <mergeCell ref="DX8:EE8"/>
  </mergeCells>
  <phoneticPr fontId="12" type="noConversion"/>
  <conditionalFormatting sqref="JL10">
    <cfRule type="containsBlanks" priority="1" stopIfTrue="1">
      <formula>LEN(TRIM(JL10))=0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scale="10" fitToHeight="0" orientation="landscape" r:id="rId1"/>
  <headerFooter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0" zoomScaleNormal="80" workbookViewId="0">
      <selection activeCell="C21" sqref="C21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  <col min="6" max="6" width="30.28515625" bestFit="1" customWidth="1"/>
    <col min="8" max="8" width="13" bestFit="1" customWidth="1"/>
    <col min="9" max="9" width="32" bestFit="1" customWidth="1"/>
    <col min="10" max="10" width="24.140625" bestFit="1" customWidth="1"/>
    <col min="12" max="12" width="17.140625" bestFit="1" customWidth="1"/>
  </cols>
  <sheetData>
    <row r="1" spans="1:12" x14ac:dyDescent="0.25">
      <c r="A1" s="5" t="s">
        <v>27</v>
      </c>
      <c r="B1" s="5" t="s">
        <v>28</v>
      </c>
      <c r="C1" s="5" t="s">
        <v>29</v>
      </c>
      <c r="D1" s="6" t="s">
        <v>33</v>
      </c>
      <c r="E1" s="6" t="s">
        <v>28</v>
      </c>
      <c r="F1" s="6" t="s">
        <v>108</v>
      </c>
      <c r="G1" s="6" t="s">
        <v>68</v>
      </c>
      <c r="H1" s="6" t="s">
        <v>69</v>
      </c>
      <c r="I1" s="6" t="s">
        <v>79</v>
      </c>
      <c r="J1" s="5" t="s">
        <v>72</v>
      </c>
      <c r="K1" s="6" t="s">
        <v>73</v>
      </c>
      <c r="L1" s="5" t="s">
        <v>80</v>
      </c>
    </row>
    <row r="2" spans="1:12" x14ac:dyDescent="0.25">
      <c r="A2" s="4" t="s">
        <v>128</v>
      </c>
      <c r="B2" s="4" t="s">
        <v>24</v>
      </c>
      <c r="C2" s="7" t="s">
        <v>26</v>
      </c>
      <c r="D2" s="3" t="s">
        <v>31</v>
      </c>
      <c r="E2" s="4" t="s">
        <v>34</v>
      </c>
      <c r="F2" s="4" t="s">
        <v>109</v>
      </c>
      <c r="G2" s="44" t="s">
        <v>81</v>
      </c>
      <c r="H2" s="4" t="s">
        <v>83</v>
      </c>
      <c r="I2" s="4" t="s">
        <v>88</v>
      </c>
      <c r="J2" s="4" t="s">
        <v>91</v>
      </c>
      <c r="K2" s="4" t="s">
        <v>34</v>
      </c>
      <c r="L2" s="4" t="s">
        <v>97</v>
      </c>
    </row>
    <row r="3" spans="1:12" x14ac:dyDescent="0.25">
      <c r="A3" s="4" t="s">
        <v>129</v>
      </c>
      <c r="B3" s="4" t="s">
        <v>25</v>
      </c>
      <c r="D3" s="3" t="s">
        <v>32</v>
      </c>
      <c r="E3" s="4" t="s">
        <v>35</v>
      </c>
      <c r="F3" s="4" t="s">
        <v>110</v>
      </c>
      <c r="G3" s="44" t="s">
        <v>82</v>
      </c>
      <c r="H3" s="4" t="s">
        <v>84</v>
      </c>
      <c r="I3" s="4" t="s">
        <v>89</v>
      </c>
      <c r="J3" s="4" t="s">
        <v>90</v>
      </c>
      <c r="K3" s="4" t="s">
        <v>35</v>
      </c>
      <c r="L3" s="4" t="s">
        <v>98</v>
      </c>
    </row>
    <row r="4" spans="1:12" x14ac:dyDescent="0.25">
      <c r="A4" s="4" t="s">
        <v>130</v>
      </c>
      <c r="B4" s="9" t="s">
        <v>36</v>
      </c>
      <c r="D4" s="8" t="s">
        <v>30</v>
      </c>
      <c r="E4" s="4" t="s">
        <v>36</v>
      </c>
      <c r="F4" s="4" t="s">
        <v>112</v>
      </c>
      <c r="H4" s="4" t="s">
        <v>85</v>
      </c>
      <c r="I4" s="4" t="s">
        <v>94</v>
      </c>
      <c r="J4" s="4" t="s">
        <v>92</v>
      </c>
      <c r="L4" s="4" t="s">
        <v>103</v>
      </c>
    </row>
    <row r="5" spans="1:12" x14ac:dyDescent="0.25">
      <c r="A5" s="4" t="s">
        <v>131</v>
      </c>
      <c r="F5" s="4" t="s">
        <v>114</v>
      </c>
      <c r="H5" s="4" t="s">
        <v>86</v>
      </c>
      <c r="I5" s="4" t="s">
        <v>95</v>
      </c>
      <c r="J5" s="4" t="s">
        <v>44</v>
      </c>
      <c r="L5" s="4" t="s">
        <v>104</v>
      </c>
    </row>
    <row r="6" spans="1:12" x14ac:dyDescent="0.25">
      <c r="A6" s="4" t="s">
        <v>132</v>
      </c>
      <c r="F6" s="4" t="s">
        <v>111</v>
      </c>
      <c r="H6" s="4" t="s">
        <v>87</v>
      </c>
      <c r="J6" s="4" t="s">
        <v>96</v>
      </c>
      <c r="L6" s="4" t="s">
        <v>99</v>
      </c>
    </row>
    <row r="7" spans="1:12" x14ac:dyDescent="0.25">
      <c r="A7" s="4" t="s">
        <v>133</v>
      </c>
      <c r="F7" s="4" t="s">
        <v>113</v>
      </c>
      <c r="J7" s="4" t="s">
        <v>93</v>
      </c>
      <c r="L7" s="4" t="s">
        <v>100</v>
      </c>
    </row>
    <row r="8" spans="1:12" x14ac:dyDescent="0.25">
      <c r="A8" s="4" t="s">
        <v>134</v>
      </c>
      <c r="L8" s="4" t="s">
        <v>101</v>
      </c>
    </row>
    <row r="9" spans="1:12" x14ac:dyDescent="0.25">
      <c r="A9" s="4" t="s">
        <v>135</v>
      </c>
      <c r="L9" s="4" t="s">
        <v>102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86AD-DF7B-491D-A432-CC9F22F08004}">
  <sheetPr>
    <pageSetUpPr fitToPage="1"/>
  </sheetPr>
  <dimension ref="A1:J45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67" t="s">
        <v>137</v>
      </c>
      <c r="B1" s="168"/>
      <c r="C1" s="168"/>
      <c r="D1" s="168"/>
      <c r="E1" s="168"/>
      <c r="F1" s="168"/>
      <c r="G1" s="168"/>
      <c r="H1" s="168"/>
      <c r="I1" s="168"/>
      <c r="J1" s="169"/>
    </row>
    <row r="2" spans="1:10" x14ac:dyDescent="0.25">
      <c r="A2" s="176" t="s">
        <v>66</v>
      </c>
      <c r="B2" s="171"/>
      <c r="C2" s="170"/>
      <c r="D2" s="170"/>
      <c r="E2" s="170"/>
      <c r="F2" s="42" t="s">
        <v>67</v>
      </c>
      <c r="G2" s="160"/>
      <c r="H2" s="160"/>
      <c r="I2" s="42" t="s">
        <v>68</v>
      </c>
      <c r="J2" s="45"/>
    </row>
    <row r="3" spans="1:10" x14ac:dyDescent="0.25">
      <c r="A3" s="176" t="s">
        <v>69</v>
      </c>
      <c r="B3" s="171"/>
      <c r="C3" s="62"/>
      <c r="D3" s="62"/>
      <c r="E3" s="62"/>
      <c r="F3" s="171" t="s">
        <v>105</v>
      </c>
      <c r="G3" s="171"/>
      <c r="H3" s="62"/>
      <c r="I3" s="62"/>
      <c r="J3" s="64"/>
    </row>
    <row r="4" spans="1:10" x14ac:dyDescent="0.25">
      <c r="A4" s="176" t="s">
        <v>70</v>
      </c>
      <c r="B4" s="171"/>
      <c r="C4" s="171"/>
      <c r="D4" s="171"/>
      <c r="E4" s="62"/>
      <c r="F4" s="62"/>
      <c r="G4" s="62"/>
      <c r="H4" s="62"/>
      <c r="I4" s="62"/>
      <c r="J4" s="64"/>
    </row>
    <row r="5" spans="1:10" x14ac:dyDescent="0.25">
      <c r="A5" s="176" t="s">
        <v>71</v>
      </c>
      <c r="B5" s="171"/>
      <c r="C5" s="171"/>
      <c r="D5" s="171"/>
      <c r="E5" s="62"/>
      <c r="F5" s="62"/>
      <c r="G5" s="62"/>
      <c r="H5" s="62"/>
      <c r="I5" s="62"/>
      <c r="J5" s="64"/>
    </row>
    <row r="6" spans="1:10" x14ac:dyDescent="0.25">
      <c r="A6" s="176" t="s">
        <v>72</v>
      </c>
      <c r="B6" s="171"/>
      <c r="C6" s="170"/>
      <c r="D6" s="170"/>
      <c r="E6" s="170"/>
      <c r="F6" s="171" t="s">
        <v>73</v>
      </c>
      <c r="G6" s="171"/>
      <c r="H6" s="170"/>
      <c r="I6" s="170"/>
      <c r="J6" s="172"/>
    </row>
    <row r="7" spans="1:10" x14ac:dyDescent="0.25">
      <c r="A7" s="176" t="s">
        <v>61</v>
      </c>
      <c r="B7" s="171"/>
      <c r="C7" s="170"/>
      <c r="D7" s="170"/>
      <c r="E7" s="170"/>
      <c r="F7" s="171" t="s">
        <v>105</v>
      </c>
      <c r="G7" s="171"/>
      <c r="H7" s="62"/>
      <c r="I7" s="62"/>
      <c r="J7" s="64"/>
    </row>
    <row r="8" spans="1:10" ht="15.75" thickBot="1" x14ac:dyDescent="0.3">
      <c r="A8" s="161" t="s">
        <v>136</v>
      </c>
      <c r="B8" s="162"/>
      <c r="C8" s="163"/>
      <c r="D8" s="163"/>
      <c r="E8" s="163"/>
      <c r="F8" s="164"/>
      <c r="G8" s="165"/>
      <c r="H8" s="165"/>
      <c r="I8" s="165"/>
      <c r="J8" s="166"/>
    </row>
    <row r="9" spans="1:10" ht="20.100000000000001" customHeight="1" thickBot="1" x14ac:dyDescent="0.3">
      <c r="A9" s="173" t="s">
        <v>74</v>
      </c>
      <c r="B9" s="174"/>
      <c r="C9" s="174"/>
      <c r="D9" s="174"/>
      <c r="E9" s="174"/>
      <c r="F9" s="174"/>
      <c r="G9" s="174"/>
      <c r="H9" s="174"/>
      <c r="I9" s="174"/>
      <c r="J9" s="175"/>
    </row>
    <row r="10" spans="1:10" ht="20.100000000000001" customHeight="1" x14ac:dyDescent="0.25">
      <c r="A10" s="124" t="s">
        <v>152</v>
      </c>
      <c r="B10" s="125"/>
      <c r="C10" s="125"/>
      <c r="D10" s="125"/>
      <c r="E10" s="125"/>
      <c r="F10" s="125"/>
      <c r="G10" s="125"/>
      <c r="H10" s="126" t="str">
        <f>+IF(AND(J12="No aplica",J13="No aplica"),"No aplica",IF(OR(J12="",J13=""),"Valide todas las variables",IF(OR(J12="No",J13="No"),"No cumple","Cumple")))</f>
        <v>Valide todas las variables</v>
      </c>
      <c r="I10" s="126"/>
      <c r="J10" s="127"/>
    </row>
    <row r="11" spans="1:10" ht="39.950000000000003" customHeight="1" x14ac:dyDescent="0.25">
      <c r="A11" s="143" t="s">
        <v>77</v>
      </c>
      <c r="B11" s="144"/>
      <c r="C11" s="144"/>
      <c r="D11" s="144"/>
      <c r="E11" s="144"/>
      <c r="F11" s="144"/>
      <c r="G11" s="144"/>
      <c r="H11" s="144"/>
      <c r="I11" s="145"/>
      <c r="J11" s="43" t="s">
        <v>107</v>
      </c>
    </row>
    <row r="12" spans="1:10" ht="30" customHeight="1" x14ac:dyDescent="0.25">
      <c r="A12" s="153" t="s">
        <v>157</v>
      </c>
      <c r="B12" s="154"/>
      <c r="C12" s="154"/>
      <c r="D12" s="154"/>
      <c r="E12" s="154"/>
      <c r="F12" s="154"/>
      <c r="G12" s="155"/>
      <c r="H12" s="156" t="s">
        <v>156</v>
      </c>
      <c r="I12" s="157"/>
      <c r="J12" s="45"/>
    </row>
    <row r="13" spans="1:10" ht="30" customHeight="1" thickBot="1" x14ac:dyDescent="0.3">
      <c r="A13" s="153" t="s">
        <v>158</v>
      </c>
      <c r="B13" s="154"/>
      <c r="C13" s="154"/>
      <c r="D13" s="154"/>
      <c r="E13" s="154"/>
      <c r="F13" s="154"/>
      <c r="G13" s="155"/>
      <c r="H13" s="158"/>
      <c r="I13" s="159"/>
      <c r="J13" s="60"/>
    </row>
    <row r="14" spans="1:10" ht="20.100000000000001" customHeight="1" x14ac:dyDescent="0.25">
      <c r="A14" s="124" t="s">
        <v>161</v>
      </c>
      <c r="B14" s="125"/>
      <c r="C14" s="125"/>
      <c r="D14" s="125"/>
      <c r="E14" s="125"/>
      <c r="F14" s="125"/>
      <c r="G14" s="125"/>
      <c r="H14" s="126" t="str">
        <f>+IF(AND(J16="No aplica",J17="No aplica",J18="No aplica",J19="No aplica",J20="No aplica",J21="No aplica",J22="No aplica",J23="No aplica",J24="No aplica",J25="No aplica",J26="No aplica",J27="No aplica",J28="No aplica",J29="No aplica",J30="No aplica",J31="No aplica"),"No aplica",IF(OR(J16="",J17="",J18="",J19="",J20="",J21="",J22="",J23="",J24="",J25="",J26="",J27="",J28="",J29="",J30="",J31=""),"Valide todas las variables",IF(OR(J16="No",J17="No",J18="No",J19="No",J20="No",J21="No",J22="No",J23="No",J24="No",J25="No",J26="No",J27="No",J28="No",J29="No",J30="No",J31="No"),"No cumple","Cumple")))</f>
        <v>Valide todas las variables</v>
      </c>
      <c r="I14" s="126"/>
      <c r="J14" s="127"/>
    </row>
    <row r="15" spans="1:10" ht="39.950000000000003" customHeight="1" x14ac:dyDescent="0.25">
      <c r="A15" s="128" t="s">
        <v>144</v>
      </c>
      <c r="B15" s="129"/>
      <c r="C15" s="129"/>
      <c r="D15" s="129"/>
      <c r="E15" s="129"/>
      <c r="F15" s="129"/>
      <c r="G15" s="129"/>
      <c r="H15" s="129"/>
      <c r="I15" s="129"/>
      <c r="J15" s="43" t="s">
        <v>107</v>
      </c>
    </row>
    <row r="16" spans="1:10" ht="45" customHeight="1" x14ac:dyDescent="0.25">
      <c r="A16" s="122" t="s">
        <v>162</v>
      </c>
      <c r="B16" s="123"/>
      <c r="C16" s="123"/>
      <c r="D16" s="123"/>
      <c r="E16" s="123"/>
      <c r="F16" s="123"/>
      <c r="G16" s="123"/>
      <c r="H16" s="123"/>
      <c r="I16" s="61" t="s">
        <v>177</v>
      </c>
      <c r="J16" s="45"/>
    </row>
    <row r="17" spans="1:10" ht="30" customHeight="1" x14ac:dyDescent="0.25">
      <c r="A17" s="122" t="s">
        <v>163</v>
      </c>
      <c r="B17" s="123"/>
      <c r="C17" s="123"/>
      <c r="D17" s="123"/>
      <c r="E17" s="123"/>
      <c r="F17" s="123"/>
      <c r="G17" s="123"/>
      <c r="H17" s="123"/>
      <c r="I17" s="61" t="s">
        <v>178</v>
      </c>
      <c r="J17" s="45"/>
    </row>
    <row r="18" spans="1:10" ht="30" customHeight="1" x14ac:dyDescent="0.25">
      <c r="A18" s="122" t="s">
        <v>164</v>
      </c>
      <c r="B18" s="123"/>
      <c r="C18" s="123"/>
      <c r="D18" s="123"/>
      <c r="E18" s="123"/>
      <c r="F18" s="123"/>
      <c r="G18" s="123"/>
      <c r="H18" s="123"/>
      <c r="I18" s="61" t="s">
        <v>179</v>
      </c>
      <c r="J18" s="45"/>
    </row>
    <row r="19" spans="1:10" ht="30" customHeight="1" x14ac:dyDescent="0.25">
      <c r="A19" s="122" t="s">
        <v>165</v>
      </c>
      <c r="B19" s="123"/>
      <c r="C19" s="123"/>
      <c r="D19" s="123"/>
      <c r="E19" s="123"/>
      <c r="F19" s="123"/>
      <c r="G19" s="123"/>
      <c r="H19" s="123"/>
      <c r="I19" s="61" t="s">
        <v>179</v>
      </c>
      <c r="J19" s="45"/>
    </row>
    <row r="20" spans="1:10" ht="30" customHeight="1" x14ac:dyDescent="0.25">
      <c r="A20" s="122" t="s">
        <v>166</v>
      </c>
      <c r="B20" s="123"/>
      <c r="C20" s="123"/>
      <c r="D20" s="123"/>
      <c r="E20" s="123"/>
      <c r="F20" s="123"/>
      <c r="G20" s="123"/>
      <c r="H20" s="123"/>
      <c r="I20" s="61" t="s">
        <v>179</v>
      </c>
      <c r="J20" s="45"/>
    </row>
    <row r="21" spans="1:10" ht="30" customHeight="1" x14ac:dyDescent="0.25">
      <c r="A21" s="122" t="s">
        <v>167</v>
      </c>
      <c r="B21" s="123"/>
      <c r="C21" s="123"/>
      <c r="D21" s="123"/>
      <c r="E21" s="123"/>
      <c r="F21" s="123"/>
      <c r="G21" s="123"/>
      <c r="H21" s="123"/>
      <c r="I21" s="61" t="s">
        <v>180</v>
      </c>
      <c r="J21" s="45"/>
    </row>
    <row r="22" spans="1:10" ht="30" customHeight="1" x14ac:dyDescent="0.25">
      <c r="A22" s="122" t="s">
        <v>168</v>
      </c>
      <c r="B22" s="123"/>
      <c r="C22" s="123"/>
      <c r="D22" s="123"/>
      <c r="E22" s="123"/>
      <c r="F22" s="123"/>
      <c r="G22" s="123"/>
      <c r="H22" s="123"/>
      <c r="I22" s="61" t="s">
        <v>181</v>
      </c>
      <c r="J22" s="45"/>
    </row>
    <row r="23" spans="1:10" ht="30" customHeight="1" x14ac:dyDescent="0.25">
      <c r="A23" s="122" t="s">
        <v>169</v>
      </c>
      <c r="B23" s="123"/>
      <c r="C23" s="123"/>
      <c r="D23" s="123"/>
      <c r="E23" s="123"/>
      <c r="F23" s="123"/>
      <c r="G23" s="123"/>
      <c r="H23" s="123"/>
      <c r="I23" s="61" t="s">
        <v>179</v>
      </c>
      <c r="J23" s="45"/>
    </row>
    <row r="24" spans="1:10" ht="30" customHeight="1" x14ac:dyDescent="0.25">
      <c r="A24" s="122" t="s">
        <v>170</v>
      </c>
      <c r="B24" s="123"/>
      <c r="C24" s="123"/>
      <c r="D24" s="123"/>
      <c r="E24" s="123"/>
      <c r="F24" s="123"/>
      <c r="G24" s="123"/>
      <c r="H24" s="123"/>
      <c r="I24" s="61" t="s">
        <v>179</v>
      </c>
      <c r="J24" s="45"/>
    </row>
    <row r="25" spans="1:10" ht="30" customHeight="1" x14ac:dyDescent="0.25">
      <c r="A25" s="122" t="s">
        <v>171</v>
      </c>
      <c r="B25" s="123"/>
      <c r="C25" s="123"/>
      <c r="D25" s="123"/>
      <c r="E25" s="123"/>
      <c r="F25" s="123"/>
      <c r="G25" s="123"/>
      <c r="H25" s="123"/>
      <c r="I25" s="61" t="s">
        <v>179</v>
      </c>
      <c r="J25" s="45"/>
    </row>
    <row r="26" spans="1:10" ht="30" customHeight="1" x14ac:dyDescent="0.25">
      <c r="A26" s="122" t="s">
        <v>172</v>
      </c>
      <c r="B26" s="123"/>
      <c r="C26" s="123"/>
      <c r="D26" s="123"/>
      <c r="E26" s="123"/>
      <c r="F26" s="123"/>
      <c r="G26" s="123"/>
      <c r="H26" s="123"/>
      <c r="I26" s="61" t="s">
        <v>179</v>
      </c>
      <c r="J26" s="45"/>
    </row>
    <row r="27" spans="1:10" ht="30" customHeight="1" x14ac:dyDescent="0.25">
      <c r="A27" s="122" t="s">
        <v>173</v>
      </c>
      <c r="B27" s="123"/>
      <c r="C27" s="123"/>
      <c r="D27" s="123"/>
      <c r="E27" s="123"/>
      <c r="F27" s="123"/>
      <c r="G27" s="123"/>
      <c r="H27" s="123"/>
      <c r="I27" s="61" t="s">
        <v>179</v>
      </c>
      <c r="J27" s="45"/>
    </row>
    <row r="28" spans="1:10" ht="30" customHeight="1" x14ac:dyDescent="0.25">
      <c r="A28" s="122" t="s">
        <v>174</v>
      </c>
      <c r="B28" s="123"/>
      <c r="C28" s="123"/>
      <c r="D28" s="123"/>
      <c r="E28" s="123"/>
      <c r="F28" s="123"/>
      <c r="G28" s="123"/>
      <c r="H28" s="123"/>
      <c r="I28" s="61" t="s">
        <v>182</v>
      </c>
      <c r="J28" s="45"/>
    </row>
    <row r="29" spans="1:10" ht="30" customHeight="1" x14ac:dyDescent="0.25">
      <c r="A29" s="122" t="s">
        <v>175</v>
      </c>
      <c r="B29" s="123"/>
      <c r="C29" s="123"/>
      <c r="D29" s="123"/>
      <c r="E29" s="123"/>
      <c r="F29" s="123"/>
      <c r="G29" s="123"/>
      <c r="H29" s="123"/>
      <c r="I29" s="61" t="s">
        <v>182</v>
      </c>
      <c r="J29" s="45"/>
    </row>
    <row r="30" spans="1:10" ht="30" customHeight="1" x14ac:dyDescent="0.25">
      <c r="A30" s="122" t="s">
        <v>176</v>
      </c>
      <c r="B30" s="123"/>
      <c r="C30" s="123"/>
      <c r="D30" s="123"/>
      <c r="E30" s="123"/>
      <c r="F30" s="123"/>
      <c r="G30" s="123"/>
      <c r="H30" s="123"/>
      <c r="I30" s="61" t="s">
        <v>182</v>
      </c>
      <c r="J30" s="60"/>
    </row>
    <row r="31" spans="1:10" ht="30" customHeight="1" thickBot="1" x14ac:dyDescent="0.3">
      <c r="A31" s="122" t="s">
        <v>159</v>
      </c>
      <c r="B31" s="123"/>
      <c r="C31" s="123"/>
      <c r="D31" s="123"/>
      <c r="E31" s="123"/>
      <c r="F31" s="123"/>
      <c r="G31" s="123"/>
      <c r="H31" s="123"/>
      <c r="I31" s="59" t="s">
        <v>183</v>
      </c>
      <c r="J31" s="41"/>
    </row>
    <row r="32" spans="1:10" ht="20.100000000000001" customHeight="1" x14ac:dyDescent="0.25">
      <c r="A32" s="139" t="s">
        <v>153</v>
      </c>
      <c r="B32" s="140"/>
      <c r="C32" s="140"/>
      <c r="D32" s="140"/>
      <c r="E32" s="140"/>
      <c r="F32" s="140"/>
      <c r="G32" s="140"/>
      <c r="H32" s="141" t="str">
        <f>+IF(AND(J34="No aplica",J35="No aplica"),"No aplica",IF(OR(J34="",J35=""),"Valide todas las variables",IF(OR(J34="No",J35="No"),"No cumple","Cumple")))</f>
        <v>Valide todas las variables</v>
      </c>
      <c r="I32" s="141"/>
      <c r="J32" s="142"/>
    </row>
    <row r="33" spans="1:10" ht="39.950000000000003" customHeight="1" x14ac:dyDescent="0.25">
      <c r="A33" s="143" t="s">
        <v>145</v>
      </c>
      <c r="B33" s="144"/>
      <c r="C33" s="144"/>
      <c r="D33" s="144"/>
      <c r="E33" s="144"/>
      <c r="F33" s="144"/>
      <c r="G33" s="144"/>
      <c r="H33" s="144"/>
      <c r="I33" s="145"/>
      <c r="J33" s="43" t="s">
        <v>107</v>
      </c>
    </row>
    <row r="34" spans="1:10" ht="30" customHeight="1" x14ac:dyDescent="0.25">
      <c r="A34" s="133" t="s">
        <v>184</v>
      </c>
      <c r="B34" s="134"/>
      <c r="C34" s="134"/>
      <c r="D34" s="134"/>
      <c r="E34" s="134"/>
      <c r="F34" s="134"/>
      <c r="G34" s="134"/>
      <c r="H34" s="134"/>
      <c r="I34" s="135"/>
      <c r="J34" s="45"/>
    </row>
    <row r="35" spans="1:10" ht="30" customHeight="1" thickBot="1" x14ac:dyDescent="0.3">
      <c r="A35" s="136" t="s">
        <v>185</v>
      </c>
      <c r="B35" s="137"/>
      <c r="C35" s="137"/>
      <c r="D35" s="137"/>
      <c r="E35" s="137"/>
      <c r="F35" s="137"/>
      <c r="G35" s="137"/>
      <c r="H35" s="137"/>
      <c r="I35" s="138"/>
      <c r="J35" s="41"/>
    </row>
    <row r="36" spans="1:10" ht="20.100000000000001" customHeight="1" x14ac:dyDescent="0.25">
      <c r="A36" s="81" t="s">
        <v>154</v>
      </c>
      <c r="B36" s="82"/>
      <c r="C36" s="82"/>
      <c r="D36" s="82"/>
      <c r="E36" s="82"/>
      <c r="F36" s="82"/>
      <c r="G36" s="152"/>
      <c r="H36" s="149" t="str">
        <f>+IF(AND(J38="No aplica",J39="No aplica",J40="No aplica",J41="No aplica"),"No aplica",IF(OR(J38="",J39="",J40="",J41=""),"Valide todas las variables",IF(OR(J38="No",J39="No",J40="No",J41="No"),"No cumple","Cumple")))</f>
        <v>Valide todas las variables</v>
      </c>
      <c r="I36" s="150"/>
      <c r="J36" s="151"/>
    </row>
    <row r="37" spans="1:10" ht="39.950000000000003" customHeight="1" x14ac:dyDescent="0.25">
      <c r="A37" s="143" t="s">
        <v>143</v>
      </c>
      <c r="B37" s="144"/>
      <c r="C37" s="144"/>
      <c r="D37" s="144"/>
      <c r="E37" s="144"/>
      <c r="F37" s="144"/>
      <c r="G37" s="144"/>
      <c r="H37" s="144"/>
      <c r="I37" s="145"/>
      <c r="J37" s="43" t="s">
        <v>107</v>
      </c>
    </row>
    <row r="38" spans="1:10" ht="30" customHeight="1" x14ac:dyDescent="0.25">
      <c r="A38" s="133" t="s">
        <v>146</v>
      </c>
      <c r="B38" s="134"/>
      <c r="C38" s="134"/>
      <c r="D38" s="134"/>
      <c r="E38" s="134"/>
      <c r="F38" s="134"/>
      <c r="G38" s="134"/>
      <c r="H38" s="134"/>
      <c r="I38" s="135"/>
      <c r="J38" s="45"/>
    </row>
    <row r="39" spans="1:10" ht="30" customHeight="1" x14ac:dyDescent="0.25">
      <c r="A39" s="133" t="s">
        <v>147</v>
      </c>
      <c r="B39" s="134"/>
      <c r="C39" s="134"/>
      <c r="D39" s="134"/>
      <c r="E39" s="134"/>
      <c r="F39" s="134"/>
      <c r="G39" s="134"/>
      <c r="H39" s="134"/>
      <c r="I39" s="135"/>
      <c r="J39" s="45"/>
    </row>
    <row r="40" spans="1:10" ht="30" customHeight="1" x14ac:dyDescent="0.25">
      <c r="A40" s="133" t="s">
        <v>148</v>
      </c>
      <c r="B40" s="134"/>
      <c r="C40" s="134"/>
      <c r="D40" s="134"/>
      <c r="E40" s="134"/>
      <c r="F40" s="134"/>
      <c r="G40" s="134"/>
      <c r="H40" s="134"/>
      <c r="I40" s="135"/>
      <c r="J40" s="45"/>
    </row>
    <row r="41" spans="1:10" ht="30" customHeight="1" thickBot="1" x14ac:dyDescent="0.3">
      <c r="A41" s="136" t="s">
        <v>149</v>
      </c>
      <c r="B41" s="137"/>
      <c r="C41" s="137"/>
      <c r="D41" s="137"/>
      <c r="E41" s="137"/>
      <c r="F41" s="137"/>
      <c r="G41" s="137"/>
      <c r="H41" s="137"/>
      <c r="I41" s="138"/>
      <c r="J41" s="41"/>
    </row>
    <row r="42" spans="1:10" ht="50.1" customHeight="1" x14ac:dyDescent="0.25">
      <c r="A42" s="130" t="s">
        <v>150</v>
      </c>
      <c r="B42" s="131"/>
      <c r="C42" s="131"/>
      <c r="D42" s="131"/>
      <c r="E42" s="131"/>
      <c r="F42" s="131"/>
      <c r="G42" s="131"/>
      <c r="H42" s="131"/>
      <c r="I42" s="131"/>
      <c r="J42" s="132"/>
    </row>
    <row r="43" spans="1:10" ht="200.1" customHeight="1" thickBot="1" x14ac:dyDescent="0.3">
      <c r="A43" s="146"/>
      <c r="B43" s="147"/>
      <c r="C43" s="147"/>
      <c r="D43" s="147"/>
      <c r="E43" s="147"/>
      <c r="F43" s="147"/>
      <c r="G43" s="147"/>
      <c r="H43" s="147"/>
      <c r="I43" s="147"/>
      <c r="J43" s="148"/>
    </row>
    <row r="44" spans="1:10" ht="50.1" customHeight="1" x14ac:dyDescent="0.25">
      <c r="A44" s="130" t="s">
        <v>78</v>
      </c>
      <c r="B44" s="131"/>
      <c r="C44" s="131"/>
      <c r="D44" s="131"/>
      <c r="E44" s="131"/>
      <c r="F44" s="131"/>
      <c r="G44" s="131"/>
      <c r="H44" s="131"/>
      <c r="I44" s="131"/>
      <c r="J44" s="132"/>
    </row>
    <row r="45" spans="1:10" ht="200.1" customHeight="1" thickBot="1" x14ac:dyDescent="0.3">
      <c r="A45" s="146"/>
      <c r="B45" s="147"/>
      <c r="C45" s="147"/>
      <c r="D45" s="147"/>
      <c r="E45" s="147"/>
      <c r="F45" s="147"/>
      <c r="G45" s="147"/>
      <c r="H45" s="147"/>
      <c r="I45" s="147"/>
      <c r="J45" s="148"/>
    </row>
  </sheetData>
  <sheetProtection algorithmName="SHA-512" hashValue="wNGQnfq9YrGnOrgJ6Uzq0+hC+j6RC2RmTyzElCRhtZDxrkMm/Jdt4paaX6aAHGnH+DEfWZp0YIYsfafAvJ44oQ==" saltValue="O9k46K9ncFlYv5WVcEokYQ==" spinCount="100000" sheet="1" objects="1" scenarios="1"/>
  <mergeCells count="65">
    <mergeCell ref="A28:H28"/>
    <mergeCell ref="A29:H29"/>
    <mergeCell ref="A31:H31"/>
    <mergeCell ref="A30:H30"/>
    <mergeCell ref="A23:H23"/>
    <mergeCell ref="A24:H24"/>
    <mergeCell ref="A25:H25"/>
    <mergeCell ref="A26:H26"/>
    <mergeCell ref="A27:H27"/>
    <mergeCell ref="A9:J9"/>
    <mergeCell ref="C2:E2"/>
    <mergeCell ref="A2:B2"/>
    <mergeCell ref="A3:B3"/>
    <mergeCell ref="F3:G3"/>
    <mergeCell ref="C3:E3"/>
    <mergeCell ref="H3:J3"/>
    <mergeCell ref="A4:D4"/>
    <mergeCell ref="E4:J4"/>
    <mergeCell ref="A5:D5"/>
    <mergeCell ref="E5:J5"/>
    <mergeCell ref="A7:B7"/>
    <mergeCell ref="C7:E7"/>
    <mergeCell ref="F7:G7"/>
    <mergeCell ref="H7:J7"/>
    <mergeCell ref="A6:B6"/>
    <mergeCell ref="G2:H2"/>
    <mergeCell ref="A8:B8"/>
    <mergeCell ref="C8:E8"/>
    <mergeCell ref="F8:J8"/>
    <mergeCell ref="A1:J1"/>
    <mergeCell ref="C6:E6"/>
    <mergeCell ref="F6:G6"/>
    <mergeCell ref="H6:J6"/>
    <mergeCell ref="A10:G10"/>
    <mergeCell ref="H10:J10"/>
    <mergeCell ref="A12:G12"/>
    <mergeCell ref="A13:G13"/>
    <mergeCell ref="H12:I13"/>
    <mergeCell ref="A11:I11"/>
    <mergeCell ref="A43:J43"/>
    <mergeCell ref="A44:J44"/>
    <mergeCell ref="A45:J45"/>
    <mergeCell ref="H36:J36"/>
    <mergeCell ref="A37:I37"/>
    <mergeCell ref="A36:G36"/>
    <mergeCell ref="A40:I40"/>
    <mergeCell ref="A39:I39"/>
    <mergeCell ref="A38:I38"/>
    <mergeCell ref="A41:I41"/>
    <mergeCell ref="A16:H16"/>
    <mergeCell ref="A14:G14"/>
    <mergeCell ref="H14:J14"/>
    <mergeCell ref="A15:I15"/>
    <mergeCell ref="A42:J42"/>
    <mergeCell ref="A34:I34"/>
    <mergeCell ref="A35:I35"/>
    <mergeCell ref="A32:G32"/>
    <mergeCell ref="H32:J32"/>
    <mergeCell ref="A33:I33"/>
    <mergeCell ref="A17:H17"/>
    <mergeCell ref="A18:H18"/>
    <mergeCell ref="A19:H19"/>
    <mergeCell ref="A20:H20"/>
    <mergeCell ref="A21:H21"/>
    <mergeCell ref="A22:H22"/>
  </mergeCells>
  <conditionalFormatting sqref="C2:C3 J34:J35 J38:J41">
    <cfRule type="containsBlanks" dxfId="174" priority="52">
      <formula>LEN(TRIM(C2))=0</formula>
    </cfRule>
  </conditionalFormatting>
  <conditionalFormatting sqref="C6:C8">
    <cfRule type="containsBlanks" dxfId="173" priority="1">
      <formula>LEN(TRIM(C6))=0</formula>
    </cfRule>
  </conditionalFormatting>
  <conditionalFormatting sqref="E4:E5">
    <cfRule type="containsBlanks" dxfId="172" priority="43">
      <formula>LEN(TRIM(E4))=0</formula>
    </cfRule>
  </conditionalFormatting>
  <conditionalFormatting sqref="G2">
    <cfRule type="containsBlanks" dxfId="171" priority="49">
      <formula>LEN(TRIM(G2))=0</formula>
    </cfRule>
  </conditionalFormatting>
  <conditionalFormatting sqref="H3">
    <cfRule type="containsBlanks" dxfId="170" priority="50">
      <formula>LEN(TRIM(H3))=0</formula>
    </cfRule>
  </conditionalFormatting>
  <conditionalFormatting sqref="H6:H7">
    <cfRule type="containsBlanks" dxfId="169" priority="45">
      <formula>LEN(TRIM(H6))=0</formula>
    </cfRule>
  </conditionalFormatting>
  <conditionalFormatting sqref="H10">
    <cfRule type="containsText" dxfId="168" priority="14" operator="containsText" text="No cumple">
      <formula>NOT(ISERROR(SEARCH("No cumple",H10)))</formula>
    </cfRule>
    <cfRule type="containsText" dxfId="167" priority="15" operator="containsText" text="Cumple">
      <formula>NOT(ISERROR(SEARCH("Cumple",H10)))</formula>
    </cfRule>
  </conditionalFormatting>
  <conditionalFormatting sqref="H14">
    <cfRule type="containsText" dxfId="166" priority="10" operator="containsText" text="No cumple">
      <formula>NOT(ISERROR(SEARCH("No cumple",H14)))</formula>
    </cfRule>
    <cfRule type="containsText" dxfId="165" priority="11" operator="containsText" text="Cumple">
      <formula>NOT(ISERROR(SEARCH("Cumple",H14)))</formula>
    </cfRule>
  </conditionalFormatting>
  <conditionalFormatting sqref="H32">
    <cfRule type="containsText" dxfId="164" priority="8" operator="containsText" text="No cumple">
      <formula>NOT(ISERROR(SEARCH("No cumple",H32)))</formula>
    </cfRule>
    <cfRule type="containsText" dxfId="163" priority="9" operator="containsText" text="Cumple">
      <formula>NOT(ISERROR(SEARCH("Cumple",H32)))</formula>
    </cfRule>
  </conditionalFormatting>
  <conditionalFormatting sqref="H36">
    <cfRule type="containsText" dxfId="162" priority="4" operator="containsText" text="No cumple">
      <formula>NOT(ISERROR(SEARCH("No cumple",H36)))</formula>
    </cfRule>
    <cfRule type="containsText" dxfId="161" priority="5" operator="containsText" text="Cumple">
      <formula>NOT(ISERROR(SEARCH("Cumple",H36)))</formula>
    </cfRule>
  </conditionalFormatting>
  <conditionalFormatting sqref="J2">
    <cfRule type="containsBlanks" dxfId="160" priority="51">
      <formula>LEN(TRIM(J2))=0</formula>
    </cfRule>
  </conditionalFormatting>
  <conditionalFormatting sqref="J12:J13">
    <cfRule type="containsBlanks" dxfId="159" priority="38">
      <formula>LEN(TRIM(J12))=0</formula>
    </cfRule>
  </conditionalFormatting>
  <conditionalFormatting sqref="J16:J31">
    <cfRule type="containsBlanks" dxfId="158" priority="3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LIBERTAD ASISTIDA/VIGILADA SRPA&amp;R&amp;"Arial,Normal"&amp;10F1.A49.G27.P 
Versión 1 
Página &amp;P de &amp;N 
21/05/2024 
Clasificación de la Información 
Clasificada</oddHeader>
    <oddFooter>&amp;C&amp;G</oddFooter>
  </headerFooter>
  <rowBreaks count="2" manualBreakCount="2">
    <brk id="9" max="16383" man="1"/>
    <brk id="4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1DC852-D9C5-4AAF-8979-EAA0C330272E}">
          <x14:formula1>
            <xm:f>Tablas!$C$2</xm:f>
          </x14:formula1>
          <xm:sqref>H35:I35 H39:I41</xm:sqref>
        </x14:dataValidation>
        <x14:dataValidation type="list" allowBlank="1" showInputMessage="1" showErrorMessage="1" xr:uid="{11487FED-9586-4214-9555-2058D1807AAB}">
          <x14:formula1>
            <xm:f>Tablas!$G$2:$G$3</xm:f>
          </x14:formula1>
          <xm:sqref>J2</xm:sqref>
        </x14:dataValidation>
        <x14:dataValidation type="list" allowBlank="1" showInputMessage="1" showErrorMessage="1" xr:uid="{91F8835D-2B95-4D5C-A59D-D03D6625AA9B}">
          <x14:formula1>
            <xm:f>Tablas!$I$2:$I$5</xm:f>
          </x14:formula1>
          <xm:sqref>E4:J4</xm:sqref>
        </x14:dataValidation>
        <x14:dataValidation type="list" allowBlank="1" showInputMessage="1" showErrorMessage="1" xr:uid="{C09B1AEE-F38A-4BAB-9958-DB4304473060}">
          <x14:formula1>
            <xm:f>Tablas!$J$2:$J$7</xm:f>
          </x14:formula1>
          <xm:sqref>C6:E6</xm:sqref>
        </x14:dataValidation>
        <x14:dataValidation type="list" allowBlank="1" showInputMessage="1" showErrorMessage="1" xr:uid="{9FC6D10B-B710-4B1B-AC9A-E68C347E3BC8}">
          <x14:formula1>
            <xm:f>Tablas!$K$2:$K$3</xm:f>
          </x14:formula1>
          <xm:sqref>H6:J6</xm:sqref>
        </x14:dataValidation>
        <x14:dataValidation type="list" allowBlank="1" showInputMessage="1" showErrorMessage="1" xr:uid="{5F56D9B0-C458-4FF0-880B-2E0218C0E314}">
          <x14:formula1>
            <xm:f>Tablas!$L$2:$L$9</xm:f>
          </x14:formula1>
          <xm:sqref>C7:E7</xm:sqref>
        </x14:dataValidation>
        <x14:dataValidation type="list" allowBlank="1" showInputMessage="1" showErrorMessage="1" xr:uid="{4CEC0328-84CA-460D-8AEE-371530EA11E9}">
          <x14:formula1>
            <xm:f>Tablas!$H$2:$H$6</xm:f>
          </x14:formula1>
          <xm:sqref>C3:E3</xm:sqref>
        </x14:dataValidation>
        <x14:dataValidation type="list" allowBlank="1" showInputMessage="1" showErrorMessage="1" xr:uid="{124E410E-7F43-49CF-9809-9CBC18BEA7DE}">
          <x14:formula1>
            <xm:f>Tablas!$E$2:$E$4</xm:f>
          </x14:formula1>
          <xm:sqref>J12:J13 J16:J31 J34:J35 J38:J41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EC015-EFAB-4C93-AD74-F0FA41E96AC3}">
  <sheetPr>
    <pageSetUpPr fitToPage="1"/>
  </sheetPr>
  <dimension ref="A1:J45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67" t="s">
        <v>137</v>
      </c>
      <c r="B1" s="168"/>
      <c r="C1" s="168"/>
      <c r="D1" s="168"/>
      <c r="E1" s="168"/>
      <c r="F1" s="168"/>
      <c r="G1" s="168"/>
      <c r="H1" s="168"/>
      <c r="I1" s="168"/>
      <c r="J1" s="169"/>
    </row>
    <row r="2" spans="1:10" x14ac:dyDescent="0.25">
      <c r="A2" s="176" t="s">
        <v>66</v>
      </c>
      <c r="B2" s="171"/>
      <c r="C2" s="170"/>
      <c r="D2" s="170"/>
      <c r="E2" s="170"/>
      <c r="F2" s="42" t="s">
        <v>67</v>
      </c>
      <c r="G2" s="160"/>
      <c r="H2" s="160"/>
      <c r="I2" s="42" t="s">
        <v>68</v>
      </c>
      <c r="J2" s="45"/>
    </row>
    <row r="3" spans="1:10" x14ac:dyDescent="0.25">
      <c r="A3" s="176" t="s">
        <v>69</v>
      </c>
      <c r="B3" s="171"/>
      <c r="C3" s="62"/>
      <c r="D3" s="62"/>
      <c r="E3" s="62"/>
      <c r="F3" s="171" t="s">
        <v>105</v>
      </c>
      <c r="G3" s="171"/>
      <c r="H3" s="62"/>
      <c r="I3" s="62"/>
      <c r="J3" s="64"/>
    </row>
    <row r="4" spans="1:10" x14ac:dyDescent="0.25">
      <c r="A4" s="176" t="s">
        <v>70</v>
      </c>
      <c r="B4" s="171"/>
      <c r="C4" s="171"/>
      <c r="D4" s="171"/>
      <c r="E4" s="62"/>
      <c r="F4" s="62"/>
      <c r="G4" s="62"/>
      <c r="H4" s="62"/>
      <c r="I4" s="62"/>
      <c r="J4" s="64"/>
    </row>
    <row r="5" spans="1:10" x14ac:dyDescent="0.25">
      <c r="A5" s="176" t="s">
        <v>71</v>
      </c>
      <c r="B5" s="171"/>
      <c r="C5" s="171"/>
      <c r="D5" s="171"/>
      <c r="E5" s="62"/>
      <c r="F5" s="62"/>
      <c r="G5" s="62"/>
      <c r="H5" s="62"/>
      <c r="I5" s="62"/>
      <c r="J5" s="64"/>
    </row>
    <row r="6" spans="1:10" x14ac:dyDescent="0.25">
      <c r="A6" s="176" t="s">
        <v>72</v>
      </c>
      <c r="B6" s="171"/>
      <c r="C6" s="170"/>
      <c r="D6" s="170"/>
      <c r="E6" s="170"/>
      <c r="F6" s="171" t="s">
        <v>73</v>
      </c>
      <c r="G6" s="171"/>
      <c r="H6" s="170"/>
      <c r="I6" s="170"/>
      <c r="J6" s="172"/>
    </row>
    <row r="7" spans="1:10" x14ac:dyDescent="0.25">
      <c r="A7" s="176" t="s">
        <v>61</v>
      </c>
      <c r="B7" s="171"/>
      <c r="C7" s="170"/>
      <c r="D7" s="170"/>
      <c r="E7" s="170"/>
      <c r="F7" s="171" t="s">
        <v>105</v>
      </c>
      <c r="G7" s="171"/>
      <c r="H7" s="62"/>
      <c r="I7" s="62"/>
      <c r="J7" s="64"/>
    </row>
    <row r="8" spans="1:10" ht="15.75" thickBot="1" x14ac:dyDescent="0.3">
      <c r="A8" s="161" t="s">
        <v>136</v>
      </c>
      <c r="B8" s="162"/>
      <c r="C8" s="163"/>
      <c r="D8" s="163"/>
      <c r="E8" s="163"/>
      <c r="F8" s="164"/>
      <c r="G8" s="165"/>
      <c r="H8" s="165"/>
      <c r="I8" s="165"/>
      <c r="J8" s="166"/>
    </row>
    <row r="9" spans="1:10" ht="20.100000000000001" customHeight="1" thickBot="1" x14ac:dyDescent="0.3">
      <c r="A9" s="173" t="s">
        <v>74</v>
      </c>
      <c r="B9" s="174"/>
      <c r="C9" s="174"/>
      <c r="D9" s="174"/>
      <c r="E9" s="174"/>
      <c r="F9" s="174"/>
      <c r="G9" s="174"/>
      <c r="H9" s="174"/>
      <c r="I9" s="174"/>
      <c r="J9" s="175"/>
    </row>
    <row r="10" spans="1:10" ht="20.100000000000001" customHeight="1" x14ac:dyDescent="0.25">
      <c r="A10" s="124" t="s">
        <v>152</v>
      </c>
      <c r="B10" s="125"/>
      <c r="C10" s="125"/>
      <c r="D10" s="125"/>
      <c r="E10" s="125"/>
      <c r="F10" s="125"/>
      <c r="G10" s="125"/>
      <c r="H10" s="126" t="str">
        <f>+IF(AND(J12="No aplica",J13="No aplica"),"No aplica",IF(OR(J12="",J13=""),"Valide todas las variables",IF(OR(J12="No",J13="No"),"No cumple","Cumple")))</f>
        <v>Valide todas las variables</v>
      </c>
      <c r="I10" s="126"/>
      <c r="J10" s="127"/>
    </row>
    <row r="11" spans="1:10" ht="39.950000000000003" customHeight="1" x14ac:dyDescent="0.25">
      <c r="A11" s="143" t="s">
        <v>77</v>
      </c>
      <c r="B11" s="144"/>
      <c r="C11" s="144"/>
      <c r="D11" s="144"/>
      <c r="E11" s="144"/>
      <c r="F11" s="144"/>
      <c r="G11" s="144"/>
      <c r="H11" s="144"/>
      <c r="I11" s="145"/>
      <c r="J11" s="43" t="s">
        <v>107</v>
      </c>
    </row>
    <row r="12" spans="1:10" ht="30" customHeight="1" x14ac:dyDescent="0.25">
      <c r="A12" s="153" t="s">
        <v>157</v>
      </c>
      <c r="B12" s="154"/>
      <c r="C12" s="154"/>
      <c r="D12" s="154"/>
      <c r="E12" s="154"/>
      <c r="F12" s="154"/>
      <c r="G12" s="155"/>
      <c r="H12" s="156" t="s">
        <v>156</v>
      </c>
      <c r="I12" s="157"/>
      <c r="J12" s="45"/>
    </row>
    <row r="13" spans="1:10" ht="30" customHeight="1" thickBot="1" x14ac:dyDescent="0.3">
      <c r="A13" s="153" t="s">
        <v>158</v>
      </c>
      <c r="B13" s="154"/>
      <c r="C13" s="154"/>
      <c r="D13" s="154"/>
      <c r="E13" s="154"/>
      <c r="F13" s="154"/>
      <c r="G13" s="155"/>
      <c r="H13" s="158"/>
      <c r="I13" s="159"/>
      <c r="J13" s="60"/>
    </row>
    <row r="14" spans="1:10" ht="20.100000000000001" customHeight="1" x14ac:dyDescent="0.25">
      <c r="A14" s="124" t="s">
        <v>161</v>
      </c>
      <c r="B14" s="125"/>
      <c r="C14" s="125"/>
      <c r="D14" s="125"/>
      <c r="E14" s="125"/>
      <c r="F14" s="125"/>
      <c r="G14" s="125"/>
      <c r="H14" s="126" t="str">
        <f>+IF(AND(J16="No aplica",J17="No aplica",J18="No aplica",J19="No aplica",J20="No aplica",J21="No aplica",J22="No aplica",J23="No aplica",J24="No aplica",J25="No aplica",J26="No aplica",J27="No aplica",J28="No aplica",J29="No aplica",J30="No aplica",J31="No aplica"),"No aplica",IF(OR(J16="",J17="",J18="",J19="",J20="",J21="",J22="",J23="",J24="",J25="",J26="",J27="",J28="",J29="",J30="",J31=""),"Valide todas las variables",IF(OR(J16="No",J17="No",J18="No",J19="No",J20="No",J21="No",J22="No",J23="No",J24="No",J25="No",J26="No",J27="No",J28="No",J29="No",J30="No",J31="No"),"No cumple","Cumple")))</f>
        <v>Valide todas las variables</v>
      </c>
      <c r="I14" s="126"/>
      <c r="J14" s="127"/>
    </row>
    <row r="15" spans="1:10" ht="39.950000000000003" customHeight="1" x14ac:dyDescent="0.25">
      <c r="A15" s="128" t="s">
        <v>144</v>
      </c>
      <c r="B15" s="129"/>
      <c r="C15" s="129"/>
      <c r="D15" s="129"/>
      <c r="E15" s="129"/>
      <c r="F15" s="129"/>
      <c r="G15" s="129"/>
      <c r="H15" s="129"/>
      <c r="I15" s="129"/>
      <c r="J15" s="43" t="s">
        <v>107</v>
      </c>
    </row>
    <row r="16" spans="1:10" ht="45" customHeight="1" x14ac:dyDescent="0.25">
      <c r="A16" s="122" t="s">
        <v>162</v>
      </c>
      <c r="B16" s="123"/>
      <c r="C16" s="123"/>
      <c r="D16" s="123"/>
      <c r="E16" s="123"/>
      <c r="F16" s="123"/>
      <c r="G16" s="123"/>
      <c r="H16" s="123"/>
      <c r="I16" s="61" t="s">
        <v>177</v>
      </c>
      <c r="J16" s="45"/>
    </row>
    <row r="17" spans="1:10" ht="30" customHeight="1" x14ac:dyDescent="0.25">
      <c r="A17" s="122" t="s">
        <v>163</v>
      </c>
      <c r="B17" s="123"/>
      <c r="C17" s="123"/>
      <c r="D17" s="123"/>
      <c r="E17" s="123"/>
      <c r="F17" s="123"/>
      <c r="G17" s="123"/>
      <c r="H17" s="123"/>
      <c r="I17" s="61" t="s">
        <v>178</v>
      </c>
      <c r="J17" s="45"/>
    </row>
    <row r="18" spans="1:10" ht="30" customHeight="1" x14ac:dyDescent="0.25">
      <c r="A18" s="122" t="s">
        <v>164</v>
      </c>
      <c r="B18" s="123"/>
      <c r="C18" s="123"/>
      <c r="D18" s="123"/>
      <c r="E18" s="123"/>
      <c r="F18" s="123"/>
      <c r="G18" s="123"/>
      <c r="H18" s="123"/>
      <c r="I18" s="61" t="s">
        <v>179</v>
      </c>
      <c r="J18" s="45"/>
    </row>
    <row r="19" spans="1:10" ht="30" customHeight="1" x14ac:dyDescent="0.25">
      <c r="A19" s="122" t="s">
        <v>165</v>
      </c>
      <c r="B19" s="123"/>
      <c r="C19" s="123"/>
      <c r="D19" s="123"/>
      <c r="E19" s="123"/>
      <c r="F19" s="123"/>
      <c r="G19" s="123"/>
      <c r="H19" s="123"/>
      <c r="I19" s="61" t="s">
        <v>179</v>
      </c>
      <c r="J19" s="45"/>
    </row>
    <row r="20" spans="1:10" ht="30" customHeight="1" x14ac:dyDescent="0.25">
      <c r="A20" s="122" t="s">
        <v>166</v>
      </c>
      <c r="B20" s="123"/>
      <c r="C20" s="123"/>
      <c r="D20" s="123"/>
      <c r="E20" s="123"/>
      <c r="F20" s="123"/>
      <c r="G20" s="123"/>
      <c r="H20" s="123"/>
      <c r="I20" s="61" t="s">
        <v>179</v>
      </c>
      <c r="J20" s="45"/>
    </row>
    <row r="21" spans="1:10" ht="30" customHeight="1" x14ac:dyDescent="0.25">
      <c r="A21" s="122" t="s">
        <v>167</v>
      </c>
      <c r="B21" s="123"/>
      <c r="C21" s="123"/>
      <c r="D21" s="123"/>
      <c r="E21" s="123"/>
      <c r="F21" s="123"/>
      <c r="G21" s="123"/>
      <c r="H21" s="123"/>
      <c r="I21" s="61" t="s">
        <v>180</v>
      </c>
      <c r="J21" s="45"/>
    </row>
    <row r="22" spans="1:10" ht="30" customHeight="1" x14ac:dyDescent="0.25">
      <c r="A22" s="122" t="s">
        <v>168</v>
      </c>
      <c r="B22" s="123"/>
      <c r="C22" s="123"/>
      <c r="D22" s="123"/>
      <c r="E22" s="123"/>
      <c r="F22" s="123"/>
      <c r="G22" s="123"/>
      <c r="H22" s="123"/>
      <c r="I22" s="61" t="s">
        <v>181</v>
      </c>
      <c r="J22" s="45"/>
    </row>
    <row r="23" spans="1:10" ht="30" customHeight="1" x14ac:dyDescent="0.25">
      <c r="A23" s="122" t="s">
        <v>169</v>
      </c>
      <c r="B23" s="123"/>
      <c r="C23" s="123"/>
      <c r="D23" s="123"/>
      <c r="E23" s="123"/>
      <c r="F23" s="123"/>
      <c r="G23" s="123"/>
      <c r="H23" s="123"/>
      <c r="I23" s="61" t="s">
        <v>179</v>
      </c>
      <c r="J23" s="45"/>
    </row>
    <row r="24" spans="1:10" ht="30" customHeight="1" x14ac:dyDescent="0.25">
      <c r="A24" s="122" t="s">
        <v>170</v>
      </c>
      <c r="B24" s="123"/>
      <c r="C24" s="123"/>
      <c r="D24" s="123"/>
      <c r="E24" s="123"/>
      <c r="F24" s="123"/>
      <c r="G24" s="123"/>
      <c r="H24" s="123"/>
      <c r="I24" s="61" t="s">
        <v>179</v>
      </c>
      <c r="J24" s="45"/>
    </row>
    <row r="25" spans="1:10" ht="30" customHeight="1" x14ac:dyDescent="0.25">
      <c r="A25" s="122" t="s">
        <v>171</v>
      </c>
      <c r="B25" s="123"/>
      <c r="C25" s="123"/>
      <c r="D25" s="123"/>
      <c r="E25" s="123"/>
      <c r="F25" s="123"/>
      <c r="G25" s="123"/>
      <c r="H25" s="123"/>
      <c r="I25" s="61" t="s">
        <v>179</v>
      </c>
      <c r="J25" s="45"/>
    </row>
    <row r="26" spans="1:10" ht="30" customHeight="1" x14ac:dyDescent="0.25">
      <c r="A26" s="122" t="s">
        <v>172</v>
      </c>
      <c r="B26" s="123"/>
      <c r="C26" s="123"/>
      <c r="D26" s="123"/>
      <c r="E26" s="123"/>
      <c r="F26" s="123"/>
      <c r="G26" s="123"/>
      <c r="H26" s="123"/>
      <c r="I26" s="61" t="s">
        <v>179</v>
      </c>
      <c r="J26" s="45"/>
    </row>
    <row r="27" spans="1:10" ht="30" customHeight="1" x14ac:dyDescent="0.25">
      <c r="A27" s="122" t="s">
        <v>173</v>
      </c>
      <c r="B27" s="123"/>
      <c r="C27" s="123"/>
      <c r="D27" s="123"/>
      <c r="E27" s="123"/>
      <c r="F27" s="123"/>
      <c r="G27" s="123"/>
      <c r="H27" s="123"/>
      <c r="I27" s="61" t="s">
        <v>179</v>
      </c>
      <c r="J27" s="45"/>
    </row>
    <row r="28" spans="1:10" ht="30" customHeight="1" x14ac:dyDescent="0.25">
      <c r="A28" s="122" t="s">
        <v>174</v>
      </c>
      <c r="B28" s="123"/>
      <c r="C28" s="123"/>
      <c r="D28" s="123"/>
      <c r="E28" s="123"/>
      <c r="F28" s="123"/>
      <c r="G28" s="123"/>
      <c r="H28" s="123"/>
      <c r="I28" s="61" t="s">
        <v>182</v>
      </c>
      <c r="J28" s="45"/>
    </row>
    <row r="29" spans="1:10" ht="30" customHeight="1" x14ac:dyDescent="0.25">
      <c r="A29" s="122" t="s">
        <v>175</v>
      </c>
      <c r="B29" s="123"/>
      <c r="C29" s="123"/>
      <c r="D29" s="123"/>
      <c r="E29" s="123"/>
      <c r="F29" s="123"/>
      <c r="G29" s="123"/>
      <c r="H29" s="123"/>
      <c r="I29" s="61" t="s">
        <v>182</v>
      </c>
      <c r="J29" s="45"/>
    </row>
    <row r="30" spans="1:10" ht="30" customHeight="1" x14ac:dyDescent="0.25">
      <c r="A30" s="122" t="s">
        <v>176</v>
      </c>
      <c r="B30" s="123"/>
      <c r="C30" s="123"/>
      <c r="D30" s="123"/>
      <c r="E30" s="123"/>
      <c r="F30" s="123"/>
      <c r="G30" s="123"/>
      <c r="H30" s="123"/>
      <c r="I30" s="61" t="s">
        <v>182</v>
      </c>
      <c r="J30" s="60"/>
    </row>
    <row r="31" spans="1:10" ht="30" customHeight="1" thickBot="1" x14ac:dyDescent="0.3">
      <c r="A31" s="122" t="s">
        <v>159</v>
      </c>
      <c r="B31" s="123"/>
      <c r="C31" s="123"/>
      <c r="D31" s="123"/>
      <c r="E31" s="123"/>
      <c r="F31" s="123"/>
      <c r="G31" s="123"/>
      <c r="H31" s="123"/>
      <c r="I31" s="59" t="s">
        <v>183</v>
      </c>
      <c r="J31" s="41"/>
    </row>
    <row r="32" spans="1:10" ht="20.100000000000001" customHeight="1" x14ac:dyDescent="0.25">
      <c r="A32" s="139" t="s">
        <v>153</v>
      </c>
      <c r="B32" s="140"/>
      <c r="C32" s="140"/>
      <c r="D32" s="140"/>
      <c r="E32" s="140"/>
      <c r="F32" s="140"/>
      <c r="G32" s="140"/>
      <c r="H32" s="141" t="str">
        <f>+IF(AND(J34="No aplica",J35="No aplica"),"No aplica",IF(OR(J34="",J35=""),"Valide todas las variables",IF(OR(J34="No",J35="No"),"No cumple","Cumple")))</f>
        <v>Valide todas las variables</v>
      </c>
      <c r="I32" s="141"/>
      <c r="J32" s="142"/>
    </row>
    <row r="33" spans="1:10" ht="39.950000000000003" customHeight="1" x14ac:dyDescent="0.25">
      <c r="A33" s="143" t="s">
        <v>145</v>
      </c>
      <c r="B33" s="144"/>
      <c r="C33" s="144"/>
      <c r="D33" s="144"/>
      <c r="E33" s="144"/>
      <c r="F33" s="144"/>
      <c r="G33" s="144"/>
      <c r="H33" s="144"/>
      <c r="I33" s="145"/>
      <c r="J33" s="43" t="s">
        <v>107</v>
      </c>
    </row>
    <row r="34" spans="1:10" ht="30" customHeight="1" x14ac:dyDescent="0.25">
      <c r="A34" s="133" t="s">
        <v>184</v>
      </c>
      <c r="B34" s="134"/>
      <c r="C34" s="134"/>
      <c r="D34" s="134"/>
      <c r="E34" s="134"/>
      <c r="F34" s="134"/>
      <c r="G34" s="134"/>
      <c r="H34" s="134"/>
      <c r="I34" s="135"/>
      <c r="J34" s="45"/>
    </row>
    <row r="35" spans="1:10" ht="30" customHeight="1" thickBot="1" x14ac:dyDescent="0.3">
      <c r="A35" s="136" t="s">
        <v>185</v>
      </c>
      <c r="B35" s="137"/>
      <c r="C35" s="137"/>
      <c r="D35" s="137"/>
      <c r="E35" s="137"/>
      <c r="F35" s="137"/>
      <c r="G35" s="137"/>
      <c r="H35" s="137"/>
      <c r="I35" s="138"/>
      <c r="J35" s="41"/>
    </row>
    <row r="36" spans="1:10" ht="20.100000000000001" customHeight="1" x14ac:dyDescent="0.25">
      <c r="A36" s="81" t="s">
        <v>154</v>
      </c>
      <c r="B36" s="82"/>
      <c r="C36" s="82"/>
      <c r="D36" s="82"/>
      <c r="E36" s="82"/>
      <c r="F36" s="82"/>
      <c r="G36" s="152"/>
      <c r="H36" s="149" t="str">
        <f>+IF(AND(J38="No aplica",J39="No aplica",J40="No aplica",J41="No aplica"),"No aplica",IF(OR(J38="",J39="",J40="",J41=""),"Valide todas las variables",IF(OR(J38="No",J39="No",J40="No",J41="No"),"No cumple","Cumple")))</f>
        <v>Valide todas las variables</v>
      </c>
      <c r="I36" s="150"/>
      <c r="J36" s="151"/>
    </row>
    <row r="37" spans="1:10" ht="39.950000000000003" customHeight="1" x14ac:dyDescent="0.25">
      <c r="A37" s="143" t="s">
        <v>143</v>
      </c>
      <c r="B37" s="144"/>
      <c r="C37" s="144"/>
      <c r="D37" s="144"/>
      <c r="E37" s="144"/>
      <c r="F37" s="144"/>
      <c r="G37" s="144"/>
      <c r="H37" s="144"/>
      <c r="I37" s="145"/>
      <c r="J37" s="43" t="s">
        <v>107</v>
      </c>
    </row>
    <row r="38" spans="1:10" ht="30" customHeight="1" x14ac:dyDescent="0.25">
      <c r="A38" s="133" t="s">
        <v>146</v>
      </c>
      <c r="B38" s="134"/>
      <c r="C38" s="134"/>
      <c r="D38" s="134"/>
      <c r="E38" s="134"/>
      <c r="F38" s="134"/>
      <c r="G38" s="134"/>
      <c r="H38" s="134"/>
      <c r="I38" s="135"/>
      <c r="J38" s="45"/>
    </row>
    <row r="39" spans="1:10" ht="30" customHeight="1" x14ac:dyDescent="0.25">
      <c r="A39" s="133" t="s">
        <v>147</v>
      </c>
      <c r="B39" s="134"/>
      <c r="C39" s="134"/>
      <c r="D39" s="134"/>
      <c r="E39" s="134"/>
      <c r="F39" s="134"/>
      <c r="G39" s="134"/>
      <c r="H39" s="134"/>
      <c r="I39" s="135"/>
      <c r="J39" s="45"/>
    </row>
    <row r="40" spans="1:10" ht="30" customHeight="1" x14ac:dyDescent="0.25">
      <c r="A40" s="133" t="s">
        <v>148</v>
      </c>
      <c r="B40" s="134"/>
      <c r="C40" s="134"/>
      <c r="D40" s="134"/>
      <c r="E40" s="134"/>
      <c r="F40" s="134"/>
      <c r="G40" s="134"/>
      <c r="H40" s="134"/>
      <c r="I40" s="135"/>
      <c r="J40" s="45"/>
    </row>
    <row r="41" spans="1:10" ht="30" customHeight="1" thickBot="1" x14ac:dyDescent="0.3">
      <c r="A41" s="136" t="s">
        <v>149</v>
      </c>
      <c r="B41" s="137"/>
      <c r="C41" s="137"/>
      <c r="D41" s="137"/>
      <c r="E41" s="137"/>
      <c r="F41" s="137"/>
      <c r="G41" s="137"/>
      <c r="H41" s="137"/>
      <c r="I41" s="138"/>
      <c r="J41" s="41"/>
    </row>
    <row r="42" spans="1:10" ht="50.1" customHeight="1" x14ac:dyDescent="0.25">
      <c r="A42" s="130" t="s">
        <v>150</v>
      </c>
      <c r="B42" s="131"/>
      <c r="C42" s="131"/>
      <c r="D42" s="131"/>
      <c r="E42" s="131"/>
      <c r="F42" s="131"/>
      <c r="G42" s="131"/>
      <c r="H42" s="131"/>
      <c r="I42" s="131"/>
      <c r="J42" s="132"/>
    </row>
    <row r="43" spans="1:10" ht="200.1" customHeight="1" thickBot="1" x14ac:dyDescent="0.3">
      <c r="A43" s="146"/>
      <c r="B43" s="147"/>
      <c r="C43" s="147"/>
      <c r="D43" s="147"/>
      <c r="E43" s="147"/>
      <c r="F43" s="147"/>
      <c r="G43" s="147"/>
      <c r="H43" s="147"/>
      <c r="I43" s="147"/>
      <c r="J43" s="148"/>
    </row>
    <row r="44" spans="1:10" ht="50.1" customHeight="1" x14ac:dyDescent="0.25">
      <c r="A44" s="130" t="s">
        <v>78</v>
      </c>
      <c r="B44" s="131"/>
      <c r="C44" s="131"/>
      <c r="D44" s="131"/>
      <c r="E44" s="131"/>
      <c r="F44" s="131"/>
      <c r="G44" s="131"/>
      <c r="H44" s="131"/>
      <c r="I44" s="131"/>
      <c r="J44" s="132"/>
    </row>
    <row r="45" spans="1:10" ht="200.1" customHeight="1" thickBot="1" x14ac:dyDescent="0.3">
      <c r="A45" s="146"/>
      <c r="B45" s="147"/>
      <c r="C45" s="147"/>
      <c r="D45" s="147"/>
      <c r="E45" s="147"/>
      <c r="F45" s="147"/>
      <c r="G45" s="147"/>
      <c r="H45" s="147"/>
      <c r="I45" s="147"/>
      <c r="J45" s="148"/>
    </row>
  </sheetData>
  <sheetProtection algorithmName="SHA-512" hashValue="wNGQnfq9YrGnOrgJ6Uzq0+hC+j6RC2RmTyzElCRhtZDxrkMm/Jdt4paaX6aAHGnH+DEfWZp0YIYsfafAvJ44oQ==" saltValue="O9k46K9ncFlYv5WVcEokYQ==" spinCount="100000" sheet="1" objects="1" scenarios="1"/>
  <mergeCells count="65">
    <mergeCell ref="A41:I41"/>
    <mergeCell ref="A42:J42"/>
    <mergeCell ref="A43:J43"/>
    <mergeCell ref="A44:J44"/>
    <mergeCell ref="A45:J45"/>
    <mergeCell ref="A40:I40"/>
    <mergeCell ref="A31:H31"/>
    <mergeCell ref="A32:G32"/>
    <mergeCell ref="H32:J32"/>
    <mergeCell ref="A33:I33"/>
    <mergeCell ref="A34:I34"/>
    <mergeCell ref="A35:I35"/>
    <mergeCell ref="A36:G36"/>
    <mergeCell ref="H36:J36"/>
    <mergeCell ref="A37:I37"/>
    <mergeCell ref="A38:I38"/>
    <mergeCell ref="A39:I39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34:J35 J38:J41">
    <cfRule type="containsBlanks" dxfId="157" priority="17">
      <formula>LEN(TRIM(C2))=0</formula>
    </cfRule>
  </conditionalFormatting>
  <conditionalFormatting sqref="C6:C8">
    <cfRule type="containsBlanks" dxfId="156" priority="1">
      <formula>LEN(TRIM(C6))=0</formula>
    </cfRule>
  </conditionalFormatting>
  <conditionalFormatting sqref="E4:E5">
    <cfRule type="containsBlanks" dxfId="155" priority="12">
      <formula>LEN(TRIM(E4))=0</formula>
    </cfRule>
  </conditionalFormatting>
  <conditionalFormatting sqref="G2">
    <cfRule type="containsBlanks" dxfId="154" priority="14">
      <formula>LEN(TRIM(G2))=0</formula>
    </cfRule>
  </conditionalFormatting>
  <conditionalFormatting sqref="H3">
    <cfRule type="containsBlanks" dxfId="153" priority="15">
      <formula>LEN(TRIM(H3))=0</formula>
    </cfRule>
  </conditionalFormatting>
  <conditionalFormatting sqref="H6:H7">
    <cfRule type="containsBlanks" dxfId="152" priority="13">
      <formula>LEN(TRIM(H6))=0</formula>
    </cfRule>
  </conditionalFormatting>
  <conditionalFormatting sqref="H10">
    <cfRule type="containsText" dxfId="151" priority="8" operator="containsText" text="No cumple">
      <formula>NOT(ISERROR(SEARCH("No cumple",H10)))</formula>
    </cfRule>
    <cfRule type="containsText" dxfId="150" priority="9" operator="containsText" text="Cumple">
      <formula>NOT(ISERROR(SEARCH("Cumple",H10)))</formula>
    </cfRule>
  </conditionalFormatting>
  <conditionalFormatting sqref="H14">
    <cfRule type="containsText" dxfId="149" priority="6" operator="containsText" text="No cumple">
      <formula>NOT(ISERROR(SEARCH("No cumple",H14)))</formula>
    </cfRule>
    <cfRule type="containsText" dxfId="148" priority="7" operator="containsText" text="Cumple">
      <formula>NOT(ISERROR(SEARCH("Cumple",H14)))</formula>
    </cfRule>
  </conditionalFormatting>
  <conditionalFormatting sqref="H32">
    <cfRule type="containsText" dxfId="147" priority="4" operator="containsText" text="No cumple">
      <formula>NOT(ISERROR(SEARCH("No cumple",H32)))</formula>
    </cfRule>
    <cfRule type="containsText" dxfId="146" priority="5" operator="containsText" text="Cumple">
      <formula>NOT(ISERROR(SEARCH("Cumple",H32)))</formula>
    </cfRule>
  </conditionalFormatting>
  <conditionalFormatting sqref="H36">
    <cfRule type="containsText" dxfId="145" priority="2" operator="containsText" text="No cumple">
      <formula>NOT(ISERROR(SEARCH("No cumple",H36)))</formula>
    </cfRule>
    <cfRule type="containsText" dxfId="144" priority="3" operator="containsText" text="Cumple">
      <formula>NOT(ISERROR(SEARCH("Cumple",H36)))</formula>
    </cfRule>
  </conditionalFormatting>
  <conditionalFormatting sqref="J2">
    <cfRule type="containsBlanks" dxfId="143" priority="16">
      <formula>LEN(TRIM(J2))=0</formula>
    </cfRule>
  </conditionalFormatting>
  <conditionalFormatting sqref="J12:J13">
    <cfRule type="containsBlanks" dxfId="142" priority="11">
      <formula>LEN(TRIM(J12))=0</formula>
    </cfRule>
  </conditionalFormatting>
  <conditionalFormatting sqref="J16:J31">
    <cfRule type="containsBlanks" dxfId="141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LIBERTAD ASISTIDA/VIGILADA SRPA&amp;R&amp;"Arial,Normal"&amp;10F1.A49.G27.P 
Versión 1 
Página &amp;P de &amp;N 
21/05/2024 
Clasificación de la Información 
Clasificada</oddHeader>
    <oddFooter>&amp;C&amp;G</oddFooter>
  </headerFooter>
  <rowBreaks count="2" manualBreakCount="2">
    <brk id="9" max="16383" man="1"/>
    <brk id="4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2D9424B-E9BF-4689-9609-1EA61501E63B}">
          <x14:formula1>
            <xm:f>Tablas!$E$2:$E$4</xm:f>
          </x14:formula1>
          <xm:sqref>J12:J13 J16:J31 J34:J35 J38:J41</xm:sqref>
        </x14:dataValidation>
        <x14:dataValidation type="list" allowBlank="1" showInputMessage="1" showErrorMessage="1" xr:uid="{D4746232-1DF9-4A74-B545-795C9A3FE5A4}">
          <x14:formula1>
            <xm:f>Tablas!$H$2:$H$6</xm:f>
          </x14:formula1>
          <xm:sqref>C3:E3</xm:sqref>
        </x14:dataValidation>
        <x14:dataValidation type="list" allowBlank="1" showInputMessage="1" showErrorMessage="1" xr:uid="{17D51F8B-5F49-4035-AD1C-49767038C7C9}">
          <x14:formula1>
            <xm:f>Tablas!$L$2:$L$9</xm:f>
          </x14:formula1>
          <xm:sqref>C7:E7</xm:sqref>
        </x14:dataValidation>
        <x14:dataValidation type="list" allowBlank="1" showInputMessage="1" showErrorMessage="1" xr:uid="{382A7EA9-2960-4128-8FCC-5732FEB4CEFE}">
          <x14:formula1>
            <xm:f>Tablas!$K$2:$K$3</xm:f>
          </x14:formula1>
          <xm:sqref>H6:J6</xm:sqref>
        </x14:dataValidation>
        <x14:dataValidation type="list" allowBlank="1" showInputMessage="1" showErrorMessage="1" xr:uid="{2D2C8BA8-901D-499B-A13E-B6BBE8BAD563}">
          <x14:formula1>
            <xm:f>Tablas!$J$2:$J$7</xm:f>
          </x14:formula1>
          <xm:sqref>C6:E6</xm:sqref>
        </x14:dataValidation>
        <x14:dataValidation type="list" allowBlank="1" showInputMessage="1" showErrorMessage="1" xr:uid="{A8DCC385-8A01-43AA-9D1D-9541ACF4AAF4}">
          <x14:formula1>
            <xm:f>Tablas!$I$2:$I$5</xm:f>
          </x14:formula1>
          <xm:sqref>E4:J4</xm:sqref>
        </x14:dataValidation>
        <x14:dataValidation type="list" allowBlank="1" showInputMessage="1" showErrorMessage="1" xr:uid="{2986C07F-E9CC-4CB9-9ED1-4494128668A3}">
          <x14:formula1>
            <xm:f>Tablas!$G$2:$G$3</xm:f>
          </x14:formula1>
          <xm:sqref>J2</xm:sqref>
        </x14:dataValidation>
        <x14:dataValidation type="list" allowBlank="1" showInputMessage="1" showErrorMessage="1" xr:uid="{35747BA3-3193-457D-B429-C9BCE2547461}">
          <x14:formula1>
            <xm:f>Tablas!$C$2</xm:f>
          </x14:formula1>
          <xm:sqref>H35:I35 H39:I41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77F6B-9A78-48DB-919E-19690D21455A}">
  <sheetPr>
    <pageSetUpPr fitToPage="1"/>
  </sheetPr>
  <dimension ref="A1:J45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67" t="s">
        <v>137</v>
      </c>
      <c r="B1" s="168"/>
      <c r="C1" s="168"/>
      <c r="D1" s="168"/>
      <c r="E1" s="168"/>
      <c r="F1" s="168"/>
      <c r="G1" s="168"/>
      <c r="H1" s="168"/>
      <c r="I1" s="168"/>
      <c r="J1" s="169"/>
    </row>
    <row r="2" spans="1:10" x14ac:dyDescent="0.25">
      <c r="A2" s="176" t="s">
        <v>66</v>
      </c>
      <c r="B2" s="171"/>
      <c r="C2" s="170"/>
      <c r="D2" s="170"/>
      <c r="E2" s="170"/>
      <c r="F2" s="42" t="s">
        <v>67</v>
      </c>
      <c r="G2" s="160"/>
      <c r="H2" s="160"/>
      <c r="I2" s="42" t="s">
        <v>68</v>
      </c>
      <c r="J2" s="45"/>
    </row>
    <row r="3" spans="1:10" x14ac:dyDescent="0.25">
      <c r="A3" s="176" t="s">
        <v>69</v>
      </c>
      <c r="B3" s="171"/>
      <c r="C3" s="62"/>
      <c r="D3" s="62"/>
      <c r="E3" s="62"/>
      <c r="F3" s="171" t="s">
        <v>105</v>
      </c>
      <c r="G3" s="171"/>
      <c r="H3" s="62"/>
      <c r="I3" s="62"/>
      <c r="J3" s="64"/>
    </row>
    <row r="4" spans="1:10" x14ac:dyDescent="0.25">
      <c r="A4" s="176" t="s">
        <v>70</v>
      </c>
      <c r="B4" s="171"/>
      <c r="C4" s="171"/>
      <c r="D4" s="171"/>
      <c r="E4" s="62"/>
      <c r="F4" s="62"/>
      <c r="G4" s="62"/>
      <c r="H4" s="62"/>
      <c r="I4" s="62"/>
      <c r="J4" s="64"/>
    </row>
    <row r="5" spans="1:10" x14ac:dyDescent="0.25">
      <c r="A5" s="176" t="s">
        <v>71</v>
      </c>
      <c r="B5" s="171"/>
      <c r="C5" s="171"/>
      <c r="D5" s="171"/>
      <c r="E5" s="62"/>
      <c r="F5" s="62"/>
      <c r="G5" s="62"/>
      <c r="H5" s="62"/>
      <c r="I5" s="62"/>
      <c r="J5" s="64"/>
    </row>
    <row r="6" spans="1:10" x14ac:dyDescent="0.25">
      <c r="A6" s="176" t="s">
        <v>72</v>
      </c>
      <c r="B6" s="171"/>
      <c r="C6" s="170"/>
      <c r="D6" s="170"/>
      <c r="E6" s="170"/>
      <c r="F6" s="171" t="s">
        <v>73</v>
      </c>
      <c r="G6" s="171"/>
      <c r="H6" s="170"/>
      <c r="I6" s="170"/>
      <c r="J6" s="172"/>
    </row>
    <row r="7" spans="1:10" x14ac:dyDescent="0.25">
      <c r="A7" s="176" t="s">
        <v>61</v>
      </c>
      <c r="B7" s="171"/>
      <c r="C7" s="170"/>
      <c r="D7" s="170"/>
      <c r="E7" s="170"/>
      <c r="F7" s="171" t="s">
        <v>105</v>
      </c>
      <c r="G7" s="171"/>
      <c r="H7" s="62"/>
      <c r="I7" s="62"/>
      <c r="J7" s="64"/>
    </row>
    <row r="8" spans="1:10" ht="15.75" thickBot="1" x14ac:dyDescent="0.3">
      <c r="A8" s="161" t="s">
        <v>136</v>
      </c>
      <c r="B8" s="162"/>
      <c r="C8" s="163"/>
      <c r="D8" s="163"/>
      <c r="E8" s="163"/>
      <c r="F8" s="164"/>
      <c r="G8" s="165"/>
      <c r="H8" s="165"/>
      <c r="I8" s="165"/>
      <c r="J8" s="166"/>
    </row>
    <row r="9" spans="1:10" ht="20.100000000000001" customHeight="1" thickBot="1" x14ac:dyDescent="0.3">
      <c r="A9" s="173" t="s">
        <v>74</v>
      </c>
      <c r="B9" s="174"/>
      <c r="C9" s="174"/>
      <c r="D9" s="174"/>
      <c r="E9" s="174"/>
      <c r="F9" s="174"/>
      <c r="G9" s="174"/>
      <c r="H9" s="174"/>
      <c r="I9" s="174"/>
      <c r="J9" s="175"/>
    </row>
    <row r="10" spans="1:10" ht="20.100000000000001" customHeight="1" x14ac:dyDescent="0.25">
      <c r="A10" s="124" t="s">
        <v>152</v>
      </c>
      <c r="B10" s="125"/>
      <c r="C10" s="125"/>
      <c r="D10" s="125"/>
      <c r="E10" s="125"/>
      <c r="F10" s="125"/>
      <c r="G10" s="125"/>
      <c r="H10" s="126" t="str">
        <f>+IF(AND(J12="No aplica",J13="No aplica"),"No aplica",IF(OR(J12="",J13=""),"Valide todas las variables",IF(OR(J12="No",J13="No"),"No cumple","Cumple")))</f>
        <v>Valide todas las variables</v>
      </c>
      <c r="I10" s="126"/>
      <c r="J10" s="127"/>
    </row>
    <row r="11" spans="1:10" ht="39.950000000000003" customHeight="1" x14ac:dyDescent="0.25">
      <c r="A11" s="143" t="s">
        <v>77</v>
      </c>
      <c r="B11" s="144"/>
      <c r="C11" s="144"/>
      <c r="D11" s="144"/>
      <c r="E11" s="144"/>
      <c r="F11" s="144"/>
      <c r="G11" s="144"/>
      <c r="H11" s="144"/>
      <c r="I11" s="145"/>
      <c r="J11" s="43" t="s">
        <v>107</v>
      </c>
    </row>
    <row r="12" spans="1:10" ht="30" customHeight="1" x14ac:dyDescent="0.25">
      <c r="A12" s="153" t="s">
        <v>157</v>
      </c>
      <c r="B12" s="154"/>
      <c r="C12" s="154"/>
      <c r="D12" s="154"/>
      <c r="E12" s="154"/>
      <c r="F12" s="154"/>
      <c r="G12" s="155"/>
      <c r="H12" s="156" t="s">
        <v>156</v>
      </c>
      <c r="I12" s="157"/>
      <c r="J12" s="45"/>
    </row>
    <row r="13" spans="1:10" ht="30" customHeight="1" thickBot="1" x14ac:dyDescent="0.3">
      <c r="A13" s="153" t="s">
        <v>158</v>
      </c>
      <c r="B13" s="154"/>
      <c r="C13" s="154"/>
      <c r="D13" s="154"/>
      <c r="E13" s="154"/>
      <c r="F13" s="154"/>
      <c r="G13" s="155"/>
      <c r="H13" s="158"/>
      <c r="I13" s="159"/>
      <c r="J13" s="60"/>
    </row>
    <row r="14" spans="1:10" ht="20.100000000000001" customHeight="1" x14ac:dyDescent="0.25">
      <c r="A14" s="124" t="s">
        <v>161</v>
      </c>
      <c r="B14" s="125"/>
      <c r="C14" s="125"/>
      <c r="D14" s="125"/>
      <c r="E14" s="125"/>
      <c r="F14" s="125"/>
      <c r="G14" s="125"/>
      <c r="H14" s="126" t="str">
        <f>+IF(AND(J16="No aplica",J17="No aplica",J18="No aplica",J19="No aplica",J20="No aplica",J21="No aplica",J22="No aplica",J23="No aplica",J24="No aplica",J25="No aplica",J26="No aplica",J27="No aplica",J28="No aplica",J29="No aplica",J30="No aplica",J31="No aplica"),"No aplica",IF(OR(J16="",J17="",J18="",J19="",J20="",J21="",J22="",J23="",J24="",J25="",J26="",J27="",J28="",J29="",J30="",J31=""),"Valide todas las variables",IF(OR(J16="No",J17="No",J18="No",J19="No",J20="No",J21="No",J22="No",J23="No",J24="No",J25="No",J26="No",J27="No",J28="No",J29="No",J30="No",J31="No"),"No cumple","Cumple")))</f>
        <v>Valide todas las variables</v>
      </c>
      <c r="I14" s="126"/>
      <c r="J14" s="127"/>
    </row>
    <row r="15" spans="1:10" ht="39.950000000000003" customHeight="1" x14ac:dyDescent="0.25">
      <c r="A15" s="128" t="s">
        <v>144</v>
      </c>
      <c r="B15" s="129"/>
      <c r="C15" s="129"/>
      <c r="D15" s="129"/>
      <c r="E15" s="129"/>
      <c r="F15" s="129"/>
      <c r="G15" s="129"/>
      <c r="H15" s="129"/>
      <c r="I15" s="129"/>
      <c r="J15" s="43" t="s">
        <v>107</v>
      </c>
    </row>
    <row r="16" spans="1:10" ht="45" customHeight="1" x14ac:dyDescent="0.25">
      <c r="A16" s="122" t="s">
        <v>162</v>
      </c>
      <c r="B16" s="123"/>
      <c r="C16" s="123"/>
      <c r="D16" s="123"/>
      <c r="E16" s="123"/>
      <c r="F16" s="123"/>
      <c r="G16" s="123"/>
      <c r="H16" s="123"/>
      <c r="I16" s="61" t="s">
        <v>177</v>
      </c>
      <c r="J16" s="45"/>
    </row>
    <row r="17" spans="1:10" ht="30" customHeight="1" x14ac:dyDescent="0.25">
      <c r="A17" s="122" t="s">
        <v>163</v>
      </c>
      <c r="B17" s="123"/>
      <c r="C17" s="123"/>
      <c r="D17" s="123"/>
      <c r="E17" s="123"/>
      <c r="F17" s="123"/>
      <c r="G17" s="123"/>
      <c r="H17" s="123"/>
      <c r="I17" s="61" t="s">
        <v>178</v>
      </c>
      <c r="J17" s="45"/>
    </row>
    <row r="18" spans="1:10" ht="30" customHeight="1" x14ac:dyDescent="0.25">
      <c r="A18" s="122" t="s">
        <v>164</v>
      </c>
      <c r="B18" s="123"/>
      <c r="C18" s="123"/>
      <c r="D18" s="123"/>
      <c r="E18" s="123"/>
      <c r="F18" s="123"/>
      <c r="G18" s="123"/>
      <c r="H18" s="123"/>
      <c r="I18" s="61" t="s">
        <v>179</v>
      </c>
      <c r="J18" s="45"/>
    </row>
    <row r="19" spans="1:10" ht="30" customHeight="1" x14ac:dyDescent="0.25">
      <c r="A19" s="122" t="s">
        <v>165</v>
      </c>
      <c r="B19" s="123"/>
      <c r="C19" s="123"/>
      <c r="D19" s="123"/>
      <c r="E19" s="123"/>
      <c r="F19" s="123"/>
      <c r="G19" s="123"/>
      <c r="H19" s="123"/>
      <c r="I19" s="61" t="s">
        <v>179</v>
      </c>
      <c r="J19" s="45"/>
    </row>
    <row r="20" spans="1:10" ht="30" customHeight="1" x14ac:dyDescent="0.25">
      <c r="A20" s="122" t="s">
        <v>166</v>
      </c>
      <c r="B20" s="123"/>
      <c r="C20" s="123"/>
      <c r="D20" s="123"/>
      <c r="E20" s="123"/>
      <c r="F20" s="123"/>
      <c r="G20" s="123"/>
      <c r="H20" s="123"/>
      <c r="I20" s="61" t="s">
        <v>179</v>
      </c>
      <c r="J20" s="45"/>
    </row>
    <row r="21" spans="1:10" ht="30" customHeight="1" x14ac:dyDescent="0.25">
      <c r="A21" s="122" t="s">
        <v>167</v>
      </c>
      <c r="B21" s="123"/>
      <c r="C21" s="123"/>
      <c r="D21" s="123"/>
      <c r="E21" s="123"/>
      <c r="F21" s="123"/>
      <c r="G21" s="123"/>
      <c r="H21" s="123"/>
      <c r="I21" s="61" t="s">
        <v>180</v>
      </c>
      <c r="J21" s="45"/>
    </row>
    <row r="22" spans="1:10" ht="30" customHeight="1" x14ac:dyDescent="0.25">
      <c r="A22" s="122" t="s">
        <v>168</v>
      </c>
      <c r="B22" s="123"/>
      <c r="C22" s="123"/>
      <c r="D22" s="123"/>
      <c r="E22" s="123"/>
      <c r="F22" s="123"/>
      <c r="G22" s="123"/>
      <c r="H22" s="123"/>
      <c r="I22" s="61" t="s">
        <v>181</v>
      </c>
      <c r="J22" s="45"/>
    </row>
    <row r="23" spans="1:10" ht="30" customHeight="1" x14ac:dyDescent="0.25">
      <c r="A23" s="122" t="s">
        <v>169</v>
      </c>
      <c r="B23" s="123"/>
      <c r="C23" s="123"/>
      <c r="D23" s="123"/>
      <c r="E23" s="123"/>
      <c r="F23" s="123"/>
      <c r="G23" s="123"/>
      <c r="H23" s="123"/>
      <c r="I23" s="61" t="s">
        <v>179</v>
      </c>
      <c r="J23" s="45"/>
    </row>
    <row r="24" spans="1:10" ht="30" customHeight="1" x14ac:dyDescent="0.25">
      <c r="A24" s="122" t="s">
        <v>170</v>
      </c>
      <c r="B24" s="123"/>
      <c r="C24" s="123"/>
      <c r="D24" s="123"/>
      <c r="E24" s="123"/>
      <c r="F24" s="123"/>
      <c r="G24" s="123"/>
      <c r="H24" s="123"/>
      <c r="I24" s="61" t="s">
        <v>179</v>
      </c>
      <c r="J24" s="45"/>
    </row>
    <row r="25" spans="1:10" ht="30" customHeight="1" x14ac:dyDescent="0.25">
      <c r="A25" s="122" t="s">
        <v>171</v>
      </c>
      <c r="B25" s="123"/>
      <c r="C25" s="123"/>
      <c r="D25" s="123"/>
      <c r="E25" s="123"/>
      <c r="F25" s="123"/>
      <c r="G25" s="123"/>
      <c r="H25" s="123"/>
      <c r="I25" s="61" t="s">
        <v>179</v>
      </c>
      <c r="J25" s="45"/>
    </row>
    <row r="26" spans="1:10" ht="30" customHeight="1" x14ac:dyDescent="0.25">
      <c r="A26" s="122" t="s">
        <v>172</v>
      </c>
      <c r="B26" s="123"/>
      <c r="C26" s="123"/>
      <c r="D26" s="123"/>
      <c r="E26" s="123"/>
      <c r="F26" s="123"/>
      <c r="G26" s="123"/>
      <c r="H26" s="123"/>
      <c r="I26" s="61" t="s">
        <v>179</v>
      </c>
      <c r="J26" s="45"/>
    </row>
    <row r="27" spans="1:10" ht="30" customHeight="1" x14ac:dyDescent="0.25">
      <c r="A27" s="122" t="s">
        <v>173</v>
      </c>
      <c r="B27" s="123"/>
      <c r="C27" s="123"/>
      <c r="D27" s="123"/>
      <c r="E27" s="123"/>
      <c r="F27" s="123"/>
      <c r="G27" s="123"/>
      <c r="H27" s="123"/>
      <c r="I27" s="61" t="s">
        <v>179</v>
      </c>
      <c r="J27" s="45"/>
    </row>
    <row r="28" spans="1:10" ht="30" customHeight="1" x14ac:dyDescent="0.25">
      <c r="A28" s="122" t="s">
        <v>174</v>
      </c>
      <c r="B28" s="123"/>
      <c r="C28" s="123"/>
      <c r="D28" s="123"/>
      <c r="E28" s="123"/>
      <c r="F28" s="123"/>
      <c r="G28" s="123"/>
      <c r="H28" s="123"/>
      <c r="I28" s="61" t="s">
        <v>182</v>
      </c>
      <c r="J28" s="45"/>
    </row>
    <row r="29" spans="1:10" ht="30" customHeight="1" x14ac:dyDescent="0.25">
      <c r="A29" s="122" t="s">
        <v>175</v>
      </c>
      <c r="B29" s="123"/>
      <c r="C29" s="123"/>
      <c r="D29" s="123"/>
      <c r="E29" s="123"/>
      <c r="F29" s="123"/>
      <c r="G29" s="123"/>
      <c r="H29" s="123"/>
      <c r="I29" s="61" t="s">
        <v>182</v>
      </c>
      <c r="J29" s="45"/>
    </row>
    <row r="30" spans="1:10" ht="30" customHeight="1" x14ac:dyDescent="0.25">
      <c r="A30" s="122" t="s">
        <v>176</v>
      </c>
      <c r="B30" s="123"/>
      <c r="C30" s="123"/>
      <c r="D30" s="123"/>
      <c r="E30" s="123"/>
      <c r="F30" s="123"/>
      <c r="G30" s="123"/>
      <c r="H30" s="123"/>
      <c r="I30" s="61" t="s">
        <v>182</v>
      </c>
      <c r="J30" s="60"/>
    </row>
    <row r="31" spans="1:10" ht="30" customHeight="1" thickBot="1" x14ac:dyDescent="0.3">
      <c r="A31" s="122" t="s">
        <v>159</v>
      </c>
      <c r="B31" s="123"/>
      <c r="C31" s="123"/>
      <c r="D31" s="123"/>
      <c r="E31" s="123"/>
      <c r="F31" s="123"/>
      <c r="G31" s="123"/>
      <c r="H31" s="123"/>
      <c r="I31" s="59" t="s">
        <v>183</v>
      </c>
      <c r="J31" s="41"/>
    </row>
    <row r="32" spans="1:10" ht="20.100000000000001" customHeight="1" x14ac:dyDescent="0.25">
      <c r="A32" s="139" t="s">
        <v>153</v>
      </c>
      <c r="B32" s="140"/>
      <c r="C32" s="140"/>
      <c r="D32" s="140"/>
      <c r="E32" s="140"/>
      <c r="F32" s="140"/>
      <c r="G32" s="140"/>
      <c r="H32" s="141" t="str">
        <f>+IF(AND(J34="No aplica",J35="No aplica"),"No aplica",IF(OR(J34="",J35=""),"Valide todas las variables",IF(OR(J34="No",J35="No"),"No cumple","Cumple")))</f>
        <v>Valide todas las variables</v>
      </c>
      <c r="I32" s="141"/>
      <c r="J32" s="142"/>
    </row>
    <row r="33" spans="1:10" ht="39.950000000000003" customHeight="1" x14ac:dyDescent="0.25">
      <c r="A33" s="143" t="s">
        <v>145</v>
      </c>
      <c r="B33" s="144"/>
      <c r="C33" s="144"/>
      <c r="D33" s="144"/>
      <c r="E33" s="144"/>
      <c r="F33" s="144"/>
      <c r="G33" s="144"/>
      <c r="H33" s="144"/>
      <c r="I33" s="145"/>
      <c r="J33" s="43" t="s">
        <v>107</v>
      </c>
    </row>
    <row r="34" spans="1:10" ht="30" customHeight="1" x14ac:dyDescent="0.25">
      <c r="A34" s="133" t="s">
        <v>184</v>
      </c>
      <c r="B34" s="134"/>
      <c r="C34" s="134"/>
      <c r="D34" s="134"/>
      <c r="E34" s="134"/>
      <c r="F34" s="134"/>
      <c r="G34" s="134"/>
      <c r="H34" s="134"/>
      <c r="I34" s="135"/>
      <c r="J34" s="45"/>
    </row>
    <row r="35" spans="1:10" ht="30" customHeight="1" thickBot="1" x14ac:dyDescent="0.3">
      <c r="A35" s="136" t="s">
        <v>185</v>
      </c>
      <c r="B35" s="137"/>
      <c r="C35" s="137"/>
      <c r="D35" s="137"/>
      <c r="E35" s="137"/>
      <c r="F35" s="137"/>
      <c r="G35" s="137"/>
      <c r="H35" s="137"/>
      <c r="I35" s="138"/>
      <c r="J35" s="41"/>
    </row>
    <row r="36" spans="1:10" ht="20.100000000000001" customHeight="1" x14ac:dyDescent="0.25">
      <c r="A36" s="81" t="s">
        <v>154</v>
      </c>
      <c r="B36" s="82"/>
      <c r="C36" s="82"/>
      <c r="D36" s="82"/>
      <c r="E36" s="82"/>
      <c r="F36" s="82"/>
      <c r="G36" s="152"/>
      <c r="H36" s="149" t="str">
        <f>+IF(AND(J38="No aplica",J39="No aplica",J40="No aplica",J41="No aplica"),"No aplica",IF(OR(J38="",J39="",J40="",J41=""),"Valide todas las variables",IF(OR(J38="No",J39="No",J40="No",J41="No"),"No cumple","Cumple")))</f>
        <v>Valide todas las variables</v>
      </c>
      <c r="I36" s="150"/>
      <c r="J36" s="151"/>
    </row>
    <row r="37" spans="1:10" ht="39.950000000000003" customHeight="1" x14ac:dyDescent="0.25">
      <c r="A37" s="143" t="s">
        <v>143</v>
      </c>
      <c r="B37" s="144"/>
      <c r="C37" s="144"/>
      <c r="D37" s="144"/>
      <c r="E37" s="144"/>
      <c r="F37" s="144"/>
      <c r="G37" s="144"/>
      <c r="H37" s="144"/>
      <c r="I37" s="145"/>
      <c r="J37" s="43" t="s">
        <v>107</v>
      </c>
    </row>
    <row r="38" spans="1:10" ht="30" customHeight="1" x14ac:dyDescent="0.25">
      <c r="A38" s="133" t="s">
        <v>146</v>
      </c>
      <c r="B38" s="134"/>
      <c r="C38" s="134"/>
      <c r="D38" s="134"/>
      <c r="E38" s="134"/>
      <c r="F38" s="134"/>
      <c r="G38" s="134"/>
      <c r="H38" s="134"/>
      <c r="I38" s="135"/>
      <c r="J38" s="45"/>
    </row>
    <row r="39" spans="1:10" ht="30" customHeight="1" x14ac:dyDescent="0.25">
      <c r="A39" s="133" t="s">
        <v>147</v>
      </c>
      <c r="B39" s="134"/>
      <c r="C39" s="134"/>
      <c r="D39" s="134"/>
      <c r="E39" s="134"/>
      <c r="F39" s="134"/>
      <c r="G39" s="134"/>
      <c r="H39" s="134"/>
      <c r="I39" s="135"/>
      <c r="J39" s="45"/>
    </row>
    <row r="40" spans="1:10" ht="30" customHeight="1" x14ac:dyDescent="0.25">
      <c r="A40" s="133" t="s">
        <v>148</v>
      </c>
      <c r="B40" s="134"/>
      <c r="C40" s="134"/>
      <c r="D40" s="134"/>
      <c r="E40" s="134"/>
      <c r="F40" s="134"/>
      <c r="G40" s="134"/>
      <c r="H40" s="134"/>
      <c r="I40" s="135"/>
      <c r="J40" s="45"/>
    </row>
    <row r="41" spans="1:10" ht="30" customHeight="1" thickBot="1" x14ac:dyDescent="0.3">
      <c r="A41" s="136" t="s">
        <v>149</v>
      </c>
      <c r="B41" s="137"/>
      <c r="C41" s="137"/>
      <c r="D41" s="137"/>
      <c r="E41" s="137"/>
      <c r="F41" s="137"/>
      <c r="G41" s="137"/>
      <c r="H41" s="137"/>
      <c r="I41" s="138"/>
      <c r="J41" s="41"/>
    </row>
    <row r="42" spans="1:10" ht="50.1" customHeight="1" x14ac:dyDescent="0.25">
      <c r="A42" s="130" t="s">
        <v>150</v>
      </c>
      <c r="B42" s="131"/>
      <c r="C42" s="131"/>
      <c r="D42" s="131"/>
      <c r="E42" s="131"/>
      <c r="F42" s="131"/>
      <c r="G42" s="131"/>
      <c r="H42" s="131"/>
      <c r="I42" s="131"/>
      <c r="J42" s="132"/>
    </row>
    <row r="43" spans="1:10" ht="200.1" customHeight="1" thickBot="1" x14ac:dyDescent="0.3">
      <c r="A43" s="146"/>
      <c r="B43" s="147"/>
      <c r="C43" s="147"/>
      <c r="D43" s="147"/>
      <c r="E43" s="147"/>
      <c r="F43" s="147"/>
      <c r="G43" s="147"/>
      <c r="H43" s="147"/>
      <c r="I43" s="147"/>
      <c r="J43" s="148"/>
    </row>
    <row r="44" spans="1:10" ht="50.1" customHeight="1" x14ac:dyDescent="0.25">
      <c r="A44" s="130" t="s">
        <v>78</v>
      </c>
      <c r="B44" s="131"/>
      <c r="C44" s="131"/>
      <c r="D44" s="131"/>
      <c r="E44" s="131"/>
      <c r="F44" s="131"/>
      <c r="G44" s="131"/>
      <c r="H44" s="131"/>
      <c r="I44" s="131"/>
      <c r="J44" s="132"/>
    </row>
    <row r="45" spans="1:10" ht="200.1" customHeight="1" thickBot="1" x14ac:dyDescent="0.3">
      <c r="A45" s="146"/>
      <c r="B45" s="147"/>
      <c r="C45" s="147"/>
      <c r="D45" s="147"/>
      <c r="E45" s="147"/>
      <c r="F45" s="147"/>
      <c r="G45" s="147"/>
      <c r="H45" s="147"/>
      <c r="I45" s="147"/>
      <c r="J45" s="148"/>
    </row>
  </sheetData>
  <sheetProtection algorithmName="SHA-512" hashValue="wNGQnfq9YrGnOrgJ6Uzq0+hC+j6RC2RmTyzElCRhtZDxrkMm/Jdt4paaX6aAHGnH+DEfWZp0YIYsfafAvJ44oQ==" saltValue="O9k46K9ncFlYv5WVcEokYQ==" spinCount="100000" sheet="1" objects="1" scenarios="1"/>
  <mergeCells count="65">
    <mergeCell ref="A41:I41"/>
    <mergeCell ref="A42:J42"/>
    <mergeCell ref="A43:J43"/>
    <mergeCell ref="A44:J44"/>
    <mergeCell ref="A45:J45"/>
    <mergeCell ref="A40:I40"/>
    <mergeCell ref="A31:H31"/>
    <mergeCell ref="A32:G32"/>
    <mergeCell ref="H32:J32"/>
    <mergeCell ref="A33:I33"/>
    <mergeCell ref="A34:I34"/>
    <mergeCell ref="A35:I35"/>
    <mergeCell ref="A36:G36"/>
    <mergeCell ref="H36:J36"/>
    <mergeCell ref="A37:I37"/>
    <mergeCell ref="A38:I38"/>
    <mergeCell ref="A39:I39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34:J35 J38:J41">
    <cfRule type="containsBlanks" dxfId="140" priority="17">
      <formula>LEN(TRIM(C2))=0</formula>
    </cfRule>
  </conditionalFormatting>
  <conditionalFormatting sqref="C6:C8">
    <cfRule type="containsBlanks" dxfId="139" priority="1">
      <formula>LEN(TRIM(C6))=0</formula>
    </cfRule>
  </conditionalFormatting>
  <conditionalFormatting sqref="E4:E5">
    <cfRule type="containsBlanks" dxfId="138" priority="12">
      <formula>LEN(TRIM(E4))=0</formula>
    </cfRule>
  </conditionalFormatting>
  <conditionalFormatting sqref="G2">
    <cfRule type="containsBlanks" dxfId="137" priority="14">
      <formula>LEN(TRIM(G2))=0</formula>
    </cfRule>
  </conditionalFormatting>
  <conditionalFormatting sqref="H3">
    <cfRule type="containsBlanks" dxfId="136" priority="15">
      <formula>LEN(TRIM(H3))=0</formula>
    </cfRule>
  </conditionalFormatting>
  <conditionalFormatting sqref="H6:H7">
    <cfRule type="containsBlanks" dxfId="135" priority="13">
      <formula>LEN(TRIM(H6))=0</formula>
    </cfRule>
  </conditionalFormatting>
  <conditionalFormatting sqref="H10">
    <cfRule type="containsText" dxfId="134" priority="8" operator="containsText" text="No cumple">
      <formula>NOT(ISERROR(SEARCH("No cumple",H10)))</formula>
    </cfRule>
    <cfRule type="containsText" dxfId="133" priority="9" operator="containsText" text="Cumple">
      <formula>NOT(ISERROR(SEARCH("Cumple",H10)))</formula>
    </cfRule>
  </conditionalFormatting>
  <conditionalFormatting sqref="H14">
    <cfRule type="containsText" dxfId="132" priority="6" operator="containsText" text="No cumple">
      <formula>NOT(ISERROR(SEARCH("No cumple",H14)))</formula>
    </cfRule>
    <cfRule type="containsText" dxfId="131" priority="7" operator="containsText" text="Cumple">
      <formula>NOT(ISERROR(SEARCH("Cumple",H14)))</formula>
    </cfRule>
  </conditionalFormatting>
  <conditionalFormatting sqref="H32">
    <cfRule type="containsText" dxfId="130" priority="4" operator="containsText" text="No cumple">
      <formula>NOT(ISERROR(SEARCH("No cumple",H32)))</formula>
    </cfRule>
    <cfRule type="containsText" dxfId="129" priority="5" operator="containsText" text="Cumple">
      <formula>NOT(ISERROR(SEARCH("Cumple",H32)))</formula>
    </cfRule>
  </conditionalFormatting>
  <conditionalFormatting sqref="H36">
    <cfRule type="containsText" dxfId="128" priority="2" operator="containsText" text="No cumple">
      <formula>NOT(ISERROR(SEARCH("No cumple",H36)))</formula>
    </cfRule>
    <cfRule type="containsText" dxfId="127" priority="3" operator="containsText" text="Cumple">
      <formula>NOT(ISERROR(SEARCH("Cumple",H36)))</formula>
    </cfRule>
  </conditionalFormatting>
  <conditionalFormatting sqref="J2">
    <cfRule type="containsBlanks" dxfId="126" priority="16">
      <formula>LEN(TRIM(J2))=0</formula>
    </cfRule>
  </conditionalFormatting>
  <conditionalFormatting sqref="J12:J13">
    <cfRule type="containsBlanks" dxfId="125" priority="11">
      <formula>LEN(TRIM(J12))=0</formula>
    </cfRule>
  </conditionalFormatting>
  <conditionalFormatting sqref="J16:J31">
    <cfRule type="containsBlanks" dxfId="124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LIBERTAD ASISTIDA/VIGILADA SRPA&amp;R&amp;"Arial,Normal"&amp;10F1.A49.G27.P 
Versión 1 
Página &amp;P de &amp;N 
21/05/2024 
Clasificación de la Información 
Clasificada</oddHeader>
    <oddFooter>&amp;C&amp;G</oddFooter>
  </headerFooter>
  <rowBreaks count="2" manualBreakCount="2">
    <brk id="9" max="16383" man="1"/>
    <brk id="4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2E7575F-5251-42EA-98BA-DD393560B476}">
          <x14:formula1>
            <xm:f>Tablas!$E$2:$E$4</xm:f>
          </x14:formula1>
          <xm:sqref>J12:J13 J16:J31 J34:J35 J38:J41</xm:sqref>
        </x14:dataValidation>
        <x14:dataValidation type="list" allowBlank="1" showInputMessage="1" showErrorMessage="1" xr:uid="{54DDBFBB-848F-45AD-93C0-F68739821880}">
          <x14:formula1>
            <xm:f>Tablas!$H$2:$H$6</xm:f>
          </x14:formula1>
          <xm:sqref>C3:E3</xm:sqref>
        </x14:dataValidation>
        <x14:dataValidation type="list" allowBlank="1" showInputMessage="1" showErrorMessage="1" xr:uid="{5FEE4D1F-896E-4378-8ABF-796FD275EC81}">
          <x14:formula1>
            <xm:f>Tablas!$L$2:$L$9</xm:f>
          </x14:formula1>
          <xm:sqref>C7:E7</xm:sqref>
        </x14:dataValidation>
        <x14:dataValidation type="list" allowBlank="1" showInputMessage="1" showErrorMessage="1" xr:uid="{DBF46532-7EB3-49EF-8578-90DC729E9E85}">
          <x14:formula1>
            <xm:f>Tablas!$K$2:$K$3</xm:f>
          </x14:formula1>
          <xm:sqref>H6:J6</xm:sqref>
        </x14:dataValidation>
        <x14:dataValidation type="list" allowBlank="1" showInputMessage="1" showErrorMessage="1" xr:uid="{096052FB-5B4A-4211-9FD1-345B8E1C3DEA}">
          <x14:formula1>
            <xm:f>Tablas!$J$2:$J$7</xm:f>
          </x14:formula1>
          <xm:sqref>C6:E6</xm:sqref>
        </x14:dataValidation>
        <x14:dataValidation type="list" allowBlank="1" showInputMessage="1" showErrorMessage="1" xr:uid="{FAEB8A14-F1FE-4062-AD85-0B8DD882DB8B}">
          <x14:formula1>
            <xm:f>Tablas!$I$2:$I$5</xm:f>
          </x14:formula1>
          <xm:sqref>E4:J4</xm:sqref>
        </x14:dataValidation>
        <x14:dataValidation type="list" allowBlank="1" showInputMessage="1" showErrorMessage="1" xr:uid="{696D600E-C16A-4535-AA14-337A6B66E6C4}">
          <x14:formula1>
            <xm:f>Tablas!$G$2:$G$3</xm:f>
          </x14:formula1>
          <xm:sqref>J2</xm:sqref>
        </x14:dataValidation>
        <x14:dataValidation type="list" allowBlank="1" showInputMessage="1" showErrorMessage="1" xr:uid="{1F3DA2B5-6725-44BD-904F-7CA5E8C3DB7B}">
          <x14:formula1>
            <xm:f>Tablas!$C$2</xm:f>
          </x14:formula1>
          <xm:sqref>H35:I35 H39:I41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88FC-5C5F-4FA4-880C-63F0AE5D613F}">
  <sheetPr>
    <pageSetUpPr fitToPage="1"/>
  </sheetPr>
  <dimension ref="A1:J45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67" t="s">
        <v>137</v>
      </c>
      <c r="B1" s="168"/>
      <c r="C1" s="168"/>
      <c r="D1" s="168"/>
      <c r="E1" s="168"/>
      <c r="F1" s="168"/>
      <c r="G1" s="168"/>
      <c r="H1" s="168"/>
      <c r="I1" s="168"/>
      <c r="J1" s="169"/>
    </row>
    <row r="2" spans="1:10" x14ac:dyDescent="0.25">
      <c r="A2" s="176" t="s">
        <v>66</v>
      </c>
      <c r="B2" s="171"/>
      <c r="C2" s="170"/>
      <c r="D2" s="170"/>
      <c r="E2" s="170"/>
      <c r="F2" s="42" t="s">
        <v>67</v>
      </c>
      <c r="G2" s="160"/>
      <c r="H2" s="160"/>
      <c r="I2" s="42" t="s">
        <v>68</v>
      </c>
      <c r="J2" s="45"/>
    </row>
    <row r="3" spans="1:10" x14ac:dyDescent="0.25">
      <c r="A3" s="176" t="s">
        <v>69</v>
      </c>
      <c r="B3" s="171"/>
      <c r="C3" s="62"/>
      <c r="D3" s="62"/>
      <c r="E3" s="62"/>
      <c r="F3" s="171" t="s">
        <v>105</v>
      </c>
      <c r="G3" s="171"/>
      <c r="H3" s="62"/>
      <c r="I3" s="62"/>
      <c r="J3" s="64"/>
    </row>
    <row r="4" spans="1:10" x14ac:dyDescent="0.25">
      <c r="A4" s="176" t="s">
        <v>70</v>
      </c>
      <c r="B4" s="171"/>
      <c r="C4" s="171"/>
      <c r="D4" s="171"/>
      <c r="E4" s="62"/>
      <c r="F4" s="62"/>
      <c r="G4" s="62"/>
      <c r="H4" s="62"/>
      <c r="I4" s="62"/>
      <c r="J4" s="64"/>
    </row>
    <row r="5" spans="1:10" x14ac:dyDescent="0.25">
      <c r="A5" s="176" t="s">
        <v>71</v>
      </c>
      <c r="B5" s="171"/>
      <c r="C5" s="171"/>
      <c r="D5" s="171"/>
      <c r="E5" s="62"/>
      <c r="F5" s="62"/>
      <c r="G5" s="62"/>
      <c r="H5" s="62"/>
      <c r="I5" s="62"/>
      <c r="J5" s="64"/>
    </row>
    <row r="6" spans="1:10" x14ac:dyDescent="0.25">
      <c r="A6" s="176" t="s">
        <v>72</v>
      </c>
      <c r="B6" s="171"/>
      <c r="C6" s="170"/>
      <c r="D6" s="170"/>
      <c r="E6" s="170"/>
      <c r="F6" s="171" t="s">
        <v>73</v>
      </c>
      <c r="G6" s="171"/>
      <c r="H6" s="170"/>
      <c r="I6" s="170"/>
      <c r="J6" s="172"/>
    </row>
    <row r="7" spans="1:10" x14ac:dyDescent="0.25">
      <c r="A7" s="176" t="s">
        <v>61</v>
      </c>
      <c r="B7" s="171"/>
      <c r="C7" s="170"/>
      <c r="D7" s="170"/>
      <c r="E7" s="170"/>
      <c r="F7" s="171" t="s">
        <v>105</v>
      </c>
      <c r="G7" s="171"/>
      <c r="H7" s="62"/>
      <c r="I7" s="62"/>
      <c r="J7" s="64"/>
    </row>
    <row r="8" spans="1:10" ht="15.75" thickBot="1" x14ac:dyDescent="0.3">
      <c r="A8" s="161" t="s">
        <v>136</v>
      </c>
      <c r="B8" s="162"/>
      <c r="C8" s="163"/>
      <c r="D8" s="163"/>
      <c r="E8" s="163"/>
      <c r="F8" s="164"/>
      <c r="G8" s="165"/>
      <c r="H8" s="165"/>
      <c r="I8" s="165"/>
      <c r="J8" s="166"/>
    </row>
    <row r="9" spans="1:10" ht="20.100000000000001" customHeight="1" thickBot="1" x14ac:dyDescent="0.3">
      <c r="A9" s="173" t="s">
        <v>74</v>
      </c>
      <c r="B9" s="174"/>
      <c r="C9" s="174"/>
      <c r="D9" s="174"/>
      <c r="E9" s="174"/>
      <c r="F9" s="174"/>
      <c r="G9" s="174"/>
      <c r="H9" s="174"/>
      <c r="I9" s="174"/>
      <c r="J9" s="175"/>
    </row>
    <row r="10" spans="1:10" ht="20.100000000000001" customHeight="1" x14ac:dyDescent="0.25">
      <c r="A10" s="124" t="s">
        <v>152</v>
      </c>
      <c r="B10" s="125"/>
      <c r="C10" s="125"/>
      <c r="D10" s="125"/>
      <c r="E10" s="125"/>
      <c r="F10" s="125"/>
      <c r="G10" s="125"/>
      <c r="H10" s="126" t="str">
        <f>+IF(AND(J12="No aplica",J13="No aplica"),"No aplica",IF(OR(J12="",J13=""),"Valide todas las variables",IF(OR(J12="No",J13="No"),"No cumple","Cumple")))</f>
        <v>Valide todas las variables</v>
      </c>
      <c r="I10" s="126"/>
      <c r="J10" s="127"/>
    </row>
    <row r="11" spans="1:10" ht="39.950000000000003" customHeight="1" x14ac:dyDescent="0.25">
      <c r="A11" s="143" t="s">
        <v>77</v>
      </c>
      <c r="B11" s="144"/>
      <c r="C11" s="144"/>
      <c r="D11" s="144"/>
      <c r="E11" s="144"/>
      <c r="F11" s="144"/>
      <c r="G11" s="144"/>
      <c r="H11" s="144"/>
      <c r="I11" s="145"/>
      <c r="J11" s="43" t="s">
        <v>107</v>
      </c>
    </row>
    <row r="12" spans="1:10" ht="30" customHeight="1" x14ac:dyDescent="0.25">
      <c r="A12" s="153" t="s">
        <v>157</v>
      </c>
      <c r="B12" s="154"/>
      <c r="C12" s="154"/>
      <c r="D12" s="154"/>
      <c r="E12" s="154"/>
      <c r="F12" s="154"/>
      <c r="G12" s="155"/>
      <c r="H12" s="156" t="s">
        <v>156</v>
      </c>
      <c r="I12" s="157"/>
      <c r="J12" s="45"/>
    </row>
    <row r="13" spans="1:10" ht="30" customHeight="1" thickBot="1" x14ac:dyDescent="0.3">
      <c r="A13" s="153" t="s">
        <v>158</v>
      </c>
      <c r="B13" s="154"/>
      <c r="C13" s="154"/>
      <c r="D13" s="154"/>
      <c r="E13" s="154"/>
      <c r="F13" s="154"/>
      <c r="G13" s="155"/>
      <c r="H13" s="158"/>
      <c r="I13" s="159"/>
      <c r="J13" s="60"/>
    </row>
    <row r="14" spans="1:10" ht="20.100000000000001" customHeight="1" x14ac:dyDescent="0.25">
      <c r="A14" s="124" t="s">
        <v>161</v>
      </c>
      <c r="B14" s="125"/>
      <c r="C14" s="125"/>
      <c r="D14" s="125"/>
      <c r="E14" s="125"/>
      <c r="F14" s="125"/>
      <c r="G14" s="125"/>
      <c r="H14" s="126" t="str">
        <f>+IF(AND(J16="No aplica",J17="No aplica",J18="No aplica",J19="No aplica",J20="No aplica",J21="No aplica",J22="No aplica",J23="No aplica",J24="No aplica",J25="No aplica",J26="No aplica",J27="No aplica",J28="No aplica",J29="No aplica",J30="No aplica",J31="No aplica"),"No aplica",IF(OR(J16="",J17="",J18="",J19="",J20="",J21="",J22="",J23="",J24="",J25="",J26="",J27="",J28="",J29="",J30="",J31=""),"Valide todas las variables",IF(OR(J16="No",J17="No",J18="No",J19="No",J20="No",J21="No",J22="No",J23="No",J24="No",J25="No",J26="No",J27="No",J28="No",J29="No",J30="No",J31="No"),"No cumple","Cumple")))</f>
        <v>Valide todas las variables</v>
      </c>
      <c r="I14" s="126"/>
      <c r="J14" s="127"/>
    </row>
    <row r="15" spans="1:10" ht="39.950000000000003" customHeight="1" x14ac:dyDescent="0.25">
      <c r="A15" s="128" t="s">
        <v>144</v>
      </c>
      <c r="B15" s="129"/>
      <c r="C15" s="129"/>
      <c r="D15" s="129"/>
      <c r="E15" s="129"/>
      <c r="F15" s="129"/>
      <c r="G15" s="129"/>
      <c r="H15" s="129"/>
      <c r="I15" s="129"/>
      <c r="J15" s="43" t="s">
        <v>107</v>
      </c>
    </row>
    <row r="16" spans="1:10" ht="45" customHeight="1" x14ac:dyDescent="0.25">
      <c r="A16" s="122" t="s">
        <v>162</v>
      </c>
      <c r="B16" s="123"/>
      <c r="C16" s="123"/>
      <c r="D16" s="123"/>
      <c r="E16" s="123"/>
      <c r="F16" s="123"/>
      <c r="G16" s="123"/>
      <c r="H16" s="123"/>
      <c r="I16" s="61" t="s">
        <v>177</v>
      </c>
      <c r="J16" s="45"/>
    </row>
    <row r="17" spans="1:10" ht="30" customHeight="1" x14ac:dyDescent="0.25">
      <c r="A17" s="122" t="s">
        <v>163</v>
      </c>
      <c r="B17" s="123"/>
      <c r="C17" s="123"/>
      <c r="D17" s="123"/>
      <c r="E17" s="123"/>
      <c r="F17" s="123"/>
      <c r="G17" s="123"/>
      <c r="H17" s="123"/>
      <c r="I17" s="61" t="s">
        <v>178</v>
      </c>
      <c r="J17" s="45"/>
    </row>
    <row r="18" spans="1:10" ht="30" customHeight="1" x14ac:dyDescent="0.25">
      <c r="A18" s="122" t="s">
        <v>164</v>
      </c>
      <c r="B18" s="123"/>
      <c r="C18" s="123"/>
      <c r="D18" s="123"/>
      <c r="E18" s="123"/>
      <c r="F18" s="123"/>
      <c r="G18" s="123"/>
      <c r="H18" s="123"/>
      <c r="I18" s="61" t="s">
        <v>179</v>
      </c>
      <c r="J18" s="45"/>
    </row>
    <row r="19" spans="1:10" ht="30" customHeight="1" x14ac:dyDescent="0.25">
      <c r="A19" s="122" t="s">
        <v>165</v>
      </c>
      <c r="B19" s="123"/>
      <c r="C19" s="123"/>
      <c r="D19" s="123"/>
      <c r="E19" s="123"/>
      <c r="F19" s="123"/>
      <c r="G19" s="123"/>
      <c r="H19" s="123"/>
      <c r="I19" s="61" t="s">
        <v>179</v>
      </c>
      <c r="J19" s="45"/>
    </row>
    <row r="20" spans="1:10" ht="30" customHeight="1" x14ac:dyDescent="0.25">
      <c r="A20" s="122" t="s">
        <v>166</v>
      </c>
      <c r="B20" s="123"/>
      <c r="C20" s="123"/>
      <c r="D20" s="123"/>
      <c r="E20" s="123"/>
      <c r="F20" s="123"/>
      <c r="G20" s="123"/>
      <c r="H20" s="123"/>
      <c r="I20" s="61" t="s">
        <v>179</v>
      </c>
      <c r="J20" s="45"/>
    </row>
    <row r="21" spans="1:10" ht="30" customHeight="1" x14ac:dyDescent="0.25">
      <c r="A21" s="122" t="s">
        <v>167</v>
      </c>
      <c r="B21" s="123"/>
      <c r="C21" s="123"/>
      <c r="D21" s="123"/>
      <c r="E21" s="123"/>
      <c r="F21" s="123"/>
      <c r="G21" s="123"/>
      <c r="H21" s="123"/>
      <c r="I21" s="61" t="s">
        <v>180</v>
      </c>
      <c r="J21" s="45"/>
    </row>
    <row r="22" spans="1:10" ht="30" customHeight="1" x14ac:dyDescent="0.25">
      <c r="A22" s="122" t="s">
        <v>168</v>
      </c>
      <c r="B22" s="123"/>
      <c r="C22" s="123"/>
      <c r="D22" s="123"/>
      <c r="E22" s="123"/>
      <c r="F22" s="123"/>
      <c r="G22" s="123"/>
      <c r="H22" s="123"/>
      <c r="I22" s="61" t="s">
        <v>181</v>
      </c>
      <c r="J22" s="45"/>
    </row>
    <row r="23" spans="1:10" ht="30" customHeight="1" x14ac:dyDescent="0.25">
      <c r="A23" s="122" t="s">
        <v>169</v>
      </c>
      <c r="B23" s="123"/>
      <c r="C23" s="123"/>
      <c r="D23" s="123"/>
      <c r="E23" s="123"/>
      <c r="F23" s="123"/>
      <c r="G23" s="123"/>
      <c r="H23" s="123"/>
      <c r="I23" s="61" t="s">
        <v>179</v>
      </c>
      <c r="J23" s="45"/>
    </row>
    <row r="24" spans="1:10" ht="30" customHeight="1" x14ac:dyDescent="0.25">
      <c r="A24" s="122" t="s">
        <v>170</v>
      </c>
      <c r="B24" s="123"/>
      <c r="C24" s="123"/>
      <c r="D24" s="123"/>
      <c r="E24" s="123"/>
      <c r="F24" s="123"/>
      <c r="G24" s="123"/>
      <c r="H24" s="123"/>
      <c r="I24" s="61" t="s">
        <v>179</v>
      </c>
      <c r="J24" s="45"/>
    </row>
    <row r="25" spans="1:10" ht="30" customHeight="1" x14ac:dyDescent="0.25">
      <c r="A25" s="122" t="s">
        <v>171</v>
      </c>
      <c r="B25" s="123"/>
      <c r="C25" s="123"/>
      <c r="D25" s="123"/>
      <c r="E25" s="123"/>
      <c r="F25" s="123"/>
      <c r="G25" s="123"/>
      <c r="H25" s="123"/>
      <c r="I25" s="61" t="s">
        <v>179</v>
      </c>
      <c r="J25" s="45"/>
    </row>
    <row r="26" spans="1:10" ht="30" customHeight="1" x14ac:dyDescent="0.25">
      <c r="A26" s="122" t="s">
        <v>172</v>
      </c>
      <c r="B26" s="123"/>
      <c r="C26" s="123"/>
      <c r="D26" s="123"/>
      <c r="E26" s="123"/>
      <c r="F26" s="123"/>
      <c r="G26" s="123"/>
      <c r="H26" s="123"/>
      <c r="I26" s="61" t="s">
        <v>179</v>
      </c>
      <c r="J26" s="45"/>
    </row>
    <row r="27" spans="1:10" ht="30" customHeight="1" x14ac:dyDescent="0.25">
      <c r="A27" s="122" t="s">
        <v>173</v>
      </c>
      <c r="B27" s="123"/>
      <c r="C27" s="123"/>
      <c r="D27" s="123"/>
      <c r="E27" s="123"/>
      <c r="F27" s="123"/>
      <c r="G27" s="123"/>
      <c r="H27" s="123"/>
      <c r="I27" s="61" t="s">
        <v>179</v>
      </c>
      <c r="J27" s="45"/>
    </row>
    <row r="28" spans="1:10" ht="30" customHeight="1" x14ac:dyDescent="0.25">
      <c r="A28" s="122" t="s">
        <v>174</v>
      </c>
      <c r="B28" s="123"/>
      <c r="C28" s="123"/>
      <c r="D28" s="123"/>
      <c r="E28" s="123"/>
      <c r="F28" s="123"/>
      <c r="G28" s="123"/>
      <c r="H28" s="123"/>
      <c r="I28" s="61" t="s">
        <v>182</v>
      </c>
      <c r="J28" s="45"/>
    </row>
    <row r="29" spans="1:10" ht="30" customHeight="1" x14ac:dyDescent="0.25">
      <c r="A29" s="122" t="s">
        <v>175</v>
      </c>
      <c r="B29" s="123"/>
      <c r="C29" s="123"/>
      <c r="D29" s="123"/>
      <c r="E29" s="123"/>
      <c r="F29" s="123"/>
      <c r="G29" s="123"/>
      <c r="H29" s="123"/>
      <c r="I29" s="61" t="s">
        <v>182</v>
      </c>
      <c r="J29" s="45"/>
    </row>
    <row r="30" spans="1:10" ht="30" customHeight="1" x14ac:dyDescent="0.25">
      <c r="A30" s="122" t="s">
        <v>176</v>
      </c>
      <c r="B30" s="123"/>
      <c r="C30" s="123"/>
      <c r="D30" s="123"/>
      <c r="E30" s="123"/>
      <c r="F30" s="123"/>
      <c r="G30" s="123"/>
      <c r="H30" s="123"/>
      <c r="I30" s="61" t="s">
        <v>182</v>
      </c>
      <c r="J30" s="60"/>
    </row>
    <row r="31" spans="1:10" ht="30" customHeight="1" thickBot="1" x14ac:dyDescent="0.3">
      <c r="A31" s="122" t="s">
        <v>159</v>
      </c>
      <c r="B31" s="123"/>
      <c r="C31" s="123"/>
      <c r="D31" s="123"/>
      <c r="E31" s="123"/>
      <c r="F31" s="123"/>
      <c r="G31" s="123"/>
      <c r="H31" s="123"/>
      <c r="I31" s="59" t="s">
        <v>183</v>
      </c>
      <c r="J31" s="41"/>
    </row>
    <row r="32" spans="1:10" ht="20.100000000000001" customHeight="1" x14ac:dyDescent="0.25">
      <c r="A32" s="139" t="s">
        <v>153</v>
      </c>
      <c r="B32" s="140"/>
      <c r="C32" s="140"/>
      <c r="D32" s="140"/>
      <c r="E32" s="140"/>
      <c r="F32" s="140"/>
      <c r="G32" s="140"/>
      <c r="H32" s="141" t="str">
        <f>+IF(AND(J34="No aplica",J35="No aplica"),"No aplica",IF(OR(J34="",J35=""),"Valide todas las variables",IF(OR(J34="No",J35="No"),"No cumple","Cumple")))</f>
        <v>Valide todas las variables</v>
      </c>
      <c r="I32" s="141"/>
      <c r="J32" s="142"/>
    </row>
    <row r="33" spans="1:10" ht="39.950000000000003" customHeight="1" x14ac:dyDescent="0.25">
      <c r="A33" s="143" t="s">
        <v>145</v>
      </c>
      <c r="B33" s="144"/>
      <c r="C33" s="144"/>
      <c r="D33" s="144"/>
      <c r="E33" s="144"/>
      <c r="F33" s="144"/>
      <c r="G33" s="144"/>
      <c r="H33" s="144"/>
      <c r="I33" s="145"/>
      <c r="J33" s="43" t="s">
        <v>107</v>
      </c>
    </row>
    <row r="34" spans="1:10" ht="30" customHeight="1" x14ac:dyDescent="0.25">
      <c r="A34" s="133" t="s">
        <v>184</v>
      </c>
      <c r="B34" s="134"/>
      <c r="C34" s="134"/>
      <c r="D34" s="134"/>
      <c r="E34" s="134"/>
      <c r="F34" s="134"/>
      <c r="G34" s="134"/>
      <c r="H34" s="134"/>
      <c r="I34" s="135"/>
      <c r="J34" s="45"/>
    </row>
    <row r="35" spans="1:10" ht="30" customHeight="1" thickBot="1" x14ac:dyDescent="0.3">
      <c r="A35" s="136" t="s">
        <v>185</v>
      </c>
      <c r="B35" s="137"/>
      <c r="C35" s="137"/>
      <c r="D35" s="137"/>
      <c r="E35" s="137"/>
      <c r="F35" s="137"/>
      <c r="G35" s="137"/>
      <c r="H35" s="137"/>
      <c r="I35" s="138"/>
      <c r="J35" s="41"/>
    </row>
    <row r="36" spans="1:10" ht="20.100000000000001" customHeight="1" x14ac:dyDescent="0.25">
      <c r="A36" s="81" t="s">
        <v>154</v>
      </c>
      <c r="B36" s="82"/>
      <c r="C36" s="82"/>
      <c r="D36" s="82"/>
      <c r="E36" s="82"/>
      <c r="F36" s="82"/>
      <c r="G36" s="152"/>
      <c r="H36" s="149" t="str">
        <f>+IF(AND(J38="No aplica",J39="No aplica",J40="No aplica",J41="No aplica"),"No aplica",IF(OR(J38="",J39="",J40="",J41=""),"Valide todas las variables",IF(OR(J38="No",J39="No",J40="No",J41="No"),"No cumple","Cumple")))</f>
        <v>Valide todas las variables</v>
      </c>
      <c r="I36" s="150"/>
      <c r="J36" s="151"/>
    </row>
    <row r="37" spans="1:10" ht="39.950000000000003" customHeight="1" x14ac:dyDescent="0.25">
      <c r="A37" s="143" t="s">
        <v>143</v>
      </c>
      <c r="B37" s="144"/>
      <c r="C37" s="144"/>
      <c r="D37" s="144"/>
      <c r="E37" s="144"/>
      <c r="F37" s="144"/>
      <c r="G37" s="144"/>
      <c r="H37" s="144"/>
      <c r="I37" s="145"/>
      <c r="J37" s="43" t="s">
        <v>107</v>
      </c>
    </row>
    <row r="38" spans="1:10" ht="30" customHeight="1" x14ac:dyDescent="0.25">
      <c r="A38" s="133" t="s">
        <v>146</v>
      </c>
      <c r="B38" s="134"/>
      <c r="C38" s="134"/>
      <c r="D38" s="134"/>
      <c r="E38" s="134"/>
      <c r="F38" s="134"/>
      <c r="G38" s="134"/>
      <c r="H38" s="134"/>
      <c r="I38" s="135"/>
      <c r="J38" s="45"/>
    </row>
    <row r="39" spans="1:10" ht="30" customHeight="1" x14ac:dyDescent="0.25">
      <c r="A39" s="133" t="s">
        <v>147</v>
      </c>
      <c r="B39" s="134"/>
      <c r="C39" s="134"/>
      <c r="D39" s="134"/>
      <c r="E39" s="134"/>
      <c r="F39" s="134"/>
      <c r="G39" s="134"/>
      <c r="H39" s="134"/>
      <c r="I39" s="135"/>
      <c r="J39" s="45"/>
    </row>
    <row r="40" spans="1:10" ht="30" customHeight="1" x14ac:dyDescent="0.25">
      <c r="A40" s="133" t="s">
        <v>148</v>
      </c>
      <c r="B40" s="134"/>
      <c r="C40" s="134"/>
      <c r="D40" s="134"/>
      <c r="E40" s="134"/>
      <c r="F40" s="134"/>
      <c r="G40" s="134"/>
      <c r="H40" s="134"/>
      <c r="I40" s="135"/>
      <c r="J40" s="45"/>
    </row>
    <row r="41" spans="1:10" ht="30" customHeight="1" thickBot="1" x14ac:dyDescent="0.3">
      <c r="A41" s="136" t="s">
        <v>149</v>
      </c>
      <c r="B41" s="137"/>
      <c r="C41" s="137"/>
      <c r="D41" s="137"/>
      <c r="E41" s="137"/>
      <c r="F41" s="137"/>
      <c r="G41" s="137"/>
      <c r="H41" s="137"/>
      <c r="I41" s="138"/>
      <c r="J41" s="41"/>
    </row>
    <row r="42" spans="1:10" ht="50.1" customHeight="1" x14ac:dyDescent="0.25">
      <c r="A42" s="130" t="s">
        <v>150</v>
      </c>
      <c r="B42" s="131"/>
      <c r="C42" s="131"/>
      <c r="D42" s="131"/>
      <c r="E42" s="131"/>
      <c r="F42" s="131"/>
      <c r="G42" s="131"/>
      <c r="H42" s="131"/>
      <c r="I42" s="131"/>
      <c r="J42" s="132"/>
    </row>
    <row r="43" spans="1:10" ht="200.1" customHeight="1" thickBot="1" x14ac:dyDescent="0.3">
      <c r="A43" s="146"/>
      <c r="B43" s="147"/>
      <c r="C43" s="147"/>
      <c r="D43" s="147"/>
      <c r="E43" s="147"/>
      <c r="F43" s="147"/>
      <c r="G43" s="147"/>
      <c r="H43" s="147"/>
      <c r="I43" s="147"/>
      <c r="J43" s="148"/>
    </row>
    <row r="44" spans="1:10" ht="50.1" customHeight="1" x14ac:dyDescent="0.25">
      <c r="A44" s="130" t="s">
        <v>78</v>
      </c>
      <c r="B44" s="131"/>
      <c r="C44" s="131"/>
      <c r="D44" s="131"/>
      <c r="E44" s="131"/>
      <c r="F44" s="131"/>
      <c r="G44" s="131"/>
      <c r="H44" s="131"/>
      <c r="I44" s="131"/>
      <c r="J44" s="132"/>
    </row>
    <row r="45" spans="1:10" ht="200.1" customHeight="1" thickBot="1" x14ac:dyDescent="0.3">
      <c r="A45" s="146"/>
      <c r="B45" s="147"/>
      <c r="C45" s="147"/>
      <c r="D45" s="147"/>
      <c r="E45" s="147"/>
      <c r="F45" s="147"/>
      <c r="G45" s="147"/>
      <c r="H45" s="147"/>
      <c r="I45" s="147"/>
      <c r="J45" s="148"/>
    </row>
  </sheetData>
  <sheetProtection algorithmName="SHA-512" hashValue="wNGQnfq9YrGnOrgJ6Uzq0+hC+j6RC2RmTyzElCRhtZDxrkMm/Jdt4paaX6aAHGnH+DEfWZp0YIYsfafAvJ44oQ==" saltValue="O9k46K9ncFlYv5WVcEokYQ==" spinCount="100000" sheet="1" objects="1" scenarios="1"/>
  <mergeCells count="65">
    <mergeCell ref="A41:I41"/>
    <mergeCell ref="A42:J42"/>
    <mergeCell ref="A43:J43"/>
    <mergeCell ref="A44:J44"/>
    <mergeCell ref="A45:J45"/>
    <mergeCell ref="A40:I40"/>
    <mergeCell ref="A31:H31"/>
    <mergeCell ref="A32:G32"/>
    <mergeCell ref="H32:J32"/>
    <mergeCell ref="A33:I33"/>
    <mergeCell ref="A34:I34"/>
    <mergeCell ref="A35:I35"/>
    <mergeCell ref="A36:G36"/>
    <mergeCell ref="H36:J36"/>
    <mergeCell ref="A37:I37"/>
    <mergeCell ref="A38:I38"/>
    <mergeCell ref="A39:I39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34:J35 J38:J41">
    <cfRule type="containsBlanks" dxfId="123" priority="17">
      <formula>LEN(TRIM(C2))=0</formula>
    </cfRule>
  </conditionalFormatting>
  <conditionalFormatting sqref="C6:C8">
    <cfRule type="containsBlanks" dxfId="122" priority="1">
      <formula>LEN(TRIM(C6))=0</formula>
    </cfRule>
  </conditionalFormatting>
  <conditionalFormatting sqref="E4:E5">
    <cfRule type="containsBlanks" dxfId="121" priority="12">
      <formula>LEN(TRIM(E4))=0</formula>
    </cfRule>
  </conditionalFormatting>
  <conditionalFormatting sqref="G2">
    <cfRule type="containsBlanks" dxfId="120" priority="14">
      <formula>LEN(TRIM(G2))=0</formula>
    </cfRule>
  </conditionalFormatting>
  <conditionalFormatting sqref="H3">
    <cfRule type="containsBlanks" dxfId="119" priority="15">
      <formula>LEN(TRIM(H3))=0</formula>
    </cfRule>
  </conditionalFormatting>
  <conditionalFormatting sqref="H6:H7">
    <cfRule type="containsBlanks" dxfId="118" priority="13">
      <formula>LEN(TRIM(H6))=0</formula>
    </cfRule>
  </conditionalFormatting>
  <conditionalFormatting sqref="H10">
    <cfRule type="containsText" dxfId="117" priority="8" operator="containsText" text="No cumple">
      <formula>NOT(ISERROR(SEARCH("No cumple",H10)))</formula>
    </cfRule>
    <cfRule type="containsText" dxfId="116" priority="9" operator="containsText" text="Cumple">
      <formula>NOT(ISERROR(SEARCH("Cumple",H10)))</formula>
    </cfRule>
  </conditionalFormatting>
  <conditionalFormatting sqref="H14">
    <cfRule type="containsText" dxfId="115" priority="6" operator="containsText" text="No cumple">
      <formula>NOT(ISERROR(SEARCH("No cumple",H14)))</formula>
    </cfRule>
    <cfRule type="containsText" dxfId="114" priority="7" operator="containsText" text="Cumple">
      <formula>NOT(ISERROR(SEARCH("Cumple",H14)))</formula>
    </cfRule>
  </conditionalFormatting>
  <conditionalFormatting sqref="H32">
    <cfRule type="containsText" dxfId="113" priority="4" operator="containsText" text="No cumple">
      <formula>NOT(ISERROR(SEARCH("No cumple",H32)))</formula>
    </cfRule>
    <cfRule type="containsText" dxfId="112" priority="5" operator="containsText" text="Cumple">
      <formula>NOT(ISERROR(SEARCH("Cumple",H32)))</formula>
    </cfRule>
  </conditionalFormatting>
  <conditionalFormatting sqref="H36">
    <cfRule type="containsText" dxfId="111" priority="2" operator="containsText" text="No cumple">
      <formula>NOT(ISERROR(SEARCH("No cumple",H36)))</formula>
    </cfRule>
    <cfRule type="containsText" dxfId="110" priority="3" operator="containsText" text="Cumple">
      <formula>NOT(ISERROR(SEARCH("Cumple",H36)))</formula>
    </cfRule>
  </conditionalFormatting>
  <conditionalFormatting sqref="J2">
    <cfRule type="containsBlanks" dxfId="109" priority="16">
      <formula>LEN(TRIM(J2))=0</formula>
    </cfRule>
  </conditionalFormatting>
  <conditionalFormatting sqref="J12:J13">
    <cfRule type="containsBlanks" dxfId="108" priority="11">
      <formula>LEN(TRIM(J12))=0</formula>
    </cfRule>
  </conditionalFormatting>
  <conditionalFormatting sqref="J16:J31">
    <cfRule type="containsBlanks" dxfId="107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LIBERTAD ASISTIDA/VIGILADA SRPA&amp;R&amp;"Arial,Normal"&amp;10F1.A49.G27.P 
Versión 1 
Página &amp;P de &amp;N 
21/05/2024 
Clasificación de la Información 
Clasificada</oddHeader>
    <oddFooter>&amp;C&amp;G</oddFooter>
  </headerFooter>
  <rowBreaks count="2" manualBreakCount="2">
    <brk id="9" max="16383" man="1"/>
    <brk id="4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71F5FBF-D0A7-46C2-B301-979F732DD62F}">
          <x14:formula1>
            <xm:f>Tablas!$E$2:$E$4</xm:f>
          </x14:formula1>
          <xm:sqref>J12:J13 J16:J31 J34:J35 J38:J41</xm:sqref>
        </x14:dataValidation>
        <x14:dataValidation type="list" allowBlank="1" showInputMessage="1" showErrorMessage="1" xr:uid="{2630B52E-7E09-40BE-AF47-6168D6A87F6D}">
          <x14:formula1>
            <xm:f>Tablas!$H$2:$H$6</xm:f>
          </x14:formula1>
          <xm:sqref>C3:E3</xm:sqref>
        </x14:dataValidation>
        <x14:dataValidation type="list" allowBlank="1" showInputMessage="1" showErrorMessage="1" xr:uid="{861FBD7A-0380-45A8-94F8-0FD7F46D4B41}">
          <x14:formula1>
            <xm:f>Tablas!$L$2:$L$9</xm:f>
          </x14:formula1>
          <xm:sqref>C7:E7</xm:sqref>
        </x14:dataValidation>
        <x14:dataValidation type="list" allowBlank="1" showInputMessage="1" showErrorMessage="1" xr:uid="{F77A648B-2A9D-46D7-B92B-6AAD51779F5D}">
          <x14:formula1>
            <xm:f>Tablas!$K$2:$K$3</xm:f>
          </x14:formula1>
          <xm:sqref>H6:J6</xm:sqref>
        </x14:dataValidation>
        <x14:dataValidation type="list" allowBlank="1" showInputMessage="1" showErrorMessage="1" xr:uid="{7797CFCA-EC79-47F9-96AB-2BDC1EAD7587}">
          <x14:formula1>
            <xm:f>Tablas!$J$2:$J$7</xm:f>
          </x14:formula1>
          <xm:sqref>C6:E6</xm:sqref>
        </x14:dataValidation>
        <x14:dataValidation type="list" allowBlank="1" showInputMessage="1" showErrorMessage="1" xr:uid="{3363CB86-8DA7-48AA-90D3-58D910FAAD79}">
          <x14:formula1>
            <xm:f>Tablas!$I$2:$I$5</xm:f>
          </x14:formula1>
          <xm:sqref>E4:J4</xm:sqref>
        </x14:dataValidation>
        <x14:dataValidation type="list" allowBlank="1" showInputMessage="1" showErrorMessage="1" xr:uid="{F2D90CDE-0C77-4BDD-991C-225F8560185F}">
          <x14:formula1>
            <xm:f>Tablas!$G$2:$G$3</xm:f>
          </x14:formula1>
          <xm:sqref>J2</xm:sqref>
        </x14:dataValidation>
        <x14:dataValidation type="list" allowBlank="1" showInputMessage="1" showErrorMessage="1" xr:uid="{F1B0B5EE-F347-489B-BA12-DFA9C7E8D80A}">
          <x14:formula1>
            <xm:f>Tablas!$C$2</xm:f>
          </x14:formula1>
          <xm:sqref>H35:I35 H39:I41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6C38B-BE9D-4133-A834-0DEC8F064039}">
  <sheetPr>
    <pageSetUpPr fitToPage="1"/>
  </sheetPr>
  <dimension ref="A1:J45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67" t="s">
        <v>137</v>
      </c>
      <c r="B1" s="168"/>
      <c r="C1" s="168"/>
      <c r="D1" s="168"/>
      <c r="E1" s="168"/>
      <c r="F1" s="168"/>
      <c r="G1" s="168"/>
      <c r="H1" s="168"/>
      <c r="I1" s="168"/>
      <c r="J1" s="169"/>
    </row>
    <row r="2" spans="1:10" x14ac:dyDescent="0.25">
      <c r="A2" s="176" t="s">
        <v>66</v>
      </c>
      <c r="B2" s="171"/>
      <c r="C2" s="170"/>
      <c r="D2" s="170"/>
      <c r="E2" s="170"/>
      <c r="F2" s="42" t="s">
        <v>67</v>
      </c>
      <c r="G2" s="160"/>
      <c r="H2" s="160"/>
      <c r="I2" s="42" t="s">
        <v>68</v>
      </c>
      <c r="J2" s="45"/>
    </row>
    <row r="3" spans="1:10" x14ac:dyDescent="0.25">
      <c r="A3" s="176" t="s">
        <v>69</v>
      </c>
      <c r="B3" s="171"/>
      <c r="C3" s="62"/>
      <c r="D3" s="62"/>
      <c r="E3" s="62"/>
      <c r="F3" s="171" t="s">
        <v>105</v>
      </c>
      <c r="G3" s="171"/>
      <c r="H3" s="62"/>
      <c r="I3" s="62"/>
      <c r="J3" s="64"/>
    </row>
    <row r="4" spans="1:10" x14ac:dyDescent="0.25">
      <c r="A4" s="176" t="s">
        <v>70</v>
      </c>
      <c r="B4" s="171"/>
      <c r="C4" s="171"/>
      <c r="D4" s="171"/>
      <c r="E4" s="62"/>
      <c r="F4" s="62"/>
      <c r="G4" s="62"/>
      <c r="H4" s="62"/>
      <c r="I4" s="62"/>
      <c r="J4" s="64"/>
    </row>
    <row r="5" spans="1:10" x14ac:dyDescent="0.25">
      <c r="A5" s="176" t="s">
        <v>71</v>
      </c>
      <c r="B5" s="171"/>
      <c r="C5" s="171"/>
      <c r="D5" s="171"/>
      <c r="E5" s="62"/>
      <c r="F5" s="62"/>
      <c r="G5" s="62"/>
      <c r="H5" s="62"/>
      <c r="I5" s="62"/>
      <c r="J5" s="64"/>
    </row>
    <row r="6" spans="1:10" x14ac:dyDescent="0.25">
      <c r="A6" s="176" t="s">
        <v>72</v>
      </c>
      <c r="B6" s="171"/>
      <c r="C6" s="170"/>
      <c r="D6" s="170"/>
      <c r="E6" s="170"/>
      <c r="F6" s="171" t="s">
        <v>73</v>
      </c>
      <c r="G6" s="171"/>
      <c r="H6" s="170"/>
      <c r="I6" s="170"/>
      <c r="J6" s="172"/>
    </row>
    <row r="7" spans="1:10" x14ac:dyDescent="0.25">
      <c r="A7" s="176" t="s">
        <v>61</v>
      </c>
      <c r="B7" s="171"/>
      <c r="C7" s="170"/>
      <c r="D7" s="170"/>
      <c r="E7" s="170"/>
      <c r="F7" s="171" t="s">
        <v>105</v>
      </c>
      <c r="G7" s="171"/>
      <c r="H7" s="62"/>
      <c r="I7" s="62"/>
      <c r="J7" s="64"/>
    </row>
    <row r="8" spans="1:10" ht="15.75" thickBot="1" x14ac:dyDescent="0.3">
      <c r="A8" s="161" t="s">
        <v>136</v>
      </c>
      <c r="B8" s="162"/>
      <c r="C8" s="163"/>
      <c r="D8" s="163"/>
      <c r="E8" s="163"/>
      <c r="F8" s="164"/>
      <c r="G8" s="165"/>
      <c r="H8" s="165"/>
      <c r="I8" s="165"/>
      <c r="J8" s="166"/>
    </row>
    <row r="9" spans="1:10" ht="20.100000000000001" customHeight="1" thickBot="1" x14ac:dyDescent="0.3">
      <c r="A9" s="173" t="s">
        <v>74</v>
      </c>
      <c r="B9" s="174"/>
      <c r="C9" s="174"/>
      <c r="D9" s="174"/>
      <c r="E9" s="174"/>
      <c r="F9" s="174"/>
      <c r="G9" s="174"/>
      <c r="H9" s="174"/>
      <c r="I9" s="174"/>
      <c r="J9" s="175"/>
    </row>
    <row r="10" spans="1:10" ht="20.100000000000001" customHeight="1" x14ac:dyDescent="0.25">
      <c r="A10" s="124" t="s">
        <v>152</v>
      </c>
      <c r="B10" s="125"/>
      <c r="C10" s="125"/>
      <c r="D10" s="125"/>
      <c r="E10" s="125"/>
      <c r="F10" s="125"/>
      <c r="G10" s="125"/>
      <c r="H10" s="126" t="str">
        <f>+IF(AND(J12="No aplica",J13="No aplica"),"No aplica",IF(OR(J12="",J13=""),"Valide todas las variables",IF(OR(J12="No",J13="No"),"No cumple","Cumple")))</f>
        <v>Valide todas las variables</v>
      </c>
      <c r="I10" s="126"/>
      <c r="J10" s="127"/>
    </row>
    <row r="11" spans="1:10" ht="39.950000000000003" customHeight="1" x14ac:dyDescent="0.25">
      <c r="A11" s="143" t="s">
        <v>77</v>
      </c>
      <c r="B11" s="144"/>
      <c r="C11" s="144"/>
      <c r="D11" s="144"/>
      <c r="E11" s="144"/>
      <c r="F11" s="144"/>
      <c r="G11" s="144"/>
      <c r="H11" s="144"/>
      <c r="I11" s="145"/>
      <c r="J11" s="43" t="s">
        <v>107</v>
      </c>
    </row>
    <row r="12" spans="1:10" ht="30" customHeight="1" x14ac:dyDescent="0.25">
      <c r="A12" s="153" t="s">
        <v>157</v>
      </c>
      <c r="B12" s="154"/>
      <c r="C12" s="154"/>
      <c r="D12" s="154"/>
      <c r="E12" s="154"/>
      <c r="F12" s="154"/>
      <c r="G12" s="155"/>
      <c r="H12" s="156" t="s">
        <v>156</v>
      </c>
      <c r="I12" s="157"/>
      <c r="J12" s="45"/>
    </row>
    <row r="13" spans="1:10" ht="30" customHeight="1" thickBot="1" x14ac:dyDescent="0.3">
      <c r="A13" s="153" t="s">
        <v>158</v>
      </c>
      <c r="B13" s="154"/>
      <c r="C13" s="154"/>
      <c r="D13" s="154"/>
      <c r="E13" s="154"/>
      <c r="F13" s="154"/>
      <c r="G13" s="155"/>
      <c r="H13" s="158"/>
      <c r="I13" s="159"/>
      <c r="J13" s="60"/>
    </row>
    <row r="14" spans="1:10" ht="20.100000000000001" customHeight="1" x14ac:dyDescent="0.25">
      <c r="A14" s="124" t="s">
        <v>161</v>
      </c>
      <c r="B14" s="125"/>
      <c r="C14" s="125"/>
      <c r="D14" s="125"/>
      <c r="E14" s="125"/>
      <c r="F14" s="125"/>
      <c r="G14" s="125"/>
      <c r="H14" s="126" t="str">
        <f>+IF(AND(J16="No aplica",J17="No aplica",J18="No aplica",J19="No aplica",J20="No aplica",J21="No aplica",J22="No aplica",J23="No aplica",J24="No aplica",J25="No aplica",J26="No aplica",J27="No aplica",J28="No aplica",J29="No aplica",J30="No aplica",J31="No aplica"),"No aplica",IF(OR(J16="",J17="",J18="",J19="",J20="",J21="",J22="",J23="",J24="",J25="",J26="",J27="",J28="",J29="",J30="",J31=""),"Valide todas las variables",IF(OR(J16="No",J17="No",J18="No",J19="No",J20="No",J21="No",J22="No",J23="No",J24="No",J25="No",J26="No",J27="No",J28="No",J29="No",J30="No",J31="No"),"No cumple","Cumple")))</f>
        <v>Valide todas las variables</v>
      </c>
      <c r="I14" s="126"/>
      <c r="J14" s="127"/>
    </row>
    <row r="15" spans="1:10" ht="39.950000000000003" customHeight="1" x14ac:dyDescent="0.25">
      <c r="A15" s="128" t="s">
        <v>144</v>
      </c>
      <c r="B15" s="129"/>
      <c r="C15" s="129"/>
      <c r="D15" s="129"/>
      <c r="E15" s="129"/>
      <c r="F15" s="129"/>
      <c r="G15" s="129"/>
      <c r="H15" s="129"/>
      <c r="I15" s="129"/>
      <c r="J15" s="43" t="s">
        <v>107</v>
      </c>
    </row>
    <row r="16" spans="1:10" ht="45" customHeight="1" x14ac:dyDescent="0.25">
      <c r="A16" s="122" t="s">
        <v>162</v>
      </c>
      <c r="B16" s="123"/>
      <c r="C16" s="123"/>
      <c r="D16" s="123"/>
      <c r="E16" s="123"/>
      <c r="F16" s="123"/>
      <c r="G16" s="123"/>
      <c r="H16" s="123"/>
      <c r="I16" s="61" t="s">
        <v>177</v>
      </c>
      <c r="J16" s="45"/>
    </row>
    <row r="17" spans="1:10" ht="30" customHeight="1" x14ac:dyDescent="0.25">
      <c r="A17" s="122" t="s">
        <v>163</v>
      </c>
      <c r="B17" s="123"/>
      <c r="C17" s="123"/>
      <c r="D17" s="123"/>
      <c r="E17" s="123"/>
      <c r="F17" s="123"/>
      <c r="G17" s="123"/>
      <c r="H17" s="123"/>
      <c r="I17" s="61" t="s">
        <v>178</v>
      </c>
      <c r="J17" s="45"/>
    </row>
    <row r="18" spans="1:10" ht="30" customHeight="1" x14ac:dyDescent="0.25">
      <c r="A18" s="122" t="s">
        <v>164</v>
      </c>
      <c r="B18" s="123"/>
      <c r="C18" s="123"/>
      <c r="D18" s="123"/>
      <c r="E18" s="123"/>
      <c r="F18" s="123"/>
      <c r="G18" s="123"/>
      <c r="H18" s="123"/>
      <c r="I18" s="61" t="s">
        <v>179</v>
      </c>
      <c r="J18" s="45"/>
    </row>
    <row r="19" spans="1:10" ht="30" customHeight="1" x14ac:dyDescent="0.25">
      <c r="A19" s="122" t="s">
        <v>165</v>
      </c>
      <c r="B19" s="123"/>
      <c r="C19" s="123"/>
      <c r="D19" s="123"/>
      <c r="E19" s="123"/>
      <c r="F19" s="123"/>
      <c r="G19" s="123"/>
      <c r="H19" s="123"/>
      <c r="I19" s="61" t="s">
        <v>179</v>
      </c>
      <c r="J19" s="45"/>
    </row>
    <row r="20" spans="1:10" ht="30" customHeight="1" x14ac:dyDescent="0.25">
      <c r="A20" s="122" t="s">
        <v>166</v>
      </c>
      <c r="B20" s="123"/>
      <c r="C20" s="123"/>
      <c r="D20" s="123"/>
      <c r="E20" s="123"/>
      <c r="F20" s="123"/>
      <c r="G20" s="123"/>
      <c r="H20" s="123"/>
      <c r="I20" s="61" t="s">
        <v>179</v>
      </c>
      <c r="J20" s="45"/>
    </row>
    <row r="21" spans="1:10" ht="30" customHeight="1" x14ac:dyDescent="0.25">
      <c r="A21" s="122" t="s">
        <v>167</v>
      </c>
      <c r="B21" s="123"/>
      <c r="C21" s="123"/>
      <c r="D21" s="123"/>
      <c r="E21" s="123"/>
      <c r="F21" s="123"/>
      <c r="G21" s="123"/>
      <c r="H21" s="123"/>
      <c r="I21" s="61" t="s">
        <v>180</v>
      </c>
      <c r="J21" s="45"/>
    </row>
    <row r="22" spans="1:10" ht="30" customHeight="1" x14ac:dyDescent="0.25">
      <c r="A22" s="122" t="s">
        <v>168</v>
      </c>
      <c r="B22" s="123"/>
      <c r="C22" s="123"/>
      <c r="D22" s="123"/>
      <c r="E22" s="123"/>
      <c r="F22" s="123"/>
      <c r="G22" s="123"/>
      <c r="H22" s="123"/>
      <c r="I22" s="61" t="s">
        <v>181</v>
      </c>
      <c r="J22" s="45"/>
    </row>
    <row r="23" spans="1:10" ht="30" customHeight="1" x14ac:dyDescent="0.25">
      <c r="A23" s="122" t="s">
        <v>169</v>
      </c>
      <c r="B23" s="123"/>
      <c r="C23" s="123"/>
      <c r="D23" s="123"/>
      <c r="E23" s="123"/>
      <c r="F23" s="123"/>
      <c r="G23" s="123"/>
      <c r="H23" s="123"/>
      <c r="I23" s="61" t="s">
        <v>179</v>
      </c>
      <c r="J23" s="45"/>
    </row>
    <row r="24" spans="1:10" ht="30" customHeight="1" x14ac:dyDescent="0.25">
      <c r="A24" s="122" t="s">
        <v>170</v>
      </c>
      <c r="B24" s="123"/>
      <c r="C24" s="123"/>
      <c r="D24" s="123"/>
      <c r="E24" s="123"/>
      <c r="F24" s="123"/>
      <c r="G24" s="123"/>
      <c r="H24" s="123"/>
      <c r="I24" s="61" t="s">
        <v>179</v>
      </c>
      <c r="J24" s="45"/>
    </row>
    <row r="25" spans="1:10" ht="30" customHeight="1" x14ac:dyDescent="0.25">
      <c r="A25" s="122" t="s">
        <v>171</v>
      </c>
      <c r="B25" s="123"/>
      <c r="C25" s="123"/>
      <c r="D25" s="123"/>
      <c r="E25" s="123"/>
      <c r="F25" s="123"/>
      <c r="G25" s="123"/>
      <c r="H25" s="123"/>
      <c r="I25" s="61" t="s">
        <v>179</v>
      </c>
      <c r="J25" s="45"/>
    </row>
    <row r="26" spans="1:10" ht="30" customHeight="1" x14ac:dyDescent="0.25">
      <c r="A26" s="122" t="s">
        <v>172</v>
      </c>
      <c r="B26" s="123"/>
      <c r="C26" s="123"/>
      <c r="D26" s="123"/>
      <c r="E26" s="123"/>
      <c r="F26" s="123"/>
      <c r="G26" s="123"/>
      <c r="H26" s="123"/>
      <c r="I26" s="61" t="s">
        <v>179</v>
      </c>
      <c r="J26" s="45"/>
    </row>
    <row r="27" spans="1:10" ht="30" customHeight="1" x14ac:dyDescent="0.25">
      <c r="A27" s="122" t="s">
        <v>173</v>
      </c>
      <c r="B27" s="123"/>
      <c r="C27" s="123"/>
      <c r="D27" s="123"/>
      <c r="E27" s="123"/>
      <c r="F27" s="123"/>
      <c r="G27" s="123"/>
      <c r="H27" s="123"/>
      <c r="I27" s="61" t="s">
        <v>179</v>
      </c>
      <c r="J27" s="45"/>
    </row>
    <row r="28" spans="1:10" ht="30" customHeight="1" x14ac:dyDescent="0.25">
      <c r="A28" s="122" t="s">
        <v>174</v>
      </c>
      <c r="B28" s="123"/>
      <c r="C28" s="123"/>
      <c r="D28" s="123"/>
      <c r="E28" s="123"/>
      <c r="F28" s="123"/>
      <c r="G28" s="123"/>
      <c r="H28" s="123"/>
      <c r="I28" s="61" t="s">
        <v>182</v>
      </c>
      <c r="J28" s="45"/>
    </row>
    <row r="29" spans="1:10" ht="30" customHeight="1" x14ac:dyDescent="0.25">
      <c r="A29" s="122" t="s">
        <v>175</v>
      </c>
      <c r="B29" s="123"/>
      <c r="C29" s="123"/>
      <c r="D29" s="123"/>
      <c r="E29" s="123"/>
      <c r="F29" s="123"/>
      <c r="G29" s="123"/>
      <c r="H29" s="123"/>
      <c r="I29" s="61" t="s">
        <v>182</v>
      </c>
      <c r="J29" s="45"/>
    </row>
    <row r="30" spans="1:10" ht="30" customHeight="1" x14ac:dyDescent="0.25">
      <c r="A30" s="122" t="s">
        <v>176</v>
      </c>
      <c r="B30" s="123"/>
      <c r="C30" s="123"/>
      <c r="D30" s="123"/>
      <c r="E30" s="123"/>
      <c r="F30" s="123"/>
      <c r="G30" s="123"/>
      <c r="H30" s="123"/>
      <c r="I30" s="61" t="s">
        <v>182</v>
      </c>
      <c r="J30" s="60"/>
    </row>
    <row r="31" spans="1:10" ht="30" customHeight="1" thickBot="1" x14ac:dyDescent="0.3">
      <c r="A31" s="122" t="s">
        <v>159</v>
      </c>
      <c r="B31" s="123"/>
      <c r="C31" s="123"/>
      <c r="D31" s="123"/>
      <c r="E31" s="123"/>
      <c r="F31" s="123"/>
      <c r="G31" s="123"/>
      <c r="H31" s="123"/>
      <c r="I31" s="59" t="s">
        <v>183</v>
      </c>
      <c r="J31" s="41"/>
    </row>
    <row r="32" spans="1:10" ht="20.100000000000001" customHeight="1" x14ac:dyDescent="0.25">
      <c r="A32" s="139" t="s">
        <v>153</v>
      </c>
      <c r="B32" s="140"/>
      <c r="C32" s="140"/>
      <c r="D32" s="140"/>
      <c r="E32" s="140"/>
      <c r="F32" s="140"/>
      <c r="G32" s="140"/>
      <c r="H32" s="141" t="str">
        <f>+IF(AND(J34="No aplica",J35="No aplica"),"No aplica",IF(OR(J34="",J35=""),"Valide todas las variables",IF(OR(J34="No",J35="No"),"No cumple","Cumple")))</f>
        <v>Valide todas las variables</v>
      </c>
      <c r="I32" s="141"/>
      <c r="J32" s="142"/>
    </row>
    <row r="33" spans="1:10" ht="39.950000000000003" customHeight="1" x14ac:dyDescent="0.25">
      <c r="A33" s="143" t="s">
        <v>145</v>
      </c>
      <c r="B33" s="144"/>
      <c r="C33" s="144"/>
      <c r="D33" s="144"/>
      <c r="E33" s="144"/>
      <c r="F33" s="144"/>
      <c r="G33" s="144"/>
      <c r="H33" s="144"/>
      <c r="I33" s="145"/>
      <c r="J33" s="43" t="s">
        <v>107</v>
      </c>
    </row>
    <row r="34" spans="1:10" ht="30" customHeight="1" x14ac:dyDescent="0.25">
      <c r="A34" s="133" t="s">
        <v>184</v>
      </c>
      <c r="B34" s="134"/>
      <c r="C34" s="134"/>
      <c r="D34" s="134"/>
      <c r="E34" s="134"/>
      <c r="F34" s="134"/>
      <c r="G34" s="134"/>
      <c r="H34" s="134"/>
      <c r="I34" s="135"/>
      <c r="J34" s="45"/>
    </row>
    <row r="35" spans="1:10" ht="30" customHeight="1" thickBot="1" x14ac:dyDescent="0.3">
      <c r="A35" s="136" t="s">
        <v>185</v>
      </c>
      <c r="B35" s="137"/>
      <c r="C35" s="137"/>
      <c r="D35" s="137"/>
      <c r="E35" s="137"/>
      <c r="F35" s="137"/>
      <c r="G35" s="137"/>
      <c r="H35" s="137"/>
      <c r="I35" s="138"/>
      <c r="J35" s="41"/>
    </row>
    <row r="36" spans="1:10" ht="20.100000000000001" customHeight="1" x14ac:dyDescent="0.25">
      <c r="A36" s="81" t="s">
        <v>154</v>
      </c>
      <c r="B36" s="82"/>
      <c r="C36" s="82"/>
      <c r="D36" s="82"/>
      <c r="E36" s="82"/>
      <c r="F36" s="82"/>
      <c r="G36" s="152"/>
      <c r="H36" s="149" t="str">
        <f>+IF(AND(J38="No aplica",J39="No aplica",J40="No aplica",J41="No aplica"),"No aplica",IF(OR(J38="",J39="",J40="",J41=""),"Valide todas las variables",IF(OR(J38="No",J39="No",J40="No",J41="No"),"No cumple","Cumple")))</f>
        <v>Valide todas las variables</v>
      </c>
      <c r="I36" s="150"/>
      <c r="J36" s="151"/>
    </row>
    <row r="37" spans="1:10" ht="39.950000000000003" customHeight="1" x14ac:dyDescent="0.25">
      <c r="A37" s="143" t="s">
        <v>143</v>
      </c>
      <c r="B37" s="144"/>
      <c r="C37" s="144"/>
      <c r="D37" s="144"/>
      <c r="E37" s="144"/>
      <c r="F37" s="144"/>
      <c r="G37" s="144"/>
      <c r="H37" s="144"/>
      <c r="I37" s="145"/>
      <c r="J37" s="43" t="s">
        <v>107</v>
      </c>
    </row>
    <row r="38" spans="1:10" ht="30" customHeight="1" x14ac:dyDescent="0.25">
      <c r="A38" s="133" t="s">
        <v>146</v>
      </c>
      <c r="B38" s="134"/>
      <c r="C38" s="134"/>
      <c r="D38" s="134"/>
      <c r="E38" s="134"/>
      <c r="F38" s="134"/>
      <c r="G38" s="134"/>
      <c r="H38" s="134"/>
      <c r="I38" s="135"/>
      <c r="J38" s="45"/>
    </row>
    <row r="39" spans="1:10" ht="30" customHeight="1" x14ac:dyDescent="0.25">
      <c r="A39" s="133" t="s">
        <v>147</v>
      </c>
      <c r="B39" s="134"/>
      <c r="C39" s="134"/>
      <c r="D39" s="134"/>
      <c r="E39" s="134"/>
      <c r="F39" s="134"/>
      <c r="G39" s="134"/>
      <c r="H39" s="134"/>
      <c r="I39" s="135"/>
      <c r="J39" s="45"/>
    </row>
    <row r="40" spans="1:10" ht="30" customHeight="1" x14ac:dyDescent="0.25">
      <c r="A40" s="133" t="s">
        <v>148</v>
      </c>
      <c r="B40" s="134"/>
      <c r="C40" s="134"/>
      <c r="D40" s="134"/>
      <c r="E40" s="134"/>
      <c r="F40" s="134"/>
      <c r="G40" s="134"/>
      <c r="H40" s="134"/>
      <c r="I40" s="135"/>
      <c r="J40" s="45"/>
    </row>
    <row r="41" spans="1:10" ht="30" customHeight="1" thickBot="1" x14ac:dyDescent="0.3">
      <c r="A41" s="136" t="s">
        <v>149</v>
      </c>
      <c r="B41" s="137"/>
      <c r="C41" s="137"/>
      <c r="D41" s="137"/>
      <c r="E41" s="137"/>
      <c r="F41" s="137"/>
      <c r="G41" s="137"/>
      <c r="H41" s="137"/>
      <c r="I41" s="138"/>
      <c r="J41" s="41"/>
    </row>
    <row r="42" spans="1:10" ht="50.1" customHeight="1" x14ac:dyDescent="0.25">
      <c r="A42" s="130" t="s">
        <v>150</v>
      </c>
      <c r="B42" s="131"/>
      <c r="C42" s="131"/>
      <c r="D42" s="131"/>
      <c r="E42" s="131"/>
      <c r="F42" s="131"/>
      <c r="G42" s="131"/>
      <c r="H42" s="131"/>
      <c r="I42" s="131"/>
      <c r="J42" s="132"/>
    </row>
    <row r="43" spans="1:10" ht="200.1" customHeight="1" thickBot="1" x14ac:dyDescent="0.3">
      <c r="A43" s="146"/>
      <c r="B43" s="147"/>
      <c r="C43" s="147"/>
      <c r="D43" s="147"/>
      <c r="E43" s="147"/>
      <c r="F43" s="147"/>
      <c r="G43" s="147"/>
      <c r="H43" s="147"/>
      <c r="I43" s="147"/>
      <c r="J43" s="148"/>
    </row>
    <row r="44" spans="1:10" ht="50.1" customHeight="1" x14ac:dyDescent="0.25">
      <c r="A44" s="130" t="s">
        <v>78</v>
      </c>
      <c r="B44" s="131"/>
      <c r="C44" s="131"/>
      <c r="D44" s="131"/>
      <c r="E44" s="131"/>
      <c r="F44" s="131"/>
      <c r="G44" s="131"/>
      <c r="H44" s="131"/>
      <c r="I44" s="131"/>
      <c r="J44" s="132"/>
    </row>
    <row r="45" spans="1:10" ht="200.1" customHeight="1" thickBot="1" x14ac:dyDescent="0.3">
      <c r="A45" s="146"/>
      <c r="B45" s="147"/>
      <c r="C45" s="147"/>
      <c r="D45" s="147"/>
      <c r="E45" s="147"/>
      <c r="F45" s="147"/>
      <c r="G45" s="147"/>
      <c r="H45" s="147"/>
      <c r="I45" s="147"/>
      <c r="J45" s="148"/>
    </row>
  </sheetData>
  <sheetProtection algorithmName="SHA-512" hashValue="wNGQnfq9YrGnOrgJ6Uzq0+hC+j6RC2RmTyzElCRhtZDxrkMm/Jdt4paaX6aAHGnH+DEfWZp0YIYsfafAvJ44oQ==" saltValue="O9k46K9ncFlYv5WVcEokYQ==" spinCount="100000" sheet="1" objects="1" scenarios="1"/>
  <mergeCells count="65">
    <mergeCell ref="A41:I41"/>
    <mergeCell ref="A42:J42"/>
    <mergeCell ref="A43:J43"/>
    <mergeCell ref="A44:J44"/>
    <mergeCell ref="A45:J45"/>
    <mergeCell ref="A40:I40"/>
    <mergeCell ref="A31:H31"/>
    <mergeCell ref="A32:G32"/>
    <mergeCell ref="H32:J32"/>
    <mergeCell ref="A33:I33"/>
    <mergeCell ref="A34:I34"/>
    <mergeCell ref="A35:I35"/>
    <mergeCell ref="A36:G36"/>
    <mergeCell ref="H36:J36"/>
    <mergeCell ref="A37:I37"/>
    <mergeCell ref="A38:I38"/>
    <mergeCell ref="A39:I39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34:J35 J38:J41">
    <cfRule type="containsBlanks" dxfId="106" priority="17">
      <formula>LEN(TRIM(C2))=0</formula>
    </cfRule>
  </conditionalFormatting>
  <conditionalFormatting sqref="C6:C8">
    <cfRule type="containsBlanks" dxfId="105" priority="1">
      <formula>LEN(TRIM(C6))=0</formula>
    </cfRule>
  </conditionalFormatting>
  <conditionalFormatting sqref="E4:E5">
    <cfRule type="containsBlanks" dxfId="104" priority="12">
      <formula>LEN(TRIM(E4))=0</formula>
    </cfRule>
  </conditionalFormatting>
  <conditionalFormatting sqref="G2">
    <cfRule type="containsBlanks" dxfId="103" priority="14">
      <formula>LEN(TRIM(G2))=0</formula>
    </cfRule>
  </conditionalFormatting>
  <conditionalFormatting sqref="H3">
    <cfRule type="containsBlanks" dxfId="102" priority="15">
      <formula>LEN(TRIM(H3))=0</formula>
    </cfRule>
  </conditionalFormatting>
  <conditionalFormatting sqref="H6:H7">
    <cfRule type="containsBlanks" dxfId="101" priority="13">
      <formula>LEN(TRIM(H6))=0</formula>
    </cfRule>
  </conditionalFormatting>
  <conditionalFormatting sqref="H10">
    <cfRule type="containsText" dxfId="100" priority="8" operator="containsText" text="No cumple">
      <formula>NOT(ISERROR(SEARCH("No cumple",H10)))</formula>
    </cfRule>
    <cfRule type="containsText" dxfId="99" priority="9" operator="containsText" text="Cumple">
      <formula>NOT(ISERROR(SEARCH("Cumple",H10)))</formula>
    </cfRule>
  </conditionalFormatting>
  <conditionalFormatting sqref="H14">
    <cfRule type="containsText" dxfId="98" priority="6" operator="containsText" text="No cumple">
      <formula>NOT(ISERROR(SEARCH("No cumple",H14)))</formula>
    </cfRule>
    <cfRule type="containsText" dxfId="97" priority="7" operator="containsText" text="Cumple">
      <formula>NOT(ISERROR(SEARCH("Cumple",H14)))</formula>
    </cfRule>
  </conditionalFormatting>
  <conditionalFormatting sqref="H32">
    <cfRule type="containsText" dxfId="96" priority="4" operator="containsText" text="No cumple">
      <formula>NOT(ISERROR(SEARCH("No cumple",H32)))</formula>
    </cfRule>
    <cfRule type="containsText" dxfId="95" priority="5" operator="containsText" text="Cumple">
      <formula>NOT(ISERROR(SEARCH("Cumple",H32)))</formula>
    </cfRule>
  </conditionalFormatting>
  <conditionalFormatting sqref="H36">
    <cfRule type="containsText" dxfId="94" priority="2" operator="containsText" text="No cumple">
      <formula>NOT(ISERROR(SEARCH("No cumple",H36)))</formula>
    </cfRule>
    <cfRule type="containsText" dxfId="93" priority="3" operator="containsText" text="Cumple">
      <formula>NOT(ISERROR(SEARCH("Cumple",H36)))</formula>
    </cfRule>
  </conditionalFormatting>
  <conditionalFormatting sqref="J2">
    <cfRule type="containsBlanks" dxfId="92" priority="16">
      <formula>LEN(TRIM(J2))=0</formula>
    </cfRule>
  </conditionalFormatting>
  <conditionalFormatting sqref="J12:J13">
    <cfRule type="containsBlanks" dxfId="91" priority="11">
      <formula>LEN(TRIM(J12))=0</formula>
    </cfRule>
  </conditionalFormatting>
  <conditionalFormatting sqref="J16:J31">
    <cfRule type="containsBlanks" dxfId="90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LIBERTAD ASISTIDA/VIGILADA SRPA&amp;R&amp;"Arial,Normal"&amp;10F1.A49.G27.P 
Versión 1 
Página &amp;P de &amp;N 
21/05/2024 
Clasificación de la Información 
Clasificada</oddHeader>
    <oddFooter>&amp;C&amp;G</oddFooter>
  </headerFooter>
  <rowBreaks count="2" manualBreakCount="2">
    <brk id="9" max="16383" man="1"/>
    <brk id="4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5D80BB6-E314-432C-A959-F07018F29BFE}">
          <x14:formula1>
            <xm:f>Tablas!$E$2:$E$4</xm:f>
          </x14:formula1>
          <xm:sqref>J12:J13 J16:J31 J34:J35 J38:J41</xm:sqref>
        </x14:dataValidation>
        <x14:dataValidation type="list" allowBlank="1" showInputMessage="1" showErrorMessage="1" xr:uid="{6ADBF445-7E2C-48B9-90CF-1B00FA7E2A26}">
          <x14:formula1>
            <xm:f>Tablas!$H$2:$H$6</xm:f>
          </x14:formula1>
          <xm:sqref>C3:E3</xm:sqref>
        </x14:dataValidation>
        <x14:dataValidation type="list" allowBlank="1" showInputMessage="1" showErrorMessage="1" xr:uid="{5A4B2B55-4534-4F70-AB62-FE9F8CBCCB21}">
          <x14:formula1>
            <xm:f>Tablas!$L$2:$L$9</xm:f>
          </x14:formula1>
          <xm:sqref>C7:E7</xm:sqref>
        </x14:dataValidation>
        <x14:dataValidation type="list" allowBlank="1" showInputMessage="1" showErrorMessage="1" xr:uid="{269AC120-174B-4440-BE64-9EC969CCAD7E}">
          <x14:formula1>
            <xm:f>Tablas!$K$2:$K$3</xm:f>
          </x14:formula1>
          <xm:sqref>H6:J6</xm:sqref>
        </x14:dataValidation>
        <x14:dataValidation type="list" allowBlank="1" showInputMessage="1" showErrorMessage="1" xr:uid="{BA480621-A5BE-4C88-A320-0446999FEDCD}">
          <x14:formula1>
            <xm:f>Tablas!$J$2:$J$7</xm:f>
          </x14:formula1>
          <xm:sqref>C6:E6</xm:sqref>
        </x14:dataValidation>
        <x14:dataValidation type="list" allowBlank="1" showInputMessage="1" showErrorMessage="1" xr:uid="{7873FEED-7FC5-4781-845F-0C51276401D7}">
          <x14:formula1>
            <xm:f>Tablas!$I$2:$I$5</xm:f>
          </x14:formula1>
          <xm:sqref>E4:J4</xm:sqref>
        </x14:dataValidation>
        <x14:dataValidation type="list" allowBlank="1" showInputMessage="1" showErrorMessage="1" xr:uid="{E8AED828-8A4B-4A46-A9D7-E3D246533132}">
          <x14:formula1>
            <xm:f>Tablas!$G$2:$G$3</xm:f>
          </x14:formula1>
          <xm:sqref>J2</xm:sqref>
        </x14:dataValidation>
        <x14:dataValidation type="list" allowBlank="1" showInputMessage="1" showErrorMessage="1" xr:uid="{5C5D82A9-3B07-47C8-AA16-E77E2E0A6CCC}">
          <x14:formula1>
            <xm:f>Tablas!$C$2</xm:f>
          </x14:formula1>
          <xm:sqref>H35:I35 H39:I41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932FC-395B-4BFD-89D2-583F74441ADA}">
  <sheetPr>
    <pageSetUpPr fitToPage="1"/>
  </sheetPr>
  <dimension ref="A1:J45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67" t="s">
        <v>137</v>
      </c>
      <c r="B1" s="168"/>
      <c r="C1" s="168"/>
      <c r="D1" s="168"/>
      <c r="E1" s="168"/>
      <c r="F1" s="168"/>
      <c r="G1" s="168"/>
      <c r="H1" s="168"/>
      <c r="I1" s="168"/>
      <c r="J1" s="169"/>
    </row>
    <row r="2" spans="1:10" x14ac:dyDescent="0.25">
      <c r="A2" s="176" t="s">
        <v>66</v>
      </c>
      <c r="B2" s="171"/>
      <c r="C2" s="170"/>
      <c r="D2" s="170"/>
      <c r="E2" s="170"/>
      <c r="F2" s="42" t="s">
        <v>67</v>
      </c>
      <c r="G2" s="160"/>
      <c r="H2" s="160"/>
      <c r="I2" s="42" t="s">
        <v>68</v>
      </c>
      <c r="J2" s="45"/>
    </row>
    <row r="3" spans="1:10" x14ac:dyDescent="0.25">
      <c r="A3" s="176" t="s">
        <v>69</v>
      </c>
      <c r="B3" s="171"/>
      <c r="C3" s="62"/>
      <c r="D3" s="62"/>
      <c r="E3" s="62"/>
      <c r="F3" s="171" t="s">
        <v>105</v>
      </c>
      <c r="G3" s="171"/>
      <c r="H3" s="62"/>
      <c r="I3" s="62"/>
      <c r="J3" s="64"/>
    </row>
    <row r="4" spans="1:10" x14ac:dyDescent="0.25">
      <c r="A4" s="176" t="s">
        <v>70</v>
      </c>
      <c r="B4" s="171"/>
      <c r="C4" s="171"/>
      <c r="D4" s="171"/>
      <c r="E4" s="62"/>
      <c r="F4" s="62"/>
      <c r="G4" s="62"/>
      <c r="H4" s="62"/>
      <c r="I4" s="62"/>
      <c r="J4" s="64"/>
    </row>
    <row r="5" spans="1:10" x14ac:dyDescent="0.25">
      <c r="A5" s="176" t="s">
        <v>71</v>
      </c>
      <c r="B5" s="171"/>
      <c r="C5" s="171"/>
      <c r="D5" s="171"/>
      <c r="E5" s="62"/>
      <c r="F5" s="62"/>
      <c r="G5" s="62"/>
      <c r="H5" s="62"/>
      <c r="I5" s="62"/>
      <c r="J5" s="64"/>
    </row>
    <row r="6" spans="1:10" x14ac:dyDescent="0.25">
      <c r="A6" s="176" t="s">
        <v>72</v>
      </c>
      <c r="B6" s="171"/>
      <c r="C6" s="170"/>
      <c r="D6" s="170"/>
      <c r="E6" s="170"/>
      <c r="F6" s="171" t="s">
        <v>73</v>
      </c>
      <c r="G6" s="171"/>
      <c r="H6" s="170"/>
      <c r="I6" s="170"/>
      <c r="J6" s="172"/>
    </row>
    <row r="7" spans="1:10" x14ac:dyDescent="0.25">
      <c r="A7" s="176" t="s">
        <v>61</v>
      </c>
      <c r="B7" s="171"/>
      <c r="C7" s="170"/>
      <c r="D7" s="170"/>
      <c r="E7" s="170"/>
      <c r="F7" s="171" t="s">
        <v>105</v>
      </c>
      <c r="G7" s="171"/>
      <c r="H7" s="62"/>
      <c r="I7" s="62"/>
      <c r="J7" s="64"/>
    </row>
    <row r="8" spans="1:10" ht="15.75" thickBot="1" x14ac:dyDescent="0.3">
      <c r="A8" s="161" t="s">
        <v>136</v>
      </c>
      <c r="B8" s="162"/>
      <c r="C8" s="163"/>
      <c r="D8" s="163"/>
      <c r="E8" s="163"/>
      <c r="F8" s="164"/>
      <c r="G8" s="165"/>
      <c r="H8" s="165"/>
      <c r="I8" s="165"/>
      <c r="J8" s="166"/>
    </row>
    <row r="9" spans="1:10" ht="20.100000000000001" customHeight="1" thickBot="1" x14ac:dyDescent="0.3">
      <c r="A9" s="173" t="s">
        <v>74</v>
      </c>
      <c r="B9" s="174"/>
      <c r="C9" s="174"/>
      <c r="D9" s="174"/>
      <c r="E9" s="174"/>
      <c r="F9" s="174"/>
      <c r="G9" s="174"/>
      <c r="H9" s="174"/>
      <c r="I9" s="174"/>
      <c r="J9" s="175"/>
    </row>
    <row r="10" spans="1:10" ht="20.100000000000001" customHeight="1" x14ac:dyDescent="0.25">
      <c r="A10" s="124" t="s">
        <v>152</v>
      </c>
      <c r="B10" s="125"/>
      <c r="C10" s="125"/>
      <c r="D10" s="125"/>
      <c r="E10" s="125"/>
      <c r="F10" s="125"/>
      <c r="G10" s="125"/>
      <c r="H10" s="126" t="str">
        <f>+IF(AND(J12="No aplica",J13="No aplica"),"No aplica",IF(OR(J12="",J13=""),"Valide todas las variables",IF(OR(J12="No",J13="No"),"No cumple","Cumple")))</f>
        <v>Valide todas las variables</v>
      </c>
      <c r="I10" s="126"/>
      <c r="J10" s="127"/>
    </row>
    <row r="11" spans="1:10" ht="39.950000000000003" customHeight="1" x14ac:dyDescent="0.25">
      <c r="A11" s="143" t="s">
        <v>77</v>
      </c>
      <c r="B11" s="144"/>
      <c r="C11" s="144"/>
      <c r="D11" s="144"/>
      <c r="E11" s="144"/>
      <c r="F11" s="144"/>
      <c r="G11" s="144"/>
      <c r="H11" s="144"/>
      <c r="I11" s="145"/>
      <c r="J11" s="43" t="s">
        <v>107</v>
      </c>
    </row>
    <row r="12" spans="1:10" ht="30" customHeight="1" x14ac:dyDescent="0.25">
      <c r="A12" s="153" t="s">
        <v>157</v>
      </c>
      <c r="B12" s="154"/>
      <c r="C12" s="154"/>
      <c r="D12" s="154"/>
      <c r="E12" s="154"/>
      <c r="F12" s="154"/>
      <c r="G12" s="155"/>
      <c r="H12" s="156" t="s">
        <v>156</v>
      </c>
      <c r="I12" s="157"/>
      <c r="J12" s="45"/>
    </row>
    <row r="13" spans="1:10" ht="30" customHeight="1" thickBot="1" x14ac:dyDescent="0.3">
      <c r="A13" s="153" t="s">
        <v>158</v>
      </c>
      <c r="B13" s="154"/>
      <c r="C13" s="154"/>
      <c r="D13" s="154"/>
      <c r="E13" s="154"/>
      <c r="F13" s="154"/>
      <c r="G13" s="155"/>
      <c r="H13" s="158"/>
      <c r="I13" s="159"/>
      <c r="J13" s="60"/>
    </row>
    <row r="14" spans="1:10" ht="20.100000000000001" customHeight="1" x14ac:dyDescent="0.25">
      <c r="A14" s="124" t="s">
        <v>161</v>
      </c>
      <c r="B14" s="125"/>
      <c r="C14" s="125"/>
      <c r="D14" s="125"/>
      <c r="E14" s="125"/>
      <c r="F14" s="125"/>
      <c r="G14" s="125"/>
      <c r="H14" s="126" t="str">
        <f>+IF(AND(J16="No aplica",J17="No aplica",J18="No aplica",J19="No aplica",J20="No aplica",J21="No aplica",J22="No aplica",J23="No aplica",J24="No aplica",J25="No aplica",J26="No aplica",J27="No aplica",J28="No aplica",J29="No aplica",J30="No aplica",J31="No aplica"),"No aplica",IF(OR(J16="",J17="",J18="",J19="",J20="",J21="",J22="",J23="",J24="",J25="",J26="",J27="",J28="",J29="",J30="",J31=""),"Valide todas las variables",IF(OR(J16="No",J17="No",J18="No",J19="No",J20="No",J21="No",J22="No",J23="No",J24="No",J25="No",J26="No",J27="No",J28="No",J29="No",J30="No",J31="No"),"No cumple","Cumple")))</f>
        <v>Valide todas las variables</v>
      </c>
      <c r="I14" s="126"/>
      <c r="J14" s="127"/>
    </row>
    <row r="15" spans="1:10" ht="39.950000000000003" customHeight="1" x14ac:dyDescent="0.25">
      <c r="A15" s="128" t="s">
        <v>144</v>
      </c>
      <c r="B15" s="129"/>
      <c r="C15" s="129"/>
      <c r="D15" s="129"/>
      <c r="E15" s="129"/>
      <c r="F15" s="129"/>
      <c r="G15" s="129"/>
      <c r="H15" s="129"/>
      <c r="I15" s="129"/>
      <c r="J15" s="43" t="s">
        <v>107</v>
      </c>
    </row>
    <row r="16" spans="1:10" ht="45" customHeight="1" x14ac:dyDescent="0.25">
      <c r="A16" s="122" t="s">
        <v>162</v>
      </c>
      <c r="B16" s="123"/>
      <c r="C16" s="123"/>
      <c r="D16" s="123"/>
      <c r="E16" s="123"/>
      <c r="F16" s="123"/>
      <c r="G16" s="123"/>
      <c r="H16" s="123"/>
      <c r="I16" s="61" t="s">
        <v>177</v>
      </c>
      <c r="J16" s="45"/>
    </row>
    <row r="17" spans="1:10" ht="30" customHeight="1" x14ac:dyDescent="0.25">
      <c r="A17" s="122" t="s">
        <v>163</v>
      </c>
      <c r="B17" s="123"/>
      <c r="C17" s="123"/>
      <c r="D17" s="123"/>
      <c r="E17" s="123"/>
      <c r="F17" s="123"/>
      <c r="G17" s="123"/>
      <c r="H17" s="123"/>
      <c r="I17" s="61" t="s">
        <v>178</v>
      </c>
      <c r="J17" s="45"/>
    </row>
    <row r="18" spans="1:10" ht="30" customHeight="1" x14ac:dyDescent="0.25">
      <c r="A18" s="122" t="s">
        <v>164</v>
      </c>
      <c r="B18" s="123"/>
      <c r="C18" s="123"/>
      <c r="D18" s="123"/>
      <c r="E18" s="123"/>
      <c r="F18" s="123"/>
      <c r="G18" s="123"/>
      <c r="H18" s="123"/>
      <c r="I18" s="61" t="s">
        <v>179</v>
      </c>
      <c r="J18" s="45"/>
    </row>
    <row r="19" spans="1:10" ht="30" customHeight="1" x14ac:dyDescent="0.25">
      <c r="A19" s="122" t="s">
        <v>165</v>
      </c>
      <c r="B19" s="123"/>
      <c r="C19" s="123"/>
      <c r="D19" s="123"/>
      <c r="E19" s="123"/>
      <c r="F19" s="123"/>
      <c r="G19" s="123"/>
      <c r="H19" s="123"/>
      <c r="I19" s="61" t="s">
        <v>179</v>
      </c>
      <c r="J19" s="45"/>
    </row>
    <row r="20" spans="1:10" ht="30" customHeight="1" x14ac:dyDescent="0.25">
      <c r="A20" s="122" t="s">
        <v>166</v>
      </c>
      <c r="B20" s="123"/>
      <c r="C20" s="123"/>
      <c r="D20" s="123"/>
      <c r="E20" s="123"/>
      <c r="F20" s="123"/>
      <c r="G20" s="123"/>
      <c r="H20" s="123"/>
      <c r="I20" s="61" t="s">
        <v>179</v>
      </c>
      <c r="J20" s="45"/>
    </row>
    <row r="21" spans="1:10" ht="30" customHeight="1" x14ac:dyDescent="0.25">
      <c r="A21" s="122" t="s">
        <v>167</v>
      </c>
      <c r="B21" s="123"/>
      <c r="C21" s="123"/>
      <c r="D21" s="123"/>
      <c r="E21" s="123"/>
      <c r="F21" s="123"/>
      <c r="G21" s="123"/>
      <c r="H21" s="123"/>
      <c r="I21" s="61" t="s">
        <v>180</v>
      </c>
      <c r="J21" s="45"/>
    </row>
    <row r="22" spans="1:10" ht="30" customHeight="1" x14ac:dyDescent="0.25">
      <c r="A22" s="122" t="s">
        <v>168</v>
      </c>
      <c r="B22" s="123"/>
      <c r="C22" s="123"/>
      <c r="D22" s="123"/>
      <c r="E22" s="123"/>
      <c r="F22" s="123"/>
      <c r="G22" s="123"/>
      <c r="H22" s="123"/>
      <c r="I22" s="61" t="s">
        <v>181</v>
      </c>
      <c r="J22" s="45"/>
    </row>
    <row r="23" spans="1:10" ht="30" customHeight="1" x14ac:dyDescent="0.25">
      <c r="A23" s="122" t="s">
        <v>169</v>
      </c>
      <c r="B23" s="123"/>
      <c r="C23" s="123"/>
      <c r="D23" s="123"/>
      <c r="E23" s="123"/>
      <c r="F23" s="123"/>
      <c r="G23" s="123"/>
      <c r="H23" s="123"/>
      <c r="I23" s="61" t="s">
        <v>179</v>
      </c>
      <c r="J23" s="45"/>
    </row>
    <row r="24" spans="1:10" ht="30" customHeight="1" x14ac:dyDescent="0.25">
      <c r="A24" s="122" t="s">
        <v>170</v>
      </c>
      <c r="B24" s="123"/>
      <c r="C24" s="123"/>
      <c r="D24" s="123"/>
      <c r="E24" s="123"/>
      <c r="F24" s="123"/>
      <c r="G24" s="123"/>
      <c r="H24" s="123"/>
      <c r="I24" s="61" t="s">
        <v>179</v>
      </c>
      <c r="J24" s="45"/>
    </row>
    <row r="25" spans="1:10" ht="30" customHeight="1" x14ac:dyDescent="0.25">
      <c r="A25" s="122" t="s">
        <v>171</v>
      </c>
      <c r="B25" s="123"/>
      <c r="C25" s="123"/>
      <c r="D25" s="123"/>
      <c r="E25" s="123"/>
      <c r="F25" s="123"/>
      <c r="G25" s="123"/>
      <c r="H25" s="123"/>
      <c r="I25" s="61" t="s">
        <v>179</v>
      </c>
      <c r="J25" s="45"/>
    </row>
    <row r="26" spans="1:10" ht="30" customHeight="1" x14ac:dyDescent="0.25">
      <c r="A26" s="122" t="s">
        <v>172</v>
      </c>
      <c r="B26" s="123"/>
      <c r="C26" s="123"/>
      <c r="D26" s="123"/>
      <c r="E26" s="123"/>
      <c r="F26" s="123"/>
      <c r="G26" s="123"/>
      <c r="H26" s="123"/>
      <c r="I26" s="61" t="s">
        <v>179</v>
      </c>
      <c r="J26" s="45"/>
    </row>
    <row r="27" spans="1:10" ht="30" customHeight="1" x14ac:dyDescent="0.25">
      <c r="A27" s="122" t="s">
        <v>173</v>
      </c>
      <c r="B27" s="123"/>
      <c r="C27" s="123"/>
      <c r="D27" s="123"/>
      <c r="E27" s="123"/>
      <c r="F27" s="123"/>
      <c r="G27" s="123"/>
      <c r="H27" s="123"/>
      <c r="I27" s="61" t="s">
        <v>179</v>
      </c>
      <c r="J27" s="45"/>
    </row>
    <row r="28" spans="1:10" ht="30" customHeight="1" x14ac:dyDescent="0.25">
      <c r="A28" s="122" t="s">
        <v>174</v>
      </c>
      <c r="B28" s="123"/>
      <c r="C28" s="123"/>
      <c r="D28" s="123"/>
      <c r="E28" s="123"/>
      <c r="F28" s="123"/>
      <c r="G28" s="123"/>
      <c r="H28" s="123"/>
      <c r="I28" s="61" t="s">
        <v>182</v>
      </c>
      <c r="J28" s="45"/>
    </row>
    <row r="29" spans="1:10" ht="30" customHeight="1" x14ac:dyDescent="0.25">
      <c r="A29" s="122" t="s">
        <v>175</v>
      </c>
      <c r="B29" s="123"/>
      <c r="C29" s="123"/>
      <c r="D29" s="123"/>
      <c r="E29" s="123"/>
      <c r="F29" s="123"/>
      <c r="G29" s="123"/>
      <c r="H29" s="123"/>
      <c r="I29" s="61" t="s">
        <v>182</v>
      </c>
      <c r="J29" s="45"/>
    </row>
    <row r="30" spans="1:10" ht="30" customHeight="1" x14ac:dyDescent="0.25">
      <c r="A30" s="122" t="s">
        <v>176</v>
      </c>
      <c r="B30" s="123"/>
      <c r="C30" s="123"/>
      <c r="D30" s="123"/>
      <c r="E30" s="123"/>
      <c r="F30" s="123"/>
      <c r="G30" s="123"/>
      <c r="H30" s="123"/>
      <c r="I30" s="61" t="s">
        <v>182</v>
      </c>
      <c r="J30" s="60"/>
    </row>
    <row r="31" spans="1:10" ht="30" customHeight="1" thickBot="1" x14ac:dyDescent="0.3">
      <c r="A31" s="122" t="s">
        <v>159</v>
      </c>
      <c r="B31" s="123"/>
      <c r="C31" s="123"/>
      <c r="D31" s="123"/>
      <c r="E31" s="123"/>
      <c r="F31" s="123"/>
      <c r="G31" s="123"/>
      <c r="H31" s="123"/>
      <c r="I31" s="59" t="s">
        <v>183</v>
      </c>
      <c r="J31" s="41"/>
    </row>
    <row r="32" spans="1:10" ht="20.100000000000001" customHeight="1" x14ac:dyDescent="0.25">
      <c r="A32" s="139" t="s">
        <v>153</v>
      </c>
      <c r="B32" s="140"/>
      <c r="C32" s="140"/>
      <c r="D32" s="140"/>
      <c r="E32" s="140"/>
      <c r="F32" s="140"/>
      <c r="G32" s="140"/>
      <c r="H32" s="141" t="str">
        <f>+IF(AND(J34="No aplica",J35="No aplica"),"No aplica",IF(OR(J34="",J35=""),"Valide todas las variables",IF(OR(J34="No",J35="No"),"No cumple","Cumple")))</f>
        <v>Valide todas las variables</v>
      </c>
      <c r="I32" s="141"/>
      <c r="J32" s="142"/>
    </row>
    <row r="33" spans="1:10" ht="39.950000000000003" customHeight="1" x14ac:dyDescent="0.25">
      <c r="A33" s="143" t="s">
        <v>145</v>
      </c>
      <c r="B33" s="144"/>
      <c r="C33" s="144"/>
      <c r="D33" s="144"/>
      <c r="E33" s="144"/>
      <c r="F33" s="144"/>
      <c r="G33" s="144"/>
      <c r="H33" s="144"/>
      <c r="I33" s="145"/>
      <c r="J33" s="43" t="s">
        <v>107</v>
      </c>
    </row>
    <row r="34" spans="1:10" ht="30" customHeight="1" x14ac:dyDescent="0.25">
      <c r="A34" s="133" t="s">
        <v>184</v>
      </c>
      <c r="B34" s="134"/>
      <c r="C34" s="134"/>
      <c r="D34" s="134"/>
      <c r="E34" s="134"/>
      <c r="F34" s="134"/>
      <c r="G34" s="134"/>
      <c r="H34" s="134"/>
      <c r="I34" s="135"/>
      <c r="J34" s="45"/>
    </row>
    <row r="35" spans="1:10" ht="30" customHeight="1" thickBot="1" x14ac:dyDescent="0.3">
      <c r="A35" s="136" t="s">
        <v>185</v>
      </c>
      <c r="B35" s="137"/>
      <c r="C35" s="137"/>
      <c r="D35" s="137"/>
      <c r="E35" s="137"/>
      <c r="F35" s="137"/>
      <c r="G35" s="137"/>
      <c r="H35" s="137"/>
      <c r="I35" s="138"/>
      <c r="J35" s="41"/>
    </row>
    <row r="36" spans="1:10" ht="20.100000000000001" customHeight="1" x14ac:dyDescent="0.25">
      <c r="A36" s="81" t="s">
        <v>154</v>
      </c>
      <c r="B36" s="82"/>
      <c r="C36" s="82"/>
      <c r="D36" s="82"/>
      <c r="E36" s="82"/>
      <c r="F36" s="82"/>
      <c r="G36" s="152"/>
      <c r="H36" s="149" t="str">
        <f>+IF(AND(J38="No aplica",J39="No aplica",J40="No aplica",J41="No aplica"),"No aplica",IF(OR(J38="",J39="",J40="",J41=""),"Valide todas las variables",IF(OR(J38="No",J39="No",J40="No",J41="No"),"No cumple","Cumple")))</f>
        <v>Valide todas las variables</v>
      </c>
      <c r="I36" s="150"/>
      <c r="J36" s="151"/>
    </row>
    <row r="37" spans="1:10" ht="39.950000000000003" customHeight="1" x14ac:dyDescent="0.25">
      <c r="A37" s="143" t="s">
        <v>143</v>
      </c>
      <c r="B37" s="144"/>
      <c r="C37" s="144"/>
      <c r="D37" s="144"/>
      <c r="E37" s="144"/>
      <c r="F37" s="144"/>
      <c r="G37" s="144"/>
      <c r="H37" s="144"/>
      <c r="I37" s="145"/>
      <c r="J37" s="43" t="s">
        <v>107</v>
      </c>
    </row>
    <row r="38" spans="1:10" ht="30" customHeight="1" x14ac:dyDescent="0.25">
      <c r="A38" s="133" t="s">
        <v>146</v>
      </c>
      <c r="B38" s="134"/>
      <c r="C38" s="134"/>
      <c r="D38" s="134"/>
      <c r="E38" s="134"/>
      <c r="F38" s="134"/>
      <c r="G38" s="134"/>
      <c r="H38" s="134"/>
      <c r="I38" s="135"/>
      <c r="J38" s="45"/>
    </row>
    <row r="39" spans="1:10" ht="30" customHeight="1" x14ac:dyDescent="0.25">
      <c r="A39" s="133" t="s">
        <v>147</v>
      </c>
      <c r="B39" s="134"/>
      <c r="C39" s="134"/>
      <c r="D39" s="134"/>
      <c r="E39" s="134"/>
      <c r="F39" s="134"/>
      <c r="G39" s="134"/>
      <c r="H39" s="134"/>
      <c r="I39" s="135"/>
      <c r="J39" s="45"/>
    </row>
    <row r="40" spans="1:10" ht="30" customHeight="1" x14ac:dyDescent="0.25">
      <c r="A40" s="133" t="s">
        <v>148</v>
      </c>
      <c r="B40" s="134"/>
      <c r="C40" s="134"/>
      <c r="D40" s="134"/>
      <c r="E40" s="134"/>
      <c r="F40" s="134"/>
      <c r="G40" s="134"/>
      <c r="H40" s="134"/>
      <c r="I40" s="135"/>
      <c r="J40" s="45"/>
    </row>
    <row r="41" spans="1:10" ht="30" customHeight="1" thickBot="1" x14ac:dyDescent="0.3">
      <c r="A41" s="136" t="s">
        <v>149</v>
      </c>
      <c r="B41" s="137"/>
      <c r="C41" s="137"/>
      <c r="D41" s="137"/>
      <c r="E41" s="137"/>
      <c r="F41" s="137"/>
      <c r="G41" s="137"/>
      <c r="H41" s="137"/>
      <c r="I41" s="138"/>
      <c r="J41" s="41"/>
    </row>
    <row r="42" spans="1:10" ht="50.1" customHeight="1" x14ac:dyDescent="0.25">
      <c r="A42" s="130" t="s">
        <v>150</v>
      </c>
      <c r="B42" s="131"/>
      <c r="C42" s="131"/>
      <c r="D42" s="131"/>
      <c r="E42" s="131"/>
      <c r="F42" s="131"/>
      <c r="G42" s="131"/>
      <c r="H42" s="131"/>
      <c r="I42" s="131"/>
      <c r="J42" s="132"/>
    </row>
    <row r="43" spans="1:10" ht="200.1" customHeight="1" thickBot="1" x14ac:dyDescent="0.3">
      <c r="A43" s="146"/>
      <c r="B43" s="147"/>
      <c r="C43" s="147"/>
      <c r="D43" s="147"/>
      <c r="E43" s="147"/>
      <c r="F43" s="147"/>
      <c r="G43" s="147"/>
      <c r="H43" s="147"/>
      <c r="I43" s="147"/>
      <c r="J43" s="148"/>
    </row>
    <row r="44" spans="1:10" ht="50.1" customHeight="1" x14ac:dyDescent="0.25">
      <c r="A44" s="130" t="s">
        <v>78</v>
      </c>
      <c r="B44" s="131"/>
      <c r="C44" s="131"/>
      <c r="D44" s="131"/>
      <c r="E44" s="131"/>
      <c r="F44" s="131"/>
      <c r="G44" s="131"/>
      <c r="H44" s="131"/>
      <c r="I44" s="131"/>
      <c r="J44" s="132"/>
    </row>
    <row r="45" spans="1:10" ht="200.1" customHeight="1" thickBot="1" x14ac:dyDescent="0.3">
      <c r="A45" s="146"/>
      <c r="B45" s="147"/>
      <c r="C45" s="147"/>
      <c r="D45" s="147"/>
      <c r="E45" s="147"/>
      <c r="F45" s="147"/>
      <c r="G45" s="147"/>
      <c r="H45" s="147"/>
      <c r="I45" s="147"/>
      <c r="J45" s="148"/>
    </row>
  </sheetData>
  <sheetProtection algorithmName="SHA-512" hashValue="wNGQnfq9YrGnOrgJ6Uzq0+hC+j6RC2RmTyzElCRhtZDxrkMm/Jdt4paaX6aAHGnH+DEfWZp0YIYsfafAvJ44oQ==" saltValue="O9k46K9ncFlYv5WVcEokYQ==" spinCount="100000" sheet="1" objects="1" scenarios="1"/>
  <mergeCells count="65">
    <mergeCell ref="A41:I41"/>
    <mergeCell ref="A42:J42"/>
    <mergeCell ref="A43:J43"/>
    <mergeCell ref="A44:J44"/>
    <mergeCell ref="A45:J45"/>
    <mergeCell ref="A40:I40"/>
    <mergeCell ref="A31:H31"/>
    <mergeCell ref="A32:G32"/>
    <mergeCell ref="H32:J32"/>
    <mergeCell ref="A33:I33"/>
    <mergeCell ref="A34:I34"/>
    <mergeCell ref="A35:I35"/>
    <mergeCell ref="A36:G36"/>
    <mergeCell ref="H36:J36"/>
    <mergeCell ref="A37:I37"/>
    <mergeCell ref="A38:I38"/>
    <mergeCell ref="A39:I39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34:J35 J38:J41">
    <cfRule type="containsBlanks" dxfId="89" priority="17">
      <formula>LEN(TRIM(C2))=0</formula>
    </cfRule>
  </conditionalFormatting>
  <conditionalFormatting sqref="C6:C8">
    <cfRule type="containsBlanks" dxfId="88" priority="1">
      <formula>LEN(TRIM(C6))=0</formula>
    </cfRule>
  </conditionalFormatting>
  <conditionalFormatting sqref="E4:E5">
    <cfRule type="containsBlanks" dxfId="87" priority="12">
      <formula>LEN(TRIM(E4))=0</formula>
    </cfRule>
  </conditionalFormatting>
  <conditionalFormatting sqref="G2">
    <cfRule type="containsBlanks" dxfId="86" priority="14">
      <formula>LEN(TRIM(G2))=0</formula>
    </cfRule>
  </conditionalFormatting>
  <conditionalFormatting sqref="H3">
    <cfRule type="containsBlanks" dxfId="85" priority="15">
      <formula>LEN(TRIM(H3))=0</formula>
    </cfRule>
  </conditionalFormatting>
  <conditionalFormatting sqref="H6:H7">
    <cfRule type="containsBlanks" dxfId="84" priority="13">
      <formula>LEN(TRIM(H6))=0</formula>
    </cfRule>
  </conditionalFormatting>
  <conditionalFormatting sqref="H10">
    <cfRule type="containsText" dxfId="83" priority="8" operator="containsText" text="No cumple">
      <formula>NOT(ISERROR(SEARCH("No cumple",H10)))</formula>
    </cfRule>
    <cfRule type="containsText" dxfId="82" priority="9" operator="containsText" text="Cumple">
      <formula>NOT(ISERROR(SEARCH("Cumple",H10)))</formula>
    </cfRule>
  </conditionalFormatting>
  <conditionalFormatting sqref="H14">
    <cfRule type="containsText" dxfId="81" priority="6" operator="containsText" text="No cumple">
      <formula>NOT(ISERROR(SEARCH("No cumple",H14)))</formula>
    </cfRule>
    <cfRule type="containsText" dxfId="80" priority="7" operator="containsText" text="Cumple">
      <formula>NOT(ISERROR(SEARCH("Cumple",H14)))</formula>
    </cfRule>
  </conditionalFormatting>
  <conditionalFormatting sqref="H32">
    <cfRule type="containsText" dxfId="79" priority="4" operator="containsText" text="No cumple">
      <formula>NOT(ISERROR(SEARCH("No cumple",H32)))</formula>
    </cfRule>
    <cfRule type="containsText" dxfId="78" priority="5" operator="containsText" text="Cumple">
      <formula>NOT(ISERROR(SEARCH("Cumple",H32)))</formula>
    </cfRule>
  </conditionalFormatting>
  <conditionalFormatting sqref="H36">
    <cfRule type="containsText" dxfId="77" priority="2" operator="containsText" text="No cumple">
      <formula>NOT(ISERROR(SEARCH("No cumple",H36)))</formula>
    </cfRule>
    <cfRule type="containsText" dxfId="76" priority="3" operator="containsText" text="Cumple">
      <formula>NOT(ISERROR(SEARCH("Cumple",H36)))</formula>
    </cfRule>
  </conditionalFormatting>
  <conditionalFormatting sqref="J2">
    <cfRule type="containsBlanks" dxfId="75" priority="16">
      <formula>LEN(TRIM(J2))=0</formula>
    </cfRule>
  </conditionalFormatting>
  <conditionalFormatting sqref="J12:J13">
    <cfRule type="containsBlanks" dxfId="74" priority="11">
      <formula>LEN(TRIM(J12))=0</formula>
    </cfRule>
  </conditionalFormatting>
  <conditionalFormatting sqref="J16:J31">
    <cfRule type="containsBlanks" dxfId="73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LIBERTAD ASISTIDA/VIGILADA SRPA&amp;R&amp;"Arial,Normal"&amp;10F1.A49.G27.P 
Versión 1 
Página &amp;P de &amp;N 
21/05/2024 
Clasificación de la Información 
Clasificada</oddHeader>
    <oddFooter>&amp;C&amp;G</oddFooter>
  </headerFooter>
  <rowBreaks count="2" manualBreakCount="2">
    <brk id="9" max="16383" man="1"/>
    <brk id="4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DDCEE86-735A-4A06-B054-20D00F2CE230}">
          <x14:formula1>
            <xm:f>Tablas!$E$2:$E$4</xm:f>
          </x14:formula1>
          <xm:sqref>J12:J13 J16:J31 J34:J35 J38:J41</xm:sqref>
        </x14:dataValidation>
        <x14:dataValidation type="list" allowBlank="1" showInputMessage="1" showErrorMessage="1" xr:uid="{12314DB1-5B15-45C4-BF0A-EF9C443F144D}">
          <x14:formula1>
            <xm:f>Tablas!$H$2:$H$6</xm:f>
          </x14:formula1>
          <xm:sqref>C3:E3</xm:sqref>
        </x14:dataValidation>
        <x14:dataValidation type="list" allowBlank="1" showInputMessage="1" showErrorMessage="1" xr:uid="{A521202C-B79C-4061-92AF-7FFE6DCC98A3}">
          <x14:formula1>
            <xm:f>Tablas!$L$2:$L$9</xm:f>
          </x14:formula1>
          <xm:sqref>C7:E7</xm:sqref>
        </x14:dataValidation>
        <x14:dataValidation type="list" allowBlank="1" showInputMessage="1" showErrorMessage="1" xr:uid="{0EBBD459-72A2-430F-8D83-B2B5250C1E97}">
          <x14:formula1>
            <xm:f>Tablas!$K$2:$K$3</xm:f>
          </x14:formula1>
          <xm:sqref>H6:J6</xm:sqref>
        </x14:dataValidation>
        <x14:dataValidation type="list" allowBlank="1" showInputMessage="1" showErrorMessage="1" xr:uid="{4060A45B-13BC-49BC-ADB4-24407992F755}">
          <x14:formula1>
            <xm:f>Tablas!$J$2:$J$7</xm:f>
          </x14:formula1>
          <xm:sqref>C6:E6</xm:sqref>
        </x14:dataValidation>
        <x14:dataValidation type="list" allowBlank="1" showInputMessage="1" showErrorMessage="1" xr:uid="{D9D36304-1ABC-4F5A-9C19-403AFF13FEE3}">
          <x14:formula1>
            <xm:f>Tablas!$I$2:$I$5</xm:f>
          </x14:formula1>
          <xm:sqref>E4:J4</xm:sqref>
        </x14:dataValidation>
        <x14:dataValidation type="list" allowBlank="1" showInputMessage="1" showErrorMessage="1" xr:uid="{0803DAA3-6CC3-4581-85C6-C6E074C06D49}">
          <x14:formula1>
            <xm:f>Tablas!$G$2:$G$3</xm:f>
          </x14:formula1>
          <xm:sqref>J2</xm:sqref>
        </x14:dataValidation>
        <x14:dataValidation type="list" allowBlank="1" showInputMessage="1" showErrorMessage="1" xr:uid="{2C18E3F0-CEC9-4858-A4EB-448A71A2EC35}">
          <x14:formula1>
            <xm:f>Tablas!$C$2</xm:f>
          </x14:formula1>
          <xm:sqref>H35:I35 H39:I41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207C3-F1B6-437D-A14D-E2ECBA6C6AE8}">
  <sheetPr>
    <pageSetUpPr fitToPage="1"/>
  </sheetPr>
  <dimension ref="A1:J45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67" t="s">
        <v>137</v>
      </c>
      <c r="B1" s="168"/>
      <c r="C1" s="168"/>
      <c r="D1" s="168"/>
      <c r="E1" s="168"/>
      <c r="F1" s="168"/>
      <c r="G1" s="168"/>
      <c r="H1" s="168"/>
      <c r="I1" s="168"/>
      <c r="J1" s="169"/>
    </row>
    <row r="2" spans="1:10" x14ac:dyDescent="0.25">
      <c r="A2" s="176" t="s">
        <v>66</v>
      </c>
      <c r="B2" s="171"/>
      <c r="C2" s="170"/>
      <c r="D2" s="170"/>
      <c r="E2" s="170"/>
      <c r="F2" s="42" t="s">
        <v>67</v>
      </c>
      <c r="G2" s="160"/>
      <c r="H2" s="160"/>
      <c r="I2" s="42" t="s">
        <v>68</v>
      </c>
      <c r="J2" s="45"/>
    </row>
    <row r="3" spans="1:10" x14ac:dyDescent="0.25">
      <c r="A3" s="176" t="s">
        <v>69</v>
      </c>
      <c r="B3" s="171"/>
      <c r="C3" s="62"/>
      <c r="D3" s="62"/>
      <c r="E3" s="62"/>
      <c r="F3" s="171" t="s">
        <v>105</v>
      </c>
      <c r="G3" s="171"/>
      <c r="H3" s="62"/>
      <c r="I3" s="62"/>
      <c r="J3" s="64"/>
    </row>
    <row r="4" spans="1:10" x14ac:dyDescent="0.25">
      <c r="A4" s="176" t="s">
        <v>70</v>
      </c>
      <c r="B4" s="171"/>
      <c r="C4" s="171"/>
      <c r="D4" s="171"/>
      <c r="E4" s="62"/>
      <c r="F4" s="62"/>
      <c r="G4" s="62"/>
      <c r="H4" s="62"/>
      <c r="I4" s="62"/>
      <c r="J4" s="64"/>
    </row>
    <row r="5" spans="1:10" x14ac:dyDescent="0.25">
      <c r="A5" s="176" t="s">
        <v>71</v>
      </c>
      <c r="B5" s="171"/>
      <c r="C5" s="171"/>
      <c r="D5" s="171"/>
      <c r="E5" s="62"/>
      <c r="F5" s="62"/>
      <c r="G5" s="62"/>
      <c r="H5" s="62"/>
      <c r="I5" s="62"/>
      <c r="J5" s="64"/>
    </row>
    <row r="6" spans="1:10" x14ac:dyDescent="0.25">
      <c r="A6" s="176" t="s">
        <v>72</v>
      </c>
      <c r="B6" s="171"/>
      <c r="C6" s="170"/>
      <c r="D6" s="170"/>
      <c r="E6" s="170"/>
      <c r="F6" s="171" t="s">
        <v>73</v>
      </c>
      <c r="G6" s="171"/>
      <c r="H6" s="170"/>
      <c r="I6" s="170"/>
      <c r="J6" s="172"/>
    </row>
    <row r="7" spans="1:10" x14ac:dyDescent="0.25">
      <c r="A7" s="176" t="s">
        <v>61</v>
      </c>
      <c r="B7" s="171"/>
      <c r="C7" s="170"/>
      <c r="D7" s="170"/>
      <c r="E7" s="170"/>
      <c r="F7" s="171" t="s">
        <v>105</v>
      </c>
      <c r="G7" s="171"/>
      <c r="H7" s="62"/>
      <c r="I7" s="62"/>
      <c r="J7" s="64"/>
    </row>
    <row r="8" spans="1:10" ht="15.75" thickBot="1" x14ac:dyDescent="0.3">
      <c r="A8" s="161" t="s">
        <v>136</v>
      </c>
      <c r="B8" s="162"/>
      <c r="C8" s="163"/>
      <c r="D8" s="163"/>
      <c r="E8" s="163"/>
      <c r="F8" s="164"/>
      <c r="G8" s="165"/>
      <c r="H8" s="165"/>
      <c r="I8" s="165"/>
      <c r="J8" s="166"/>
    </row>
    <row r="9" spans="1:10" ht="20.100000000000001" customHeight="1" thickBot="1" x14ac:dyDescent="0.3">
      <c r="A9" s="173" t="s">
        <v>74</v>
      </c>
      <c r="B9" s="174"/>
      <c r="C9" s="174"/>
      <c r="D9" s="174"/>
      <c r="E9" s="174"/>
      <c r="F9" s="174"/>
      <c r="G9" s="174"/>
      <c r="H9" s="174"/>
      <c r="I9" s="174"/>
      <c r="J9" s="175"/>
    </row>
    <row r="10" spans="1:10" ht="20.100000000000001" customHeight="1" x14ac:dyDescent="0.25">
      <c r="A10" s="124" t="s">
        <v>152</v>
      </c>
      <c r="B10" s="125"/>
      <c r="C10" s="125"/>
      <c r="D10" s="125"/>
      <c r="E10" s="125"/>
      <c r="F10" s="125"/>
      <c r="G10" s="125"/>
      <c r="H10" s="126" t="str">
        <f>+IF(AND(J12="No aplica",J13="No aplica"),"No aplica",IF(OR(J12="",J13=""),"Valide todas las variables",IF(OR(J12="No",J13="No"),"No cumple","Cumple")))</f>
        <v>Valide todas las variables</v>
      </c>
      <c r="I10" s="126"/>
      <c r="J10" s="127"/>
    </row>
    <row r="11" spans="1:10" ht="39.950000000000003" customHeight="1" x14ac:dyDescent="0.25">
      <c r="A11" s="143" t="s">
        <v>77</v>
      </c>
      <c r="B11" s="144"/>
      <c r="C11" s="144"/>
      <c r="D11" s="144"/>
      <c r="E11" s="144"/>
      <c r="F11" s="144"/>
      <c r="G11" s="144"/>
      <c r="H11" s="144"/>
      <c r="I11" s="145"/>
      <c r="J11" s="43" t="s">
        <v>107</v>
      </c>
    </row>
    <row r="12" spans="1:10" ht="30" customHeight="1" x14ac:dyDescent="0.25">
      <c r="A12" s="153" t="s">
        <v>157</v>
      </c>
      <c r="B12" s="154"/>
      <c r="C12" s="154"/>
      <c r="D12" s="154"/>
      <c r="E12" s="154"/>
      <c r="F12" s="154"/>
      <c r="G12" s="155"/>
      <c r="H12" s="156" t="s">
        <v>156</v>
      </c>
      <c r="I12" s="157"/>
      <c r="J12" s="45"/>
    </row>
    <row r="13" spans="1:10" ht="30" customHeight="1" thickBot="1" x14ac:dyDescent="0.3">
      <c r="A13" s="153" t="s">
        <v>158</v>
      </c>
      <c r="B13" s="154"/>
      <c r="C13" s="154"/>
      <c r="D13" s="154"/>
      <c r="E13" s="154"/>
      <c r="F13" s="154"/>
      <c r="G13" s="155"/>
      <c r="H13" s="158"/>
      <c r="I13" s="159"/>
      <c r="J13" s="60"/>
    </row>
    <row r="14" spans="1:10" ht="20.100000000000001" customHeight="1" x14ac:dyDescent="0.25">
      <c r="A14" s="124" t="s">
        <v>161</v>
      </c>
      <c r="B14" s="125"/>
      <c r="C14" s="125"/>
      <c r="D14" s="125"/>
      <c r="E14" s="125"/>
      <c r="F14" s="125"/>
      <c r="G14" s="125"/>
      <c r="H14" s="126" t="str">
        <f>+IF(AND(J16="No aplica",J17="No aplica",J18="No aplica",J19="No aplica",J20="No aplica",J21="No aplica",J22="No aplica",J23="No aplica",J24="No aplica",J25="No aplica",J26="No aplica",J27="No aplica",J28="No aplica",J29="No aplica",J30="No aplica",J31="No aplica"),"No aplica",IF(OR(J16="",J17="",J18="",J19="",J20="",J21="",J22="",J23="",J24="",J25="",J26="",J27="",J28="",J29="",J30="",J31=""),"Valide todas las variables",IF(OR(J16="No",J17="No",J18="No",J19="No",J20="No",J21="No",J22="No",J23="No",J24="No",J25="No",J26="No",J27="No",J28="No",J29="No",J30="No",J31="No"),"No cumple","Cumple")))</f>
        <v>Valide todas las variables</v>
      </c>
      <c r="I14" s="126"/>
      <c r="J14" s="127"/>
    </row>
    <row r="15" spans="1:10" ht="39.950000000000003" customHeight="1" x14ac:dyDescent="0.25">
      <c r="A15" s="128" t="s">
        <v>144</v>
      </c>
      <c r="B15" s="129"/>
      <c r="C15" s="129"/>
      <c r="D15" s="129"/>
      <c r="E15" s="129"/>
      <c r="F15" s="129"/>
      <c r="G15" s="129"/>
      <c r="H15" s="129"/>
      <c r="I15" s="129"/>
      <c r="J15" s="43" t="s">
        <v>107</v>
      </c>
    </row>
    <row r="16" spans="1:10" ht="45" customHeight="1" x14ac:dyDescent="0.25">
      <c r="A16" s="122" t="s">
        <v>162</v>
      </c>
      <c r="B16" s="123"/>
      <c r="C16" s="123"/>
      <c r="D16" s="123"/>
      <c r="E16" s="123"/>
      <c r="F16" s="123"/>
      <c r="G16" s="123"/>
      <c r="H16" s="123"/>
      <c r="I16" s="61" t="s">
        <v>177</v>
      </c>
      <c r="J16" s="45"/>
    </row>
    <row r="17" spans="1:10" ht="30" customHeight="1" x14ac:dyDescent="0.25">
      <c r="A17" s="122" t="s">
        <v>163</v>
      </c>
      <c r="B17" s="123"/>
      <c r="C17" s="123"/>
      <c r="D17" s="123"/>
      <c r="E17" s="123"/>
      <c r="F17" s="123"/>
      <c r="G17" s="123"/>
      <c r="H17" s="123"/>
      <c r="I17" s="61" t="s">
        <v>178</v>
      </c>
      <c r="J17" s="45"/>
    </row>
    <row r="18" spans="1:10" ht="30" customHeight="1" x14ac:dyDescent="0.25">
      <c r="A18" s="122" t="s">
        <v>164</v>
      </c>
      <c r="B18" s="123"/>
      <c r="C18" s="123"/>
      <c r="D18" s="123"/>
      <c r="E18" s="123"/>
      <c r="F18" s="123"/>
      <c r="G18" s="123"/>
      <c r="H18" s="123"/>
      <c r="I18" s="61" t="s">
        <v>179</v>
      </c>
      <c r="J18" s="45"/>
    </row>
    <row r="19" spans="1:10" ht="30" customHeight="1" x14ac:dyDescent="0.25">
      <c r="A19" s="122" t="s">
        <v>165</v>
      </c>
      <c r="B19" s="123"/>
      <c r="C19" s="123"/>
      <c r="D19" s="123"/>
      <c r="E19" s="123"/>
      <c r="F19" s="123"/>
      <c r="G19" s="123"/>
      <c r="H19" s="123"/>
      <c r="I19" s="61" t="s">
        <v>179</v>
      </c>
      <c r="J19" s="45"/>
    </row>
    <row r="20" spans="1:10" ht="30" customHeight="1" x14ac:dyDescent="0.25">
      <c r="A20" s="122" t="s">
        <v>166</v>
      </c>
      <c r="B20" s="123"/>
      <c r="C20" s="123"/>
      <c r="D20" s="123"/>
      <c r="E20" s="123"/>
      <c r="F20" s="123"/>
      <c r="G20" s="123"/>
      <c r="H20" s="123"/>
      <c r="I20" s="61" t="s">
        <v>179</v>
      </c>
      <c r="J20" s="45"/>
    </row>
    <row r="21" spans="1:10" ht="30" customHeight="1" x14ac:dyDescent="0.25">
      <c r="A21" s="122" t="s">
        <v>167</v>
      </c>
      <c r="B21" s="123"/>
      <c r="C21" s="123"/>
      <c r="D21" s="123"/>
      <c r="E21" s="123"/>
      <c r="F21" s="123"/>
      <c r="G21" s="123"/>
      <c r="H21" s="123"/>
      <c r="I21" s="61" t="s">
        <v>180</v>
      </c>
      <c r="J21" s="45"/>
    </row>
    <row r="22" spans="1:10" ht="30" customHeight="1" x14ac:dyDescent="0.25">
      <c r="A22" s="122" t="s">
        <v>168</v>
      </c>
      <c r="B22" s="123"/>
      <c r="C22" s="123"/>
      <c r="D22" s="123"/>
      <c r="E22" s="123"/>
      <c r="F22" s="123"/>
      <c r="G22" s="123"/>
      <c r="H22" s="123"/>
      <c r="I22" s="61" t="s">
        <v>181</v>
      </c>
      <c r="J22" s="45"/>
    </row>
    <row r="23" spans="1:10" ht="30" customHeight="1" x14ac:dyDescent="0.25">
      <c r="A23" s="122" t="s">
        <v>169</v>
      </c>
      <c r="B23" s="123"/>
      <c r="C23" s="123"/>
      <c r="D23" s="123"/>
      <c r="E23" s="123"/>
      <c r="F23" s="123"/>
      <c r="G23" s="123"/>
      <c r="H23" s="123"/>
      <c r="I23" s="61" t="s">
        <v>179</v>
      </c>
      <c r="J23" s="45"/>
    </row>
    <row r="24" spans="1:10" ht="30" customHeight="1" x14ac:dyDescent="0.25">
      <c r="A24" s="122" t="s">
        <v>170</v>
      </c>
      <c r="B24" s="123"/>
      <c r="C24" s="123"/>
      <c r="D24" s="123"/>
      <c r="E24" s="123"/>
      <c r="F24" s="123"/>
      <c r="G24" s="123"/>
      <c r="H24" s="123"/>
      <c r="I24" s="61" t="s">
        <v>179</v>
      </c>
      <c r="J24" s="45"/>
    </row>
    <row r="25" spans="1:10" ht="30" customHeight="1" x14ac:dyDescent="0.25">
      <c r="A25" s="122" t="s">
        <v>171</v>
      </c>
      <c r="B25" s="123"/>
      <c r="C25" s="123"/>
      <c r="D25" s="123"/>
      <c r="E25" s="123"/>
      <c r="F25" s="123"/>
      <c r="G25" s="123"/>
      <c r="H25" s="123"/>
      <c r="I25" s="61" t="s">
        <v>179</v>
      </c>
      <c r="J25" s="45"/>
    </row>
    <row r="26" spans="1:10" ht="30" customHeight="1" x14ac:dyDescent="0.25">
      <c r="A26" s="122" t="s">
        <v>172</v>
      </c>
      <c r="B26" s="123"/>
      <c r="C26" s="123"/>
      <c r="D26" s="123"/>
      <c r="E26" s="123"/>
      <c r="F26" s="123"/>
      <c r="G26" s="123"/>
      <c r="H26" s="123"/>
      <c r="I26" s="61" t="s">
        <v>179</v>
      </c>
      <c r="J26" s="45"/>
    </row>
    <row r="27" spans="1:10" ht="30" customHeight="1" x14ac:dyDescent="0.25">
      <c r="A27" s="122" t="s">
        <v>173</v>
      </c>
      <c r="B27" s="123"/>
      <c r="C27" s="123"/>
      <c r="D27" s="123"/>
      <c r="E27" s="123"/>
      <c r="F27" s="123"/>
      <c r="G27" s="123"/>
      <c r="H27" s="123"/>
      <c r="I27" s="61" t="s">
        <v>179</v>
      </c>
      <c r="J27" s="45"/>
    </row>
    <row r="28" spans="1:10" ht="30" customHeight="1" x14ac:dyDescent="0.25">
      <c r="A28" s="122" t="s">
        <v>174</v>
      </c>
      <c r="B28" s="123"/>
      <c r="C28" s="123"/>
      <c r="D28" s="123"/>
      <c r="E28" s="123"/>
      <c r="F28" s="123"/>
      <c r="G28" s="123"/>
      <c r="H28" s="123"/>
      <c r="I28" s="61" t="s">
        <v>182</v>
      </c>
      <c r="J28" s="45"/>
    </row>
    <row r="29" spans="1:10" ht="30" customHeight="1" x14ac:dyDescent="0.25">
      <c r="A29" s="122" t="s">
        <v>175</v>
      </c>
      <c r="B29" s="123"/>
      <c r="C29" s="123"/>
      <c r="D29" s="123"/>
      <c r="E29" s="123"/>
      <c r="F29" s="123"/>
      <c r="G29" s="123"/>
      <c r="H29" s="123"/>
      <c r="I29" s="61" t="s">
        <v>182</v>
      </c>
      <c r="J29" s="45"/>
    </row>
    <row r="30" spans="1:10" ht="30" customHeight="1" x14ac:dyDescent="0.25">
      <c r="A30" s="122" t="s">
        <v>176</v>
      </c>
      <c r="B30" s="123"/>
      <c r="C30" s="123"/>
      <c r="D30" s="123"/>
      <c r="E30" s="123"/>
      <c r="F30" s="123"/>
      <c r="G30" s="123"/>
      <c r="H30" s="123"/>
      <c r="I30" s="61" t="s">
        <v>182</v>
      </c>
      <c r="J30" s="60"/>
    </row>
    <row r="31" spans="1:10" ht="30" customHeight="1" thickBot="1" x14ac:dyDescent="0.3">
      <c r="A31" s="122" t="s">
        <v>159</v>
      </c>
      <c r="B31" s="123"/>
      <c r="C31" s="123"/>
      <c r="D31" s="123"/>
      <c r="E31" s="123"/>
      <c r="F31" s="123"/>
      <c r="G31" s="123"/>
      <c r="H31" s="123"/>
      <c r="I31" s="59" t="s">
        <v>183</v>
      </c>
      <c r="J31" s="41"/>
    </row>
    <row r="32" spans="1:10" ht="20.100000000000001" customHeight="1" x14ac:dyDescent="0.25">
      <c r="A32" s="139" t="s">
        <v>153</v>
      </c>
      <c r="B32" s="140"/>
      <c r="C32" s="140"/>
      <c r="D32" s="140"/>
      <c r="E32" s="140"/>
      <c r="F32" s="140"/>
      <c r="G32" s="140"/>
      <c r="H32" s="141" t="str">
        <f>+IF(AND(J34="No aplica",J35="No aplica"),"No aplica",IF(OR(J34="",J35=""),"Valide todas las variables",IF(OR(J34="No",J35="No"),"No cumple","Cumple")))</f>
        <v>Valide todas las variables</v>
      </c>
      <c r="I32" s="141"/>
      <c r="J32" s="142"/>
    </row>
    <row r="33" spans="1:10" ht="39.950000000000003" customHeight="1" x14ac:dyDescent="0.25">
      <c r="A33" s="143" t="s">
        <v>145</v>
      </c>
      <c r="B33" s="144"/>
      <c r="C33" s="144"/>
      <c r="D33" s="144"/>
      <c r="E33" s="144"/>
      <c r="F33" s="144"/>
      <c r="G33" s="144"/>
      <c r="H33" s="144"/>
      <c r="I33" s="145"/>
      <c r="J33" s="43" t="s">
        <v>107</v>
      </c>
    </row>
    <row r="34" spans="1:10" ht="30" customHeight="1" x14ac:dyDescent="0.25">
      <c r="A34" s="133" t="s">
        <v>184</v>
      </c>
      <c r="B34" s="134"/>
      <c r="C34" s="134"/>
      <c r="D34" s="134"/>
      <c r="E34" s="134"/>
      <c r="F34" s="134"/>
      <c r="G34" s="134"/>
      <c r="H34" s="134"/>
      <c r="I34" s="135"/>
      <c r="J34" s="45"/>
    </row>
    <row r="35" spans="1:10" ht="30" customHeight="1" thickBot="1" x14ac:dyDescent="0.3">
      <c r="A35" s="136" t="s">
        <v>185</v>
      </c>
      <c r="B35" s="137"/>
      <c r="C35" s="137"/>
      <c r="D35" s="137"/>
      <c r="E35" s="137"/>
      <c r="F35" s="137"/>
      <c r="G35" s="137"/>
      <c r="H35" s="137"/>
      <c r="I35" s="138"/>
      <c r="J35" s="41"/>
    </row>
    <row r="36" spans="1:10" ht="20.100000000000001" customHeight="1" x14ac:dyDescent="0.25">
      <c r="A36" s="81" t="s">
        <v>154</v>
      </c>
      <c r="B36" s="82"/>
      <c r="C36" s="82"/>
      <c r="D36" s="82"/>
      <c r="E36" s="82"/>
      <c r="F36" s="82"/>
      <c r="G36" s="152"/>
      <c r="H36" s="149" t="str">
        <f>+IF(AND(J38="No aplica",J39="No aplica",J40="No aplica",J41="No aplica"),"No aplica",IF(OR(J38="",J39="",J40="",J41=""),"Valide todas las variables",IF(OR(J38="No",J39="No",J40="No",J41="No"),"No cumple","Cumple")))</f>
        <v>Valide todas las variables</v>
      </c>
      <c r="I36" s="150"/>
      <c r="J36" s="151"/>
    </row>
    <row r="37" spans="1:10" ht="39.950000000000003" customHeight="1" x14ac:dyDescent="0.25">
      <c r="A37" s="143" t="s">
        <v>143</v>
      </c>
      <c r="B37" s="144"/>
      <c r="C37" s="144"/>
      <c r="D37" s="144"/>
      <c r="E37" s="144"/>
      <c r="F37" s="144"/>
      <c r="G37" s="144"/>
      <c r="H37" s="144"/>
      <c r="I37" s="145"/>
      <c r="J37" s="43" t="s">
        <v>107</v>
      </c>
    </row>
    <row r="38" spans="1:10" ht="30" customHeight="1" x14ac:dyDescent="0.25">
      <c r="A38" s="133" t="s">
        <v>146</v>
      </c>
      <c r="B38" s="134"/>
      <c r="C38" s="134"/>
      <c r="D38" s="134"/>
      <c r="E38" s="134"/>
      <c r="F38" s="134"/>
      <c r="G38" s="134"/>
      <c r="H38" s="134"/>
      <c r="I38" s="135"/>
      <c r="J38" s="45"/>
    </row>
    <row r="39" spans="1:10" ht="30" customHeight="1" x14ac:dyDescent="0.25">
      <c r="A39" s="133" t="s">
        <v>147</v>
      </c>
      <c r="B39" s="134"/>
      <c r="C39" s="134"/>
      <c r="D39" s="134"/>
      <c r="E39" s="134"/>
      <c r="F39" s="134"/>
      <c r="G39" s="134"/>
      <c r="H39" s="134"/>
      <c r="I39" s="135"/>
      <c r="J39" s="45"/>
    </row>
    <row r="40" spans="1:10" ht="30" customHeight="1" x14ac:dyDescent="0.25">
      <c r="A40" s="133" t="s">
        <v>148</v>
      </c>
      <c r="B40" s="134"/>
      <c r="C40" s="134"/>
      <c r="D40" s="134"/>
      <c r="E40" s="134"/>
      <c r="F40" s="134"/>
      <c r="G40" s="134"/>
      <c r="H40" s="134"/>
      <c r="I40" s="135"/>
      <c r="J40" s="45"/>
    </row>
    <row r="41" spans="1:10" ht="30" customHeight="1" thickBot="1" x14ac:dyDescent="0.3">
      <c r="A41" s="136" t="s">
        <v>149</v>
      </c>
      <c r="B41" s="137"/>
      <c r="C41" s="137"/>
      <c r="D41" s="137"/>
      <c r="E41" s="137"/>
      <c r="F41" s="137"/>
      <c r="G41" s="137"/>
      <c r="H41" s="137"/>
      <c r="I41" s="138"/>
      <c r="J41" s="41"/>
    </row>
    <row r="42" spans="1:10" ht="50.1" customHeight="1" x14ac:dyDescent="0.25">
      <c r="A42" s="130" t="s">
        <v>150</v>
      </c>
      <c r="B42" s="131"/>
      <c r="C42" s="131"/>
      <c r="D42" s="131"/>
      <c r="E42" s="131"/>
      <c r="F42" s="131"/>
      <c r="G42" s="131"/>
      <c r="H42" s="131"/>
      <c r="I42" s="131"/>
      <c r="J42" s="132"/>
    </row>
    <row r="43" spans="1:10" ht="200.1" customHeight="1" thickBot="1" x14ac:dyDescent="0.3">
      <c r="A43" s="146"/>
      <c r="B43" s="147"/>
      <c r="C43" s="147"/>
      <c r="D43" s="147"/>
      <c r="E43" s="147"/>
      <c r="F43" s="147"/>
      <c r="G43" s="147"/>
      <c r="H43" s="147"/>
      <c r="I43" s="147"/>
      <c r="J43" s="148"/>
    </row>
    <row r="44" spans="1:10" ht="50.1" customHeight="1" x14ac:dyDescent="0.25">
      <c r="A44" s="130" t="s">
        <v>78</v>
      </c>
      <c r="B44" s="131"/>
      <c r="C44" s="131"/>
      <c r="D44" s="131"/>
      <c r="E44" s="131"/>
      <c r="F44" s="131"/>
      <c r="G44" s="131"/>
      <c r="H44" s="131"/>
      <c r="I44" s="131"/>
      <c r="J44" s="132"/>
    </row>
    <row r="45" spans="1:10" ht="200.1" customHeight="1" thickBot="1" x14ac:dyDescent="0.3">
      <c r="A45" s="146"/>
      <c r="B45" s="147"/>
      <c r="C45" s="147"/>
      <c r="D45" s="147"/>
      <c r="E45" s="147"/>
      <c r="F45" s="147"/>
      <c r="G45" s="147"/>
      <c r="H45" s="147"/>
      <c r="I45" s="147"/>
      <c r="J45" s="148"/>
    </row>
  </sheetData>
  <sheetProtection algorithmName="SHA-512" hashValue="wNGQnfq9YrGnOrgJ6Uzq0+hC+j6RC2RmTyzElCRhtZDxrkMm/Jdt4paaX6aAHGnH+DEfWZp0YIYsfafAvJ44oQ==" saltValue="O9k46K9ncFlYv5WVcEokYQ==" spinCount="100000" sheet="1" objects="1" scenarios="1"/>
  <mergeCells count="65">
    <mergeCell ref="A41:I41"/>
    <mergeCell ref="A42:J42"/>
    <mergeCell ref="A43:J43"/>
    <mergeCell ref="A44:J44"/>
    <mergeCell ref="A45:J45"/>
    <mergeCell ref="A40:I40"/>
    <mergeCell ref="A31:H31"/>
    <mergeCell ref="A32:G32"/>
    <mergeCell ref="H32:J32"/>
    <mergeCell ref="A33:I33"/>
    <mergeCell ref="A34:I34"/>
    <mergeCell ref="A35:I35"/>
    <mergeCell ref="A36:G36"/>
    <mergeCell ref="H36:J36"/>
    <mergeCell ref="A37:I37"/>
    <mergeCell ref="A38:I38"/>
    <mergeCell ref="A39:I39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34:J35 J38:J41">
    <cfRule type="containsBlanks" dxfId="72" priority="17">
      <formula>LEN(TRIM(C2))=0</formula>
    </cfRule>
  </conditionalFormatting>
  <conditionalFormatting sqref="C6:C8">
    <cfRule type="containsBlanks" dxfId="71" priority="1">
      <formula>LEN(TRIM(C6))=0</formula>
    </cfRule>
  </conditionalFormatting>
  <conditionalFormatting sqref="E4:E5">
    <cfRule type="containsBlanks" dxfId="70" priority="12">
      <formula>LEN(TRIM(E4))=0</formula>
    </cfRule>
  </conditionalFormatting>
  <conditionalFormatting sqref="G2">
    <cfRule type="containsBlanks" dxfId="69" priority="14">
      <formula>LEN(TRIM(G2))=0</formula>
    </cfRule>
  </conditionalFormatting>
  <conditionalFormatting sqref="H3">
    <cfRule type="containsBlanks" dxfId="68" priority="15">
      <formula>LEN(TRIM(H3))=0</formula>
    </cfRule>
  </conditionalFormatting>
  <conditionalFormatting sqref="H6:H7">
    <cfRule type="containsBlanks" dxfId="67" priority="13">
      <formula>LEN(TRIM(H6))=0</formula>
    </cfRule>
  </conditionalFormatting>
  <conditionalFormatting sqref="H10">
    <cfRule type="containsText" dxfId="66" priority="8" operator="containsText" text="No cumple">
      <formula>NOT(ISERROR(SEARCH("No cumple",H10)))</formula>
    </cfRule>
    <cfRule type="containsText" dxfId="65" priority="9" operator="containsText" text="Cumple">
      <formula>NOT(ISERROR(SEARCH("Cumple",H10)))</formula>
    </cfRule>
  </conditionalFormatting>
  <conditionalFormatting sqref="H14">
    <cfRule type="containsText" dxfId="64" priority="6" operator="containsText" text="No cumple">
      <formula>NOT(ISERROR(SEARCH("No cumple",H14)))</formula>
    </cfRule>
    <cfRule type="containsText" dxfId="63" priority="7" operator="containsText" text="Cumple">
      <formula>NOT(ISERROR(SEARCH("Cumple",H14)))</formula>
    </cfRule>
  </conditionalFormatting>
  <conditionalFormatting sqref="H32">
    <cfRule type="containsText" dxfId="62" priority="4" operator="containsText" text="No cumple">
      <formula>NOT(ISERROR(SEARCH("No cumple",H32)))</formula>
    </cfRule>
    <cfRule type="containsText" dxfId="61" priority="5" operator="containsText" text="Cumple">
      <formula>NOT(ISERROR(SEARCH("Cumple",H32)))</formula>
    </cfRule>
  </conditionalFormatting>
  <conditionalFormatting sqref="H36">
    <cfRule type="containsText" dxfId="60" priority="2" operator="containsText" text="No cumple">
      <formula>NOT(ISERROR(SEARCH("No cumple",H36)))</formula>
    </cfRule>
    <cfRule type="containsText" dxfId="59" priority="3" operator="containsText" text="Cumple">
      <formula>NOT(ISERROR(SEARCH("Cumple",H36)))</formula>
    </cfRule>
  </conditionalFormatting>
  <conditionalFormatting sqref="J2">
    <cfRule type="containsBlanks" dxfId="58" priority="16">
      <formula>LEN(TRIM(J2))=0</formula>
    </cfRule>
  </conditionalFormatting>
  <conditionalFormatting sqref="J12:J13">
    <cfRule type="containsBlanks" dxfId="57" priority="11">
      <formula>LEN(TRIM(J12))=0</formula>
    </cfRule>
  </conditionalFormatting>
  <conditionalFormatting sqref="J16:J31">
    <cfRule type="containsBlanks" dxfId="56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LIBERTAD ASISTIDA/VIGILADA SRPA&amp;R&amp;"Arial,Normal"&amp;10F1.A49.G27.P 
Versión 1 
Página &amp;P de &amp;N 
21/05/2024 
Clasificación de la Información 
Clasificada</oddHeader>
    <oddFooter>&amp;C&amp;G</oddFooter>
  </headerFooter>
  <rowBreaks count="2" manualBreakCount="2">
    <brk id="9" max="16383" man="1"/>
    <brk id="4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32A96E9-3C8D-4089-ABA6-7ACBE94E3266}">
          <x14:formula1>
            <xm:f>Tablas!$E$2:$E$4</xm:f>
          </x14:formula1>
          <xm:sqref>J12:J13 J16:J31 J34:J35 J38:J41</xm:sqref>
        </x14:dataValidation>
        <x14:dataValidation type="list" allowBlank="1" showInputMessage="1" showErrorMessage="1" xr:uid="{5AE34089-1014-4F6F-A5EE-450BB29B60C2}">
          <x14:formula1>
            <xm:f>Tablas!$H$2:$H$6</xm:f>
          </x14:formula1>
          <xm:sqref>C3:E3</xm:sqref>
        </x14:dataValidation>
        <x14:dataValidation type="list" allowBlank="1" showInputMessage="1" showErrorMessage="1" xr:uid="{6D0F9F5E-A36A-4F07-9FB7-D14B6CE8489F}">
          <x14:formula1>
            <xm:f>Tablas!$L$2:$L$9</xm:f>
          </x14:formula1>
          <xm:sqref>C7:E7</xm:sqref>
        </x14:dataValidation>
        <x14:dataValidation type="list" allowBlank="1" showInputMessage="1" showErrorMessage="1" xr:uid="{B384B08C-C48C-41F5-B7A9-F22BE19B2D09}">
          <x14:formula1>
            <xm:f>Tablas!$K$2:$K$3</xm:f>
          </x14:formula1>
          <xm:sqref>H6:J6</xm:sqref>
        </x14:dataValidation>
        <x14:dataValidation type="list" allowBlank="1" showInputMessage="1" showErrorMessage="1" xr:uid="{75C83BEB-A908-4320-A695-1907D1682869}">
          <x14:formula1>
            <xm:f>Tablas!$J$2:$J$7</xm:f>
          </x14:formula1>
          <xm:sqref>C6:E6</xm:sqref>
        </x14:dataValidation>
        <x14:dataValidation type="list" allowBlank="1" showInputMessage="1" showErrorMessage="1" xr:uid="{F1DA5A49-406C-4DF4-898B-83EDB660C80B}">
          <x14:formula1>
            <xm:f>Tablas!$I$2:$I$5</xm:f>
          </x14:formula1>
          <xm:sqref>E4:J4</xm:sqref>
        </x14:dataValidation>
        <x14:dataValidation type="list" allowBlank="1" showInputMessage="1" showErrorMessage="1" xr:uid="{85C3FC4D-5F18-427E-BF4F-00BF72B9B367}">
          <x14:formula1>
            <xm:f>Tablas!$G$2:$G$3</xm:f>
          </x14:formula1>
          <xm:sqref>J2</xm:sqref>
        </x14:dataValidation>
        <x14:dataValidation type="list" allowBlank="1" showInputMessage="1" showErrorMessage="1" xr:uid="{42C82CAC-2356-4D20-A0CB-829F18309625}">
          <x14:formula1>
            <xm:f>Tablas!$C$2</xm:f>
          </x14:formula1>
          <xm:sqref>H35:I35 H39:I41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A13D-73B8-4CCC-A369-CEF166D5731D}">
  <sheetPr>
    <pageSetUpPr fitToPage="1"/>
  </sheetPr>
  <dimension ref="A1:J45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67" t="s">
        <v>137</v>
      </c>
      <c r="B1" s="168"/>
      <c r="C1" s="168"/>
      <c r="D1" s="168"/>
      <c r="E1" s="168"/>
      <c r="F1" s="168"/>
      <c r="G1" s="168"/>
      <c r="H1" s="168"/>
      <c r="I1" s="168"/>
      <c r="J1" s="169"/>
    </row>
    <row r="2" spans="1:10" x14ac:dyDescent="0.25">
      <c r="A2" s="176" t="s">
        <v>66</v>
      </c>
      <c r="B2" s="171"/>
      <c r="C2" s="170"/>
      <c r="D2" s="170"/>
      <c r="E2" s="170"/>
      <c r="F2" s="42" t="s">
        <v>67</v>
      </c>
      <c r="G2" s="160"/>
      <c r="H2" s="160"/>
      <c r="I2" s="42" t="s">
        <v>68</v>
      </c>
      <c r="J2" s="45"/>
    </row>
    <row r="3" spans="1:10" x14ac:dyDescent="0.25">
      <c r="A3" s="176" t="s">
        <v>69</v>
      </c>
      <c r="B3" s="171"/>
      <c r="C3" s="62"/>
      <c r="D3" s="62"/>
      <c r="E3" s="62"/>
      <c r="F3" s="171" t="s">
        <v>105</v>
      </c>
      <c r="G3" s="171"/>
      <c r="H3" s="62"/>
      <c r="I3" s="62"/>
      <c r="J3" s="64"/>
    </row>
    <row r="4" spans="1:10" x14ac:dyDescent="0.25">
      <c r="A4" s="176" t="s">
        <v>70</v>
      </c>
      <c r="B4" s="171"/>
      <c r="C4" s="171"/>
      <c r="D4" s="171"/>
      <c r="E4" s="62"/>
      <c r="F4" s="62"/>
      <c r="G4" s="62"/>
      <c r="H4" s="62"/>
      <c r="I4" s="62"/>
      <c r="J4" s="64"/>
    </row>
    <row r="5" spans="1:10" x14ac:dyDescent="0.25">
      <c r="A5" s="176" t="s">
        <v>71</v>
      </c>
      <c r="B5" s="171"/>
      <c r="C5" s="171"/>
      <c r="D5" s="171"/>
      <c r="E5" s="62"/>
      <c r="F5" s="62"/>
      <c r="G5" s="62"/>
      <c r="H5" s="62"/>
      <c r="I5" s="62"/>
      <c r="J5" s="64"/>
    </row>
    <row r="6" spans="1:10" x14ac:dyDescent="0.25">
      <c r="A6" s="176" t="s">
        <v>72</v>
      </c>
      <c r="B6" s="171"/>
      <c r="C6" s="170"/>
      <c r="D6" s="170"/>
      <c r="E6" s="170"/>
      <c r="F6" s="171" t="s">
        <v>73</v>
      </c>
      <c r="G6" s="171"/>
      <c r="H6" s="170"/>
      <c r="I6" s="170"/>
      <c r="J6" s="172"/>
    </row>
    <row r="7" spans="1:10" x14ac:dyDescent="0.25">
      <c r="A7" s="176" t="s">
        <v>61</v>
      </c>
      <c r="B7" s="171"/>
      <c r="C7" s="170"/>
      <c r="D7" s="170"/>
      <c r="E7" s="170"/>
      <c r="F7" s="171" t="s">
        <v>105</v>
      </c>
      <c r="G7" s="171"/>
      <c r="H7" s="62"/>
      <c r="I7" s="62"/>
      <c r="J7" s="64"/>
    </row>
    <row r="8" spans="1:10" ht="15.75" thickBot="1" x14ac:dyDescent="0.3">
      <c r="A8" s="161" t="s">
        <v>136</v>
      </c>
      <c r="B8" s="162"/>
      <c r="C8" s="163"/>
      <c r="D8" s="163"/>
      <c r="E8" s="163"/>
      <c r="F8" s="164"/>
      <c r="G8" s="165"/>
      <c r="H8" s="165"/>
      <c r="I8" s="165"/>
      <c r="J8" s="166"/>
    </row>
    <row r="9" spans="1:10" ht="20.100000000000001" customHeight="1" thickBot="1" x14ac:dyDescent="0.3">
      <c r="A9" s="173" t="s">
        <v>74</v>
      </c>
      <c r="B9" s="174"/>
      <c r="C9" s="174"/>
      <c r="D9" s="174"/>
      <c r="E9" s="174"/>
      <c r="F9" s="174"/>
      <c r="G9" s="174"/>
      <c r="H9" s="174"/>
      <c r="I9" s="174"/>
      <c r="J9" s="175"/>
    </row>
    <row r="10" spans="1:10" ht="20.100000000000001" customHeight="1" x14ac:dyDescent="0.25">
      <c r="A10" s="124" t="s">
        <v>152</v>
      </c>
      <c r="B10" s="125"/>
      <c r="C10" s="125"/>
      <c r="D10" s="125"/>
      <c r="E10" s="125"/>
      <c r="F10" s="125"/>
      <c r="G10" s="125"/>
      <c r="H10" s="126" t="str">
        <f>+IF(AND(J12="No aplica",J13="No aplica"),"No aplica",IF(OR(J12="",J13=""),"Valide todas las variables",IF(OR(J12="No",J13="No"),"No cumple","Cumple")))</f>
        <v>Valide todas las variables</v>
      </c>
      <c r="I10" s="126"/>
      <c r="J10" s="127"/>
    </row>
    <row r="11" spans="1:10" ht="39.950000000000003" customHeight="1" x14ac:dyDescent="0.25">
      <c r="A11" s="143" t="s">
        <v>77</v>
      </c>
      <c r="B11" s="144"/>
      <c r="C11" s="144"/>
      <c r="D11" s="144"/>
      <c r="E11" s="144"/>
      <c r="F11" s="144"/>
      <c r="G11" s="144"/>
      <c r="H11" s="144"/>
      <c r="I11" s="145"/>
      <c r="J11" s="43" t="s">
        <v>107</v>
      </c>
    </row>
    <row r="12" spans="1:10" ht="30" customHeight="1" x14ac:dyDescent="0.25">
      <c r="A12" s="153" t="s">
        <v>157</v>
      </c>
      <c r="B12" s="154"/>
      <c r="C12" s="154"/>
      <c r="D12" s="154"/>
      <c r="E12" s="154"/>
      <c r="F12" s="154"/>
      <c r="G12" s="155"/>
      <c r="H12" s="156" t="s">
        <v>156</v>
      </c>
      <c r="I12" s="157"/>
      <c r="J12" s="45"/>
    </row>
    <row r="13" spans="1:10" ht="30" customHeight="1" thickBot="1" x14ac:dyDescent="0.3">
      <c r="A13" s="153" t="s">
        <v>158</v>
      </c>
      <c r="B13" s="154"/>
      <c r="C13" s="154"/>
      <c r="D13" s="154"/>
      <c r="E13" s="154"/>
      <c r="F13" s="154"/>
      <c r="G13" s="155"/>
      <c r="H13" s="158"/>
      <c r="I13" s="159"/>
      <c r="J13" s="60"/>
    </row>
    <row r="14" spans="1:10" ht="20.100000000000001" customHeight="1" x14ac:dyDescent="0.25">
      <c r="A14" s="124" t="s">
        <v>161</v>
      </c>
      <c r="B14" s="125"/>
      <c r="C14" s="125"/>
      <c r="D14" s="125"/>
      <c r="E14" s="125"/>
      <c r="F14" s="125"/>
      <c r="G14" s="125"/>
      <c r="H14" s="126" t="str">
        <f>+IF(AND(J16="No aplica",J17="No aplica",J18="No aplica",J19="No aplica",J20="No aplica",J21="No aplica",J22="No aplica",J23="No aplica",J24="No aplica",J25="No aplica",J26="No aplica",J27="No aplica",J28="No aplica",J29="No aplica",J30="No aplica",J31="No aplica"),"No aplica",IF(OR(J16="",J17="",J18="",J19="",J20="",J21="",J22="",J23="",J24="",J25="",J26="",J27="",J28="",J29="",J30="",J31=""),"Valide todas las variables",IF(OR(J16="No",J17="No",J18="No",J19="No",J20="No",J21="No",J22="No",J23="No",J24="No",J25="No",J26="No",J27="No",J28="No",J29="No",J30="No",J31="No"),"No cumple","Cumple")))</f>
        <v>Valide todas las variables</v>
      </c>
      <c r="I14" s="126"/>
      <c r="J14" s="127"/>
    </row>
    <row r="15" spans="1:10" ht="39.950000000000003" customHeight="1" x14ac:dyDescent="0.25">
      <c r="A15" s="128" t="s">
        <v>144</v>
      </c>
      <c r="B15" s="129"/>
      <c r="C15" s="129"/>
      <c r="D15" s="129"/>
      <c r="E15" s="129"/>
      <c r="F15" s="129"/>
      <c r="G15" s="129"/>
      <c r="H15" s="129"/>
      <c r="I15" s="129"/>
      <c r="J15" s="43" t="s">
        <v>107</v>
      </c>
    </row>
    <row r="16" spans="1:10" ht="45" customHeight="1" x14ac:dyDescent="0.25">
      <c r="A16" s="122" t="s">
        <v>162</v>
      </c>
      <c r="B16" s="123"/>
      <c r="C16" s="123"/>
      <c r="D16" s="123"/>
      <c r="E16" s="123"/>
      <c r="F16" s="123"/>
      <c r="G16" s="123"/>
      <c r="H16" s="123"/>
      <c r="I16" s="61" t="s">
        <v>177</v>
      </c>
      <c r="J16" s="45"/>
    </row>
    <row r="17" spans="1:10" ht="30" customHeight="1" x14ac:dyDescent="0.25">
      <c r="A17" s="122" t="s">
        <v>163</v>
      </c>
      <c r="B17" s="123"/>
      <c r="C17" s="123"/>
      <c r="D17" s="123"/>
      <c r="E17" s="123"/>
      <c r="F17" s="123"/>
      <c r="G17" s="123"/>
      <c r="H17" s="123"/>
      <c r="I17" s="61" t="s">
        <v>178</v>
      </c>
      <c r="J17" s="45"/>
    </row>
    <row r="18" spans="1:10" ht="30" customHeight="1" x14ac:dyDescent="0.25">
      <c r="A18" s="122" t="s">
        <v>164</v>
      </c>
      <c r="B18" s="123"/>
      <c r="C18" s="123"/>
      <c r="D18" s="123"/>
      <c r="E18" s="123"/>
      <c r="F18" s="123"/>
      <c r="G18" s="123"/>
      <c r="H18" s="123"/>
      <c r="I18" s="61" t="s">
        <v>179</v>
      </c>
      <c r="J18" s="45"/>
    </row>
    <row r="19" spans="1:10" ht="30" customHeight="1" x14ac:dyDescent="0.25">
      <c r="A19" s="122" t="s">
        <v>165</v>
      </c>
      <c r="B19" s="123"/>
      <c r="C19" s="123"/>
      <c r="D19" s="123"/>
      <c r="E19" s="123"/>
      <c r="F19" s="123"/>
      <c r="G19" s="123"/>
      <c r="H19" s="123"/>
      <c r="I19" s="61" t="s">
        <v>179</v>
      </c>
      <c r="J19" s="45"/>
    </row>
    <row r="20" spans="1:10" ht="30" customHeight="1" x14ac:dyDescent="0.25">
      <c r="A20" s="122" t="s">
        <v>166</v>
      </c>
      <c r="B20" s="123"/>
      <c r="C20" s="123"/>
      <c r="D20" s="123"/>
      <c r="E20" s="123"/>
      <c r="F20" s="123"/>
      <c r="G20" s="123"/>
      <c r="H20" s="123"/>
      <c r="I20" s="61" t="s">
        <v>179</v>
      </c>
      <c r="J20" s="45"/>
    </row>
    <row r="21" spans="1:10" ht="30" customHeight="1" x14ac:dyDescent="0.25">
      <c r="A21" s="122" t="s">
        <v>167</v>
      </c>
      <c r="B21" s="123"/>
      <c r="C21" s="123"/>
      <c r="D21" s="123"/>
      <c r="E21" s="123"/>
      <c r="F21" s="123"/>
      <c r="G21" s="123"/>
      <c r="H21" s="123"/>
      <c r="I21" s="61" t="s">
        <v>180</v>
      </c>
      <c r="J21" s="45"/>
    </row>
    <row r="22" spans="1:10" ht="30" customHeight="1" x14ac:dyDescent="0.25">
      <c r="A22" s="122" t="s">
        <v>168</v>
      </c>
      <c r="B22" s="123"/>
      <c r="C22" s="123"/>
      <c r="D22" s="123"/>
      <c r="E22" s="123"/>
      <c r="F22" s="123"/>
      <c r="G22" s="123"/>
      <c r="H22" s="123"/>
      <c r="I22" s="61" t="s">
        <v>181</v>
      </c>
      <c r="J22" s="45"/>
    </row>
    <row r="23" spans="1:10" ht="30" customHeight="1" x14ac:dyDescent="0.25">
      <c r="A23" s="122" t="s">
        <v>169</v>
      </c>
      <c r="B23" s="123"/>
      <c r="C23" s="123"/>
      <c r="D23" s="123"/>
      <c r="E23" s="123"/>
      <c r="F23" s="123"/>
      <c r="G23" s="123"/>
      <c r="H23" s="123"/>
      <c r="I23" s="61" t="s">
        <v>179</v>
      </c>
      <c r="J23" s="45"/>
    </row>
    <row r="24" spans="1:10" ht="30" customHeight="1" x14ac:dyDescent="0.25">
      <c r="A24" s="122" t="s">
        <v>170</v>
      </c>
      <c r="B24" s="123"/>
      <c r="C24" s="123"/>
      <c r="D24" s="123"/>
      <c r="E24" s="123"/>
      <c r="F24" s="123"/>
      <c r="G24" s="123"/>
      <c r="H24" s="123"/>
      <c r="I24" s="61" t="s">
        <v>179</v>
      </c>
      <c r="J24" s="45"/>
    </row>
    <row r="25" spans="1:10" ht="30" customHeight="1" x14ac:dyDescent="0.25">
      <c r="A25" s="122" t="s">
        <v>171</v>
      </c>
      <c r="B25" s="123"/>
      <c r="C25" s="123"/>
      <c r="D25" s="123"/>
      <c r="E25" s="123"/>
      <c r="F25" s="123"/>
      <c r="G25" s="123"/>
      <c r="H25" s="123"/>
      <c r="I25" s="61" t="s">
        <v>179</v>
      </c>
      <c r="J25" s="45"/>
    </row>
    <row r="26" spans="1:10" ht="30" customHeight="1" x14ac:dyDescent="0.25">
      <c r="A26" s="122" t="s">
        <v>172</v>
      </c>
      <c r="B26" s="123"/>
      <c r="C26" s="123"/>
      <c r="D26" s="123"/>
      <c r="E26" s="123"/>
      <c r="F26" s="123"/>
      <c r="G26" s="123"/>
      <c r="H26" s="123"/>
      <c r="I26" s="61" t="s">
        <v>179</v>
      </c>
      <c r="J26" s="45"/>
    </row>
    <row r="27" spans="1:10" ht="30" customHeight="1" x14ac:dyDescent="0.25">
      <c r="A27" s="122" t="s">
        <v>173</v>
      </c>
      <c r="B27" s="123"/>
      <c r="C27" s="123"/>
      <c r="D27" s="123"/>
      <c r="E27" s="123"/>
      <c r="F27" s="123"/>
      <c r="G27" s="123"/>
      <c r="H27" s="123"/>
      <c r="I27" s="61" t="s">
        <v>179</v>
      </c>
      <c r="J27" s="45"/>
    </row>
    <row r="28" spans="1:10" ht="30" customHeight="1" x14ac:dyDescent="0.25">
      <c r="A28" s="122" t="s">
        <v>174</v>
      </c>
      <c r="B28" s="123"/>
      <c r="C28" s="123"/>
      <c r="D28" s="123"/>
      <c r="E28" s="123"/>
      <c r="F28" s="123"/>
      <c r="G28" s="123"/>
      <c r="H28" s="123"/>
      <c r="I28" s="61" t="s">
        <v>182</v>
      </c>
      <c r="J28" s="45"/>
    </row>
    <row r="29" spans="1:10" ht="30" customHeight="1" x14ac:dyDescent="0.25">
      <c r="A29" s="122" t="s">
        <v>175</v>
      </c>
      <c r="B29" s="123"/>
      <c r="C29" s="123"/>
      <c r="D29" s="123"/>
      <c r="E29" s="123"/>
      <c r="F29" s="123"/>
      <c r="G29" s="123"/>
      <c r="H29" s="123"/>
      <c r="I29" s="61" t="s">
        <v>182</v>
      </c>
      <c r="J29" s="45"/>
    </row>
    <row r="30" spans="1:10" ht="30" customHeight="1" x14ac:dyDescent="0.25">
      <c r="A30" s="122" t="s">
        <v>176</v>
      </c>
      <c r="B30" s="123"/>
      <c r="C30" s="123"/>
      <c r="D30" s="123"/>
      <c r="E30" s="123"/>
      <c r="F30" s="123"/>
      <c r="G30" s="123"/>
      <c r="H30" s="123"/>
      <c r="I30" s="61" t="s">
        <v>182</v>
      </c>
      <c r="J30" s="60"/>
    </row>
    <row r="31" spans="1:10" ht="30" customHeight="1" thickBot="1" x14ac:dyDescent="0.3">
      <c r="A31" s="122" t="s">
        <v>159</v>
      </c>
      <c r="B31" s="123"/>
      <c r="C31" s="123"/>
      <c r="D31" s="123"/>
      <c r="E31" s="123"/>
      <c r="F31" s="123"/>
      <c r="G31" s="123"/>
      <c r="H31" s="123"/>
      <c r="I31" s="59" t="s">
        <v>183</v>
      </c>
      <c r="J31" s="41"/>
    </row>
    <row r="32" spans="1:10" ht="20.100000000000001" customHeight="1" x14ac:dyDescent="0.25">
      <c r="A32" s="139" t="s">
        <v>153</v>
      </c>
      <c r="B32" s="140"/>
      <c r="C32" s="140"/>
      <c r="D32" s="140"/>
      <c r="E32" s="140"/>
      <c r="F32" s="140"/>
      <c r="G32" s="140"/>
      <c r="H32" s="141" t="str">
        <f>+IF(AND(J34="No aplica",J35="No aplica"),"No aplica",IF(OR(J34="",J35=""),"Valide todas las variables",IF(OR(J34="No",J35="No"),"No cumple","Cumple")))</f>
        <v>Valide todas las variables</v>
      </c>
      <c r="I32" s="141"/>
      <c r="J32" s="142"/>
    </row>
    <row r="33" spans="1:10" ht="39.950000000000003" customHeight="1" x14ac:dyDescent="0.25">
      <c r="A33" s="143" t="s">
        <v>145</v>
      </c>
      <c r="B33" s="144"/>
      <c r="C33" s="144"/>
      <c r="D33" s="144"/>
      <c r="E33" s="144"/>
      <c r="F33" s="144"/>
      <c r="G33" s="144"/>
      <c r="H33" s="144"/>
      <c r="I33" s="145"/>
      <c r="J33" s="43" t="s">
        <v>107</v>
      </c>
    </row>
    <row r="34" spans="1:10" ht="30" customHeight="1" x14ac:dyDescent="0.25">
      <c r="A34" s="133" t="s">
        <v>184</v>
      </c>
      <c r="B34" s="134"/>
      <c r="C34" s="134"/>
      <c r="D34" s="134"/>
      <c r="E34" s="134"/>
      <c r="F34" s="134"/>
      <c r="G34" s="134"/>
      <c r="H34" s="134"/>
      <c r="I34" s="135"/>
      <c r="J34" s="45"/>
    </row>
    <row r="35" spans="1:10" ht="30" customHeight="1" thickBot="1" x14ac:dyDescent="0.3">
      <c r="A35" s="136" t="s">
        <v>185</v>
      </c>
      <c r="B35" s="137"/>
      <c r="C35" s="137"/>
      <c r="D35" s="137"/>
      <c r="E35" s="137"/>
      <c r="F35" s="137"/>
      <c r="G35" s="137"/>
      <c r="H35" s="137"/>
      <c r="I35" s="138"/>
      <c r="J35" s="41"/>
    </row>
    <row r="36" spans="1:10" ht="20.100000000000001" customHeight="1" x14ac:dyDescent="0.25">
      <c r="A36" s="81" t="s">
        <v>154</v>
      </c>
      <c r="B36" s="82"/>
      <c r="C36" s="82"/>
      <c r="D36" s="82"/>
      <c r="E36" s="82"/>
      <c r="F36" s="82"/>
      <c r="G36" s="152"/>
      <c r="H36" s="149" t="str">
        <f>+IF(AND(J38="No aplica",J39="No aplica",J40="No aplica",J41="No aplica"),"No aplica",IF(OR(J38="",J39="",J40="",J41=""),"Valide todas las variables",IF(OR(J38="No",J39="No",J40="No",J41="No"),"No cumple","Cumple")))</f>
        <v>Valide todas las variables</v>
      </c>
      <c r="I36" s="150"/>
      <c r="J36" s="151"/>
    </row>
    <row r="37" spans="1:10" ht="39.950000000000003" customHeight="1" x14ac:dyDescent="0.25">
      <c r="A37" s="143" t="s">
        <v>143</v>
      </c>
      <c r="B37" s="144"/>
      <c r="C37" s="144"/>
      <c r="D37" s="144"/>
      <c r="E37" s="144"/>
      <c r="F37" s="144"/>
      <c r="G37" s="144"/>
      <c r="H37" s="144"/>
      <c r="I37" s="145"/>
      <c r="J37" s="43" t="s">
        <v>107</v>
      </c>
    </row>
    <row r="38" spans="1:10" ht="30" customHeight="1" x14ac:dyDescent="0.25">
      <c r="A38" s="133" t="s">
        <v>146</v>
      </c>
      <c r="B38" s="134"/>
      <c r="C38" s="134"/>
      <c r="D38" s="134"/>
      <c r="E38" s="134"/>
      <c r="F38" s="134"/>
      <c r="G38" s="134"/>
      <c r="H38" s="134"/>
      <c r="I38" s="135"/>
      <c r="J38" s="45"/>
    </row>
    <row r="39" spans="1:10" ht="30" customHeight="1" x14ac:dyDescent="0.25">
      <c r="A39" s="133" t="s">
        <v>147</v>
      </c>
      <c r="B39" s="134"/>
      <c r="C39" s="134"/>
      <c r="D39" s="134"/>
      <c r="E39" s="134"/>
      <c r="F39" s="134"/>
      <c r="G39" s="134"/>
      <c r="H39" s="134"/>
      <c r="I39" s="135"/>
      <c r="J39" s="45"/>
    </row>
    <row r="40" spans="1:10" ht="30" customHeight="1" x14ac:dyDescent="0.25">
      <c r="A40" s="133" t="s">
        <v>148</v>
      </c>
      <c r="B40" s="134"/>
      <c r="C40" s="134"/>
      <c r="D40" s="134"/>
      <c r="E40" s="134"/>
      <c r="F40" s="134"/>
      <c r="G40" s="134"/>
      <c r="H40" s="134"/>
      <c r="I40" s="135"/>
      <c r="J40" s="45"/>
    </row>
    <row r="41" spans="1:10" ht="30" customHeight="1" thickBot="1" x14ac:dyDescent="0.3">
      <c r="A41" s="136" t="s">
        <v>149</v>
      </c>
      <c r="B41" s="137"/>
      <c r="C41" s="137"/>
      <c r="D41" s="137"/>
      <c r="E41" s="137"/>
      <c r="F41" s="137"/>
      <c r="G41" s="137"/>
      <c r="H41" s="137"/>
      <c r="I41" s="138"/>
      <c r="J41" s="41"/>
    </row>
    <row r="42" spans="1:10" ht="50.1" customHeight="1" x14ac:dyDescent="0.25">
      <c r="A42" s="130" t="s">
        <v>150</v>
      </c>
      <c r="B42" s="131"/>
      <c r="C42" s="131"/>
      <c r="D42" s="131"/>
      <c r="E42" s="131"/>
      <c r="F42" s="131"/>
      <c r="G42" s="131"/>
      <c r="H42" s="131"/>
      <c r="I42" s="131"/>
      <c r="J42" s="132"/>
    </row>
    <row r="43" spans="1:10" ht="200.1" customHeight="1" thickBot="1" x14ac:dyDescent="0.3">
      <c r="A43" s="146"/>
      <c r="B43" s="147"/>
      <c r="C43" s="147"/>
      <c r="D43" s="147"/>
      <c r="E43" s="147"/>
      <c r="F43" s="147"/>
      <c r="G43" s="147"/>
      <c r="H43" s="147"/>
      <c r="I43" s="147"/>
      <c r="J43" s="148"/>
    </row>
    <row r="44" spans="1:10" ht="50.1" customHeight="1" x14ac:dyDescent="0.25">
      <c r="A44" s="130" t="s">
        <v>78</v>
      </c>
      <c r="B44" s="131"/>
      <c r="C44" s="131"/>
      <c r="D44" s="131"/>
      <c r="E44" s="131"/>
      <c r="F44" s="131"/>
      <c r="G44" s="131"/>
      <c r="H44" s="131"/>
      <c r="I44" s="131"/>
      <c r="J44" s="132"/>
    </row>
    <row r="45" spans="1:10" ht="200.1" customHeight="1" thickBot="1" x14ac:dyDescent="0.3">
      <c r="A45" s="146"/>
      <c r="B45" s="147"/>
      <c r="C45" s="147"/>
      <c r="D45" s="147"/>
      <c r="E45" s="147"/>
      <c r="F45" s="147"/>
      <c r="G45" s="147"/>
      <c r="H45" s="147"/>
      <c r="I45" s="147"/>
      <c r="J45" s="148"/>
    </row>
  </sheetData>
  <sheetProtection algorithmName="SHA-512" hashValue="wNGQnfq9YrGnOrgJ6Uzq0+hC+j6RC2RmTyzElCRhtZDxrkMm/Jdt4paaX6aAHGnH+DEfWZp0YIYsfafAvJ44oQ==" saltValue="O9k46K9ncFlYv5WVcEokYQ==" spinCount="100000" sheet="1" objects="1" scenarios="1"/>
  <mergeCells count="65">
    <mergeCell ref="A41:I41"/>
    <mergeCell ref="A42:J42"/>
    <mergeCell ref="A43:J43"/>
    <mergeCell ref="A44:J44"/>
    <mergeCell ref="A45:J45"/>
    <mergeCell ref="A40:I40"/>
    <mergeCell ref="A31:H31"/>
    <mergeCell ref="A32:G32"/>
    <mergeCell ref="H32:J32"/>
    <mergeCell ref="A33:I33"/>
    <mergeCell ref="A34:I34"/>
    <mergeCell ref="A35:I35"/>
    <mergeCell ref="A36:G36"/>
    <mergeCell ref="H36:J36"/>
    <mergeCell ref="A37:I37"/>
    <mergeCell ref="A38:I38"/>
    <mergeCell ref="A39:I39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9:J9"/>
    <mergeCell ref="A10:G10"/>
    <mergeCell ref="H10:J10"/>
    <mergeCell ref="A11:I11"/>
    <mergeCell ref="A12:G12"/>
    <mergeCell ref="H12:I13"/>
    <mergeCell ref="A13:G13"/>
    <mergeCell ref="A14:G14"/>
    <mergeCell ref="H14:J14"/>
    <mergeCell ref="A15:I15"/>
    <mergeCell ref="A16:H16"/>
    <mergeCell ref="A17:H17"/>
    <mergeCell ref="A7:B7"/>
    <mergeCell ref="C7:E7"/>
    <mergeCell ref="F7:G7"/>
    <mergeCell ref="H7:J7"/>
    <mergeCell ref="A8:B8"/>
    <mergeCell ref="C8:E8"/>
    <mergeCell ref="F8:J8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 J34:J35 J38:J41">
    <cfRule type="containsBlanks" dxfId="55" priority="17">
      <formula>LEN(TRIM(C2))=0</formula>
    </cfRule>
  </conditionalFormatting>
  <conditionalFormatting sqref="C6:C8">
    <cfRule type="containsBlanks" dxfId="54" priority="1">
      <formula>LEN(TRIM(C6))=0</formula>
    </cfRule>
  </conditionalFormatting>
  <conditionalFormatting sqref="E4:E5">
    <cfRule type="containsBlanks" dxfId="53" priority="12">
      <formula>LEN(TRIM(E4))=0</formula>
    </cfRule>
  </conditionalFormatting>
  <conditionalFormatting sqref="G2">
    <cfRule type="containsBlanks" dxfId="52" priority="14">
      <formula>LEN(TRIM(G2))=0</formula>
    </cfRule>
  </conditionalFormatting>
  <conditionalFormatting sqref="H3">
    <cfRule type="containsBlanks" dxfId="51" priority="15">
      <formula>LEN(TRIM(H3))=0</formula>
    </cfRule>
  </conditionalFormatting>
  <conditionalFormatting sqref="H6:H7">
    <cfRule type="containsBlanks" dxfId="50" priority="13">
      <formula>LEN(TRIM(H6))=0</formula>
    </cfRule>
  </conditionalFormatting>
  <conditionalFormatting sqref="H10">
    <cfRule type="containsText" dxfId="49" priority="8" operator="containsText" text="No cumple">
      <formula>NOT(ISERROR(SEARCH("No cumple",H10)))</formula>
    </cfRule>
    <cfRule type="containsText" dxfId="48" priority="9" operator="containsText" text="Cumple">
      <formula>NOT(ISERROR(SEARCH("Cumple",H10)))</formula>
    </cfRule>
  </conditionalFormatting>
  <conditionalFormatting sqref="H14">
    <cfRule type="containsText" dxfId="47" priority="6" operator="containsText" text="No cumple">
      <formula>NOT(ISERROR(SEARCH("No cumple",H14)))</formula>
    </cfRule>
    <cfRule type="containsText" dxfId="46" priority="7" operator="containsText" text="Cumple">
      <formula>NOT(ISERROR(SEARCH("Cumple",H14)))</formula>
    </cfRule>
  </conditionalFormatting>
  <conditionalFormatting sqref="H32">
    <cfRule type="containsText" dxfId="45" priority="4" operator="containsText" text="No cumple">
      <formula>NOT(ISERROR(SEARCH("No cumple",H32)))</formula>
    </cfRule>
    <cfRule type="containsText" dxfId="44" priority="5" operator="containsText" text="Cumple">
      <formula>NOT(ISERROR(SEARCH("Cumple",H32)))</formula>
    </cfRule>
  </conditionalFormatting>
  <conditionalFormatting sqref="H36">
    <cfRule type="containsText" dxfId="43" priority="2" operator="containsText" text="No cumple">
      <formula>NOT(ISERROR(SEARCH("No cumple",H36)))</formula>
    </cfRule>
    <cfRule type="containsText" dxfId="42" priority="3" operator="containsText" text="Cumple">
      <formula>NOT(ISERROR(SEARCH("Cumple",H36)))</formula>
    </cfRule>
  </conditionalFormatting>
  <conditionalFormatting sqref="J2">
    <cfRule type="containsBlanks" dxfId="41" priority="16">
      <formula>LEN(TRIM(J2))=0</formula>
    </cfRule>
  </conditionalFormatting>
  <conditionalFormatting sqref="J12:J13">
    <cfRule type="containsBlanks" dxfId="40" priority="11">
      <formula>LEN(TRIM(J12))=0</formula>
    </cfRule>
  </conditionalFormatting>
  <conditionalFormatting sqref="J16:J31">
    <cfRule type="containsBlanks" dxfId="39" priority="10">
      <formula>LEN(TRIM(J16))=0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LIBERTAD ASISTIDA/VIGILADA SRPA&amp;R&amp;"Arial,Normal"&amp;10F1.A49.G27.P 
Versión 1 
Página &amp;P de &amp;N 
21/05/2024 
Clasificación de la Información 
Clasificada</oddHeader>
    <oddFooter>&amp;C&amp;G</oddFooter>
  </headerFooter>
  <rowBreaks count="2" manualBreakCount="2">
    <brk id="9" max="16383" man="1"/>
    <brk id="41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5F0B09D-9394-419A-83B2-761F6ED8B889}">
          <x14:formula1>
            <xm:f>Tablas!$E$2:$E$4</xm:f>
          </x14:formula1>
          <xm:sqref>J12:J13 J16:J31 J34:J35 J38:J41</xm:sqref>
        </x14:dataValidation>
        <x14:dataValidation type="list" allowBlank="1" showInputMessage="1" showErrorMessage="1" xr:uid="{7FD6A00B-325E-4681-AD4A-4B11ABF4D15B}">
          <x14:formula1>
            <xm:f>Tablas!$H$2:$H$6</xm:f>
          </x14:formula1>
          <xm:sqref>C3:E3</xm:sqref>
        </x14:dataValidation>
        <x14:dataValidation type="list" allowBlank="1" showInputMessage="1" showErrorMessage="1" xr:uid="{7751C8D6-FC7D-42A9-AA17-EC6E26D937AD}">
          <x14:formula1>
            <xm:f>Tablas!$L$2:$L$9</xm:f>
          </x14:formula1>
          <xm:sqref>C7:E7</xm:sqref>
        </x14:dataValidation>
        <x14:dataValidation type="list" allowBlank="1" showInputMessage="1" showErrorMessage="1" xr:uid="{9F3E90DE-C65C-4F4A-8E95-F52675590E2F}">
          <x14:formula1>
            <xm:f>Tablas!$K$2:$K$3</xm:f>
          </x14:formula1>
          <xm:sqref>H6:J6</xm:sqref>
        </x14:dataValidation>
        <x14:dataValidation type="list" allowBlank="1" showInputMessage="1" showErrorMessage="1" xr:uid="{37461420-5303-4F54-AE6F-6A9B21E7305E}">
          <x14:formula1>
            <xm:f>Tablas!$J$2:$J$7</xm:f>
          </x14:formula1>
          <xm:sqref>C6:E6</xm:sqref>
        </x14:dataValidation>
        <x14:dataValidation type="list" allowBlank="1" showInputMessage="1" showErrorMessage="1" xr:uid="{3897965F-8838-406E-A873-13C3B83D8925}">
          <x14:formula1>
            <xm:f>Tablas!$I$2:$I$5</xm:f>
          </x14:formula1>
          <xm:sqref>E4:J4</xm:sqref>
        </x14:dataValidation>
        <x14:dataValidation type="list" allowBlank="1" showInputMessage="1" showErrorMessage="1" xr:uid="{F67AD826-AD54-46F3-8D4C-414BE21568B3}">
          <x14:formula1>
            <xm:f>Tablas!$G$2:$G$3</xm:f>
          </x14:formula1>
          <xm:sqref>J2</xm:sqref>
        </x14:dataValidation>
        <x14:dataValidation type="list" allowBlank="1" showInputMessage="1" showErrorMessage="1" xr:uid="{35EBC603-9697-4BCC-9C3D-F3853C0007CC}">
          <x14:formula1>
            <xm:f>Tablas!$C$2</xm:f>
          </x14:formula1>
          <xm:sqref>H35:I35 H39:I41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75CD55-380D-4145-840D-13C1491EF1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C29AE0-888C-408E-830F-8EE7A60113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F792D8-2C96-403F-AF83-1D909E20532C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ACTA</vt:lpstr>
      <vt:lpstr>Entrev.1</vt:lpstr>
      <vt:lpstr>Entrev.2</vt:lpstr>
      <vt:lpstr>Entrev.3</vt:lpstr>
      <vt:lpstr>Entrev.4</vt:lpstr>
      <vt:lpstr>Entrev.5</vt:lpstr>
      <vt:lpstr>Entrev.6</vt:lpstr>
      <vt:lpstr>Entrev.7</vt:lpstr>
      <vt:lpstr>Entrev.8</vt:lpstr>
      <vt:lpstr>Entrev.9</vt:lpstr>
      <vt:lpstr>Entrev.10</vt:lpstr>
      <vt:lpstr>Consolidado</vt:lpstr>
      <vt:lpstr>Tablas</vt:lpstr>
      <vt:lpstr>ACTA!Área_de_impresión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2024-05-21T14:35:13Z</cp:lastPrinted>
  <dcterms:created xsi:type="dcterms:W3CDTF">2019-01-30T14:18:32Z</dcterms:created>
  <dcterms:modified xsi:type="dcterms:W3CDTF">2024-05-21T14:35:24Z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