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DEE0A26B-B676-44B8-846A-E33102D4B88C}" xr6:coauthVersionLast="47" xr6:coauthVersionMax="47" xr10:uidLastSave="{D1A4E60E-9D58-4486-BE03-CD397EA85922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30" r:id="rId3"/>
    <sheet name="Entrev.3" sheetId="31" r:id="rId4"/>
    <sheet name="Entrev.4" sheetId="32" r:id="rId5"/>
    <sheet name="Entrev.5" sheetId="33" r:id="rId6"/>
    <sheet name="Entrev.6" sheetId="34" r:id="rId7"/>
    <sheet name="Entrev.7" sheetId="35" r:id="rId8"/>
    <sheet name="Entrev.8" sheetId="36" r:id="rId9"/>
    <sheet name="Entrev.9" sheetId="37" r:id="rId10"/>
    <sheet name="Entrev.10" sheetId="38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Entrev.1!#REF!</definedName>
    <definedName name="_ftnref1" localSheetId="10">Entrev.10!#REF!</definedName>
    <definedName name="_ftnref1" localSheetId="2">Entrev.2!#REF!</definedName>
    <definedName name="_ftnref1" localSheetId="3">Entrev.3!#REF!</definedName>
    <definedName name="_ftnref1" localSheetId="4">Entrev.4!#REF!</definedName>
    <definedName name="_ftnref1" localSheetId="5">Entrev.5!#REF!</definedName>
    <definedName name="_ftnref1" localSheetId="6">Entrev.6!#REF!</definedName>
    <definedName name="_ftnref1" localSheetId="7">Entrev.7!#REF!</definedName>
    <definedName name="_ftnref1" localSheetId="8">Entrev.8!#REF!</definedName>
    <definedName name="_ftnref1" localSheetId="9">Entrev.9!#REF!</definedName>
    <definedName name="_ftnref2" localSheetId="1">Entrev.1!#REF!</definedName>
    <definedName name="_ftnref2" localSheetId="10">Entrev.10!#REF!</definedName>
    <definedName name="_ftnref2" localSheetId="2">Entrev.2!#REF!</definedName>
    <definedName name="_ftnref2" localSheetId="3">Entrev.3!#REF!</definedName>
    <definedName name="_ftnref2" localSheetId="4">Entrev.4!#REF!</definedName>
    <definedName name="_ftnref2" localSheetId="5">Entrev.5!#REF!</definedName>
    <definedName name="_ftnref2" localSheetId="6">Entrev.6!#REF!</definedName>
    <definedName name="_ftnref2" localSheetId="7">Entrev.7!#REF!</definedName>
    <definedName name="_ftnref2" localSheetId="8">Entrev.8!#REF!</definedName>
    <definedName name="_ftnref2" localSheetId="9">Entrev.9!#REF!</definedName>
    <definedName name="_ftnref3" localSheetId="1">Entrev.1!#REF!</definedName>
    <definedName name="_ftnref3" localSheetId="10">Entrev.10!#REF!</definedName>
    <definedName name="_ftnref3" localSheetId="2">Entrev.2!#REF!</definedName>
    <definedName name="_ftnref3" localSheetId="3">Entrev.3!#REF!</definedName>
    <definedName name="_ftnref3" localSheetId="4">Entrev.4!#REF!</definedName>
    <definedName name="_ftnref3" localSheetId="5">Entrev.5!#REF!</definedName>
    <definedName name="_ftnref3" localSheetId="6">Entrev.6!#REF!</definedName>
    <definedName name="_ftnref3" localSheetId="7">Entrev.7!#REF!</definedName>
    <definedName name="_ftnref3" localSheetId="8">Entrev.8!#REF!</definedName>
    <definedName name="_ftnref3" localSheetId="9">Entrev.9!#REF!</definedName>
    <definedName name="_ftnref4" localSheetId="1">Entrev.1!#REF!</definedName>
    <definedName name="_ftnref4" localSheetId="10">Entrev.10!#REF!</definedName>
    <definedName name="_ftnref4" localSheetId="2">Entrev.2!#REF!</definedName>
    <definedName name="_ftnref4" localSheetId="3">Entrev.3!#REF!</definedName>
    <definedName name="_ftnref4" localSheetId="4">Entrev.4!#REF!</definedName>
    <definedName name="_ftnref4" localSheetId="5">Entrev.5!#REF!</definedName>
    <definedName name="_ftnref4" localSheetId="6">Entrev.6!#REF!</definedName>
    <definedName name="_ftnref4" localSheetId="7">Entrev.7!#REF!</definedName>
    <definedName name="_ftnref4" localSheetId="8">Entrev.8!#REF!</definedName>
    <definedName name="_ftnref4" localSheetId="9">Entrev.9!#REF!</definedName>
    <definedName name="_xlnm.Print_Area" localSheetId="0">ACTA!$A$1:$K$42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IU10" i="5"/>
  <c r="IT10" i="5"/>
  <c r="IS10" i="5"/>
  <c r="IR10" i="5"/>
  <c r="IQ10" i="5"/>
  <c r="IP10" i="5"/>
  <c r="IO10" i="5"/>
  <c r="IN10" i="5"/>
  <c r="IM10" i="5"/>
  <c r="IL10" i="5"/>
  <c r="IK10" i="5"/>
  <c r="IJ10" i="5"/>
  <c r="II10" i="5"/>
  <c r="IH10" i="5"/>
  <c r="IG10" i="5"/>
  <c r="IF10" i="5"/>
  <c r="IE10" i="5"/>
  <c r="ID10" i="5"/>
  <c r="HS10" i="5"/>
  <c r="HR10" i="5"/>
  <c r="HQ10" i="5"/>
  <c r="HP10" i="5"/>
  <c r="HO10" i="5"/>
  <c r="HN10" i="5"/>
  <c r="HM10" i="5"/>
  <c r="HL10" i="5"/>
  <c r="HK10" i="5"/>
  <c r="HJ10" i="5"/>
  <c r="HI10" i="5"/>
  <c r="HH10" i="5"/>
  <c r="GY10" i="5"/>
  <c r="GX10" i="5"/>
  <c r="GW10" i="5"/>
  <c r="GV10" i="5"/>
  <c r="GU10" i="5"/>
  <c r="GT10" i="5"/>
  <c r="GS10" i="5"/>
  <c r="GR10" i="5"/>
  <c r="GQ10" i="5"/>
  <c r="GP10" i="5"/>
  <c r="GO10" i="5"/>
  <c r="GN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J30" i="1"/>
  <c r="I30" i="1"/>
  <c r="H30" i="1"/>
  <c r="G30" i="1"/>
  <c r="F30" i="1"/>
  <c r="E30" i="1"/>
  <c r="D30" i="1"/>
  <c r="C30" i="1"/>
  <c r="B30" i="1"/>
  <c r="J27" i="1"/>
  <c r="I27" i="1"/>
  <c r="H27" i="1"/>
  <c r="G27" i="1"/>
  <c r="F27" i="1"/>
  <c r="E27" i="1"/>
  <c r="D27" i="1"/>
  <c r="C27" i="1"/>
  <c r="B27" i="1"/>
  <c r="J24" i="1"/>
  <c r="I24" i="1"/>
  <c r="H24" i="1"/>
  <c r="G24" i="1"/>
  <c r="F24" i="1"/>
  <c r="E24" i="1"/>
  <c r="D24" i="1"/>
  <c r="C24" i="1"/>
  <c r="B24" i="1"/>
  <c r="J21" i="1"/>
  <c r="I21" i="1"/>
  <c r="H21" i="1"/>
  <c r="G21" i="1"/>
  <c r="F21" i="1"/>
  <c r="E21" i="1"/>
  <c r="D21" i="1"/>
  <c r="C21" i="1"/>
  <c r="B21" i="1"/>
  <c r="H21" i="38"/>
  <c r="H17" i="38"/>
  <c r="H14" i="38"/>
  <c r="H10" i="38"/>
  <c r="H21" i="37"/>
  <c r="H17" i="37"/>
  <c r="H14" i="37"/>
  <c r="H10" i="37"/>
  <c r="H21" i="36"/>
  <c r="H17" i="36"/>
  <c r="H14" i="36"/>
  <c r="H10" i="36"/>
  <c r="H21" i="35"/>
  <c r="H17" i="35"/>
  <c r="H14" i="35"/>
  <c r="H10" i="35"/>
  <c r="H21" i="34"/>
  <c r="H17" i="34"/>
  <c r="H14" i="34"/>
  <c r="H10" i="34"/>
  <c r="H21" i="33"/>
  <c r="H17" i="33"/>
  <c r="H14" i="33"/>
  <c r="H10" i="33"/>
  <c r="H21" i="32"/>
  <c r="H17" i="32"/>
  <c r="H14" i="32"/>
  <c r="H10" i="32"/>
  <c r="H21" i="31"/>
  <c r="H17" i="31"/>
  <c r="H14" i="31"/>
  <c r="H10" i="31"/>
  <c r="H21" i="30"/>
  <c r="H17" i="30"/>
  <c r="H14" i="30"/>
  <c r="H10" i="30"/>
  <c r="H17" i="11"/>
  <c r="FR10" i="5" s="1"/>
  <c r="H14" i="11"/>
  <c r="H10" i="11"/>
  <c r="H21" i="11"/>
  <c r="IA10" i="5" s="1"/>
  <c r="AU10" i="5"/>
  <c r="AT10" i="5"/>
  <c r="AS10" i="5"/>
  <c r="AR10" i="5"/>
  <c r="AQ10" i="5"/>
  <c r="AP10" i="5"/>
  <c r="AO10" i="5"/>
  <c r="AN10" i="5"/>
  <c r="AM10" i="5"/>
  <c r="AL10" i="5"/>
  <c r="AK10" i="5"/>
  <c r="AJ10" i="5"/>
  <c r="IV10" i="5"/>
  <c r="IW10" i="5"/>
  <c r="IX10" i="5"/>
  <c r="IY10" i="5"/>
  <c r="IZ10" i="5"/>
  <c r="JA10" i="5"/>
  <c r="JB10" i="5"/>
  <c r="JC10" i="5"/>
  <c r="JD10" i="5"/>
  <c r="JE10" i="5"/>
  <c r="JF10" i="5"/>
  <c r="JG10" i="5"/>
  <c r="JH10" i="5"/>
  <c r="JI10" i="5"/>
  <c r="JJ10" i="5"/>
  <c r="JK10" i="5"/>
  <c r="IC10" i="5"/>
  <c r="IB10" i="5"/>
  <c r="GK10" i="5" l="1"/>
  <c r="HW10" i="5"/>
  <c r="EC10" i="5"/>
  <c r="HE10" i="5"/>
  <c r="CM10" i="5"/>
  <c r="DJ10" i="5"/>
  <c r="FO10" i="5"/>
  <c r="GL10" i="5"/>
  <c r="DG10" i="5"/>
  <c r="GI10" i="5"/>
  <c r="BU10" i="5"/>
  <c r="EW10" i="5"/>
  <c r="HY10" i="5"/>
  <c r="ED10" i="5"/>
  <c r="HF10" i="5"/>
  <c r="DK10" i="5"/>
  <c r="GM10" i="5"/>
  <c r="CQ10" i="5"/>
  <c r="EA10" i="5"/>
  <c r="HC10" i="5"/>
  <c r="CO10" i="5"/>
  <c r="FQ10" i="5"/>
  <c r="BV10" i="5"/>
  <c r="EX10" i="5"/>
  <c r="HZ10" i="5"/>
  <c r="EE10" i="5"/>
  <c r="HG10" i="5"/>
  <c r="FS10" i="5"/>
  <c r="BS10" i="5"/>
  <c r="EU10" i="5"/>
  <c r="DI10" i="5"/>
  <c r="CP10" i="5"/>
  <c r="BW10" i="5"/>
  <c r="EY10" i="5"/>
  <c r="A30" i="1"/>
  <c r="A27" i="1"/>
  <c r="A24" i="1"/>
  <c r="A21" i="1"/>
  <c r="K28" i="1" l="1"/>
  <c r="AI10" i="5" s="1"/>
  <c r="BC10" i="5"/>
  <c r="K25" i="1"/>
  <c r="AH10" i="5" s="1"/>
  <c r="BB10" i="5"/>
  <c r="K22" i="1"/>
  <c r="AG10" i="5" s="1"/>
  <c r="BA10" i="5"/>
  <c r="K19" i="1"/>
  <c r="AY10" i="5"/>
  <c r="AE10" i="5" l="1"/>
  <c r="I1" i="1"/>
  <c r="C10" i="5"/>
  <c r="B10" i="5"/>
  <c r="AA10" i="5"/>
  <c r="Z10" i="5"/>
  <c r="JL10" i="5" l="1"/>
  <c r="V10" i="5"/>
  <c r="U10" i="5"/>
  <c r="S10" i="5"/>
  <c r="R10" i="5"/>
  <c r="P10" i="5"/>
  <c r="O10" i="5"/>
  <c r="A10" i="5" l="1"/>
  <c r="JM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<sst xmlns="http://schemas.openxmlformats.org/spreadsheetml/2006/main" count="872" uniqueCount="166">
  <si>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</si>
  <si>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</si>
  <si>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</si>
  <si>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</si>
  <si>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</si>
  <si>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</si>
  <si>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</si>
  <si>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</si>
  <si>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</si>
  <si>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</si>
  <si>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</si>
  <si>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</si>
  <si>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</si>
  <si>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</si>
  <si>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</si>
  <si>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</si>
  <si>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</si>
  <si>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</si>
  <si>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</si>
  <si>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</si>
  <si>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</si>
  <si>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</si>
  <si>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</si>
  <si>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</si>
  <si>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</si>
  <si>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</si>
  <si>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</si>
  <si>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</si>
  <si>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</si>
  <si>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</si>
  <si>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</si>
  <si>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</si>
  <si>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</si>
  <si>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</si>
  <si>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</si>
  <si>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</si>
  <si>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</si>
  <si>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</si>
  <si>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</si>
  <si>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</si>
  <si>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</si>
  <si>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</si>
  <si>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</si>
  <si>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</si>
  <si>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</si>
  <si>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</si>
  <si>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</si>
  <si>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</si>
  <si>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</si>
  <si>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</si>
  <si>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</si>
  <si>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</si>
  <si>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</si>
  <si>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</si>
  <si>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</si>
  <si>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</si>
  <si>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</si>
  <si>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</si>
  <si>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</si>
  <si>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</si>
  <si>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</si>
  <si>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</si>
  <si>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</si>
  <si>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</si>
  <si>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</si>
  <si>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</si>
  <si>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</si>
  <si>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</si>
  <si>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</si>
  <si>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</si>
  <si>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</si>
  <si>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</si>
  <si>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</si>
  <si>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</si>
  <si>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</si>
  <si>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</si>
  <si>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</si>
  <si>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Pregunte al usuario si cuenta diariamente con los elementos de uso común, siguientes: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</si>
  <si>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</si>
  <si>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</si>
  <si>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</si>
  <si>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</si>
  <si>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</si>
  <si>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</si>
  <si>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</si>
  <si>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</si>
  <si>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</si>
  <si>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</si>
  <si>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</si>
  <si>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</si>
  <si>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</si>
  <si>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</si>
  <si>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</si>
  <si>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</si>
  <si>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</si>
  <si>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</si>
  <si>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</si>
  <si>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</si>
  <si>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</si>
  <si>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</si>
  <si>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</si>
  <si>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</si>
  <si>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</si>
  <si>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</si>
  <si>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</si>
  <si>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</si>
  <si>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</si>
  <si>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</si>
  <si>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</si>
  <si>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</si>
  <si>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</si>
  <si>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</si>
  <si>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</si>
  <si>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</si>
  <si>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</si>
  <si>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</si>
  <si>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</si>
  <si>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</si>
  <si>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</si>
  <si>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</si>
  <si>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</si>
  <si>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</si>
  <si>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</si>
  <si>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</si>
  <si>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</si>
  <si>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</si>
  <si>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</si>
  <si>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</si>
  <si>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</si>
  <si>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</si>
  <si>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</si>
  <si>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</si>
  <si>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</si>
  <si>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</si>
  <si>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</si>
  <si>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</si>
  <si>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</si>
  <si>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</si>
  <si>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</si>
  <si>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</si>
  <si>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</si>
  <si>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</si>
  <si>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</si>
  <si>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Pregunte al adolescente o joven:</t>
  </si>
  <si>
    <t>Pregunte al adolescente o joven si la modalidad cuenta con:</t>
  </si>
  <si>
    <t>1 x C/20</t>
  </si>
  <si>
    <t>Pregunte al adolescente o joven</t>
  </si>
  <si>
    <t>El código de ética está expuesto o publicado en un lugar visible.</t>
  </si>
  <si>
    <t>Los profesionales de esta modalidad te han socializado el código de ética</t>
  </si>
  <si>
    <t>Te han informado que puedes denunciar las faltas al código de ética</t>
  </si>
  <si>
    <t>El talento humano te trata como lo establece el código de ética</t>
  </si>
  <si>
    <t>OBSERVACIONES GENERALES DEL ADOLESCENTE O JOVEN
Registre las observaciones, sugerencias o peticiones que tenga el adolescente o joven, durante la aplicación de la entrevista.</t>
  </si>
  <si>
    <t>V. DOTACIÓN ESCOLAR</t>
  </si>
  <si>
    <t>PROCESO
PROTECCIÓN
ENTREVISTA
PRESTACIÓN DE SERVICIOS A LA COMUNIDAD SRPA</t>
  </si>
  <si>
    <t>I. DOTACIÓN DE ASEO E HIGIENE</t>
  </si>
  <si>
    <t>lI. DOTACIÓN DE ELEMENTOS DEPORTIVOS</t>
  </si>
  <si>
    <t>III. VINCULACIÓN A ACTIVIDADES CULTURALES, RECREATIVAS Y DEPORTIVAS</t>
  </si>
  <si>
    <t>IV. CÓDIGO DE ÉTICA</t>
  </si>
  <si>
    <t xml:space="preserve">IV. CÓDIGO DE ÉTICA      </t>
  </si>
  <si>
    <t>Están disponibles los días de atención. 
Utilizados en dispensadores</t>
  </si>
  <si>
    <t>Jabón liquido</t>
  </si>
  <si>
    <t>Papel Higiénico</t>
  </si>
  <si>
    <t>Balones de futbol, basquetbol, o voleibol, según practica cultural o interés donde esté ubicado el servicio.</t>
  </si>
  <si>
    <t>Se desarrollan actividades artísticas, culturales, deportivas, recreativas de acuerdo con los intereses de los adolescentes jóvenes una vez cada 6 meses.</t>
  </si>
  <si>
    <t>Has podido participar en las actividades que se realizan en la modalidad.</t>
  </si>
  <si>
    <t>F1.A48.G27.P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</si>
</sst>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3" xfId="0" applyNumberFormat="1" applyFont="1" applyBorder="1" applyAlignment="1">
      <alignment horizontal="center" vertical="center"/>
    </xf>
    <xf numFmtId="10" fontId="9" fillId="0" borderId="42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42" fontId="2" fillId="0" borderId="29" xfId="1" applyFont="1" applyBorder="1" applyAlignment="1">
      <alignment horizontal="center" vertical="center"/>
    </xf>
    <xf numFmtId="42" fontId="2" fillId="0" borderId="30" xfId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9" borderId="46" xfId="0" applyFont="1" applyFill="1" applyBorder="1" applyAlignment="1">
      <alignment horizontal="center" vertical="center" wrapText="1"/>
    </xf>
    <xf numFmtId="0" fontId="6" fillId="9" borderId="47" xfId="0" applyFont="1" applyFill="1" applyBorder="1" applyAlignment="1">
      <alignment horizontal="center" vertical="center" wrapText="1"/>
    </xf>
    <xf numFmtId="0" fontId="6" fillId="9" borderId="4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left"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0" fillId="8" borderId="55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56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10" borderId="41" xfId="0" applyFont="1" applyFill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20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0" t="s">
        <v>126</v>
      </c>
      <c r="B1" s="61"/>
      <c r="C1" s="34"/>
      <c r="D1" s="40" t="s">
        <v>127</v>
      </c>
      <c r="E1" s="33"/>
      <c r="F1" s="32" t="s">
        <v>23</v>
      </c>
      <c r="G1" s="26"/>
      <c r="H1" s="31" t="s">
        <v>140</v>
      </c>
      <c r="I1" s="74" t="str">
        <f>+IF(OR(K19="",K22="",K25="",K28=""),"",(1-COUNTIF(K19:K30,"No cumple")/(4-COUNTIF(K19:K30,"No aplica"))))</f>
        <v/>
      </c>
      <c r="J1" s="75"/>
      <c r="K1" s="76"/>
      <c r="N1" s="30"/>
    </row>
    <row r="2" spans="1:14" ht="15" customHeight="1" x14ac:dyDescent="0.2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  <c r="K2" s="65"/>
    </row>
    <row r="3" spans="1:14" ht="15" customHeight="1" x14ac:dyDescent="0.2">
      <c r="A3" s="66" t="s">
        <v>2</v>
      </c>
      <c r="B3" s="67"/>
      <c r="C3" s="67" t="s">
        <v>3</v>
      </c>
      <c r="D3" s="67"/>
      <c r="E3" s="67"/>
      <c r="F3" s="67"/>
      <c r="G3" s="67"/>
      <c r="H3" s="67"/>
      <c r="I3" s="67" t="s">
        <v>4</v>
      </c>
      <c r="J3" s="70"/>
      <c r="K3" s="71"/>
    </row>
    <row r="4" spans="1:14" ht="20.100000000000001" customHeight="1" x14ac:dyDescent="0.2">
      <c r="A4" s="68" t="str">
        <f>+IFERROR(VLOOKUP(G1,[2]Directorio!$B$2:$Z$1100,2,FALSE),"")</f>
        <v/>
      </c>
      <c r="B4" s="69"/>
      <c r="C4" s="69" t="str">
        <f>+IFERROR(VLOOKUP(G1,[2]Directorio!$B$2:$Z$1100,3,FALSE),"")</f>
        <v/>
      </c>
      <c r="D4" s="69"/>
      <c r="E4" s="69"/>
      <c r="F4" s="69"/>
      <c r="G4" s="69"/>
      <c r="H4" s="69"/>
      <c r="I4" s="69" t="str">
        <f>+IFERROR(VLOOKUP(G1,[2]Directorio!$B$2:$Z$1100,4,FALSE),"")</f>
        <v/>
      </c>
      <c r="J4" s="72"/>
      <c r="K4" s="73"/>
    </row>
    <row r="5" spans="1:14" ht="15" customHeight="1" x14ac:dyDescent="0.2">
      <c r="A5" s="66" t="s">
        <v>6</v>
      </c>
      <c r="B5" s="67"/>
      <c r="C5" s="67"/>
      <c r="D5" s="67"/>
      <c r="E5" s="67" t="s">
        <v>5</v>
      </c>
      <c r="F5" s="67"/>
      <c r="G5" s="67"/>
      <c r="H5" s="67"/>
      <c r="I5" s="67"/>
      <c r="J5" s="70"/>
      <c r="K5" s="71"/>
    </row>
    <row r="6" spans="1:14" ht="15" customHeight="1" x14ac:dyDescent="0.2">
      <c r="A6" s="103" t="str">
        <f>+IFERROR(VLOOKUP(G1,[2]Directorio!$B$2:$Z$1100,5,FALSE),"")</f>
        <v/>
      </c>
      <c r="B6" s="83"/>
      <c r="C6" s="83"/>
      <c r="D6" s="83"/>
      <c r="E6" s="83" t="str">
        <f>+IFERROR(VLOOKUP(G1,[2]Directorio!$B$2:$Z$1100,6,FALSE),"")</f>
        <v/>
      </c>
      <c r="F6" s="83"/>
      <c r="G6" s="83"/>
      <c r="H6" s="83"/>
      <c r="I6" s="83"/>
      <c r="J6" s="85"/>
      <c r="K6" s="104"/>
    </row>
    <row r="7" spans="1:14" ht="15" customHeight="1" x14ac:dyDescent="0.2">
      <c r="A7" s="66" t="s">
        <v>7</v>
      </c>
      <c r="B7" s="67"/>
      <c r="C7" s="67"/>
      <c r="D7" s="67"/>
      <c r="E7" s="67" t="s">
        <v>8</v>
      </c>
      <c r="F7" s="67"/>
      <c r="G7" s="67"/>
      <c r="H7" s="67" t="s">
        <v>9</v>
      </c>
      <c r="I7" s="67"/>
      <c r="J7" s="70"/>
      <c r="K7" s="71"/>
    </row>
    <row r="8" spans="1:14" ht="15" customHeight="1" x14ac:dyDescent="0.2">
      <c r="A8" s="103" t="str">
        <f>+IFERROR(VLOOKUP(G1,[2]Directorio!$B$2:$Z$1100,7,FALSE),"")</f>
        <v/>
      </c>
      <c r="B8" s="83"/>
      <c r="C8" s="83"/>
      <c r="D8" s="83"/>
      <c r="E8" s="83" t="str">
        <f>+IFERROR(VLOOKUP(G1,[2]Directorio!$B$2:$Z$1100,8,FALSE),"")</f>
        <v/>
      </c>
      <c r="F8" s="83"/>
      <c r="G8" s="83"/>
      <c r="H8" s="83" t="str">
        <f>+IFERROR(VLOOKUP(G1,[2]Directorio!$B$2:$Z$1100,9,FALSE),"")</f>
        <v/>
      </c>
      <c r="I8" s="83"/>
      <c r="J8" s="85"/>
      <c r="K8" s="104"/>
    </row>
    <row r="9" spans="1:14" ht="15" customHeight="1" x14ac:dyDescent="0.2">
      <c r="A9" s="66" t="s">
        <v>10</v>
      </c>
      <c r="B9" s="67"/>
      <c r="C9" s="67"/>
      <c r="D9" s="67" t="s">
        <v>11</v>
      </c>
      <c r="E9" s="67"/>
      <c r="F9" s="67"/>
      <c r="G9" s="67" t="s">
        <v>12</v>
      </c>
      <c r="H9" s="67"/>
      <c r="I9" s="67"/>
      <c r="J9" s="70"/>
      <c r="K9" s="71"/>
    </row>
    <row r="10" spans="1:14" ht="30" customHeight="1" thickBot="1" x14ac:dyDescent="0.25">
      <c r="A10" s="95" t="str">
        <f>+IFERROR(VLOOKUP(G1,[2]Directorio!$B$2:$Z$1100,10,FALSE),"")</f>
        <v/>
      </c>
      <c r="B10" s="96"/>
      <c r="C10" s="96"/>
      <c r="D10" s="96" t="str">
        <f>+IFERROR(VLOOKUP(G1,[2]Directorio!$B$2:$Z$1100,11,FALSE),"")</f>
        <v/>
      </c>
      <c r="E10" s="96"/>
      <c r="F10" s="96"/>
      <c r="G10" s="97" t="str">
        <f>+IFERROR(VLOOKUP(G1,[2]Directorio!$B$2:$Z$1100,12,FALSE),"")</f>
        <v/>
      </c>
      <c r="H10" s="97"/>
      <c r="I10" s="97"/>
      <c r="J10" s="98"/>
      <c r="K10" s="99"/>
    </row>
    <row r="11" spans="1:14" ht="15" customHeight="1" x14ac:dyDescent="0.2">
      <c r="A11" s="62" t="s">
        <v>13</v>
      </c>
      <c r="B11" s="63"/>
      <c r="C11" s="63"/>
      <c r="D11" s="63"/>
      <c r="E11" s="63"/>
      <c r="F11" s="63"/>
      <c r="G11" s="63"/>
      <c r="H11" s="63"/>
      <c r="I11" s="63"/>
      <c r="J11" s="64"/>
      <c r="K11" s="65"/>
    </row>
    <row r="12" spans="1:14" ht="15" customHeight="1" x14ac:dyDescent="0.2">
      <c r="A12" s="28" t="s">
        <v>60</v>
      </c>
      <c r="B12" s="67" t="s">
        <v>14</v>
      </c>
      <c r="C12" s="67"/>
      <c r="D12" s="67"/>
      <c r="E12" s="70" t="s">
        <v>15</v>
      </c>
      <c r="F12" s="84"/>
      <c r="G12" s="70" t="s">
        <v>16</v>
      </c>
      <c r="H12" s="84"/>
      <c r="I12" s="70" t="s">
        <v>61</v>
      </c>
      <c r="J12" s="92"/>
      <c r="K12" s="94"/>
    </row>
    <row r="13" spans="1:14" ht="15" customHeight="1" x14ac:dyDescent="0.2">
      <c r="A13" s="27" t="str">
        <f>+IFERROR(VLOOKUP(G1,[2]Directorio!$B$2:$Z$1100,13,FALSE),"")</f>
        <v/>
      </c>
      <c r="B13" s="83" t="str">
        <f>+IFERROR(VLOOKUP(G1,[2]Directorio!$B$2:$Z$1100,14,FALSE),"")</f>
        <v/>
      </c>
      <c r="C13" s="83"/>
      <c r="D13" s="83"/>
      <c r="E13" s="85" t="str">
        <f>+IFERROR(VLOOKUP(G1,[2]Directorio!$B$2:$Z$1100,15,FALSE),"")</f>
        <v/>
      </c>
      <c r="F13" s="86"/>
      <c r="G13" s="85" t="str">
        <f>+IFERROR(VLOOKUP(G1,[2]Directorio!$B$2:$Z$1100,16,FALSE),"")</f>
        <v/>
      </c>
      <c r="H13" s="86"/>
      <c r="I13" s="85" t="str">
        <f>+IFERROR(VLOOKUP(G1,[2]Directorio!$B$2:$Z$1100,17,FALSE),"")</f>
        <v/>
      </c>
      <c r="J13" s="106"/>
      <c r="K13" s="107"/>
    </row>
    <row r="14" spans="1:14" ht="15" customHeight="1" x14ac:dyDescent="0.2">
      <c r="A14" s="91" t="s">
        <v>17</v>
      </c>
      <c r="B14" s="84"/>
      <c r="C14" s="70" t="s">
        <v>18</v>
      </c>
      <c r="D14" s="84"/>
      <c r="E14" s="87" t="s">
        <v>62</v>
      </c>
      <c r="F14" s="88"/>
      <c r="G14" s="67" t="s">
        <v>19</v>
      </c>
      <c r="H14" s="67"/>
      <c r="I14" s="67" t="s">
        <v>20</v>
      </c>
      <c r="J14" s="70"/>
      <c r="K14" s="71"/>
    </row>
    <row r="15" spans="1:14" ht="15" customHeight="1" x14ac:dyDescent="0.2">
      <c r="A15" s="105" t="str">
        <f>+IFERROR(VLOOKUP(G1,[2]Directorio!$B$2:$Z$1100,18,FALSE),"")</f>
        <v/>
      </c>
      <c r="B15" s="86"/>
      <c r="C15" s="85" t="str">
        <f>+IFERROR(VLOOKUP(G1,[2]Directorio!$B$2:$Z$1100,19,FALSE),"")</f>
        <v/>
      </c>
      <c r="D15" s="86"/>
      <c r="E15" s="89" t="str">
        <f>+IFERROR(VLOOKUP(G1,[2]Directorio!$B$2:$Z$1100,20,FALSE),"")</f>
        <v/>
      </c>
      <c r="F15" s="90"/>
      <c r="G15" s="93" t="str">
        <f>+IFERROR(VLOOKUP(G1,[2]Directorio!$B$2:$Z$1100,21,FALSE),"")</f>
        <v/>
      </c>
      <c r="H15" s="93"/>
      <c r="I15" s="93" t="str">
        <f>+IFERROR(VLOOKUP(G1,[2]Directorio!$B$2:$Z$1100,22,FALSE),"")</f>
        <v/>
      </c>
      <c r="J15" s="89"/>
      <c r="K15" s="111"/>
    </row>
    <row r="16" spans="1:14" ht="15" customHeight="1" x14ac:dyDescent="0.2">
      <c r="A16" s="91" t="s">
        <v>21</v>
      </c>
      <c r="B16" s="84"/>
      <c r="C16" s="70" t="s">
        <v>22</v>
      </c>
      <c r="D16" s="92"/>
      <c r="E16" s="92"/>
      <c r="F16" s="92"/>
      <c r="G16" s="84"/>
      <c r="H16" s="70" t="s">
        <v>63</v>
      </c>
      <c r="I16" s="92"/>
      <c r="J16" s="92"/>
      <c r="K16" s="94"/>
    </row>
    <row r="17" spans="1:11" ht="15" customHeight="1" thickBot="1" x14ac:dyDescent="0.25">
      <c r="A17" s="77" t="str">
        <f>+IFERROR(VLOOKUP(G1,[2]Directorio!$B$2:$Z$1100,23,FALSE),"")</f>
        <v/>
      </c>
      <c r="B17" s="78"/>
      <c r="C17" s="79" t="str">
        <f>+IFERROR(VLOOKUP(G1,[2]Directorio!$B$2:$Z$1100,24,FALSE),"")</f>
        <v/>
      </c>
      <c r="D17" s="80"/>
      <c r="E17" s="80"/>
      <c r="F17" s="80"/>
      <c r="G17" s="81"/>
      <c r="H17" s="79" t="str">
        <f>+IFERROR(VLOOKUP(G1,[2]Directorio!$B$2:$Z$1100,25,FALSE),"")</f>
        <v/>
      </c>
      <c r="I17" s="80"/>
      <c r="J17" s="80"/>
      <c r="K17" s="82"/>
    </row>
    <row r="18" spans="1:11" ht="18" customHeight="1" thickBot="1" x14ac:dyDescent="0.25">
      <c r="A18" s="116" t="s">
        <v>138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52" t="s">
        <v>33</v>
      </c>
    </row>
    <row r="19" spans="1:11" ht="30" customHeight="1" x14ac:dyDescent="0.2">
      <c r="A19" s="118" t="s">
        <v>154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00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2.75" customHeight="1" x14ac:dyDescent="0.2">
      <c r="A20" s="46" t="s">
        <v>115</v>
      </c>
      <c r="B20" s="47" t="s">
        <v>116</v>
      </c>
      <c r="C20" s="47" t="s">
        <v>117</v>
      </c>
      <c r="D20" s="47" t="s">
        <v>118</v>
      </c>
      <c r="E20" s="47" t="s">
        <v>119</v>
      </c>
      <c r="F20" s="47" t="s">
        <v>120</v>
      </c>
      <c r="G20" s="47" t="s">
        <v>121</v>
      </c>
      <c r="H20" s="47" t="s">
        <v>122</v>
      </c>
      <c r="I20" s="47" t="s">
        <v>123</v>
      </c>
      <c r="J20" s="48" t="s">
        <v>124</v>
      </c>
      <c r="K20" s="101"/>
    </row>
    <row r="21" spans="1:11" ht="20.100000000000001" customHeight="1" thickBot="1" x14ac:dyDescent="0.25">
      <c r="A21" s="49" t="str">
        <f>+IF(Entrev.1!H10="Valide todas las variables","",Entrev.1!H10)</f>
        <v/>
      </c>
      <c r="B21" s="50" t="str">
        <f>+IF(Entrev.2!H10="Valide todas las variables","",Entrev.2!H10)</f>
        <v/>
      </c>
      <c r="C21" s="50" t="str">
        <f>+IF(Entrev.3!H10="Valide todas las variables","",Entrev.3!H10)</f>
        <v/>
      </c>
      <c r="D21" s="50" t="str">
        <f>+IF(Entrev.4!H10="Valide todas las variables","",Entrev.4!H10)</f>
        <v/>
      </c>
      <c r="E21" s="50" t="str">
        <f>+IF(Entrev.5!H10="Valide todas las variables","",Entrev.5!H10)</f>
        <v/>
      </c>
      <c r="F21" s="50" t="str">
        <f>+IF(Entrev.6!H10="Valide todas las variables","",Entrev.6!H10)</f>
        <v/>
      </c>
      <c r="G21" s="50" t="str">
        <f>+IF(Entrev.7!H10="Valide todas las variables","",Entrev.7!H10)</f>
        <v/>
      </c>
      <c r="H21" s="50" t="str">
        <f>+IF(Entrev.8!H10="Valide todas las variables","",Entrev.8!H10)</f>
        <v/>
      </c>
      <c r="I21" s="50" t="str">
        <f>+IF(Entrev.9!H10="Valide todas las variables","",Entrev.9!H10)</f>
        <v/>
      </c>
      <c r="J21" s="51" t="str">
        <f>+IF(Entrev.10!H10="Valide todas las variables","",Entrev.10!H10)</f>
        <v/>
      </c>
      <c r="K21" s="102"/>
    </row>
    <row r="22" spans="1:11" ht="30" customHeight="1" x14ac:dyDescent="0.2">
      <c r="A22" s="118" t="s">
        <v>155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00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6" t="s">
        <v>115</v>
      </c>
      <c r="B23" s="47" t="s">
        <v>116</v>
      </c>
      <c r="C23" s="47" t="s">
        <v>117</v>
      </c>
      <c r="D23" s="47" t="s">
        <v>118</v>
      </c>
      <c r="E23" s="47" t="s">
        <v>119</v>
      </c>
      <c r="F23" s="47" t="s">
        <v>120</v>
      </c>
      <c r="G23" s="47" t="s">
        <v>121</v>
      </c>
      <c r="H23" s="47" t="s">
        <v>122</v>
      </c>
      <c r="I23" s="47" t="s">
        <v>123</v>
      </c>
      <c r="J23" s="48" t="s">
        <v>124</v>
      </c>
      <c r="K23" s="101"/>
    </row>
    <row r="24" spans="1:11" ht="20.100000000000001" customHeight="1" thickBot="1" x14ac:dyDescent="0.25">
      <c r="A24" s="49" t="str">
        <f>+IF(Entrev.1!H14="Valide todas las variables","",Entrev.1!H14)</f>
        <v/>
      </c>
      <c r="B24" s="50" t="str">
        <f>+IF(Entrev.2!H14="Valide todas las variables","",Entrev.2!H14)</f>
        <v/>
      </c>
      <c r="C24" s="50" t="str">
        <f>+IF(Entrev.3!H14="Valide todas las variables","",Entrev.3!H14)</f>
        <v/>
      </c>
      <c r="D24" s="50" t="str">
        <f>+IF(Entrev.4!H14="Valide todas las variables","",Entrev.4!H14)</f>
        <v/>
      </c>
      <c r="E24" s="50" t="str">
        <f>+IF(Entrev.5!H14="Valide todas las variables","",Entrev.5!H14)</f>
        <v/>
      </c>
      <c r="F24" s="50" t="str">
        <f>+IF(Entrev.6!H14="Valide todas las variables","",Entrev.6!H14)</f>
        <v/>
      </c>
      <c r="G24" s="50" t="str">
        <f>+IF(Entrev.7!H14="Valide todas las variables","",Entrev.7!H14)</f>
        <v/>
      </c>
      <c r="H24" s="50" t="str">
        <f>+IF(Entrev.8!H14="Valide todas las variables","",Entrev.8!H14)</f>
        <v/>
      </c>
      <c r="I24" s="50" t="str">
        <f>+IF(Entrev.9!H14="Valide todas las variables","",Entrev.9!H14)</f>
        <v/>
      </c>
      <c r="J24" s="51" t="str">
        <f>+IF(Entrev.10!H14="Valide todas las variables","",Entrev.10!H14)</f>
        <v/>
      </c>
      <c r="K24" s="102"/>
    </row>
    <row r="25" spans="1:11" ht="30" customHeight="1" x14ac:dyDescent="0.2">
      <c r="A25" s="118" t="s">
        <v>156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00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6" t="s">
        <v>115</v>
      </c>
      <c r="B26" s="47" t="s">
        <v>116</v>
      </c>
      <c r="C26" s="47" t="s">
        <v>117</v>
      </c>
      <c r="D26" s="47" t="s">
        <v>118</v>
      </c>
      <c r="E26" s="47" t="s">
        <v>119</v>
      </c>
      <c r="F26" s="47" t="s">
        <v>120</v>
      </c>
      <c r="G26" s="47" t="s">
        <v>121</v>
      </c>
      <c r="H26" s="47" t="s">
        <v>122</v>
      </c>
      <c r="I26" s="47" t="s">
        <v>123</v>
      </c>
      <c r="J26" s="48" t="s">
        <v>124</v>
      </c>
      <c r="K26" s="101"/>
    </row>
    <row r="27" spans="1:11" ht="20.100000000000001" customHeight="1" thickBot="1" x14ac:dyDescent="0.25">
      <c r="A27" s="49" t="str">
        <f>+IF(Entrev.1!H17="Valide todas las variables","",Entrev.1!H17)</f>
        <v/>
      </c>
      <c r="B27" s="50" t="str">
        <f>+IF(Entrev.2!H17="Valide todas las variables","",Entrev.2!H17)</f>
        <v/>
      </c>
      <c r="C27" s="50" t="str">
        <f>+IF(Entrev.3!H17="Valide todas las variables","",Entrev.3!H17)</f>
        <v/>
      </c>
      <c r="D27" s="50" t="str">
        <f>+IF(Entrev.4!H17="Valide todas las variables","",Entrev.4!H17)</f>
        <v/>
      </c>
      <c r="E27" s="50" t="str">
        <f>+IF(Entrev.5!H17="Valide todas las variables","",Entrev.5!H17)</f>
        <v/>
      </c>
      <c r="F27" s="50" t="str">
        <f>+IF(Entrev.6!H17="Valide todas las variables","",Entrev.6!H17)</f>
        <v/>
      </c>
      <c r="G27" s="50" t="str">
        <f>+IF(Entrev.7!H17="Valide todas las variables","",Entrev.7!H17)</f>
        <v/>
      </c>
      <c r="H27" s="50" t="str">
        <f>+IF(Entrev.8!H17="Valide todas las variables","",Entrev.8!H17)</f>
        <v/>
      </c>
      <c r="I27" s="50" t="str">
        <f>+IF(Entrev.9!H17="Valide todas las variables","",Entrev.9!H17)</f>
        <v/>
      </c>
      <c r="J27" s="51" t="str">
        <f>+IF(Entrev.10!H17="Valide todas las variables","",Entrev.10!H17)</f>
        <v/>
      </c>
      <c r="K27" s="102"/>
    </row>
    <row r="28" spans="1:11" ht="30" customHeight="1" x14ac:dyDescent="0.2">
      <c r="A28" s="118" t="s">
        <v>157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00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6" t="s">
        <v>115</v>
      </c>
      <c r="B29" s="47" t="s">
        <v>116</v>
      </c>
      <c r="C29" s="47" t="s">
        <v>117</v>
      </c>
      <c r="D29" s="47" t="s">
        <v>118</v>
      </c>
      <c r="E29" s="47" t="s">
        <v>119</v>
      </c>
      <c r="F29" s="47" t="s">
        <v>120</v>
      </c>
      <c r="G29" s="47" t="s">
        <v>121</v>
      </c>
      <c r="H29" s="47" t="s">
        <v>122</v>
      </c>
      <c r="I29" s="47" t="s">
        <v>123</v>
      </c>
      <c r="J29" s="48" t="s">
        <v>124</v>
      </c>
      <c r="K29" s="101"/>
    </row>
    <row r="30" spans="1:11" ht="20.100000000000001" customHeight="1" thickBot="1" x14ac:dyDescent="0.25">
      <c r="A30" s="49" t="str">
        <f>+IF(Entrev.1!H21="Valide todas las variables","",Entrev.1!H21)</f>
        <v/>
      </c>
      <c r="B30" s="50" t="str">
        <f>+IF(Entrev.2!H21="Valide todas las variables","",Entrev.2!H21)</f>
        <v/>
      </c>
      <c r="C30" s="50" t="str">
        <f>+IF(Entrev.3!H21="Valide todas las variables","",Entrev.3!H21)</f>
        <v/>
      </c>
      <c r="D30" s="50" t="str">
        <f>+IF(Entrev.4!H21="Valide todas las variables","",Entrev.4!H21)</f>
        <v/>
      </c>
      <c r="E30" s="50" t="str">
        <f>+IF(Entrev.5!H21="Valide todas las variables","",Entrev.5!H21)</f>
        <v/>
      </c>
      <c r="F30" s="50" t="str">
        <f>+IF(Entrev.6!H21="Valide todas las variables","",Entrev.6!H21)</f>
        <v/>
      </c>
      <c r="G30" s="50" t="str">
        <f>+IF(Entrev.7!H21="Valide todas las variables","",Entrev.7!H21)</f>
        <v/>
      </c>
      <c r="H30" s="50" t="str">
        <f>+IF(Entrev.8!H21="Valide todas las variables","",Entrev.8!H21)</f>
        <v/>
      </c>
      <c r="I30" s="50" t="str">
        <f>+IF(Entrev.9!H21="Valide todas las variables","",Entrev.9!H21)</f>
        <v/>
      </c>
      <c r="J30" s="51" t="str">
        <f>+IF(Entrev.10!H21="Valide todas las variables","",Entrev.10!H21)</f>
        <v/>
      </c>
      <c r="K30" s="102"/>
    </row>
    <row r="31" spans="1:11" ht="20.100000000000001" customHeight="1" x14ac:dyDescent="0.2">
      <c r="A31" s="112" t="s">
        <v>125</v>
      </c>
      <c r="B31" s="113"/>
      <c r="C31" s="113"/>
      <c r="D31" s="113"/>
      <c r="E31" s="113"/>
      <c r="F31" s="113"/>
      <c r="G31" s="113"/>
      <c r="H31" s="113"/>
      <c r="I31" s="113"/>
      <c r="J31" s="114"/>
      <c r="K31" s="115"/>
    </row>
    <row r="32" spans="1:11" ht="24.95" customHeight="1" x14ac:dyDescent="0.2">
      <c r="A32" s="21" t="s">
        <v>49</v>
      </c>
      <c r="B32" s="108"/>
      <c r="C32" s="108"/>
      <c r="D32" s="108"/>
      <c r="E32" s="108"/>
      <c r="F32" s="20" t="s">
        <v>50</v>
      </c>
      <c r="G32" s="108"/>
      <c r="H32" s="108"/>
      <c r="I32" s="108"/>
      <c r="J32" s="109"/>
      <c r="K32" s="110"/>
    </row>
    <row r="33" spans="1:11" ht="24.95" customHeight="1" x14ac:dyDescent="0.2">
      <c r="A33" s="21" t="s">
        <v>45</v>
      </c>
      <c r="B33" s="108"/>
      <c r="C33" s="108"/>
      <c r="D33" s="108"/>
      <c r="E33" s="108"/>
      <c r="F33" s="20" t="s">
        <v>45</v>
      </c>
      <c r="G33" s="108"/>
      <c r="H33" s="108"/>
      <c r="I33" s="108"/>
      <c r="J33" s="109"/>
      <c r="K33" s="110"/>
    </row>
    <row r="34" spans="1:11" ht="24.95" customHeight="1" x14ac:dyDescent="0.2">
      <c r="A34" s="21" t="s">
        <v>48</v>
      </c>
      <c r="B34" s="108"/>
      <c r="C34" s="108"/>
      <c r="D34" s="108"/>
      <c r="E34" s="108"/>
      <c r="F34" s="20" t="s">
        <v>48</v>
      </c>
      <c r="G34" s="108"/>
      <c r="H34" s="108"/>
      <c r="I34" s="108"/>
      <c r="J34" s="109"/>
      <c r="K34" s="110"/>
    </row>
    <row r="35" spans="1:11" ht="24.95" customHeight="1" x14ac:dyDescent="0.2">
      <c r="A35" s="21" t="s">
        <v>47</v>
      </c>
      <c r="B35" s="108"/>
      <c r="C35" s="108"/>
      <c r="D35" s="108"/>
      <c r="E35" s="108"/>
      <c r="F35" s="20" t="s">
        <v>47</v>
      </c>
      <c r="G35" s="108"/>
      <c r="H35" s="108"/>
      <c r="I35" s="108"/>
      <c r="J35" s="109"/>
      <c r="K35" s="110"/>
    </row>
    <row r="36" spans="1:11" ht="39.950000000000003" customHeight="1" x14ac:dyDescent="0.2">
      <c r="A36" s="21" t="s">
        <v>46</v>
      </c>
      <c r="B36" s="108"/>
      <c r="C36" s="108"/>
      <c r="D36" s="108"/>
      <c r="E36" s="108"/>
      <c r="F36" s="20" t="s">
        <v>46</v>
      </c>
      <c r="G36" s="108"/>
      <c r="H36" s="108"/>
      <c r="I36" s="108"/>
      <c r="J36" s="109"/>
      <c r="K36" s="110"/>
    </row>
    <row r="37" spans="1:11" ht="5.0999999999999996" customHeight="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70"/>
      <c r="K37" s="71"/>
    </row>
    <row r="38" spans="1:11" ht="24.95" customHeight="1" x14ac:dyDescent="0.2">
      <c r="A38" s="21" t="s">
        <v>51</v>
      </c>
      <c r="B38" s="108"/>
      <c r="C38" s="108"/>
      <c r="D38" s="108"/>
      <c r="E38" s="108"/>
      <c r="F38" s="20" t="s">
        <v>52</v>
      </c>
      <c r="G38" s="108"/>
      <c r="H38" s="108"/>
      <c r="I38" s="108"/>
      <c r="J38" s="109"/>
      <c r="K38" s="110"/>
    </row>
    <row r="39" spans="1:11" ht="24.95" customHeight="1" x14ac:dyDescent="0.2">
      <c r="A39" s="21" t="s">
        <v>45</v>
      </c>
      <c r="B39" s="108"/>
      <c r="C39" s="108"/>
      <c r="D39" s="108"/>
      <c r="E39" s="108"/>
      <c r="F39" s="20" t="s">
        <v>45</v>
      </c>
      <c r="G39" s="108"/>
      <c r="H39" s="108"/>
      <c r="I39" s="108"/>
      <c r="J39" s="109"/>
      <c r="K39" s="110"/>
    </row>
    <row r="40" spans="1:11" ht="24.95" customHeight="1" x14ac:dyDescent="0.2">
      <c r="A40" s="21" t="s">
        <v>48</v>
      </c>
      <c r="B40" s="108"/>
      <c r="C40" s="108"/>
      <c r="D40" s="108"/>
      <c r="E40" s="108"/>
      <c r="F40" s="20" t="s">
        <v>48</v>
      </c>
      <c r="G40" s="108"/>
      <c r="H40" s="108"/>
      <c r="I40" s="108"/>
      <c r="J40" s="109"/>
      <c r="K40" s="110"/>
    </row>
    <row r="41" spans="1:11" ht="24.95" customHeight="1" x14ac:dyDescent="0.2">
      <c r="A41" s="21" t="s">
        <v>47</v>
      </c>
      <c r="B41" s="108"/>
      <c r="C41" s="108"/>
      <c r="D41" s="108"/>
      <c r="E41" s="108"/>
      <c r="F41" s="20" t="s">
        <v>47</v>
      </c>
      <c r="G41" s="108"/>
      <c r="H41" s="108"/>
      <c r="I41" s="108"/>
      <c r="J41" s="109"/>
      <c r="K41" s="110"/>
    </row>
    <row r="42" spans="1:11" ht="39.950000000000003" customHeight="1" x14ac:dyDescent="0.2">
      <c r="A42" s="21" t="s">
        <v>46</v>
      </c>
      <c r="B42" s="108"/>
      <c r="C42" s="108"/>
      <c r="D42" s="108"/>
      <c r="E42" s="108"/>
      <c r="F42" s="20" t="s">
        <v>46</v>
      </c>
      <c r="G42" s="108"/>
      <c r="H42" s="108"/>
      <c r="I42" s="108"/>
      <c r="J42" s="109"/>
      <c r="K42" s="110"/>
    </row>
  </sheetData>
  <sheetProtection algorithmName="SHA-512" hashValue="KQEmwL6DYurbuyoqj0liw3epS7Pi+TZIL0i9r1gfWRTduOEsWA6yOMaysKNwcSQsJwOkAGfmrxkzC7v5zc4h5A==" saltValue="Ll0XCPZLy2oOCwjceWlzyA==" spinCount="100000" sheet="1" formatRows="0"/>
  <mergeCells count="81">
    <mergeCell ref="B33:E33"/>
    <mergeCell ref="B34:E34"/>
    <mergeCell ref="G34:K34"/>
    <mergeCell ref="G33:K33"/>
    <mergeCell ref="B42:E42"/>
    <mergeCell ref="G42:K42"/>
    <mergeCell ref="B35:E35"/>
    <mergeCell ref="G35:K35"/>
    <mergeCell ref="B36:E36"/>
    <mergeCell ref="G36:K36"/>
    <mergeCell ref="A37:K37"/>
    <mergeCell ref="B38:E38"/>
    <mergeCell ref="G38:K38"/>
    <mergeCell ref="B39:E39"/>
    <mergeCell ref="G39:K39"/>
    <mergeCell ref="B40:E40"/>
    <mergeCell ref="G40:K40"/>
    <mergeCell ref="B41:E41"/>
    <mergeCell ref="G41:K41"/>
    <mergeCell ref="I15:K15"/>
    <mergeCell ref="G14:H14"/>
    <mergeCell ref="A31:K31"/>
    <mergeCell ref="B32:E32"/>
    <mergeCell ref="G32:K32"/>
    <mergeCell ref="A18:J18"/>
    <mergeCell ref="K25:K27"/>
    <mergeCell ref="K28:K30"/>
    <mergeCell ref="A22:J22"/>
    <mergeCell ref="A25:J25"/>
    <mergeCell ref="A28:J28"/>
    <mergeCell ref="A19:J19"/>
    <mergeCell ref="K19:K21"/>
    <mergeCell ref="K22:K24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E13:F13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203" priority="17" operator="equal">
      <formula>"No aplica"</formula>
    </cfRule>
    <cfRule type="containsText" dxfId="202" priority="18" operator="containsText" text="No cumple">
      <formula>NOT(ISERROR(SEARCH("No cumple",A21)))</formula>
    </cfRule>
    <cfRule type="containsText" dxfId="201" priority="19" operator="containsText" text="Cumple">
      <formula>NOT(ISERROR(SEARCH("Cumple",A21)))</formula>
    </cfRule>
  </conditionalFormatting>
  <conditionalFormatting sqref="A24:J24">
    <cfRule type="cellIs" dxfId="200" priority="14" operator="equal">
      <formula>"No aplica"</formula>
    </cfRule>
    <cfRule type="containsText" dxfId="199" priority="15" operator="containsText" text="No cumple">
      <formula>NOT(ISERROR(SEARCH("No cumple",A24)))</formula>
    </cfRule>
    <cfRule type="containsText" dxfId="198" priority="16" operator="containsText" text="Cumple">
      <formula>NOT(ISERROR(SEARCH("Cumple",A24)))</formula>
    </cfRule>
  </conditionalFormatting>
  <conditionalFormatting sqref="A27:J27">
    <cfRule type="cellIs" dxfId="197" priority="11" operator="equal">
      <formula>"No aplica"</formula>
    </cfRule>
    <cfRule type="containsText" dxfId="196" priority="12" operator="containsText" text="No cumple">
      <formula>NOT(ISERROR(SEARCH("No cumple",A27)))</formula>
    </cfRule>
    <cfRule type="containsText" dxfId="195" priority="13" operator="containsText" text="Cumple">
      <formula>NOT(ISERROR(SEARCH("Cumple",A27)))</formula>
    </cfRule>
  </conditionalFormatting>
  <conditionalFormatting sqref="A30:J30">
    <cfRule type="cellIs" dxfId="194" priority="5" operator="equal">
      <formula>"No aplica"</formula>
    </cfRule>
    <cfRule type="containsText" dxfId="193" priority="6" operator="containsText" text="No cumple">
      <formula>NOT(ISERROR(SEARCH("No cumple",A30)))</formula>
    </cfRule>
    <cfRule type="containsText" dxfId="192" priority="7" operator="containsText" text="Cumple">
      <formula>NOT(ISERROR(SEARCH("Cumple",A30)))</formula>
    </cfRule>
  </conditionalFormatting>
  <conditionalFormatting sqref="A4:K4 A6:K6 A8:K8 A10:K10 A13:B13 E13 G13 I13:J13 A15 C15 E15 G15:K15 A17 C17 H17">
    <cfRule type="containsBlanks" dxfId="191" priority="344">
      <formula>LEN(TRIM(A4))=0</formula>
    </cfRule>
  </conditionalFormatting>
  <conditionalFormatting sqref="C1:E1">
    <cfRule type="containsBlanks" dxfId="190" priority="289">
      <formula>LEN(TRIM(C1))=0</formula>
    </cfRule>
  </conditionalFormatting>
  <conditionalFormatting sqref="G1">
    <cfRule type="containsBlanks" dxfId="189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188" priority="283" operator="lessThan">
      <formula>0.7</formula>
    </cfRule>
    <cfRule type="cellIs" dxfId="187" priority="284" operator="lessThan">
      <formula>0.8</formula>
    </cfRule>
    <cfRule type="cellIs" dxfId="186" priority="285" operator="lessThan">
      <formula>0.9</formula>
    </cfRule>
    <cfRule type="cellIs" dxfId="185" priority="286" operator="lessThan">
      <formula>1</formula>
    </cfRule>
    <cfRule type="cellIs" dxfId="184" priority="287" operator="equal">
      <formula>1</formula>
    </cfRule>
  </conditionalFormatting>
  <conditionalFormatting sqref="K19">
    <cfRule type="containsText" dxfId="183" priority="40" operator="containsText" text="No cumple">
      <formula>NOT(ISERROR(SEARCH("No cumple",K19)))</formula>
    </cfRule>
    <cfRule type="containsText" dxfId="182" priority="41" operator="containsText" text="Cumple">
      <formula>NOT(ISERROR(SEARCH("Cumple",K19)))</formula>
    </cfRule>
  </conditionalFormatting>
  <conditionalFormatting sqref="K19:K30">
    <cfRule type="cellIs" dxfId="181" priority="1" operator="equal">
      <formula>"No aplica"</formula>
    </cfRule>
  </conditionalFormatting>
  <conditionalFormatting sqref="K22">
    <cfRule type="containsText" dxfId="180" priority="38" operator="containsText" text="No cumple">
      <formula>NOT(ISERROR(SEARCH("No cumple",K22)))</formula>
    </cfRule>
    <cfRule type="containsText" dxfId="179" priority="39" operator="containsText" text="Cumple">
      <formula>NOT(ISERROR(SEARCH("Cumple",K22)))</formula>
    </cfRule>
  </conditionalFormatting>
  <conditionalFormatting sqref="K25">
    <cfRule type="containsText" dxfId="178" priority="36" operator="containsText" text="No cumple">
      <formula>NOT(ISERROR(SEARCH("No cumple",K25)))</formula>
    </cfRule>
    <cfRule type="containsText" dxfId="177" priority="37" operator="containsText" text="Cumple">
      <formula>NOT(ISERROR(SEARCH("Cumple",K25)))</formula>
    </cfRule>
  </conditionalFormatting>
  <conditionalFormatting sqref="K28">
    <cfRule type="containsText" dxfId="176" priority="32" operator="containsText" text="No cumple">
      <formula>NOT(ISERROR(SEARCH("No cumple",K28)))</formula>
    </cfRule>
    <cfRule type="containsText" dxfId="175" priority="33" operator="containsText" text="Cumple">
      <formula>NOT(ISERROR(SEARCH("Cumple",K28)))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80A7-7E40-4790-B406-BCE29215D789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U+CDeVM4m/sD2HT/t0uhW4kdkSMaLmU7GSqaLVj3RLPjVlZF47c5MFGEh9ufCTIuk0UGHqJWYgntg34SDDOSaQ==" saltValue="bFW6eJ5UvL87qTjFwm61/A==" spinCount="100000" sheet="1" objects="1" scenarios="1"/>
  <mergeCells count="50">
    <mergeCell ref="A29:J29"/>
    <mergeCell ref="A30:J30"/>
    <mergeCell ref="A23:I23"/>
    <mergeCell ref="A24:I24"/>
    <mergeCell ref="A25:I25"/>
    <mergeCell ref="A26:I26"/>
    <mergeCell ref="A27:J27"/>
    <mergeCell ref="A28:J28"/>
    <mergeCell ref="A22:I22"/>
    <mergeCell ref="A14:G14"/>
    <mergeCell ref="H14:J14"/>
    <mergeCell ref="A15:I15"/>
    <mergeCell ref="A16:H16"/>
    <mergeCell ref="A17:G17"/>
    <mergeCell ref="H17:J17"/>
    <mergeCell ref="A18:I18"/>
    <mergeCell ref="A19:I19"/>
    <mergeCell ref="A20:I20"/>
    <mergeCell ref="A21:G21"/>
    <mergeCell ref="H21:J21"/>
    <mergeCell ref="A9:J9"/>
    <mergeCell ref="A10:G10"/>
    <mergeCell ref="H10:J10"/>
    <mergeCell ref="A11:I11"/>
    <mergeCell ref="A12:G12"/>
    <mergeCell ref="H12:I13"/>
    <mergeCell ref="A13:G1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9:J20 J23:J26">
    <cfRule type="containsBlanks" dxfId="38" priority="17">
      <formula>LEN(TRIM(C2))=0</formula>
    </cfRule>
  </conditionalFormatting>
  <conditionalFormatting sqref="C6:C8">
    <cfRule type="containsBlanks" dxfId="37" priority="1">
      <formula>LEN(TRIM(C6))=0</formula>
    </cfRule>
  </conditionalFormatting>
  <conditionalFormatting sqref="E4:E5">
    <cfRule type="containsBlanks" dxfId="36" priority="12">
      <formula>LEN(TRIM(E4))=0</formula>
    </cfRule>
  </conditionalFormatting>
  <conditionalFormatting sqref="G2">
    <cfRule type="containsBlanks" dxfId="35" priority="14">
      <formula>LEN(TRIM(G2))=0</formula>
    </cfRule>
  </conditionalFormatting>
  <conditionalFormatting sqref="H3">
    <cfRule type="containsBlanks" dxfId="34" priority="15">
      <formula>LEN(TRIM(H3))=0</formula>
    </cfRule>
  </conditionalFormatting>
  <conditionalFormatting sqref="H6:H7">
    <cfRule type="containsBlanks" dxfId="33" priority="13">
      <formula>LEN(TRIM(H6))=0</formula>
    </cfRule>
  </conditionalFormatting>
  <conditionalFormatting sqref="H10">
    <cfRule type="containsText" dxfId="32" priority="8" operator="containsText" text="No cumple">
      <formula>NOT(ISERROR(SEARCH("No cumple",H10)))</formula>
    </cfRule>
    <cfRule type="containsText" dxfId="31" priority="9" operator="containsText" text="Cumple">
      <formula>NOT(ISERROR(SEARCH("Cumple",H10)))</formula>
    </cfRule>
  </conditionalFormatting>
  <conditionalFormatting sqref="H14">
    <cfRule type="containsText" dxfId="30" priority="6" operator="containsText" text="No cumple">
      <formula>NOT(ISERROR(SEARCH("No cumple",H14)))</formula>
    </cfRule>
    <cfRule type="containsText" dxfId="29" priority="7" operator="containsText" text="Cumple">
      <formula>NOT(ISERROR(SEARCH("Cumple",H14)))</formula>
    </cfRule>
  </conditionalFormatting>
  <conditionalFormatting sqref="H17">
    <cfRule type="containsText" dxfId="28" priority="4" operator="containsText" text="No cumple">
      <formula>NOT(ISERROR(SEARCH("No cumple",H17)))</formula>
    </cfRule>
    <cfRule type="containsText" dxfId="27" priority="5" operator="containsText" text="Cumple">
      <formula>NOT(ISERROR(SEARCH("Cumple",H17)))</formula>
    </cfRule>
  </conditionalFormatting>
  <conditionalFormatting sqref="H21">
    <cfRule type="containsText" dxfId="26" priority="2" operator="containsText" text="No cumple">
      <formula>NOT(ISERROR(SEARCH("No cumple",H21)))</formula>
    </cfRule>
    <cfRule type="containsText" dxfId="25" priority="3" operator="containsText" text="Cumple">
      <formula>NOT(ISERROR(SEARCH("Cumple",H21)))</formula>
    </cfRule>
  </conditionalFormatting>
  <conditionalFormatting sqref="J2">
    <cfRule type="containsBlanks" dxfId="24" priority="16">
      <formula>LEN(TRIM(J2))=0</formula>
    </cfRule>
  </conditionalFormatting>
  <conditionalFormatting sqref="J12:J13">
    <cfRule type="containsBlanks" dxfId="23" priority="11">
      <formula>LEN(TRIM(J12))=0</formula>
    </cfRule>
  </conditionalFormatting>
  <conditionalFormatting sqref="J16">
    <cfRule type="containsBlanks" dxfId="22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5B03D81-A32B-4141-A257-35785C136DA7}">
          <x14:formula1>
            <xm:f>Tablas!$E$2:$E$4</xm:f>
          </x14:formula1>
          <xm:sqref>J12:J13 J16 J19:J20 J23:J26</xm:sqref>
        </x14:dataValidation>
        <x14:dataValidation type="list" allowBlank="1" showInputMessage="1" showErrorMessage="1" xr:uid="{E80CDBF2-2F38-4739-BE8A-FD7EC9EAD643}">
          <x14:formula1>
            <xm:f>Tablas!$H$2:$H$6</xm:f>
          </x14:formula1>
          <xm:sqref>C3:E3</xm:sqref>
        </x14:dataValidation>
        <x14:dataValidation type="list" allowBlank="1" showInputMessage="1" showErrorMessage="1" xr:uid="{A0542CAA-B7C7-4687-87A2-5F29245BDEBD}">
          <x14:formula1>
            <xm:f>Tablas!$L$2:$L$9</xm:f>
          </x14:formula1>
          <xm:sqref>C7:E7</xm:sqref>
        </x14:dataValidation>
        <x14:dataValidation type="list" allowBlank="1" showInputMessage="1" showErrorMessage="1" xr:uid="{FDBB67BD-E95D-40F8-8747-0BA3188987A5}">
          <x14:formula1>
            <xm:f>Tablas!$K$2:$K$3</xm:f>
          </x14:formula1>
          <xm:sqref>H6:J6</xm:sqref>
        </x14:dataValidation>
        <x14:dataValidation type="list" allowBlank="1" showInputMessage="1" showErrorMessage="1" xr:uid="{CB738A10-9872-499B-A8D2-298F3A401C4E}">
          <x14:formula1>
            <xm:f>Tablas!$J$2:$J$7</xm:f>
          </x14:formula1>
          <xm:sqref>C6:E6</xm:sqref>
        </x14:dataValidation>
        <x14:dataValidation type="list" allowBlank="1" showInputMessage="1" showErrorMessage="1" xr:uid="{F4432330-53EC-4B67-A0E1-CD2236555C74}">
          <x14:formula1>
            <xm:f>Tablas!$I$2:$I$5</xm:f>
          </x14:formula1>
          <xm:sqref>E4:J4</xm:sqref>
        </x14:dataValidation>
        <x14:dataValidation type="list" allowBlank="1" showInputMessage="1" showErrorMessage="1" xr:uid="{C6CBA538-4B7B-46BD-9CA2-52E8FE559DD2}">
          <x14:formula1>
            <xm:f>Tablas!$G$2:$G$3</xm:f>
          </x14:formula1>
          <xm:sqref>J2</xm:sqref>
        </x14:dataValidation>
        <x14:dataValidation type="list" allowBlank="1" showInputMessage="1" showErrorMessage="1" xr:uid="{5459B5CC-DCDF-4FC9-A2F0-8C65A88FB91F}">
          <x14:formula1>
            <xm:f>Tablas!$C$2</xm:f>
          </x14:formula1>
          <xm:sqref>H20:I20 H24:I26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CC31-8943-4621-8D5D-B52A4C1D7EE8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kadGa24g9n/mtPYBSkkbQTcRHDcexG/AHjUSntNkad9J21H/OHyUQMBZVTiOzDXeVbhQH3dP2t9VZTuiXx8OLA==" saltValue="KhuUH/YzmDy1daVpOl09Rw==" spinCount="100000" sheet="1" objects="1" scenarios="1"/>
  <mergeCells count="50">
    <mergeCell ref="A29:J29"/>
    <mergeCell ref="A30:J30"/>
    <mergeCell ref="A23:I23"/>
    <mergeCell ref="A24:I24"/>
    <mergeCell ref="A25:I25"/>
    <mergeCell ref="A26:I26"/>
    <mergeCell ref="A27:J27"/>
    <mergeCell ref="A28:J28"/>
    <mergeCell ref="A22:I22"/>
    <mergeCell ref="A14:G14"/>
    <mergeCell ref="H14:J14"/>
    <mergeCell ref="A15:I15"/>
    <mergeCell ref="A16:H16"/>
    <mergeCell ref="A17:G17"/>
    <mergeCell ref="H17:J17"/>
    <mergeCell ref="A18:I18"/>
    <mergeCell ref="A19:I19"/>
    <mergeCell ref="A20:I20"/>
    <mergeCell ref="A21:G21"/>
    <mergeCell ref="H21:J21"/>
    <mergeCell ref="A9:J9"/>
    <mergeCell ref="A10:G10"/>
    <mergeCell ref="H10:J10"/>
    <mergeCell ref="A11:I11"/>
    <mergeCell ref="A12:G12"/>
    <mergeCell ref="H12:I13"/>
    <mergeCell ref="A13:G1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9:J20 J23:J26">
    <cfRule type="containsBlanks" dxfId="21" priority="17">
      <formula>LEN(TRIM(C2))=0</formula>
    </cfRule>
  </conditionalFormatting>
  <conditionalFormatting sqref="C6:C8">
    <cfRule type="containsBlanks" dxfId="20" priority="1">
      <formula>LEN(TRIM(C6))=0</formula>
    </cfRule>
  </conditionalFormatting>
  <conditionalFormatting sqref="E4:E5">
    <cfRule type="containsBlanks" dxfId="19" priority="12">
      <formula>LEN(TRIM(E4))=0</formula>
    </cfRule>
  </conditionalFormatting>
  <conditionalFormatting sqref="G2">
    <cfRule type="containsBlanks" dxfId="18" priority="14">
      <formula>LEN(TRIM(G2))=0</formula>
    </cfRule>
  </conditionalFormatting>
  <conditionalFormatting sqref="H3">
    <cfRule type="containsBlanks" dxfId="17" priority="15">
      <formula>LEN(TRIM(H3))=0</formula>
    </cfRule>
  </conditionalFormatting>
  <conditionalFormatting sqref="H6:H7">
    <cfRule type="containsBlanks" dxfId="16" priority="13">
      <formula>LEN(TRIM(H6))=0</formula>
    </cfRule>
  </conditionalFormatting>
  <conditionalFormatting sqref="H10">
    <cfRule type="containsText" dxfId="15" priority="8" operator="containsText" text="No cumple">
      <formula>NOT(ISERROR(SEARCH("No cumple",H10)))</formula>
    </cfRule>
    <cfRule type="containsText" dxfId="14" priority="9" operator="containsText" text="Cumple">
      <formula>NOT(ISERROR(SEARCH("Cumple",H10)))</formula>
    </cfRule>
  </conditionalFormatting>
  <conditionalFormatting sqref="H14">
    <cfRule type="containsText" dxfId="13" priority="6" operator="containsText" text="No cumple">
      <formula>NOT(ISERROR(SEARCH("No cumple",H14)))</formula>
    </cfRule>
    <cfRule type="containsText" dxfId="12" priority="7" operator="containsText" text="Cumple">
      <formula>NOT(ISERROR(SEARCH("Cumple",H14)))</formula>
    </cfRule>
  </conditionalFormatting>
  <conditionalFormatting sqref="H17">
    <cfRule type="containsText" dxfId="11" priority="4" operator="containsText" text="No cumple">
      <formula>NOT(ISERROR(SEARCH("No cumple",H17)))</formula>
    </cfRule>
    <cfRule type="containsText" dxfId="10" priority="5" operator="containsText" text="Cumple">
      <formula>NOT(ISERROR(SEARCH("Cumple",H17)))</formula>
    </cfRule>
  </conditionalFormatting>
  <conditionalFormatting sqref="H21">
    <cfRule type="containsText" dxfId="9" priority="2" operator="containsText" text="No cumple">
      <formula>NOT(ISERROR(SEARCH("No cumple",H21)))</formula>
    </cfRule>
    <cfRule type="containsText" dxfId="8" priority="3" operator="containsText" text="Cumple">
      <formula>NOT(ISERROR(SEARCH("Cumple",H21)))</formula>
    </cfRule>
  </conditionalFormatting>
  <conditionalFormatting sqref="J2">
    <cfRule type="containsBlanks" dxfId="7" priority="16">
      <formula>LEN(TRIM(J2))=0</formula>
    </cfRule>
  </conditionalFormatting>
  <conditionalFormatting sqref="J12:J13">
    <cfRule type="containsBlanks" dxfId="6" priority="11">
      <formula>LEN(TRIM(J12))=0</formula>
    </cfRule>
  </conditionalFormatting>
  <conditionalFormatting sqref="J16">
    <cfRule type="containsBlanks" dxfId="5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9F94B5C-07B8-490A-A3AF-2A59DF168381}">
          <x14:formula1>
            <xm:f>Tablas!$E$2:$E$4</xm:f>
          </x14:formula1>
          <xm:sqref>J12:J13 J16 J19:J20 J23:J26</xm:sqref>
        </x14:dataValidation>
        <x14:dataValidation type="list" allowBlank="1" showInputMessage="1" showErrorMessage="1" xr:uid="{DB2FDC12-8F9B-4A74-8E81-7656349B2BCF}">
          <x14:formula1>
            <xm:f>Tablas!$H$2:$H$6</xm:f>
          </x14:formula1>
          <xm:sqref>C3:E3</xm:sqref>
        </x14:dataValidation>
        <x14:dataValidation type="list" allowBlank="1" showInputMessage="1" showErrorMessage="1" xr:uid="{63B071DC-CE80-4578-9B5E-2D97C848D315}">
          <x14:formula1>
            <xm:f>Tablas!$L$2:$L$9</xm:f>
          </x14:formula1>
          <xm:sqref>C7:E7</xm:sqref>
        </x14:dataValidation>
        <x14:dataValidation type="list" allowBlank="1" showInputMessage="1" showErrorMessage="1" xr:uid="{DF071D35-3AAC-4A61-908D-6EF26C5C41AC}">
          <x14:formula1>
            <xm:f>Tablas!$K$2:$K$3</xm:f>
          </x14:formula1>
          <xm:sqref>H6:J6</xm:sqref>
        </x14:dataValidation>
        <x14:dataValidation type="list" allowBlank="1" showInputMessage="1" showErrorMessage="1" xr:uid="{D7AC5D9F-FDDE-4084-9E5A-B93737FFB1B8}">
          <x14:formula1>
            <xm:f>Tablas!$J$2:$J$7</xm:f>
          </x14:formula1>
          <xm:sqref>C6:E6</xm:sqref>
        </x14:dataValidation>
        <x14:dataValidation type="list" allowBlank="1" showInputMessage="1" showErrorMessage="1" xr:uid="{E7296C50-7D69-491D-91DB-D947D42BE395}">
          <x14:formula1>
            <xm:f>Tablas!$I$2:$I$5</xm:f>
          </x14:formula1>
          <xm:sqref>E4:J4</xm:sqref>
        </x14:dataValidation>
        <x14:dataValidation type="list" allowBlank="1" showInputMessage="1" showErrorMessage="1" xr:uid="{7D28DA3A-AC38-420A-AC2C-A9237D119016}">
          <x14:formula1>
            <xm:f>Tablas!$G$2:$G$3</xm:f>
          </x14:formula1>
          <xm:sqref>J2</xm:sqref>
        </x14:dataValidation>
        <x14:dataValidation type="list" allowBlank="1" showInputMessage="1" showErrorMessage="1" xr:uid="{C63D106F-C530-4319-8A55-559DB0A1CAB4}">
          <x14:formula1>
            <xm:f>Tablas!$C$2</xm:f>
          </x14:formula1>
          <xm:sqref>H20:I20 H24:I26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N10"/>
  <sheetViews>
    <sheetView showGridLines="0" tabSelected="1" topLeftCell="IW1" zoomScale="60" zoomScaleNormal="60" workbookViewId="0">
      <selection activeCell="JL2" sqref="JL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5" width="35.7109375" style="2" customWidth="1"/>
    <col min="36" max="47" width="15.7109375" style="2" customWidth="1"/>
    <col min="48" max="55" width="25.7109375" style="2"/>
    <col min="56" max="67" width="15.7109375" style="2" customWidth="1"/>
    <col min="68" max="75" width="25.7109375" style="2"/>
    <col min="76" max="87" width="15.7109375" style="2" customWidth="1"/>
    <col min="88" max="95" width="25.7109375" style="2"/>
    <col min="96" max="107" width="15.7109375" style="2" customWidth="1"/>
    <col min="108" max="115" width="25.7109375" style="2"/>
    <col min="116" max="127" width="15.7109375" style="2" customWidth="1"/>
    <col min="128" max="135" width="25.7109375" style="2"/>
    <col min="136" max="147" width="15.7109375" style="2" customWidth="1"/>
    <col min="148" max="155" width="25.7109375" style="2"/>
    <col min="156" max="167" width="15.7109375" style="2" customWidth="1"/>
    <col min="168" max="175" width="25.7109375" style="2"/>
    <col min="176" max="187" width="15.7109375" style="2" customWidth="1"/>
    <col min="188" max="195" width="25.7109375" style="2"/>
    <col min="196" max="207" width="15.7109375" style="2" customWidth="1"/>
    <col min="208" max="215" width="25.7109375" style="2"/>
    <col min="216" max="227" width="15.7109375" style="2" customWidth="1"/>
    <col min="228" max="16384" width="25.7109375" style="2"/>
  </cols>
  <sheetData>
    <row r="1" spans="1:274" ht="30" customHeight="1" x14ac:dyDescent="0.25">
      <c r="A1" s="176"/>
      <c r="B1" s="185" t="s">
        <v>153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/>
      <c r="EE1" s="186"/>
      <c r="EF1" s="186"/>
      <c r="EG1" s="186"/>
      <c r="EH1" s="186"/>
      <c r="EI1" s="186"/>
      <c r="EJ1" s="186"/>
      <c r="EK1" s="186"/>
      <c r="EL1" s="186"/>
      <c r="EM1" s="186"/>
      <c r="EN1" s="186"/>
      <c r="EO1" s="186"/>
      <c r="EP1" s="186"/>
      <c r="EQ1" s="186"/>
      <c r="ER1" s="186"/>
      <c r="ES1" s="186"/>
      <c r="ET1" s="186"/>
      <c r="EU1" s="186"/>
      <c r="EV1" s="186"/>
      <c r="EW1" s="186"/>
      <c r="EX1" s="186"/>
      <c r="EY1" s="186"/>
      <c r="EZ1" s="186"/>
      <c r="FA1" s="186"/>
      <c r="FB1" s="186"/>
      <c r="FC1" s="186"/>
      <c r="FD1" s="186"/>
      <c r="FE1" s="186"/>
      <c r="FF1" s="186"/>
      <c r="FG1" s="186"/>
      <c r="FH1" s="186"/>
      <c r="FI1" s="186"/>
      <c r="FJ1" s="186"/>
      <c r="FK1" s="186"/>
      <c r="FL1" s="186"/>
      <c r="FM1" s="186"/>
      <c r="FN1" s="186"/>
      <c r="FO1" s="186"/>
      <c r="FP1" s="186"/>
      <c r="FQ1" s="186"/>
      <c r="FR1" s="186"/>
      <c r="FS1" s="186"/>
      <c r="FT1" s="186"/>
      <c r="FU1" s="186"/>
      <c r="FV1" s="186"/>
      <c r="FW1" s="186"/>
      <c r="FX1" s="186"/>
      <c r="FY1" s="186"/>
      <c r="FZ1" s="186"/>
      <c r="GA1" s="186"/>
      <c r="GB1" s="186"/>
      <c r="GC1" s="186"/>
      <c r="GD1" s="186"/>
      <c r="GE1" s="186"/>
      <c r="GF1" s="186"/>
      <c r="GG1" s="186"/>
      <c r="GH1" s="186"/>
      <c r="GI1" s="186"/>
      <c r="GJ1" s="186"/>
      <c r="GK1" s="186"/>
      <c r="GL1" s="186"/>
      <c r="GM1" s="186"/>
      <c r="GN1" s="186"/>
      <c r="GO1" s="186"/>
      <c r="GP1" s="186"/>
      <c r="GQ1" s="186"/>
      <c r="GR1" s="186"/>
      <c r="GS1" s="186"/>
      <c r="GT1" s="186"/>
      <c r="GU1" s="186"/>
      <c r="GV1" s="186"/>
      <c r="GW1" s="186"/>
      <c r="GX1" s="186"/>
      <c r="GY1" s="186"/>
      <c r="GZ1" s="186"/>
      <c r="HA1" s="186"/>
      <c r="HB1" s="186"/>
      <c r="HC1" s="186"/>
      <c r="HD1" s="186"/>
      <c r="HE1" s="186"/>
      <c r="HF1" s="186"/>
      <c r="HG1" s="186"/>
      <c r="HH1" s="186"/>
      <c r="HI1" s="186"/>
      <c r="HJ1" s="186"/>
      <c r="HK1" s="186"/>
      <c r="HL1" s="186"/>
      <c r="HM1" s="186"/>
      <c r="HN1" s="186"/>
      <c r="HO1" s="186"/>
      <c r="HP1" s="186"/>
      <c r="HQ1" s="186"/>
      <c r="HR1" s="186"/>
      <c r="HS1" s="186"/>
      <c r="HT1" s="186"/>
      <c r="HU1" s="186"/>
      <c r="HV1" s="186"/>
      <c r="HW1" s="186"/>
      <c r="HX1" s="186"/>
      <c r="HY1" s="186"/>
      <c r="HZ1" s="186"/>
      <c r="IA1" s="186"/>
      <c r="IB1" s="186"/>
      <c r="IC1" s="186"/>
      <c r="ID1" s="186"/>
      <c r="IE1" s="186"/>
      <c r="IF1" s="186"/>
      <c r="IG1" s="186"/>
      <c r="IH1" s="186"/>
      <c r="II1" s="186"/>
      <c r="IJ1" s="186"/>
      <c r="IK1" s="186"/>
      <c r="IL1" s="186"/>
      <c r="IM1" s="186"/>
      <c r="IN1" s="186"/>
      <c r="IO1" s="186"/>
      <c r="IP1" s="186"/>
      <c r="IQ1" s="186"/>
      <c r="IR1" s="186"/>
      <c r="IS1" s="186"/>
      <c r="IT1" s="186"/>
      <c r="IU1" s="186"/>
      <c r="IV1" s="186"/>
      <c r="IW1" s="186"/>
      <c r="IX1" s="186"/>
      <c r="IY1" s="186"/>
      <c r="IZ1" s="186"/>
      <c r="JA1" s="186"/>
      <c r="JB1" s="186"/>
      <c r="JC1" s="186"/>
      <c r="JD1" s="186"/>
      <c r="JE1" s="186"/>
      <c r="JF1" s="186"/>
      <c r="JG1" s="186"/>
      <c r="JH1" s="186"/>
      <c r="JI1" s="186"/>
      <c r="JJ1" s="186"/>
      <c r="JK1" s="187"/>
      <c r="JL1" s="54" t="s">
        <v>165</v>
      </c>
      <c r="JM1" s="55">
        <v>45433</v>
      </c>
    </row>
    <row r="2" spans="1:274" ht="30" customHeight="1" x14ac:dyDescent="0.25">
      <c r="A2" s="177"/>
      <c r="B2" s="188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CR2" s="189"/>
      <c r="CS2" s="189"/>
      <c r="CT2" s="189"/>
      <c r="CU2" s="189"/>
      <c r="CV2" s="189"/>
      <c r="CW2" s="189"/>
      <c r="CX2" s="189"/>
      <c r="CY2" s="189"/>
      <c r="CZ2" s="189"/>
      <c r="DA2" s="189"/>
      <c r="DB2" s="189"/>
      <c r="DC2" s="189"/>
      <c r="DD2" s="189"/>
      <c r="DE2" s="189"/>
      <c r="DF2" s="189"/>
      <c r="DG2" s="189"/>
      <c r="DH2" s="189"/>
      <c r="DI2" s="189"/>
      <c r="DJ2" s="189"/>
      <c r="DK2" s="189"/>
      <c r="DL2" s="189"/>
      <c r="DM2" s="189"/>
      <c r="DN2" s="189"/>
      <c r="DO2" s="189"/>
      <c r="DP2" s="189"/>
      <c r="DQ2" s="189"/>
      <c r="DR2" s="189"/>
      <c r="DS2" s="189"/>
      <c r="DT2" s="189"/>
      <c r="DU2" s="189"/>
      <c r="DV2" s="189"/>
      <c r="DW2" s="189"/>
      <c r="DX2" s="189"/>
      <c r="DY2" s="189"/>
      <c r="DZ2" s="189"/>
      <c r="EA2" s="189"/>
      <c r="EB2" s="189"/>
      <c r="EC2" s="189"/>
      <c r="ED2" s="189"/>
      <c r="EE2" s="189"/>
      <c r="EF2" s="189"/>
      <c r="EG2" s="189"/>
      <c r="EH2" s="189"/>
      <c r="EI2" s="189"/>
      <c r="EJ2" s="189"/>
      <c r="EK2" s="189"/>
      <c r="EL2" s="189"/>
      <c r="EM2" s="189"/>
      <c r="EN2" s="189"/>
      <c r="EO2" s="189"/>
      <c r="EP2" s="189"/>
      <c r="EQ2" s="189"/>
      <c r="ER2" s="189"/>
      <c r="ES2" s="189"/>
      <c r="ET2" s="189"/>
      <c r="EU2" s="189"/>
      <c r="EV2" s="189"/>
      <c r="EW2" s="189"/>
      <c r="EX2" s="189"/>
      <c r="EY2" s="189"/>
      <c r="EZ2" s="189"/>
      <c r="FA2" s="189"/>
      <c r="FB2" s="189"/>
      <c r="FC2" s="189"/>
      <c r="FD2" s="189"/>
      <c r="FE2" s="189"/>
      <c r="FF2" s="189"/>
      <c r="FG2" s="189"/>
      <c r="FH2" s="189"/>
      <c r="FI2" s="189"/>
      <c r="FJ2" s="189"/>
      <c r="FK2" s="189"/>
      <c r="FL2" s="189"/>
      <c r="FM2" s="189"/>
      <c r="FN2" s="189"/>
      <c r="FO2" s="189"/>
      <c r="FP2" s="189"/>
      <c r="FQ2" s="189"/>
      <c r="FR2" s="189"/>
      <c r="FS2" s="189"/>
      <c r="FT2" s="189"/>
      <c r="FU2" s="189"/>
      <c r="FV2" s="189"/>
      <c r="FW2" s="189"/>
      <c r="FX2" s="189"/>
      <c r="FY2" s="189"/>
      <c r="FZ2" s="189"/>
      <c r="GA2" s="189"/>
      <c r="GB2" s="189"/>
      <c r="GC2" s="189"/>
      <c r="GD2" s="189"/>
      <c r="GE2" s="189"/>
      <c r="GF2" s="189"/>
      <c r="GG2" s="189"/>
      <c r="GH2" s="189"/>
      <c r="GI2" s="189"/>
      <c r="GJ2" s="189"/>
      <c r="GK2" s="189"/>
      <c r="GL2" s="189"/>
      <c r="GM2" s="189"/>
      <c r="GN2" s="189"/>
      <c r="GO2" s="189"/>
      <c r="GP2" s="189"/>
      <c r="GQ2" s="189"/>
      <c r="GR2" s="189"/>
      <c r="GS2" s="189"/>
      <c r="GT2" s="189"/>
      <c r="GU2" s="189"/>
      <c r="GV2" s="189"/>
      <c r="GW2" s="189"/>
      <c r="GX2" s="189"/>
      <c r="GY2" s="189"/>
      <c r="GZ2" s="189"/>
      <c r="HA2" s="189"/>
      <c r="HB2" s="189"/>
      <c r="HC2" s="189"/>
      <c r="HD2" s="189"/>
      <c r="HE2" s="189"/>
      <c r="HF2" s="189"/>
      <c r="HG2" s="189"/>
      <c r="HH2" s="189"/>
      <c r="HI2" s="189"/>
      <c r="HJ2" s="189"/>
      <c r="HK2" s="189"/>
      <c r="HL2" s="189"/>
      <c r="HM2" s="189"/>
      <c r="HN2" s="189"/>
      <c r="HO2" s="189"/>
      <c r="HP2" s="189"/>
      <c r="HQ2" s="189"/>
      <c r="HR2" s="189"/>
      <c r="HS2" s="189"/>
      <c r="HT2" s="189"/>
      <c r="HU2" s="189"/>
      <c r="HV2" s="189"/>
      <c r="HW2" s="189"/>
      <c r="HX2" s="189"/>
      <c r="HY2" s="189"/>
      <c r="HZ2" s="189"/>
      <c r="IA2" s="189"/>
      <c r="IB2" s="189"/>
      <c r="IC2" s="189"/>
      <c r="ID2" s="189"/>
      <c r="IE2" s="189"/>
      <c r="IF2" s="189"/>
      <c r="IG2" s="189"/>
      <c r="IH2" s="189"/>
      <c r="II2" s="189"/>
      <c r="IJ2" s="189"/>
      <c r="IK2" s="189"/>
      <c r="IL2" s="189"/>
      <c r="IM2" s="189"/>
      <c r="IN2" s="189"/>
      <c r="IO2" s="189"/>
      <c r="IP2" s="189"/>
      <c r="IQ2" s="189"/>
      <c r="IR2" s="189"/>
      <c r="IS2" s="189"/>
      <c r="IT2" s="189"/>
      <c r="IU2" s="189"/>
      <c r="IV2" s="189"/>
      <c r="IW2" s="189"/>
      <c r="IX2" s="189"/>
      <c r="IY2" s="189"/>
      <c r="IZ2" s="189"/>
      <c r="JA2" s="189"/>
      <c r="JB2" s="189"/>
      <c r="JC2" s="189"/>
      <c r="JD2" s="189"/>
      <c r="JE2" s="189"/>
      <c r="JF2" s="189"/>
      <c r="JG2" s="189"/>
      <c r="JH2" s="189"/>
      <c r="JI2" s="189"/>
      <c r="JJ2" s="189"/>
      <c r="JK2" s="190"/>
      <c r="JL2" s="56" t="s">
        <v>139</v>
      </c>
      <c r="JM2" s="24" t="s">
        <v>59</v>
      </c>
    </row>
    <row r="3" spans="1:274" ht="30" customHeight="1" thickBot="1" x14ac:dyDescent="0.3">
      <c r="A3" s="178"/>
      <c r="B3" s="191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  <c r="IW3" s="192"/>
      <c r="IX3" s="192"/>
      <c r="IY3" s="192"/>
      <c r="IZ3" s="192"/>
      <c r="JA3" s="192"/>
      <c r="JB3" s="192"/>
      <c r="JC3" s="192"/>
      <c r="JD3" s="192"/>
      <c r="JE3" s="192"/>
      <c r="JF3" s="192"/>
      <c r="JG3" s="192"/>
      <c r="JH3" s="192"/>
      <c r="JI3" s="192"/>
      <c r="JJ3" s="192"/>
      <c r="JK3" s="193"/>
      <c r="JL3" s="179" t="s">
        <v>58</v>
      </c>
      <c r="JM3" s="180"/>
    </row>
    <row r="4" spans="1:274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35"/>
      <c r="JN4" s="35"/>
    </row>
    <row r="5" spans="1:274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35"/>
      <c r="JN5" s="35"/>
    </row>
    <row r="6" spans="1:274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35"/>
      <c r="JN6" s="35"/>
    </row>
    <row r="7" spans="1:274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</row>
    <row r="8" spans="1:274" ht="15" customHeight="1" x14ac:dyDescent="0.25">
      <c r="D8" s="181" t="s">
        <v>1</v>
      </c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25"/>
      <c r="P8" s="181" t="s">
        <v>13</v>
      </c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25"/>
      <c r="AB8" s="36" t="s">
        <v>53</v>
      </c>
      <c r="AC8" s="36" t="s">
        <v>53</v>
      </c>
      <c r="AD8" s="36" t="s">
        <v>53</v>
      </c>
      <c r="AE8" s="36" t="s">
        <v>53</v>
      </c>
      <c r="AF8" s="36" t="s">
        <v>53</v>
      </c>
      <c r="AG8" s="36" t="s">
        <v>53</v>
      </c>
      <c r="AH8" s="36" t="s">
        <v>53</v>
      </c>
      <c r="AI8" s="36" t="s">
        <v>53</v>
      </c>
      <c r="AJ8" s="169" t="s">
        <v>115</v>
      </c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1"/>
      <c r="AV8" s="175" t="s">
        <v>115</v>
      </c>
      <c r="AW8" s="175"/>
      <c r="AX8" s="175"/>
      <c r="AY8" s="175"/>
      <c r="AZ8" s="175"/>
      <c r="BA8" s="175"/>
      <c r="BB8" s="175"/>
      <c r="BC8" s="175"/>
      <c r="BD8" s="169" t="s">
        <v>116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1"/>
      <c r="BP8" s="174" t="s">
        <v>116</v>
      </c>
      <c r="BQ8" s="174"/>
      <c r="BR8" s="174"/>
      <c r="BS8" s="174"/>
      <c r="BT8" s="174"/>
      <c r="BU8" s="174"/>
      <c r="BV8" s="174"/>
      <c r="BW8" s="174"/>
      <c r="BX8" s="169" t="s">
        <v>117</v>
      </c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1"/>
      <c r="CJ8" s="175" t="s">
        <v>117</v>
      </c>
      <c r="CK8" s="175"/>
      <c r="CL8" s="175"/>
      <c r="CM8" s="175"/>
      <c r="CN8" s="175"/>
      <c r="CO8" s="175"/>
      <c r="CP8" s="175"/>
      <c r="CQ8" s="175"/>
      <c r="CR8" s="169" t="s">
        <v>118</v>
      </c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1"/>
      <c r="DD8" s="174" t="s">
        <v>118</v>
      </c>
      <c r="DE8" s="174"/>
      <c r="DF8" s="174"/>
      <c r="DG8" s="174"/>
      <c r="DH8" s="174"/>
      <c r="DI8" s="174"/>
      <c r="DJ8" s="174"/>
      <c r="DK8" s="174"/>
      <c r="DL8" s="169" t="s">
        <v>119</v>
      </c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1"/>
      <c r="DX8" s="175" t="s">
        <v>119</v>
      </c>
      <c r="DY8" s="175"/>
      <c r="DZ8" s="175"/>
      <c r="EA8" s="175"/>
      <c r="EB8" s="175"/>
      <c r="EC8" s="175"/>
      <c r="ED8" s="175"/>
      <c r="EE8" s="175"/>
      <c r="EF8" s="169" t="s">
        <v>120</v>
      </c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1"/>
      <c r="ER8" s="174" t="s">
        <v>120</v>
      </c>
      <c r="ES8" s="174"/>
      <c r="ET8" s="174"/>
      <c r="EU8" s="174"/>
      <c r="EV8" s="174"/>
      <c r="EW8" s="174"/>
      <c r="EX8" s="174"/>
      <c r="EY8" s="174"/>
      <c r="EZ8" s="169" t="s">
        <v>121</v>
      </c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1"/>
      <c r="FL8" s="175" t="s">
        <v>121</v>
      </c>
      <c r="FM8" s="175"/>
      <c r="FN8" s="175"/>
      <c r="FO8" s="175"/>
      <c r="FP8" s="175"/>
      <c r="FQ8" s="175"/>
      <c r="FR8" s="175"/>
      <c r="FS8" s="175"/>
      <c r="FT8" s="169" t="s">
        <v>122</v>
      </c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1"/>
      <c r="GF8" s="174" t="s">
        <v>122</v>
      </c>
      <c r="GG8" s="174"/>
      <c r="GH8" s="174"/>
      <c r="GI8" s="174"/>
      <c r="GJ8" s="174"/>
      <c r="GK8" s="174"/>
      <c r="GL8" s="174"/>
      <c r="GM8" s="174"/>
      <c r="GN8" s="169" t="s">
        <v>123</v>
      </c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1"/>
      <c r="GZ8" s="175" t="s">
        <v>123</v>
      </c>
      <c r="HA8" s="175"/>
      <c r="HB8" s="175"/>
      <c r="HC8" s="175"/>
      <c r="HD8" s="175"/>
      <c r="HE8" s="175"/>
      <c r="HF8" s="175"/>
      <c r="HG8" s="175"/>
      <c r="HH8" s="169" t="s">
        <v>124</v>
      </c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1"/>
      <c r="HT8" s="174" t="s">
        <v>124</v>
      </c>
      <c r="HU8" s="174"/>
      <c r="HV8" s="174"/>
      <c r="HW8" s="174"/>
      <c r="HX8" s="174"/>
      <c r="HY8" s="174"/>
      <c r="HZ8" s="174"/>
      <c r="IA8" s="174"/>
      <c r="IB8" s="167" t="s">
        <v>115</v>
      </c>
      <c r="IC8" s="168"/>
      <c r="ID8" s="172" t="s">
        <v>116</v>
      </c>
      <c r="IE8" s="173"/>
      <c r="IF8" s="167" t="s">
        <v>117</v>
      </c>
      <c r="IG8" s="168"/>
      <c r="IH8" s="172" t="s">
        <v>118</v>
      </c>
      <c r="II8" s="173"/>
      <c r="IJ8" s="167" t="s">
        <v>119</v>
      </c>
      <c r="IK8" s="168"/>
      <c r="IL8" s="172" t="s">
        <v>120</v>
      </c>
      <c r="IM8" s="173"/>
      <c r="IN8" s="167" t="s">
        <v>121</v>
      </c>
      <c r="IO8" s="168"/>
      <c r="IP8" s="172" t="s">
        <v>122</v>
      </c>
      <c r="IQ8" s="173"/>
      <c r="IR8" s="167" t="s">
        <v>123</v>
      </c>
      <c r="IS8" s="168"/>
      <c r="IT8" s="172" t="s">
        <v>124</v>
      </c>
      <c r="IU8" s="173"/>
      <c r="IV8" s="182" t="s">
        <v>54</v>
      </c>
      <c r="IW8" s="183"/>
      <c r="IX8" s="183"/>
      <c r="IY8" s="184"/>
      <c r="IZ8" s="182" t="s">
        <v>55</v>
      </c>
      <c r="JA8" s="183"/>
      <c r="JB8" s="183"/>
      <c r="JC8" s="184"/>
      <c r="JD8" s="182" t="s">
        <v>56</v>
      </c>
      <c r="JE8" s="183"/>
      <c r="JF8" s="183"/>
      <c r="JG8" s="184"/>
      <c r="JH8" s="182" t="s">
        <v>57</v>
      </c>
      <c r="JI8" s="183"/>
      <c r="JJ8" s="183"/>
      <c r="JK8" s="184"/>
    </row>
    <row r="9" spans="1:274" ht="63.75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58" t="s">
        <v>75</v>
      </c>
      <c r="AC9" s="58" t="s">
        <v>76</v>
      </c>
      <c r="AD9" s="58" t="s">
        <v>106</v>
      </c>
      <c r="AE9" s="18" t="s">
        <v>154</v>
      </c>
      <c r="AF9" s="58" t="s">
        <v>152</v>
      </c>
      <c r="AG9" s="18" t="s">
        <v>155</v>
      </c>
      <c r="AH9" s="18" t="s">
        <v>156</v>
      </c>
      <c r="AI9" s="18" t="s">
        <v>158</v>
      </c>
      <c r="AJ9" s="23" t="s">
        <v>66</v>
      </c>
      <c r="AK9" s="23" t="s">
        <v>67</v>
      </c>
      <c r="AL9" s="23" t="s">
        <v>68</v>
      </c>
      <c r="AM9" s="23" t="s">
        <v>69</v>
      </c>
      <c r="AN9" s="23" t="s">
        <v>105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61</v>
      </c>
      <c r="AT9" s="23" t="s">
        <v>105</v>
      </c>
      <c r="AU9" s="23" t="s">
        <v>136</v>
      </c>
      <c r="AV9" s="58" t="s">
        <v>75</v>
      </c>
      <c r="AW9" s="58" t="s">
        <v>76</v>
      </c>
      <c r="AX9" s="58" t="s">
        <v>106</v>
      </c>
      <c r="AY9" s="22" t="s">
        <v>154</v>
      </c>
      <c r="AZ9" s="58" t="s">
        <v>152</v>
      </c>
      <c r="BA9" s="22" t="s">
        <v>155</v>
      </c>
      <c r="BB9" s="22" t="s">
        <v>156</v>
      </c>
      <c r="BC9" s="22" t="s">
        <v>158</v>
      </c>
      <c r="BD9" s="23" t="s">
        <v>66</v>
      </c>
      <c r="BE9" s="23" t="s">
        <v>67</v>
      </c>
      <c r="BF9" s="23" t="s">
        <v>68</v>
      </c>
      <c r="BG9" s="23" t="s">
        <v>69</v>
      </c>
      <c r="BH9" s="23" t="s">
        <v>105</v>
      </c>
      <c r="BI9" s="23" t="s">
        <v>70</v>
      </c>
      <c r="BJ9" s="23" t="s">
        <v>71</v>
      </c>
      <c r="BK9" s="23" t="s">
        <v>72</v>
      </c>
      <c r="BL9" s="23" t="s">
        <v>73</v>
      </c>
      <c r="BM9" s="23" t="s">
        <v>61</v>
      </c>
      <c r="BN9" s="23" t="s">
        <v>105</v>
      </c>
      <c r="BO9" s="23" t="s">
        <v>136</v>
      </c>
      <c r="BP9" s="58" t="s">
        <v>75</v>
      </c>
      <c r="BQ9" s="58" t="s">
        <v>76</v>
      </c>
      <c r="BR9" s="58" t="s">
        <v>106</v>
      </c>
      <c r="BS9" s="15" t="s">
        <v>154</v>
      </c>
      <c r="BT9" s="58" t="s">
        <v>152</v>
      </c>
      <c r="BU9" s="15" t="s">
        <v>155</v>
      </c>
      <c r="BV9" s="15" t="s">
        <v>156</v>
      </c>
      <c r="BW9" s="15" t="s">
        <v>158</v>
      </c>
      <c r="BX9" s="23" t="s">
        <v>66</v>
      </c>
      <c r="BY9" s="23" t="s">
        <v>67</v>
      </c>
      <c r="BZ9" s="23" t="s">
        <v>68</v>
      </c>
      <c r="CA9" s="23" t="s">
        <v>69</v>
      </c>
      <c r="CB9" s="23" t="s">
        <v>105</v>
      </c>
      <c r="CC9" s="23" t="s">
        <v>70</v>
      </c>
      <c r="CD9" s="23" t="s">
        <v>71</v>
      </c>
      <c r="CE9" s="23" t="s">
        <v>72</v>
      </c>
      <c r="CF9" s="23" t="s">
        <v>73</v>
      </c>
      <c r="CG9" s="23" t="s">
        <v>61</v>
      </c>
      <c r="CH9" s="23" t="s">
        <v>105</v>
      </c>
      <c r="CI9" s="23" t="s">
        <v>136</v>
      </c>
      <c r="CJ9" s="58" t="s">
        <v>75</v>
      </c>
      <c r="CK9" s="58" t="s">
        <v>76</v>
      </c>
      <c r="CL9" s="58" t="s">
        <v>106</v>
      </c>
      <c r="CM9" s="22" t="s">
        <v>154</v>
      </c>
      <c r="CN9" s="58" t="s">
        <v>152</v>
      </c>
      <c r="CO9" s="22" t="s">
        <v>155</v>
      </c>
      <c r="CP9" s="22" t="s">
        <v>156</v>
      </c>
      <c r="CQ9" s="22" t="s">
        <v>158</v>
      </c>
      <c r="CR9" s="23" t="s">
        <v>66</v>
      </c>
      <c r="CS9" s="23" t="s">
        <v>67</v>
      </c>
      <c r="CT9" s="23" t="s">
        <v>68</v>
      </c>
      <c r="CU9" s="23" t="s">
        <v>69</v>
      </c>
      <c r="CV9" s="23" t="s">
        <v>105</v>
      </c>
      <c r="CW9" s="23" t="s">
        <v>70</v>
      </c>
      <c r="CX9" s="23" t="s">
        <v>71</v>
      </c>
      <c r="CY9" s="23" t="s">
        <v>72</v>
      </c>
      <c r="CZ9" s="23" t="s">
        <v>73</v>
      </c>
      <c r="DA9" s="23" t="s">
        <v>61</v>
      </c>
      <c r="DB9" s="23" t="s">
        <v>105</v>
      </c>
      <c r="DC9" s="23" t="s">
        <v>136</v>
      </c>
      <c r="DD9" s="58" t="s">
        <v>75</v>
      </c>
      <c r="DE9" s="58" t="s">
        <v>76</v>
      </c>
      <c r="DF9" s="58" t="s">
        <v>106</v>
      </c>
      <c r="DG9" s="15" t="s">
        <v>154</v>
      </c>
      <c r="DH9" s="58" t="s">
        <v>152</v>
      </c>
      <c r="DI9" s="15" t="s">
        <v>155</v>
      </c>
      <c r="DJ9" s="15" t="s">
        <v>156</v>
      </c>
      <c r="DK9" s="15" t="s">
        <v>158</v>
      </c>
      <c r="DL9" s="23" t="s">
        <v>66</v>
      </c>
      <c r="DM9" s="23" t="s">
        <v>67</v>
      </c>
      <c r="DN9" s="23" t="s">
        <v>68</v>
      </c>
      <c r="DO9" s="23" t="s">
        <v>69</v>
      </c>
      <c r="DP9" s="23" t="s">
        <v>105</v>
      </c>
      <c r="DQ9" s="23" t="s">
        <v>70</v>
      </c>
      <c r="DR9" s="23" t="s">
        <v>71</v>
      </c>
      <c r="DS9" s="23" t="s">
        <v>72</v>
      </c>
      <c r="DT9" s="23" t="s">
        <v>73</v>
      </c>
      <c r="DU9" s="23" t="s">
        <v>61</v>
      </c>
      <c r="DV9" s="23" t="s">
        <v>105</v>
      </c>
      <c r="DW9" s="23" t="s">
        <v>136</v>
      </c>
      <c r="DX9" s="58" t="s">
        <v>75</v>
      </c>
      <c r="DY9" s="58" t="s">
        <v>76</v>
      </c>
      <c r="DZ9" s="58" t="s">
        <v>106</v>
      </c>
      <c r="EA9" s="22" t="s">
        <v>154</v>
      </c>
      <c r="EB9" s="58" t="s">
        <v>152</v>
      </c>
      <c r="EC9" s="22" t="s">
        <v>155</v>
      </c>
      <c r="ED9" s="22" t="s">
        <v>156</v>
      </c>
      <c r="EE9" s="22" t="s">
        <v>158</v>
      </c>
      <c r="EF9" s="23" t="s">
        <v>66</v>
      </c>
      <c r="EG9" s="23" t="s">
        <v>67</v>
      </c>
      <c r="EH9" s="23" t="s">
        <v>68</v>
      </c>
      <c r="EI9" s="23" t="s">
        <v>69</v>
      </c>
      <c r="EJ9" s="23" t="s">
        <v>105</v>
      </c>
      <c r="EK9" s="23" t="s">
        <v>70</v>
      </c>
      <c r="EL9" s="23" t="s">
        <v>71</v>
      </c>
      <c r="EM9" s="23" t="s">
        <v>72</v>
      </c>
      <c r="EN9" s="23" t="s">
        <v>73</v>
      </c>
      <c r="EO9" s="23" t="s">
        <v>61</v>
      </c>
      <c r="EP9" s="23" t="s">
        <v>105</v>
      </c>
      <c r="EQ9" s="23" t="s">
        <v>136</v>
      </c>
      <c r="ER9" s="58" t="s">
        <v>75</v>
      </c>
      <c r="ES9" s="58" t="s">
        <v>76</v>
      </c>
      <c r="ET9" s="58" t="s">
        <v>106</v>
      </c>
      <c r="EU9" s="15" t="s">
        <v>154</v>
      </c>
      <c r="EV9" s="58" t="s">
        <v>152</v>
      </c>
      <c r="EW9" s="15" t="s">
        <v>155</v>
      </c>
      <c r="EX9" s="15" t="s">
        <v>156</v>
      </c>
      <c r="EY9" s="15" t="s">
        <v>158</v>
      </c>
      <c r="EZ9" s="23" t="s">
        <v>66</v>
      </c>
      <c r="FA9" s="23" t="s">
        <v>67</v>
      </c>
      <c r="FB9" s="23" t="s">
        <v>68</v>
      </c>
      <c r="FC9" s="23" t="s">
        <v>69</v>
      </c>
      <c r="FD9" s="23" t="s">
        <v>105</v>
      </c>
      <c r="FE9" s="23" t="s">
        <v>70</v>
      </c>
      <c r="FF9" s="23" t="s">
        <v>71</v>
      </c>
      <c r="FG9" s="23" t="s">
        <v>72</v>
      </c>
      <c r="FH9" s="23" t="s">
        <v>73</v>
      </c>
      <c r="FI9" s="23" t="s">
        <v>61</v>
      </c>
      <c r="FJ9" s="23" t="s">
        <v>105</v>
      </c>
      <c r="FK9" s="23" t="s">
        <v>136</v>
      </c>
      <c r="FL9" s="58" t="s">
        <v>75</v>
      </c>
      <c r="FM9" s="58" t="s">
        <v>76</v>
      </c>
      <c r="FN9" s="58" t="s">
        <v>106</v>
      </c>
      <c r="FO9" s="22" t="s">
        <v>154</v>
      </c>
      <c r="FP9" s="58" t="s">
        <v>152</v>
      </c>
      <c r="FQ9" s="22" t="s">
        <v>155</v>
      </c>
      <c r="FR9" s="22" t="s">
        <v>156</v>
      </c>
      <c r="FS9" s="22" t="s">
        <v>158</v>
      </c>
      <c r="FT9" s="23" t="s">
        <v>66</v>
      </c>
      <c r="FU9" s="23" t="s">
        <v>67</v>
      </c>
      <c r="FV9" s="23" t="s">
        <v>68</v>
      </c>
      <c r="FW9" s="23" t="s">
        <v>69</v>
      </c>
      <c r="FX9" s="23" t="s">
        <v>105</v>
      </c>
      <c r="FY9" s="23" t="s">
        <v>70</v>
      </c>
      <c r="FZ9" s="23" t="s">
        <v>71</v>
      </c>
      <c r="GA9" s="23" t="s">
        <v>72</v>
      </c>
      <c r="GB9" s="23" t="s">
        <v>73</v>
      </c>
      <c r="GC9" s="23" t="s">
        <v>61</v>
      </c>
      <c r="GD9" s="23" t="s">
        <v>105</v>
      </c>
      <c r="GE9" s="23" t="s">
        <v>136</v>
      </c>
      <c r="GF9" s="58" t="s">
        <v>75</v>
      </c>
      <c r="GG9" s="58" t="s">
        <v>76</v>
      </c>
      <c r="GH9" s="58" t="s">
        <v>106</v>
      </c>
      <c r="GI9" s="15" t="s">
        <v>154</v>
      </c>
      <c r="GJ9" s="58" t="s">
        <v>152</v>
      </c>
      <c r="GK9" s="15" t="s">
        <v>155</v>
      </c>
      <c r="GL9" s="15" t="s">
        <v>156</v>
      </c>
      <c r="GM9" s="15" t="s">
        <v>158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105</v>
      </c>
      <c r="GS9" s="23" t="s">
        <v>70</v>
      </c>
      <c r="GT9" s="23" t="s">
        <v>71</v>
      </c>
      <c r="GU9" s="23" t="s">
        <v>72</v>
      </c>
      <c r="GV9" s="23" t="s">
        <v>73</v>
      </c>
      <c r="GW9" s="23" t="s">
        <v>61</v>
      </c>
      <c r="GX9" s="23" t="s">
        <v>105</v>
      </c>
      <c r="GY9" s="23" t="s">
        <v>136</v>
      </c>
      <c r="GZ9" s="58" t="s">
        <v>75</v>
      </c>
      <c r="HA9" s="58" t="s">
        <v>76</v>
      </c>
      <c r="HB9" s="58" t="s">
        <v>106</v>
      </c>
      <c r="HC9" s="22" t="s">
        <v>154</v>
      </c>
      <c r="HD9" s="58" t="s">
        <v>152</v>
      </c>
      <c r="HE9" s="22" t="s">
        <v>155</v>
      </c>
      <c r="HF9" s="22" t="s">
        <v>156</v>
      </c>
      <c r="HG9" s="22" t="s">
        <v>158</v>
      </c>
      <c r="HH9" s="23" t="s">
        <v>66</v>
      </c>
      <c r="HI9" s="23" t="s">
        <v>67</v>
      </c>
      <c r="HJ9" s="23" t="s">
        <v>68</v>
      </c>
      <c r="HK9" s="23" t="s">
        <v>69</v>
      </c>
      <c r="HL9" s="23" t="s">
        <v>105</v>
      </c>
      <c r="HM9" s="23" t="s">
        <v>70</v>
      </c>
      <c r="HN9" s="23" t="s">
        <v>71</v>
      </c>
      <c r="HO9" s="23" t="s">
        <v>72</v>
      </c>
      <c r="HP9" s="23" t="s">
        <v>73</v>
      </c>
      <c r="HQ9" s="23" t="s">
        <v>61</v>
      </c>
      <c r="HR9" s="23" t="s">
        <v>105</v>
      </c>
      <c r="HS9" s="23" t="s">
        <v>136</v>
      </c>
      <c r="HT9" s="58" t="s">
        <v>75</v>
      </c>
      <c r="HU9" s="58" t="s">
        <v>76</v>
      </c>
      <c r="HV9" s="58" t="s">
        <v>106</v>
      </c>
      <c r="HW9" s="15" t="s">
        <v>154</v>
      </c>
      <c r="HX9" s="58" t="s">
        <v>152</v>
      </c>
      <c r="HY9" s="15" t="s">
        <v>155</v>
      </c>
      <c r="HZ9" s="15" t="s">
        <v>156</v>
      </c>
      <c r="IA9" s="15" t="s">
        <v>158</v>
      </c>
      <c r="IB9" s="23" t="s">
        <v>141</v>
      </c>
      <c r="IC9" s="23" t="s">
        <v>142</v>
      </c>
      <c r="ID9" s="23" t="s">
        <v>141</v>
      </c>
      <c r="IE9" s="23" t="s">
        <v>142</v>
      </c>
      <c r="IF9" s="23" t="s">
        <v>141</v>
      </c>
      <c r="IG9" s="23" t="s">
        <v>142</v>
      </c>
      <c r="IH9" s="23" t="s">
        <v>141</v>
      </c>
      <c r="II9" s="23" t="s">
        <v>142</v>
      </c>
      <c r="IJ9" s="23" t="s">
        <v>141</v>
      </c>
      <c r="IK9" s="23" t="s">
        <v>142</v>
      </c>
      <c r="IL9" s="23" t="s">
        <v>141</v>
      </c>
      <c r="IM9" s="23" t="s">
        <v>142</v>
      </c>
      <c r="IN9" s="23" t="s">
        <v>141</v>
      </c>
      <c r="IO9" s="23" t="s">
        <v>142</v>
      </c>
      <c r="IP9" s="23" t="s">
        <v>141</v>
      </c>
      <c r="IQ9" s="23" t="s">
        <v>142</v>
      </c>
      <c r="IR9" s="23" t="s">
        <v>141</v>
      </c>
      <c r="IS9" s="23" t="s">
        <v>142</v>
      </c>
      <c r="IT9" s="23" t="s">
        <v>141</v>
      </c>
      <c r="IU9" s="23" t="s">
        <v>142</v>
      </c>
      <c r="IV9" s="19" t="s">
        <v>49</v>
      </c>
      <c r="IW9" s="19" t="s">
        <v>45</v>
      </c>
      <c r="IX9" s="19" t="s">
        <v>48</v>
      </c>
      <c r="IY9" s="19" t="s">
        <v>47</v>
      </c>
      <c r="IZ9" s="19" t="s">
        <v>50</v>
      </c>
      <c r="JA9" s="19" t="s">
        <v>45</v>
      </c>
      <c r="JB9" s="19" t="s">
        <v>48</v>
      </c>
      <c r="JC9" s="19" t="s">
        <v>47</v>
      </c>
      <c r="JD9" s="19" t="s">
        <v>51</v>
      </c>
      <c r="JE9" s="19" t="s">
        <v>45</v>
      </c>
      <c r="JF9" s="19" t="s">
        <v>48</v>
      </c>
      <c r="JG9" s="19" t="s">
        <v>47</v>
      </c>
      <c r="JH9" s="19" t="s">
        <v>52</v>
      </c>
      <c r="JI9" s="19" t="s">
        <v>45</v>
      </c>
      <c r="JJ9" s="19" t="s">
        <v>48</v>
      </c>
      <c r="JK9" s="19" t="s">
        <v>47</v>
      </c>
      <c r="JL9" s="37" t="s">
        <v>64</v>
      </c>
      <c r="JM9" s="38" t="s">
        <v>65</v>
      </c>
    </row>
    <row r="10" spans="1:274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58"/>
      <c r="AC10" s="58"/>
      <c r="AD10" s="58"/>
      <c r="AE10" s="13" t="str">
        <f>+ACTA!K19</f>
        <v/>
      </c>
      <c r="AF10" s="58"/>
      <c r="AG10" s="13" t="str">
        <f>+ACTA!K22</f>
        <v/>
      </c>
      <c r="AH10" s="13" t="str">
        <f>+ACTA!K25</f>
        <v/>
      </c>
      <c r="AI10" s="13" t="str">
        <f>+ACTA!K28</f>
        <v/>
      </c>
      <c r="AJ10" s="14">
        <f>+Entrev.1!C2</f>
        <v>0</v>
      </c>
      <c r="AK10" s="57">
        <f>+Entrev.1!G2</f>
        <v>0</v>
      </c>
      <c r="AL10" s="13">
        <f>+Entrev.1!J2</f>
        <v>0</v>
      </c>
      <c r="AM10" s="13">
        <f>+Entrev.1!C3</f>
        <v>0</v>
      </c>
      <c r="AN10" s="13">
        <f>+Entrev.1!H3</f>
        <v>0</v>
      </c>
      <c r="AO10" s="13">
        <f>+Entrev.1!E4</f>
        <v>0</v>
      </c>
      <c r="AP10" s="13">
        <f>+Entrev.1!E5</f>
        <v>0</v>
      </c>
      <c r="AQ10" s="13">
        <f>+Entrev.1!C6</f>
        <v>0</v>
      </c>
      <c r="AR10" s="13">
        <f>+Entrev.1!H6</f>
        <v>0</v>
      </c>
      <c r="AS10" s="13">
        <f>+Entrev.1!C7</f>
        <v>0</v>
      </c>
      <c r="AT10" s="13">
        <f>+Entrev.1!H7</f>
        <v>0</v>
      </c>
      <c r="AU10" s="14">
        <f>+Entrev.1!C8</f>
        <v>0</v>
      </c>
      <c r="AV10" s="58"/>
      <c r="AW10" s="58"/>
      <c r="AX10" s="58"/>
      <c r="AY10" s="13" t="str">
        <f>+ACTA!A21</f>
        <v/>
      </c>
      <c r="AZ10" s="58"/>
      <c r="BA10" s="13" t="str">
        <f>+ACTA!A24</f>
        <v/>
      </c>
      <c r="BB10" s="13" t="str">
        <f>+ACTA!A27</f>
        <v/>
      </c>
      <c r="BC10" s="13" t="str">
        <f>+ACTA!A30</f>
        <v/>
      </c>
      <c r="BD10" s="14">
        <f>+Entrev.2!C2</f>
        <v>0</v>
      </c>
      <c r="BE10" s="57">
        <f>+Entrev.2!G2</f>
        <v>0</v>
      </c>
      <c r="BF10" s="13">
        <f>+Entrev.2!J2</f>
        <v>0</v>
      </c>
      <c r="BG10" s="13">
        <f>+Entrev.2!C3</f>
        <v>0</v>
      </c>
      <c r="BH10" s="13">
        <f>+Entrev.2!H3</f>
        <v>0</v>
      </c>
      <c r="BI10" s="13">
        <f>+Entrev.2!E4</f>
        <v>0</v>
      </c>
      <c r="BJ10" s="13">
        <f>+Entrev.2!E5</f>
        <v>0</v>
      </c>
      <c r="BK10" s="13">
        <f>+Entrev.2!C6</f>
        <v>0</v>
      </c>
      <c r="BL10" s="13">
        <f>+Entrev.2!H6</f>
        <v>0</v>
      </c>
      <c r="BM10" s="13">
        <f>+Entrev.2!C7</f>
        <v>0</v>
      </c>
      <c r="BN10" s="13">
        <f>+Entrev.2!H7</f>
        <v>0</v>
      </c>
      <c r="BO10" s="14">
        <f>+Entrev.2!C8</f>
        <v>0</v>
      </c>
      <c r="BP10" s="58"/>
      <c r="BQ10" s="58"/>
      <c r="BR10" s="58"/>
      <c r="BS10" s="13" t="str">
        <f>+ACTA!B21</f>
        <v/>
      </c>
      <c r="BT10" s="58"/>
      <c r="BU10" s="13" t="str">
        <f>+ACTA!B24</f>
        <v/>
      </c>
      <c r="BV10" s="13" t="str">
        <f>+ACTA!B27</f>
        <v/>
      </c>
      <c r="BW10" s="13" t="str">
        <f>+ACTA!B30</f>
        <v/>
      </c>
      <c r="BX10" s="14">
        <f>+Entrev.3!C2</f>
        <v>0</v>
      </c>
      <c r="BY10" s="57">
        <f>+Entrev.3!G2</f>
        <v>0</v>
      </c>
      <c r="BZ10" s="13">
        <f>+Entrev.3!J2</f>
        <v>0</v>
      </c>
      <c r="CA10" s="13">
        <f>+Entrev.3!C3</f>
        <v>0</v>
      </c>
      <c r="CB10" s="13">
        <f>+Entrev.3!H3</f>
        <v>0</v>
      </c>
      <c r="CC10" s="13">
        <f>+Entrev.3!E4</f>
        <v>0</v>
      </c>
      <c r="CD10" s="13">
        <f>+Entrev.3!E5</f>
        <v>0</v>
      </c>
      <c r="CE10" s="13">
        <f>+Entrev.3!C6</f>
        <v>0</v>
      </c>
      <c r="CF10" s="13">
        <f>+Entrev.3!H6</f>
        <v>0</v>
      </c>
      <c r="CG10" s="13">
        <f>+Entrev.3!C7</f>
        <v>0</v>
      </c>
      <c r="CH10" s="13">
        <f>+Entrev.3!H7</f>
        <v>0</v>
      </c>
      <c r="CI10" s="14">
        <f>+Entrev.3!C8</f>
        <v>0</v>
      </c>
      <c r="CJ10" s="58"/>
      <c r="CK10" s="58"/>
      <c r="CL10" s="58"/>
      <c r="CM10" s="13" t="str">
        <f>+ACTA!C21</f>
        <v/>
      </c>
      <c r="CN10" s="58"/>
      <c r="CO10" s="13" t="str">
        <f>+ACTA!C24</f>
        <v/>
      </c>
      <c r="CP10" s="13" t="str">
        <f>+ACTA!C27</f>
        <v/>
      </c>
      <c r="CQ10" s="13" t="str">
        <f>+ACTA!C30</f>
        <v/>
      </c>
      <c r="CR10" s="14">
        <f>+Entrev.4!C2</f>
        <v>0</v>
      </c>
      <c r="CS10" s="57">
        <f>+Entrev.4!G2</f>
        <v>0</v>
      </c>
      <c r="CT10" s="13">
        <f>+Entrev.4!J2</f>
        <v>0</v>
      </c>
      <c r="CU10" s="13">
        <f>+Entrev.4!C3</f>
        <v>0</v>
      </c>
      <c r="CV10" s="13">
        <f>+Entrev.4!H3</f>
        <v>0</v>
      </c>
      <c r="CW10" s="13">
        <f>+Entrev.4!E4</f>
        <v>0</v>
      </c>
      <c r="CX10" s="13">
        <f>+Entrev.4!E5</f>
        <v>0</v>
      </c>
      <c r="CY10" s="13">
        <f>+Entrev.4!C6</f>
        <v>0</v>
      </c>
      <c r="CZ10" s="13">
        <f>+Entrev.4!H6</f>
        <v>0</v>
      </c>
      <c r="DA10" s="13">
        <f>+Entrev.4!C7</f>
        <v>0</v>
      </c>
      <c r="DB10" s="13">
        <f>+Entrev.4!H7</f>
        <v>0</v>
      </c>
      <c r="DC10" s="14">
        <f>+Entrev.4!C8</f>
        <v>0</v>
      </c>
      <c r="DD10" s="58"/>
      <c r="DE10" s="58"/>
      <c r="DF10" s="58"/>
      <c r="DG10" s="13" t="str">
        <f>+ACTA!D21</f>
        <v/>
      </c>
      <c r="DH10" s="58"/>
      <c r="DI10" s="13" t="str">
        <f>+ACTA!D24</f>
        <v/>
      </c>
      <c r="DJ10" s="13" t="str">
        <f>+ACTA!D27</f>
        <v/>
      </c>
      <c r="DK10" s="13" t="str">
        <f>+ACTA!D30</f>
        <v/>
      </c>
      <c r="DL10" s="14">
        <f>+Entrev.5!C2</f>
        <v>0</v>
      </c>
      <c r="DM10" s="57">
        <f>+Entrev.5!G2</f>
        <v>0</v>
      </c>
      <c r="DN10" s="13">
        <f>+Entrev.5!J2</f>
        <v>0</v>
      </c>
      <c r="DO10" s="13">
        <f>+Entrev.5!C3</f>
        <v>0</v>
      </c>
      <c r="DP10" s="13">
        <f>+Entrev.5!H3</f>
        <v>0</v>
      </c>
      <c r="DQ10" s="13">
        <f>+Entrev.5!E4</f>
        <v>0</v>
      </c>
      <c r="DR10" s="13">
        <f>+Entrev.5!E5</f>
        <v>0</v>
      </c>
      <c r="DS10" s="13">
        <f>+Entrev.5!C6</f>
        <v>0</v>
      </c>
      <c r="DT10" s="13">
        <f>+Entrev.5!H6</f>
        <v>0</v>
      </c>
      <c r="DU10" s="13">
        <f>+Entrev.5!C7</f>
        <v>0</v>
      </c>
      <c r="DV10" s="13">
        <f>+Entrev.5!H7</f>
        <v>0</v>
      </c>
      <c r="DW10" s="14">
        <f>+Entrev.5!C8</f>
        <v>0</v>
      </c>
      <c r="DX10" s="58"/>
      <c r="DY10" s="58"/>
      <c r="DZ10" s="58"/>
      <c r="EA10" s="13" t="str">
        <f>+ACTA!E21</f>
        <v/>
      </c>
      <c r="EB10" s="58"/>
      <c r="EC10" s="13" t="str">
        <f>+ACTA!E24</f>
        <v/>
      </c>
      <c r="ED10" s="13" t="str">
        <f>+ACTA!E27</f>
        <v/>
      </c>
      <c r="EE10" s="13" t="str">
        <f>+ACTA!E30</f>
        <v/>
      </c>
      <c r="EF10" s="14">
        <f>+Entrev.6!C2</f>
        <v>0</v>
      </c>
      <c r="EG10" s="57">
        <f>+Entrev.6!G2</f>
        <v>0</v>
      </c>
      <c r="EH10" s="13">
        <f>+Entrev.6!J2</f>
        <v>0</v>
      </c>
      <c r="EI10" s="13">
        <f>+Entrev.6!C3</f>
        <v>0</v>
      </c>
      <c r="EJ10" s="13">
        <f>+Entrev.6!H3</f>
        <v>0</v>
      </c>
      <c r="EK10" s="13">
        <f>+Entrev.6!E4</f>
        <v>0</v>
      </c>
      <c r="EL10" s="13">
        <f>+Entrev.6!E5</f>
        <v>0</v>
      </c>
      <c r="EM10" s="13">
        <f>+Entrev.6!C6</f>
        <v>0</v>
      </c>
      <c r="EN10" s="13">
        <f>+Entrev.6!H6</f>
        <v>0</v>
      </c>
      <c r="EO10" s="13">
        <f>+Entrev.6!C7</f>
        <v>0</v>
      </c>
      <c r="EP10" s="13">
        <f>+Entrev.6!H7</f>
        <v>0</v>
      </c>
      <c r="EQ10" s="14">
        <f>+Entrev.6!C8</f>
        <v>0</v>
      </c>
      <c r="ER10" s="58"/>
      <c r="ES10" s="58"/>
      <c r="ET10" s="58"/>
      <c r="EU10" s="13" t="str">
        <f>+ACTA!F21</f>
        <v/>
      </c>
      <c r="EV10" s="58"/>
      <c r="EW10" s="13" t="str">
        <f>+ACTA!F24</f>
        <v/>
      </c>
      <c r="EX10" s="13" t="str">
        <f>+ACTA!F27</f>
        <v/>
      </c>
      <c r="EY10" s="13" t="str">
        <f>+ACTA!F30</f>
        <v/>
      </c>
      <c r="EZ10" s="14">
        <f>+Entrev.7!C2</f>
        <v>0</v>
      </c>
      <c r="FA10" s="57">
        <f>+Entrev.7!G2</f>
        <v>0</v>
      </c>
      <c r="FB10" s="13">
        <f>+Entrev.7!J2</f>
        <v>0</v>
      </c>
      <c r="FC10" s="13">
        <f>+Entrev.7!C3</f>
        <v>0</v>
      </c>
      <c r="FD10" s="13">
        <f>+Entrev.7!H3</f>
        <v>0</v>
      </c>
      <c r="FE10" s="13">
        <f>+Entrev.7!E4</f>
        <v>0</v>
      </c>
      <c r="FF10" s="13">
        <f>+Entrev.7!E5</f>
        <v>0</v>
      </c>
      <c r="FG10" s="13">
        <f>+Entrev.7!C6</f>
        <v>0</v>
      </c>
      <c r="FH10" s="13">
        <f>+Entrev.7!H6</f>
        <v>0</v>
      </c>
      <c r="FI10" s="13">
        <f>+Entrev.7!C7</f>
        <v>0</v>
      </c>
      <c r="FJ10" s="13">
        <f>+Entrev.7!H7</f>
        <v>0</v>
      </c>
      <c r="FK10" s="14">
        <f>+Entrev.7!C8</f>
        <v>0</v>
      </c>
      <c r="FL10" s="58"/>
      <c r="FM10" s="58"/>
      <c r="FN10" s="58"/>
      <c r="FO10" s="13" t="str">
        <f>+ACTA!G21</f>
        <v/>
      </c>
      <c r="FP10" s="58"/>
      <c r="FQ10" s="13" t="str">
        <f>+ACTA!G24</f>
        <v/>
      </c>
      <c r="FR10" s="13" t="str">
        <f>+ACTA!G27</f>
        <v/>
      </c>
      <c r="FS10" s="13" t="str">
        <f>+ACTA!G30</f>
        <v/>
      </c>
      <c r="FT10" s="14">
        <f>+Entrev.8!C2</f>
        <v>0</v>
      </c>
      <c r="FU10" s="57">
        <f>+Entrev.8!G2</f>
        <v>0</v>
      </c>
      <c r="FV10" s="13">
        <f>+Entrev.8!J2</f>
        <v>0</v>
      </c>
      <c r="FW10" s="13">
        <f>+Entrev.8!C3</f>
        <v>0</v>
      </c>
      <c r="FX10" s="13">
        <f>+Entrev.8!H3</f>
        <v>0</v>
      </c>
      <c r="FY10" s="13">
        <f>+Entrev.8!E4</f>
        <v>0</v>
      </c>
      <c r="FZ10" s="13">
        <f>+Entrev.8!E5</f>
        <v>0</v>
      </c>
      <c r="GA10" s="13">
        <f>+Entrev.8!C6</f>
        <v>0</v>
      </c>
      <c r="GB10" s="13">
        <f>+Entrev.8!H6</f>
        <v>0</v>
      </c>
      <c r="GC10" s="13">
        <f>+Entrev.8!C7</f>
        <v>0</v>
      </c>
      <c r="GD10" s="13">
        <f>+Entrev.8!H7</f>
        <v>0</v>
      </c>
      <c r="GE10" s="14">
        <f>+Entrev.8!C8</f>
        <v>0</v>
      </c>
      <c r="GF10" s="58"/>
      <c r="GG10" s="58"/>
      <c r="GH10" s="58"/>
      <c r="GI10" s="13" t="str">
        <f>+ACTA!H21</f>
        <v/>
      </c>
      <c r="GJ10" s="58"/>
      <c r="GK10" s="13" t="str">
        <f>+ACTA!H24</f>
        <v/>
      </c>
      <c r="GL10" s="13" t="str">
        <f>+ACTA!H27</f>
        <v/>
      </c>
      <c r="GM10" s="13" t="str">
        <f>+ACTA!H30</f>
        <v/>
      </c>
      <c r="GN10" s="14">
        <f>+Entrev.9!C2</f>
        <v>0</v>
      </c>
      <c r="GO10" s="57">
        <f>+Entrev.9!G2</f>
        <v>0</v>
      </c>
      <c r="GP10" s="13">
        <f>+Entrev.9!J2</f>
        <v>0</v>
      </c>
      <c r="GQ10" s="13">
        <f>+Entrev.9!C3</f>
        <v>0</v>
      </c>
      <c r="GR10" s="13">
        <f>+Entrev.9!H3</f>
        <v>0</v>
      </c>
      <c r="GS10" s="13">
        <f>+Entrev.9!E4</f>
        <v>0</v>
      </c>
      <c r="GT10" s="13">
        <f>+Entrev.9!E5</f>
        <v>0</v>
      </c>
      <c r="GU10" s="13">
        <f>+Entrev.9!C6</f>
        <v>0</v>
      </c>
      <c r="GV10" s="13">
        <f>+Entrev.9!H6</f>
        <v>0</v>
      </c>
      <c r="GW10" s="13">
        <f>+Entrev.9!C7</f>
        <v>0</v>
      </c>
      <c r="GX10" s="13">
        <f>+Entrev.9!H7</f>
        <v>0</v>
      </c>
      <c r="GY10" s="14">
        <f>+Entrev.9!C8</f>
        <v>0</v>
      </c>
      <c r="GZ10" s="58"/>
      <c r="HA10" s="58"/>
      <c r="HB10" s="58"/>
      <c r="HC10" s="13" t="str">
        <f>+ACTA!I21</f>
        <v/>
      </c>
      <c r="HD10" s="58"/>
      <c r="HE10" s="13" t="str">
        <f>+ACTA!I24</f>
        <v/>
      </c>
      <c r="HF10" s="13" t="str">
        <f>+ACTA!I27</f>
        <v/>
      </c>
      <c r="HG10" s="13" t="str">
        <f>+ACTA!I30</f>
        <v/>
      </c>
      <c r="HH10" s="14">
        <f>+Entrev.10!C2</f>
        <v>0</v>
      </c>
      <c r="HI10" s="57">
        <f>+Entrev.10!G2</f>
        <v>0</v>
      </c>
      <c r="HJ10" s="13">
        <f>+Entrev.10!J2</f>
        <v>0</v>
      </c>
      <c r="HK10" s="13">
        <f>+Entrev.10!C3</f>
        <v>0</v>
      </c>
      <c r="HL10" s="13">
        <f>+Entrev.10!H3</f>
        <v>0</v>
      </c>
      <c r="HM10" s="13">
        <f>+Entrev.10!E4</f>
        <v>0</v>
      </c>
      <c r="HN10" s="13">
        <f>+Entrev.10!E5</f>
        <v>0</v>
      </c>
      <c r="HO10" s="13">
        <f>+Entrev.10!C6</f>
        <v>0</v>
      </c>
      <c r="HP10" s="13">
        <f>+Entrev.10!H6</f>
        <v>0</v>
      </c>
      <c r="HQ10" s="13">
        <f>+Entrev.10!C7</f>
        <v>0</v>
      </c>
      <c r="HR10" s="13">
        <f>+Entrev.10!H7</f>
        <v>0</v>
      </c>
      <c r="HS10" s="14">
        <f>+Entrev.10!C8</f>
        <v>0</v>
      </c>
      <c r="HT10" s="58"/>
      <c r="HU10" s="58"/>
      <c r="HV10" s="58"/>
      <c r="HW10" s="13" t="str">
        <f>+ACTA!J21</f>
        <v/>
      </c>
      <c r="HX10" s="58"/>
      <c r="HY10" s="13" t="str">
        <f>+ACTA!J24</f>
        <v/>
      </c>
      <c r="HZ10" s="13" t="str">
        <f>+ACTA!J27</f>
        <v/>
      </c>
      <c r="IA10" s="13" t="str">
        <f>+ACTA!J30</f>
        <v/>
      </c>
      <c r="IB10" s="13">
        <f>+Entrev.1!A28</f>
        <v>0</v>
      </c>
      <c r="IC10" s="13">
        <f>+Entrev.1!A30</f>
        <v>0</v>
      </c>
      <c r="ID10" s="13">
        <f>+Entrev.2!A28</f>
        <v>0</v>
      </c>
      <c r="IE10" s="13">
        <f>+Entrev.2!A30</f>
        <v>0</v>
      </c>
      <c r="IF10" s="13">
        <f>+Entrev.3!A28</f>
        <v>0</v>
      </c>
      <c r="IG10" s="13">
        <f>+Entrev.3!A30</f>
        <v>0</v>
      </c>
      <c r="IH10" s="13">
        <f>+Entrev.4!A28</f>
        <v>0</v>
      </c>
      <c r="II10" s="13">
        <f>+Entrev.4!A30</f>
        <v>0</v>
      </c>
      <c r="IJ10" s="13">
        <f>+Entrev.5!A28</f>
        <v>0</v>
      </c>
      <c r="IK10" s="13">
        <f>+Entrev.5!A30</f>
        <v>0</v>
      </c>
      <c r="IL10" s="13">
        <f>+Entrev.6!A28</f>
        <v>0</v>
      </c>
      <c r="IM10" s="13">
        <f>+Entrev.6!A30</f>
        <v>0</v>
      </c>
      <c r="IN10" s="13">
        <f>+Entrev.7!A28</f>
        <v>0</v>
      </c>
      <c r="IO10" s="13">
        <f>+Entrev.7!A30</f>
        <v>0</v>
      </c>
      <c r="IP10" s="13">
        <f>+Entrev.8!A28</f>
        <v>0</v>
      </c>
      <c r="IQ10" s="13">
        <f>+Entrev.8!A30</f>
        <v>0</v>
      </c>
      <c r="IR10" s="13">
        <f>+Entrev.9!A28</f>
        <v>0</v>
      </c>
      <c r="IS10" s="13">
        <f>+Entrev.9!A30</f>
        <v>0</v>
      </c>
      <c r="IT10" s="13">
        <f>+Entrev.10!A28</f>
        <v>0</v>
      </c>
      <c r="IU10" s="13">
        <f>+Entrev.10!A30</f>
        <v>0</v>
      </c>
      <c r="IV10" s="13">
        <f>+ACTA!B32</f>
        <v>0</v>
      </c>
      <c r="IW10" s="13">
        <f>+ACTA!B33</f>
        <v>0</v>
      </c>
      <c r="IX10" s="13">
        <f>+ACTA!B34</f>
        <v>0</v>
      </c>
      <c r="IY10" s="13">
        <f>+ACTA!B35</f>
        <v>0</v>
      </c>
      <c r="IZ10" s="13">
        <f>+ACTA!G32</f>
        <v>0</v>
      </c>
      <c r="JA10" s="13">
        <f>+ACTA!G33</f>
        <v>0</v>
      </c>
      <c r="JB10" s="13">
        <f>+ACTA!G34</f>
        <v>0</v>
      </c>
      <c r="JC10" s="13">
        <f>+ACTA!G35</f>
        <v>0</v>
      </c>
      <c r="JD10" s="13">
        <f>+ACTA!B38</f>
        <v>0</v>
      </c>
      <c r="JE10" s="13">
        <f>+ACTA!B39</f>
        <v>0</v>
      </c>
      <c r="JF10" s="13">
        <f>+ACTA!B40</f>
        <v>0</v>
      </c>
      <c r="JG10" s="13">
        <f>+ACTA!B41</f>
        <v>0</v>
      </c>
      <c r="JH10" s="13">
        <f>+ACTA!G38</f>
        <v>0</v>
      </c>
      <c r="JI10" s="13">
        <f>+ACTA!G39</f>
        <v>0</v>
      </c>
      <c r="JJ10" s="13">
        <f>+ACTA!G40</f>
        <v>0</v>
      </c>
      <c r="JK10" s="13">
        <f>+ACTA!G41</f>
        <v>0</v>
      </c>
      <c r="JL10" s="39" t="str">
        <f>+ACTA!I1</f>
        <v/>
      </c>
      <c r="JM10" s="39" t="str">
        <f>+IF(JL10=1,"100%",IF(AND(JL10&lt;1,JL10&gt;=0.9),"90%-99%",IF(AND(JL10&lt;0.9,JL10&gt;=0.8),"80%-89%",IF(AND(JL10&lt;8,JL10&gt;=0.7),"70%-79%","&lt;70"))))</f>
        <v>&lt;70</v>
      </c>
    </row>
  </sheetData>
  <sheetProtection algorithmName="SHA-512" hashValue="vsHdhjLeL4EqzhR55VGxMSUgs41DvEMCSrsQGXEKfn2p5I7zRh0Imm7EbHZPAl9oquTlp6hXmflzELHTweyWeg==" saltValue="+ludq/hqebUBGmo+0/Di7A==" spinCount="100000" sheet="1" objects="1" scenarios="1"/>
  <mergeCells count="39">
    <mergeCell ref="IT8:IU8"/>
    <mergeCell ref="B1:JK3"/>
    <mergeCell ref="JH8:JK8"/>
    <mergeCell ref="FT8:GE8"/>
    <mergeCell ref="GN8:GY8"/>
    <mergeCell ref="HH8:HS8"/>
    <mergeCell ref="AJ8:AU8"/>
    <mergeCell ref="BD8:BO8"/>
    <mergeCell ref="BX8:CI8"/>
    <mergeCell ref="CR8:DC8"/>
    <mergeCell ref="DL8:DW8"/>
    <mergeCell ref="AV8:BC8"/>
    <mergeCell ref="BP8:BW8"/>
    <mergeCell ref="CJ8:CQ8"/>
    <mergeCell ref="DD8:DK8"/>
    <mergeCell ref="DX8:EE8"/>
    <mergeCell ref="IL8:IM8"/>
    <mergeCell ref="IN8:IO8"/>
    <mergeCell ref="IP8:IQ8"/>
    <mergeCell ref="A1:A3"/>
    <mergeCell ref="JL3:JM3"/>
    <mergeCell ref="P8:Z8"/>
    <mergeCell ref="D8:N8"/>
    <mergeCell ref="IZ8:JC8"/>
    <mergeCell ref="IV8:IY8"/>
    <mergeCell ref="JD8:JG8"/>
    <mergeCell ref="GF8:GM8"/>
    <mergeCell ref="GZ8:HG8"/>
    <mergeCell ref="HT8:IA8"/>
    <mergeCell ref="IB8:IC8"/>
    <mergeCell ref="ID8:IE8"/>
    <mergeCell ref="IR8:IS8"/>
    <mergeCell ref="IF8:IG8"/>
    <mergeCell ref="EF8:EQ8"/>
    <mergeCell ref="EZ8:FK8"/>
    <mergeCell ref="IH8:II8"/>
    <mergeCell ref="IJ8:IK8"/>
    <mergeCell ref="ER8:EY8"/>
    <mergeCell ref="FL8:FS8"/>
  </mergeCells>
  <phoneticPr fontId="12" type="noConversion"/>
  <conditionalFormatting sqref="JL10">
    <cfRule type="containsBlanks" priority="1" stopIfTrue="1">
      <formula>LEN(TRIM(JL10))=0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108</v>
      </c>
      <c r="G1" s="6" t="s">
        <v>68</v>
      </c>
      <c r="H1" s="6" t="s">
        <v>69</v>
      </c>
      <c r="I1" s="6" t="s">
        <v>79</v>
      </c>
      <c r="J1" s="5" t="s">
        <v>72</v>
      </c>
      <c r="K1" s="6" t="s">
        <v>73</v>
      </c>
      <c r="L1" s="5" t="s">
        <v>80</v>
      </c>
    </row>
    <row r="2" spans="1:12" x14ac:dyDescent="0.25">
      <c r="A2" s="4" t="s">
        <v>128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109</v>
      </c>
      <c r="G2" s="44" t="s">
        <v>81</v>
      </c>
      <c r="H2" s="4" t="s">
        <v>83</v>
      </c>
      <c r="I2" s="4" t="s">
        <v>88</v>
      </c>
      <c r="J2" s="4" t="s">
        <v>91</v>
      </c>
      <c r="K2" s="4" t="s">
        <v>34</v>
      </c>
      <c r="L2" s="4" t="s">
        <v>97</v>
      </c>
    </row>
    <row r="3" spans="1:12" x14ac:dyDescent="0.25">
      <c r="A3" s="4" t="s">
        <v>129</v>
      </c>
      <c r="B3" s="4" t="s">
        <v>25</v>
      </c>
      <c r="D3" s="3" t="s">
        <v>32</v>
      </c>
      <c r="E3" s="4" t="s">
        <v>35</v>
      </c>
      <c r="F3" s="4" t="s">
        <v>110</v>
      </c>
      <c r="G3" s="44" t="s">
        <v>82</v>
      </c>
      <c r="H3" s="4" t="s">
        <v>84</v>
      </c>
      <c r="I3" s="4" t="s">
        <v>89</v>
      </c>
      <c r="J3" s="4" t="s">
        <v>90</v>
      </c>
      <c r="K3" s="4" t="s">
        <v>35</v>
      </c>
      <c r="L3" s="4" t="s">
        <v>98</v>
      </c>
    </row>
    <row r="4" spans="1:12" x14ac:dyDescent="0.25">
      <c r="A4" s="4" t="s">
        <v>130</v>
      </c>
      <c r="B4" s="9" t="s">
        <v>36</v>
      </c>
      <c r="D4" s="8" t="s">
        <v>30</v>
      </c>
      <c r="E4" s="4" t="s">
        <v>36</v>
      </c>
      <c r="F4" s="4" t="s">
        <v>112</v>
      </c>
      <c r="H4" s="4" t="s">
        <v>85</v>
      </c>
      <c r="I4" s="4" t="s">
        <v>94</v>
      </c>
      <c r="J4" s="4" t="s">
        <v>92</v>
      </c>
      <c r="L4" s="4" t="s">
        <v>103</v>
      </c>
    </row>
    <row r="5" spans="1:12" x14ac:dyDescent="0.25">
      <c r="A5" s="4" t="s">
        <v>131</v>
      </c>
      <c r="F5" s="4" t="s">
        <v>114</v>
      </c>
      <c r="H5" s="4" t="s">
        <v>86</v>
      </c>
      <c r="I5" s="4" t="s">
        <v>95</v>
      </c>
      <c r="J5" s="4" t="s">
        <v>44</v>
      </c>
      <c r="L5" s="4" t="s">
        <v>104</v>
      </c>
    </row>
    <row r="6" spans="1:12" x14ac:dyDescent="0.25">
      <c r="A6" s="4" t="s">
        <v>132</v>
      </c>
      <c r="F6" s="4" t="s">
        <v>111</v>
      </c>
      <c r="H6" s="4" t="s">
        <v>87</v>
      </c>
      <c r="J6" s="4" t="s">
        <v>96</v>
      </c>
      <c r="L6" s="4" t="s">
        <v>99</v>
      </c>
    </row>
    <row r="7" spans="1:12" x14ac:dyDescent="0.25">
      <c r="A7" s="4" t="s">
        <v>133</v>
      </c>
      <c r="F7" s="4" t="s">
        <v>113</v>
      </c>
      <c r="J7" s="4" t="s">
        <v>93</v>
      </c>
      <c r="L7" s="4" t="s">
        <v>100</v>
      </c>
    </row>
    <row r="8" spans="1:12" x14ac:dyDescent="0.25">
      <c r="A8" s="4" t="s">
        <v>134</v>
      </c>
      <c r="L8" s="4" t="s">
        <v>101</v>
      </c>
    </row>
    <row r="9" spans="1:12" x14ac:dyDescent="0.25">
      <c r="A9" s="4" t="s">
        <v>135</v>
      </c>
      <c r="L9" s="4" t="s">
        <v>102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rPmHCUrgmd1g6m5ayM8hE+RtlrSP0dsYfuIOt1IzFGe7LlwMRbiknZwV5YHbVdTg1l1cvTvx8x83lsf1KWUthA==" saltValue="GVFjVHiSdcmGjb+v5aPAOA==" spinCount="100000" sheet="1" objects="1" scenarios="1"/>
  <mergeCells count="50">
    <mergeCell ref="A16:H16"/>
    <mergeCell ref="A14:G14"/>
    <mergeCell ref="H14:J14"/>
    <mergeCell ref="A15:I15"/>
    <mergeCell ref="A27:J27"/>
    <mergeCell ref="A19:I19"/>
    <mergeCell ref="A20:I20"/>
    <mergeCell ref="A17:G17"/>
    <mergeCell ref="H17:J17"/>
    <mergeCell ref="A18:I18"/>
    <mergeCell ref="A28:J28"/>
    <mergeCell ref="A29:J29"/>
    <mergeCell ref="A30:J30"/>
    <mergeCell ref="H21:J21"/>
    <mergeCell ref="A22:I22"/>
    <mergeCell ref="A21:G21"/>
    <mergeCell ref="A25:I25"/>
    <mergeCell ref="A24:I24"/>
    <mergeCell ref="A23:I23"/>
    <mergeCell ref="A26:I26"/>
    <mergeCell ref="A10:G10"/>
    <mergeCell ref="H10:J10"/>
    <mergeCell ref="A12:G12"/>
    <mergeCell ref="A13:G13"/>
    <mergeCell ref="H12:I13"/>
    <mergeCell ref="A11:I11"/>
    <mergeCell ref="G2:H2"/>
    <mergeCell ref="A8:B8"/>
    <mergeCell ref="C8:E8"/>
    <mergeCell ref="F8:J8"/>
    <mergeCell ref="A1:J1"/>
    <mergeCell ref="C6:E6"/>
    <mergeCell ref="F6:G6"/>
    <mergeCell ref="H6:J6"/>
    <mergeCell ref="A9:J9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  <mergeCell ref="A6:B6"/>
  </mergeCells>
  <conditionalFormatting sqref="C2:C3 J19:J20 J23:J26">
    <cfRule type="containsBlanks" dxfId="174" priority="52">
      <formula>LEN(TRIM(C2))=0</formula>
    </cfRule>
  </conditionalFormatting>
  <conditionalFormatting sqref="C6:C8">
    <cfRule type="containsBlanks" dxfId="173" priority="1">
      <formula>LEN(TRIM(C6))=0</formula>
    </cfRule>
  </conditionalFormatting>
  <conditionalFormatting sqref="E4:E5">
    <cfRule type="containsBlanks" dxfId="172" priority="43">
      <formula>LEN(TRIM(E4))=0</formula>
    </cfRule>
  </conditionalFormatting>
  <conditionalFormatting sqref="G2">
    <cfRule type="containsBlanks" dxfId="171" priority="49">
      <formula>LEN(TRIM(G2))=0</formula>
    </cfRule>
  </conditionalFormatting>
  <conditionalFormatting sqref="H3">
    <cfRule type="containsBlanks" dxfId="170" priority="50">
      <formula>LEN(TRIM(H3))=0</formula>
    </cfRule>
  </conditionalFormatting>
  <conditionalFormatting sqref="H6:H7">
    <cfRule type="containsBlanks" dxfId="169" priority="45">
      <formula>LEN(TRIM(H6))=0</formula>
    </cfRule>
  </conditionalFormatting>
  <conditionalFormatting sqref="H10">
    <cfRule type="containsText" dxfId="168" priority="14" operator="containsText" text="No cumple">
      <formula>NOT(ISERROR(SEARCH("No cumple",H10)))</formula>
    </cfRule>
    <cfRule type="containsText" dxfId="167" priority="15" operator="containsText" text="Cumple">
      <formula>NOT(ISERROR(SEARCH("Cumple",H10)))</formula>
    </cfRule>
  </conditionalFormatting>
  <conditionalFormatting sqref="H14">
    <cfRule type="containsText" dxfId="166" priority="10" operator="containsText" text="No cumple">
      <formula>NOT(ISERROR(SEARCH("No cumple",H14)))</formula>
    </cfRule>
    <cfRule type="containsText" dxfId="165" priority="11" operator="containsText" text="Cumple">
      <formula>NOT(ISERROR(SEARCH("Cumple",H14)))</formula>
    </cfRule>
  </conditionalFormatting>
  <conditionalFormatting sqref="H17">
    <cfRule type="containsText" dxfId="164" priority="8" operator="containsText" text="No cumple">
      <formula>NOT(ISERROR(SEARCH("No cumple",H17)))</formula>
    </cfRule>
    <cfRule type="containsText" dxfId="163" priority="9" operator="containsText" text="Cumple">
      <formula>NOT(ISERROR(SEARCH("Cumple",H17)))</formula>
    </cfRule>
  </conditionalFormatting>
  <conditionalFormatting sqref="H21">
    <cfRule type="containsText" dxfId="162" priority="4" operator="containsText" text="No cumple">
      <formula>NOT(ISERROR(SEARCH("No cumple",H21)))</formula>
    </cfRule>
    <cfRule type="containsText" dxfId="161" priority="5" operator="containsText" text="Cumple">
      <formula>NOT(ISERROR(SEARCH("Cumple",H21)))</formula>
    </cfRule>
  </conditionalFormatting>
  <conditionalFormatting sqref="J2">
    <cfRule type="containsBlanks" dxfId="160" priority="51">
      <formula>LEN(TRIM(J2))=0</formula>
    </cfRule>
  </conditionalFormatting>
  <conditionalFormatting sqref="J12:J13">
    <cfRule type="containsBlanks" dxfId="159" priority="38">
      <formula>LEN(TRIM(J12))=0</formula>
    </cfRule>
  </conditionalFormatting>
  <conditionalFormatting sqref="J16">
    <cfRule type="containsBlanks" dxfId="158" priority="3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H20:I20 H24:I26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J12:J13 J16 J19:J20 J23:J26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C1B8-B8AE-4E47-8776-B3AC30FFA0DB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2Qte1CyG4nKboGlxKWGzWkhENuAZOxJJrWolD2xiSun7GR32gPZ88cLybZ4nNIfLF0+o5yDy1GEK25BadI7TTA==" saltValue="KKFwAdgOwabpW/ehl1ri2Q==" spinCount="100000" sheet="1" objects="1" scenarios="1"/>
  <mergeCells count="50">
    <mergeCell ref="A29:J29"/>
    <mergeCell ref="A30:J30"/>
    <mergeCell ref="A23:I23"/>
    <mergeCell ref="A24:I24"/>
    <mergeCell ref="A25:I25"/>
    <mergeCell ref="A26:I26"/>
    <mergeCell ref="A27:J27"/>
    <mergeCell ref="A28:J28"/>
    <mergeCell ref="A22:I22"/>
    <mergeCell ref="A14:G14"/>
    <mergeCell ref="H14:J14"/>
    <mergeCell ref="A15:I15"/>
    <mergeCell ref="A16:H16"/>
    <mergeCell ref="A17:G17"/>
    <mergeCell ref="H17:J17"/>
    <mergeCell ref="A18:I18"/>
    <mergeCell ref="A19:I19"/>
    <mergeCell ref="A20:I20"/>
    <mergeCell ref="A21:G21"/>
    <mergeCell ref="H21:J21"/>
    <mergeCell ref="A9:J9"/>
    <mergeCell ref="A10:G10"/>
    <mergeCell ref="H10:J10"/>
    <mergeCell ref="A11:I11"/>
    <mergeCell ref="A12:G12"/>
    <mergeCell ref="H12:I13"/>
    <mergeCell ref="A13:G1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9:J20 J23:J26">
    <cfRule type="containsBlanks" dxfId="157" priority="17">
      <formula>LEN(TRIM(C2))=0</formula>
    </cfRule>
  </conditionalFormatting>
  <conditionalFormatting sqref="C6:C8">
    <cfRule type="containsBlanks" dxfId="156" priority="1">
      <formula>LEN(TRIM(C6))=0</formula>
    </cfRule>
  </conditionalFormatting>
  <conditionalFormatting sqref="E4:E5">
    <cfRule type="containsBlanks" dxfId="155" priority="12">
      <formula>LEN(TRIM(E4))=0</formula>
    </cfRule>
  </conditionalFormatting>
  <conditionalFormatting sqref="G2">
    <cfRule type="containsBlanks" dxfId="154" priority="14">
      <formula>LEN(TRIM(G2))=0</formula>
    </cfRule>
  </conditionalFormatting>
  <conditionalFormatting sqref="H3">
    <cfRule type="containsBlanks" dxfId="153" priority="15">
      <formula>LEN(TRIM(H3))=0</formula>
    </cfRule>
  </conditionalFormatting>
  <conditionalFormatting sqref="H6:H7">
    <cfRule type="containsBlanks" dxfId="152" priority="13">
      <formula>LEN(TRIM(H6))=0</formula>
    </cfRule>
  </conditionalFormatting>
  <conditionalFormatting sqref="H10">
    <cfRule type="containsText" dxfId="151" priority="8" operator="containsText" text="No cumple">
      <formula>NOT(ISERROR(SEARCH("No cumple",H10)))</formula>
    </cfRule>
    <cfRule type="containsText" dxfId="150" priority="9" operator="containsText" text="Cumple">
      <formula>NOT(ISERROR(SEARCH("Cumple",H10)))</formula>
    </cfRule>
  </conditionalFormatting>
  <conditionalFormatting sqref="H14">
    <cfRule type="containsText" dxfId="149" priority="6" operator="containsText" text="No cumple">
      <formula>NOT(ISERROR(SEARCH("No cumple",H14)))</formula>
    </cfRule>
    <cfRule type="containsText" dxfId="148" priority="7" operator="containsText" text="Cumple">
      <formula>NOT(ISERROR(SEARCH("Cumple",H14)))</formula>
    </cfRule>
  </conditionalFormatting>
  <conditionalFormatting sqref="H17">
    <cfRule type="containsText" dxfId="147" priority="4" operator="containsText" text="No cumple">
      <formula>NOT(ISERROR(SEARCH("No cumple",H17)))</formula>
    </cfRule>
    <cfRule type="containsText" dxfId="146" priority="5" operator="containsText" text="Cumple">
      <formula>NOT(ISERROR(SEARCH("Cumple",H17)))</formula>
    </cfRule>
  </conditionalFormatting>
  <conditionalFormatting sqref="H21">
    <cfRule type="containsText" dxfId="145" priority="2" operator="containsText" text="No cumple">
      <formula>NOT(ISERROR(SEARCH("No cumple",H21)))</formula>
    </cfRule>
    <cfRule type="containsText" dxfId="144" priority="3" operator="containsText" text="Cumple">
      <formula>NOT(ISERROR(SEARCH("Cumple",H21)))</formula>
    </cfRule>
  </conditionalFormatting>
  <conditionalFormatting sqref="J2">
    <cfRule type="containsBlanks" dxfId="143" priority="16">
      <formula>LEN(TRIM(J2))=0</formula>
    </cfRule>
  </conditionalFormatting>
  <conditionalFormatting sqref="J12:J13">
    <cfRule type="containsBlanks" dxfId="142" priority="11">
      <formula>LEN(TRIM(J12))=0</formula>
    </cfRule>
  </conditionalFormatting>
  <conditionalFormatting sqref="J16">
    <cfRule type="containsBlanks" dxfId="141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78AEC01-C91F-43C2-96EB-E7689519948D}">
          <x14:formula1>
            <xm:f>Tablas!$E$2:$E$4</xm:f>
          </x14:formula1>
          <xm:sqref>J12:J13 J16 J19:J20 J23:J26</xm:sqref>
        </x14:dataValidation>
        <x14:dataValidation type="list" allowBlank="1" showInputMessage="1" showErrorMessage="1" xr:uid="{65CE2CB1-5416-40A9-BEB6-545E62B97887}">
          <x14:formula1>
            <xm:f>Tablas!$H$2:$H$6</xm:f>
          </x14:formula1>
          <xm:sqref>C3:E3</xm:sqref>
        </x14:dataValidation>
        <x14:dataValidation type="list" allowBlank="1" showInputMessage="1" showErrorMessage="1" xr:uid="{6941F31A-0960-4DCE-98FD-56DDCCD820A8}">
          <x14:formula1>
            <xm:f>Tablas!$L$2:$L$9</xm:f>
          </x14:formula1>
          <xm:sqref>C7:E7</xm:sqref>
        </x14:dataValidation>
        <x14:dataValidation type="list" allowBlank="1" showInputMessage="1" showErrorMessage="1" xr:uid="{D8ED3E5F-E2AA-4BA3-872A-39C328596D4F}">
          <x14:formula1>
            <xm:f>Tablas!$K$2:$K$3</xm:f>
          </x14:formula1>
          <xm:sqref>H6:J6</xm:sqref>
        </x14:dataValidation>
        <x14:dataValidation type="list" allowBlank="1" showInputMessage="1" showErrorMessage="1" xr:uid="{937B2B35-CD9F-4D1E-825A-F87267C8329C}">
          <x14:formula1>
            <xm:f>Tablas!$J$2:$J$7</xm:f>
          </x14:formula1>
          <xm:sqref>C6:E6</xm:sqref>
        </x14:dataValidation>
        <x14:dataValidation type="list" allowBlank="1" showInputMessage="1" showErrorMessage="1" xr:uid="{509679EF-D7AD-4C0A-8104-2917522D668F}">
          <x14:formula1>
            <xm:f>Tablas!$I$2:$I$5</xm:f>
          </x14:formula1>
          <xm:sqref>E4:J4</xm:sqref>
        </x14:dataValidation>
        <x14:dataValidation type="list" allowBlank="1" showInputMessage="1" showErrorMessage="1" xr:uid="{DA22B304-F27B-4DD5-8AEF-0E7EBA9C192F}">
          <x14:formula1>
            <xm:f>Tablas!$G$2:$G$3</xm:f>
          </x14:formula1>
          <xm:sqref>J2</xm:sqref>
        </x14:dataValidation>
        <x14:dataValidation type="list" allowBlank="1" showInputMessage="1" showErrorMessage="1" xr:uid="{B48F8DE9-1413-42F7-A39D-170B897B2C24}">
          <x14:formula1>
            <xm:f>Tablas!$C$2</xm:f>
          </x14:formula1>
          <xm:sqref>H20:I20 H24:I26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003C-CCC4-4E7B-8BD3-01A8B36B407D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w/AniyhX1+ho/NcUTnK4txcWwcvtiOt8d7JPt4eg+tSoZNUS4G1BO+hFLaeMRk9W9piPaOKzexjrRY4jpmi5VQ==" saltValue="v4NRqjZQS54dTym6Irrxeg==" spinCount="100000" sheet="1" objects="1" scenarios="1"/>
  <mergeCells count="50">
    <mergeCell ref="A29:J29"/>
    <mergeCell ref="A30:J30"/>
    <mergeCell ref="A23:I23"/>
    <mergeCell ref="A24:I24"/>
    <mergeCell ref="A25:I25"/>
    <mergeCell ref="A26:I26"/>
    <mergeCell ref="A27:J27"/>
    <mergeCell ref="A28:J28"/>
    <mergeCell ref="A22:I22"/>
    <mergeCell ref="A14:G14"/>
    <mergeCell ref="H14:J14"/>
    <mergeCell ref="A15:I15"/>
    <mergeCell ref="A16:H16"/>
    <mergeCell ref="A17:G17"/>
    <mergeCell ref="H17:J17"/>
    <mergeCell ref="A18:I18"/>
    <mergeCell ref="A19:I19"/>
    <mergeCell ref="A20:I20"/>
    <mergeCell ref="A21:G21"/>
    <mergeCell ref="H21:J21"/>
    <mergeCell ref="A9:J9"/>
    <mergeCell ref="A10:G10"/>
    <mergeCell ref="H10:J10"/>
    <mergeCell ref="A11:I11"/>
    <mergeCell ref="A12:G12"/>
    <mergeCell ref="H12:I13"/>
    <mergeCell ref="A13:G1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9:J20 J23:J26">
    <cfRule type="containsBlanks" dxfId="140" priority="17">
      <formula>LEN(TRIM(C2))=0</formula>
    </cfRule>
  </conditionalFormatting>
  <conditionalFormatting sqref="C6:C8">
    <cfRule type="containsBlanks" dxfId="139" priority="1">
      <formula>LEN(TRIM(C6))=0</formula>
    </cfRule>
  </conditionalFormatting>
  <conditionalFormatting sqref="E4:E5">
    <cfRule type="containsBlanks" dxfId="138" priority="12">
      <formula>LEN(TRIM(E4))=0</formula>
    </cfRule>
  </conditionalFormatting>
  <conditionalFormatting sqref="G2">
    <cfRule type="containsBlanks" dxfId="137" priority="14">
      <formula>LEN(TRIM(G2))=0</formula>
    </cfRule>
  </conditionalFormatting>
  <conditionalFormatting sqref="H3">
    <cfRule type="containsBlanks" dxfId="136" priority="15">
      <formula>LEN(TRIM(H3))=0</formula>
    </cfRule>
  </conditionalFormatting>
  <conditionalFormatting sqref="H6:H7">
    <cfRule type="containsBlanks" dxfId="135" priority="13">
      <formula>LEN(TRIM(H6))=0</formula>
    </cfRule>
  </conditionalFormatting>
  <conditionalFormatting sqref="H10">
    <cfRule type="containsText" dxfId="134" priority="8" operator="containsText" text="No cumple">
      <formula>NOT(ISERROR(SEARCH("No cumple",H10)))</formula>
    </cfRule>
    <cfRule type="containsText" dxfId="133" priority="9" operator="containsText" text="Cumple">
      <formula>NOT(ISERROR(SEARCH("Cumple",H10)))</formula>
    </cfRule>
  </conditionalFormatting>
  <conditionalFormatting sqref="H14">
    <cfRule type="containsText" dxfId="132" priority="6" operator="containsText" text="No cumple">
      <formula>NOT(ISERROR(SEARCH("No cumple",H14)))</formula>
    </cfRule>
    <cfRule type="containsText" dxfId="131" priority="7" operator="containsText" text="Cumple">
      <formula>NOT(ISERROR(SEARCH("Cumple",H14)))</formula>
    </cfRule>
  </conditionalFormatting>
  <conditionalFormatting sqref="H17">
    <cfRule type="containsText" dxfId="130" priority="4" operator="containsText" text="No cumple">
      <formula>NOT(ISERROR(SEARCH("No cumple",H17)))</formula>
    </cfRule>
    <cfRule type="containsText" dxfId="129" priority="5" operator="containsText" text="Cumple">
      <formula>NOT(ISERROR(SEARCH("Cumple",H17)))</formula>
    </cfRule>
  </conditionalFormatting>
  <conditionalFormatting sqref="H21">
    <cfRule type="containsText" dxfId="128" priority="2" operator="containsText" text="No cumple">
      <formula>NOT(ISERROR(SEARCH("No cumple",H21)))</formula>
    </cfRule>
    <cfRule type="containsText" dxfId="127" priority="3" operator="containsText" text="Cumple">
      <formula>NOT(ISERROR(SEARCH("Cumple",H21)))</formula>
    </cfRule>
  </conditionalFormatting>
  <conditionalFormatting sqref="J2">
    <cfRule type="containsBlanks" dxfId="126" priority="16">
      <formula>LEN(TRIM(J2))=0</formula>
    </cfRule>
  </conditionalFormatting>
  <conditionalFormatting sqref="J12:J13">
    <cfRule type="containsBlanks" dxfId="125" priority="11">
      <formula>LEN(TRIM(J12))=0</formula>
    </cfRule>
  </conditionalFormatting>
  <conditionalFormatting sqref="J16">
    <cfRule type="containsBlanks" dxfId="124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2C0156B-BB1C-4565-B1E6-602498BB69C2}">
          <x14:formula1>
            <xm:f>Tablas!$E$2:$E$4</xm:f>
          </x14:formula1>
          <xm:sqref>J12:J13 J16 J19:J20 J23:J26</xm:sqref>
        </x14:dataValidation>
        <x14:dataValidation type="list" allowBlank="1" showInputMessage="1" showErrorMessage="1" xr:uid="{33B0D90D-51F9-4B38-B247-368BD2C2EAB7}">
          <x14:formula1>
            <xm:f>Tablas!$H$2:$H$6</xm:f>
          </x14:formula1>
          <xm:sqref>C3:E3</xm:sqref>
        </x14:dataValidation>
        <x14:dataValidation type="list" allowBlank="1" showInputMessage="1" showErrorMessage="1" xr:uid="{E420D293-DE51-4AE7-B593-821DC0155A2B}">
          <x14:formula1>
            <xm:f>Tablas!$L$2:$L$9</xm:f>
          </x14:formula1>
          <xm:sqref>C7:E7</xm:sqref>
        </x14:dataValidation>
        <x14:dataValidation type="list" allowBlank="1" showInputMessage="1" showErrorMessage="1" xr:uid="{A2DBC775-1719-4AFC-9D50-462174F6BEE6}">
          <x14:formula1>
            <xm:f>Tablas!$K$2:$K$3</xm:f>
          </x14:formula1>
          <xm:sqref>H6:J6</xm:sqref>
        </x14:dataValidation>
        <x14:dataValidation type="list" allowBlank="1" showInputMessage="1" showErrorMessage="1" xr:uid="{926B43A9-5AB6-4733-B605-B0CD32D3B836}">
          <x14:formula1>
            <xm:f>Tablas!$J$2:$J$7</xm:f>
          </x14:formula1>
          <xm:sqref>C6:E6</xm:sqref>
        </x14:dataValidation>
        <x14:dataValidation type="list" allowBlank="1" showInputMessage="1" showErrorMessage="1" xr:uid="{7986104C-EDAD-4E28-B17B-7CD761BD1845}">
          <x14:formula1>
            <xm:f>Tablas!$I$2:$I$5</xm:f>
          </x14:formula1>
          <xm:sqref>E4:J4</xm:sqref>
        </x14:dataValidation>
        <x14:dataValidation type="list" allowBlank="1" showInputMessage="1" showErrorMessage="1" xr:uid="{34D1293A-1388-47AF-A2B5-4E47AE4940FA}">
          <x14:formula1>
            <xm:f>Tablas!$G$2:$G$3</xm:f>
          </x14:formula1>
          <xm:sqref>J2</xm:sqref>
        </x14:dataValidation>
        <x14:dataValidation type="list" allowBlank="1" showInputMessage="1" showErrorMessage="1" xr:uid="{C62EB30B-4D87-4A26-B0C0-AD28D7DFD7DC}">
          <x14:formula1>
            <xm:f>Tablas!$C$2</xm:f>
          </x14:formula1>
          <xm:sqref>H20:I20 H24:I26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65FF-AFCF-4AA8-8EEB-DA8AFBB49332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cjMsbeRulifwQk3p0do9IiJ7AYdear0ULFxQ7jq5jrD2CO0sr1WAxYBHNPMZ/TLJXWScwhl8YfTm/k4iRXXe6w==" saltValue="gAouurIETPddy8VAAnlbEg==" spinCount="100000" sheet="1" objects="1" scenarios="1"/>
  <mergeCells count="50">
    <mergeCell ref="A29:J29"/>
    <mergeCell ref="A30:J30"/>
    <mergeCell ref="A23:I23"/>
    <mergeCell ref="A24:I24"/>
    <mergeCell ref="A25:I25"/>
    <mergeCell ref="A26:I26"/>
    <mergeCell ref="A27:J27"/>
    <mergeCell ref="A28:J28"/>
    <mergeCell ref="A22:I22"/>
    <mergeCell ref="A14:G14"/>
    <mergeCell ref="H14:J14"/>
    <mergeCell ref="A15:I15"/>
    <mergeCell ref="A16:H16"/>
    <mergeCell ref="A17:G17"/>
    <mergeCell ref="H17:J17"/>
    <mergeCell ref="A18:I18"/>
    <mergeCell ref="A19:I19"/>
    <mergeCell ref="A20:I20"/>
    <mergeCell ref="A21:G21"/>
    <mergeCell ref="H21:J21"/>
    <mergeCell ref="A9:J9"/>
    <mergeCell ref="A10:G10"/>
    <mergeCell ref="H10:J10"/>
    <mergeCell ref="A11:I11"/>
    <mergeCell ref="A12:G12"/>
    <mergeCell ref="H12:I13"/>
    <mergeCell ref="A13:G1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9:J20 J23:J26">
    <cfRule type="containsBlanks" dxfId="123" priority="17">
      <formula>LEN(TRIM(C2))=0</formula>
    </cfRule>
  </conditionalFormatting>
  <conditionalFormatting sqref="C6:C8">
    <cfRule type="containsBlanks" dxfId="122" priority="1">
      <formula>LEN(TRIM(C6))=0</formula>
    </cfRule>
  </conditionalFormatting>
  <conditionalFormatting sqref="E4:E5">
    <cfRule type="containsBlanks" dxfId="121" priority="12">
      <formula>LEN(TRIM(E4))=0</formula>
    </cfRule>
  </conditionalFormatting>
  <conditionalFormatting sqref="G2">
    <cfRule type="containsBlanks" dxfId="120" priority="14">
      <formula>LEN(TRIM(G2))=0</formula>
    </cfRule>
  </conditionalFormatting>
  <conditionalFormatting sqref="H3">
    <cfRule type="containsBlanks" dxfId="119" priority="15">
      <formula>LEN(TRIM(H3))=0</formula>
    </cfRule>
  </conditionalFormatting>
  <conditionalFormatting sqref="H6:H7">
    <cfRule type="containsBlanks" dxfId="118" priority="13">
      <formula>LEN(TRIM(H6))=0</formula>
    </cfRule>
  </conditionalFormatting>
  <conditionalFormatting sqref="H10">
    <cfRule type="containsText" dxfId="117" priority="8" operator="containsText" text="No cumple">
      <formula>NOT(ISERROR(SEARCH("No cumple",H10)))</formula>
    </cfRule>
    <cfRule type="containsText" dxfId="116" priority="9" operator="containsText" text="Cumple">
      <formula>NOT(ISERROR(SEARCH("Cumple",H10)))</formula>
    </cfRule>
  </conditionalFormatting>
  <conditionalFormatting sqref="H14">
    <cfRule type="containsText" dxfId="115" priority="6" operator="containsText" text="No cumple">
      <formula>NOT(ISERROR(SEARCH("No cumple",H14)))</formula>
    </cfRule>
    <cfRule type="containsText" dxfId="114" priority="7" operator="containsText" text="Cumple">
      <formula>NOT(ISERROR(SEARCH("Cumple",H14)))</formula>
    </cfRule>
  </conditionalFormatting>
  <conditionalFormatting sqref="H17">
    <cfRule type="containsText" dxfId="113" priority="4" operator="containsText" text="No cumple">
      <formula>NOT(ISERROR(SEARCH("No cumple",H17)))</formula>
    </cfRule>
    <cfRule type="containsText" dxfId="112" priority="5" operator="containsText" text="Cumple">
      <formula>NOT(ISERROR(SEARCH("Cumple",H17)))</formula>
    </cfRule>
  </conditionalFormatting>
  <conditionalFormatting sqref="H21">
    <cfRule type="containsText" dxfId="111" priority="2" operator="containsText" text="No cumple">
      <formula>NOT(ISERROR(SEARCH("No cumple",H21)))</formula>
    </cfRule>
    <cfRule type="containsText" dxfId="110" priority="3" operator="containsText" text="Cumple">
      <formula>NOT(ISERROR(SEARCH("Cumple",H21)))</formula>
    </cfRule>
  </conditionalFormatting>
  <conditionalFormatting sqref="J2">
    <cfRule type="containsBlanks" dxfId="109" priority="16">
      <formula>LEN(TRIM(J2))=0</formula>
    </cfRule>
  </conditionalFormatting>
  <conditionalFormatting sqref="J12:J13">
    <cfRule type="containsBlanks" dxfId="108" priority="11">
      <formula>LEN(TRIM(J12))=0</formula>
    </cfRule>
  </conditionalFormatting>
  <conditionalFormatting sqref="J16">
    <cfRule type="containsBlanks" dxfId="107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E832273-A1B7-4136-AD4A-A2C3B42F8E17}">
          <x14:formula1>
            <xm:f>Tablas!$E$2:$E$4</xm:f>
          </x14:formula1>
          <xm:sqref>J12:J13 J16 J19:J20 J23:J26</xm:sqref>
        </x14:dataValidation>
        <x14:dataValidation type="list" allowBlank="1" showInputMessage="1" showErrorMessage="1" xr:uid="{E7318190-4625-48FA-8E85-78B0D7D3FD1E}">
          <x14:formula1>
            <xm:f>Tablas!$H$2:$H$6</xm:f>
          </x14:formula1>
          <xm:sqref>C3:E3</xm:sqref>
        </x14:dataValidation>
        <x14:dataValidation type="list" allowBlank="1" showInputMessage="1" showErrorMessage="1" xr:uid="{43B4864D-6164-4025-830E-C49283411823}">
          <x14:formula1>
            <xm:f>Tablas!$L$2:$L$9</xm:f>
          </x14:formula1>
          <xm:sqref>C7:E7</xm:sqref>
        </x14:dataValidation>
        <x14:dataValidation type="list" allowBlank="1" showInputMessage="1" showErrorMessage="1" xr:uid="{08B515D4-316F-4856-AA8E-E0F7B81BF3A3}">
          <x14:formula1>
            <xm:f>Tablas!$K$2:$K$3</xm:f>
          </x14:formula1>
          <xm:sqref>H6:J6</xm:sqref>
        </x14:dataValidation>
        <x14:dataValidation type="list" allowBlank="1" showInputMessage="1" showErrorMessage="1" xr:uid="{FD6841CE-D7AF-4B2F-9876-C6C140ACE5CE}">
          <x14:formula1>
            <xm:f>Tablas!$J$2:$J$7</xm:f>
          </x14:formula1>
          <xm:sqref>C6:E6</xm:sqref>
        </x14:dataValidation>
        <x14:dataValidation type="list" allowBlank="1" showInputMessage="1" showErrorMessage="1" xr:uid="{2B3F55E7-AB1D-4612-9615-5D69ED1CF0AB}">
          <x14:formula1>
            <xm:f>Tablas!$I$2:$I$5</xm:f>
          </x14:formula1>
          <xm:sqref>E4:J4</xm:sqref>
        </x14:dataValidation>
        <x14:dataValidation type="list" allowBlank="1" showInputMessage="1" showErrorMessage="1" xr:uid="{50402EAA-1F8C-49D9-9234-F425CC9BF570}">
          <x14:formula1>
            <xm:f>Tablas!$G$2:$G$3</xm:f>
          </x14:formula1>
          <xm:sqref>J2</xm:sqref>
        </x14:dataValidation>
        <x14:dataValidation type="list" allowBlank="1" showInputMessage="1" showErrorMessage="1" xr:uid="{A9590D18-3CF2-494A-8AFE-22FC59737BFC}">
          <x14:formula1>
            <xm:f>Tablas!$C$2</xm:f>
          </x14:formula1>
          <xm:sqref>H20:I20 H24:I26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BA2D-CF60-4621-911C-40BFD75B0A59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WoeIPO73axwsNEnoUwJ465mJlqZ2NpVYQ3cztJOgMCNbOVeFH/oDldVCELn2AkNvIrTRLDh/MEPZMigb/ujzLg==" saltValue="EidCfGz9XD9SNWV6IPbs8w==" spinCount="100000" sheet="1" objects="1" scenarios="1"/>
  <mergeCells count="50">
    <mergeCell ref="A29:J29"/>
    <mergeCell ref="A30:J30"/>
    <mergeCell ref="A23:I23"/>
    <mergeCell ref="A24:I24"/>
    <mergeCell ref="A25:I25"/>
    <mergeCell ref="A26:I26"/>
    <mergeCell ref="A27:J27"/>
    <mergeCell ref="A28:J28"/>
    <mergeCell ref="A22:I22"/>
    <mergeCell ref="A14:G14"/>
    <mergeCell ref="H14:J14"/>
    <mergeCell ref="A15:I15"/>
    <mergeCell ref="A16:H16"/>
    <mergeCell ref="A17:G17"/>
    <mergeCell ref="H17:J17"/>
    <mergeCell ref="A18:I18"/>
    <mergeCell ref="A19:I19"/>
    <mergeCell ref="A20:I20"/>
    <mergeCell ref="A21:G21"/>
    <mergeCell ref="H21:J21"/>
    <mergeCell ref="A9:J9"/>
    <mergeCell ref="A10:G10"/>
    <mergeCell ref="H10:J10"/>
    <mergeCell ref="A11:I11"/>
    <mergeCell ref="A12:G12"/>
    <mergeCell ref="H12:I13"/>
    <mergeCell ref="A13:G1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9:J20 J23:J26">
    <cfRule type="containsBlanks" dxfId="106" priority="17">
      <formula>LEN(TRIM(C2))=0</formula>
    </cfRule>
  </conditionalFormatting>
  <conditionalFormatting sqref="C6:C8">
    <cfRule type="containsBlanks" dxfId="105" priority="1">
      <formula>LEN(TRIM(C6))=0</formula>
    </cfRule>
  </conditionalFormatting>
  <conditionalFormatting sqref="E4:E5">
    <cfRule type="containsBlanks" dxfId="104" priority="12">
      <formula>LEN(TRIM(E4))=0</formula>
    </cfRule>
  </conditionalFormatting>
  <conditionalFormatting sqref="G2">
    <cfRule type="containsBlanks" dxfId="103" priority="14">
      <formula>LEN(TRIM(G2))=0</formula>
    </cfRule>
  </conditionalFormatting>
  <conditionalFormatting sqref="H3">
    <cfRule type="containsBlanks" dxfId="102" priority="15">
      <formula>LEN(TRIM(H3))=0</formula>
    </cfRule>
  </conditionalFormatting>
  <conditionalFormatting sqref="H6:H7">
    <cfRule type="containsBlanks" dxfId="101" priority="13">
      <formula>LEN(TRIM(H6))=0</formula>
    </cfRule>
  </conditionalFormatting>
  <conditionalFormatting sqref="H10">
    <cfRule type="containsText" dxfId="100" priority="8" operator="containsText" text="No cumple">
      <formula>NOT(ISERROR(SEARCH("No cumple",H10)))</formula>
    </cfRule>
    <cfRule type="containsText" dxfId="99" priority="9" operator="containsText" text="Cumple">
      <formula>NOT(ISERROR(SEARCH("Cumple",H10)))</formula>
    </cfRule>
  </conditionalFormatting>
  <conditionalFormatting sqref="H14">
    <cfRule type="containsText" dxfId="98" priority="6" operator="containsText" text="No cumple">
      <formula>NOT(ISERROR(SEARCH("No cumple",H14)))</formula>
    </cfRule>
    <cfRule type="containsText" dxfId="97" priority="7" operator="containsText" text="Cumple">
      <formula>NOT(ISERROR(SEARCH("Cumple",H14)))</formula>
    </cfRule>
  </conditionalFormatting>
  <conditionalFormatting sqref="H17">
    <cfRule type="containsText" dxfId="96" priority="4" operator="containsText" text="No cumple">
      <formula>NOT(ISERROR(SEARCH("No cumple",H17)))</formula>
    </cfRule>
    <cfRule type="containsText" dxfId="95" priority="5" operator="containsText" text="Cumple">
      <formula>NOT(ISERROR(SEARCH("Cumple",H17)))</formula>
    </cfRule>
  </conditionalFormatting>
  <conditionalFormatting sqref="H21">
    <cfRule type="containsText" dxfId="94" priority="2" operator="containsText" text="No cumple">
      <formula>NOT(ISERROR(SEARCH("No cumple",H21)))</formula>
    </cfRule>
    <cfRule type="containsText" dxfId="93" priority="3" operator="containsText" text="Cumple">
      <formula>NOT(ISERROR(SEARCH("Cumple",H21)))</formula>
    </cfRule>
  </conditionalFormatting>
  <conditionalFormatting sqref="J2">
    <cfRule type="containsBlanks" dxfId="92" priority="16">
      <formula>LEN(TRIM(J2))=0</formula>
    </cfRule>
  </conditionalFormatting>
  <conditionalFormatting sqref="J12:J13">
    <cfRule type="containsBlanks" dxfId="91" priority="11">
      <formula>LEN(TRIM(J12))=0</formula>
    </cfRule>
  </conditionalFormatting>
  <conditionalFormatting sqref="J16">
    <cfRule type="containsBlanks" dxfId="90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60BCACE-BFB7-428D-BE9B-D329D1A7A6DD}">
          <x14:formula1>
            <xm:f>Tablas!$E$2:$E$4</xm:f>
          </x14:formula1>
          <xm:sqref>J12:J13 J16 J19:J20 J23:J26</xm:sqref>
        </x14:dataValidation>
        <x14:dataValidation type="list" allowBlank="1" showInputMessage="1" showErrorMessage="1" xr:uid="{64F9764B-5E2C-4506-811D-16F60B3C810B}">
          <x14:formula1>
            <xm:f>Tablas!$H$2:$H$6</xm:f>
          </x14:formula1>
          <xm:sqref>C3:E3</xm:sqref>
        </x14:dataValidation>
        <x14:dataValidation type="list" allowBlank="1" showInputMessage="1" showErrorMessage="1" xr:uid="{7778D08F-8C4A-4A98-A531-95CEB0CD12F1}">
          <x14:formula1>
            <xm:f>Tablas!$L$2:$L$9</xm:f>
          </x14:formula1>
          <xm:sqref>C7:E7</xm:sqref>
        </x14:dataValidation>
        <x14:dataValidation type="list" allowBlank="1" showInputMessage="1" showErrorMessage="1" xr:uid="{A6597178-2528-4FED-9416-2C27353E6AB0}">
          <x14:formula1>
            <xm:f>Tablas!$K$2:$K$3</xm:f>
          </x14:formula1>
          <xm:sqref>H6:J6</xm:sqref>
        </x14:dataValidation>
        <x14:dataValidation type="list" allowBlank="1" showInputMessage="1" showErrorMessage="1" xr:uid="{9E1ED072-18C7-4C91-B7F4-BB8C9E270B8F}">
          <x14:formula1>
            <xm:f>Tablas!$J$2:$J$7</xm:f>
          </x14:formula1>
          <xm:sqref>C6:E6</xm:sqref>
        </x14:dataValidation>
        <x14:dataValidation type="list" allowBlank="1" showInputMessage="1" showErrorMessage="1" xr:uid="{0464D302-A70C-4B12-A0F5-289B32977A01}">
          <x14:formula1>
            <xm:f>Tablas!$I$2:$I$5</xm:f>
          </x14:formula1>
          <xm:sqref>E4:J4</xm:sqref>
        </x14:dataValidation>
        <x14:dataValidation type="list" allowBlank="1" showInputMessage="1" showErrorMessage="1" xr:uid="{A8D23039-A204-43E9-98CF-E6A40E150F47}">
          <x14:formula1>
            <xm:f>Tablas!$G$2:$G$3</xm:f>
          </x14:formula1>
          <xm:sqref>J2</xm:sqref>
        </x14:dataValidation>
        <x14:dataValidation type="list" allowBlank="1" showInputMessage="1" showErrorMessage="1" xr:uid="{1E6B7B85-2418-42CE-8938-F3A2B5327454}">
          <x14:formula1>
            <xm:f>Tablas!$C$2</xm:f>
          </x14:formula1>
          <xm:sqref>H20:I20 H24:I26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7C7C-96E3-41E9-9279-F8E09EDFFA72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Q+ct8leHDlCHl6d5WgJKdE6yqpX+wM4KfLns17IG9BH4/VP/gJ3hy+3Fg2Duy2s+ocs1TE2gAo9J8f0EfXmH5Q==" saltValue="HZp7p8YzcEJd+i3ovnv6tA==" spinCount="100000" sheet="1" objects="1" scenarios="1"/>
  <mergeCells count="50">
    <mergeCell ref="A29:J29"/>
    <mergeCell ref="A30:J30"/>
    <mergeCell ref="A23:I23"/>
    <mergeCell ref="A24:I24"/>
    <mergeCell ref="A25:I25"/>
    <mergeCell ref="A26:I26"/>
    <mergeCell ref="A27:J27"/>
    <mergeCell ref="A28:J28"/>
    <mergeCell ref="A22:I22"/>
    <mergeCell ref="A14:G14"/>
    <mergeCell ref="H14:J14"/>
    <mergeCell ref="A15:I15"/>
    <mergeCell ref="A16:H16"/>
    <mergeCell ref="A17:G17"/>
    <mergeCell ref="H17:J17"/>
    <mergeCell ref="A18:I18"/>
    <mergeCell ref="A19:I19"/>
    <mergeCell ref="A20:I20"/>
    <mergeCell ref="A21:G21"/>
    <mergeCell ref="H21:J21"/>
    <mergeCell ref="A9:J9"/>
    <mergeCell ref="A10:G10"/>
    <mergeCell ref="H10:J10"/>
    <mergeCell ref="A11:I11"/>
    <mergeCell ref="A12:G12"/>
    <mergeCell ref="H12:I13"/>
    <mergeCell ref="A13:G1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9:J20 J23:J26">
    <cfRule type="containsBlanks" dxfId="89" priority="17">
      <formula>LEN(TRIM(C2))=0</formula>
    </cfRule>
  </conditionalFormatting>
  <conditionalFormatting sqref="C6:C8">
    <cfRule type="containsBlanks" dxfId="88" priority="1">
      <formula>LEN(TRIM(C6))=0</formula>
    </cfRule>
  </conditionalFormatting>
  <conditionalFormatting sqref="E4:E5">
    <cfRule type="containsBlanks" dxfId="87" priority="12">
      <formula>LEN(TRIM(E4))=0</formula>
    </cfRule>
  </conditionalFormatting>
  <conditionalFormatting sqref="G2">
    <cfRule type="containsBlanks" dxfId="86" priority="14">
      <formula>LEN(TRIM(G2))=0</formula>
    </cfRule>
  </conditionalFormatting>
  <conditionalFormatting sqref="H3">
    <cfRule type="containsBlanks" dxfId="85" priority="15">
      <formula>LEN(TRIM(H3))=0</formula>
    </cfRule>
  </conditionalFormatting>
  <conditionalFormatting sqref="H6:H7">
    <cfRule type="containsBlanks" dxfId="84" priority="13">
      <formula>LEN(TRIM(H6))=0</formula>
    </cfRule>
  </conditionalFormatting>
  <conditionalFormatting sqref="H10">
    <cfRule type="containsText" dxfId="83" priority="8" operator="containsText" text="No cumple">
      <formula>NOT(ISERROR(SEARCH("No cumple",H10)))</formula>
    </cfRule>
    <cfRule type="containsText" dxfId="82" priority="9" operator="containsText" text="Cumple">
      <formula>NOT(ISERROR(SEARCH("Cumple",H10)))</formula>
    </cfRule>
  </conditionalFormatting>
  <conditionalFormatting sqref="H14">
    <cfRule type="containsText" dxfId="81" priority="6" operator="containsText" text="No cumple">
      <formula>NOT(ISERROR(SEARCH("No cumple",H14)))</formula>
    </cfRule>
    <cfRule type="containsText" dxfId="80" priority="7" operator="containsText" text="Cumple">
      <formula>NOT(ISERROR(SEARCH("Cumple",H14)))</formula>
    </cfRule>
  </conditionalFormatting>
  <conditionalFormatting sqref="H17">
    <cfRule type="containsText" dxfId="79" priority="4" operator="containsText" text="No cumple">
      <formula>NOT(ISERROR(SEARCH("No cumple",H17)))</formula>
    </cfRule>
    <cfRule type="containsText" dxfId="78" priority="5" operator="containsText" text="Cumple">
      <formula>NOT(ISERROR(SEARCH("Cumple",H17)))</formula>
    </cfRule>
  </conditionalFormatting>
  <conditionalFormatting sqref="H21">
    <cfRule type="containsText" dxfId="77" priority="2" operator="containsText" text="No cumple">
      <formula>NOT(ISERROR(SEARCH("No cumple",H21)))</formula>
    </cfRule>
    <cfRule type="containsText" dxfId="76" priority="3" operator="containsText" text="Cumple">
      <formula>NOT(ISERROR(SEARCH("Cumple",H21)))</formula>
    </cfRule>
  </conditionalFormatting>
  <conditionalFormatting sqref="J2">
    <cfRule type="containsBlanks" dxfId="75" priority="16">
      <formula>LEN(TRIM(J2))=0</formula>
    </cfRule>
  </conditionalFormatting>
  <conditionalFormatting sqref="J12:J13">
    <cfRule type="containsBlanks" dxfId="74" priority="11">
      <formula>LEN(TRIM(J12))=0</formula>
    </cfRule>
  </conditionalFormatting>
  <conditionalFormatting sqref="J16">
    <cfRule type="containsBlanks" dxfId="73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2D16A67-F963-4A3D-885B-D508546FE9DF}">
          <x14:formula1>
            <xm:f>Tablas!$E$2:$E$4</xm:f>
          </x14:formula1>
          <xm:sqref>J12:J13 J16 J19:J20 J23:J26</xm:sqref>
        </x14:dataValidation>
        <x14:dataValidation type="list" allowBlank="1" showInputMessage="1" showErrorMessage="1" xr:uid="{8C60023D-56D3-4C74-A42A-AC546796B40F}">
          <x14:formula1>
            <xm:f>Tablas!$H$2:$H$6</xm:f>
          </x14:formula1>
          <xm:sqref>C3:E3</xm:sqref>
        </x14:dataValidation>
        <x14:dataValidation type="list" allowBlank="1" showInputMessage="1" showErrorMessage="1" xr:uid="{87428BFF-85E6-4679-8B22-36F368FDD305}">
          <x14:formula1>
            <xm:f>Tablas!$L$2:$L$9</xm:f>
          </x14:formula1>
          <xm:sqref>C7:E7</xm:sqref>
        </x14:dataValidation>
        <x14:dataValidation type="list" allowBlank="1" showInputMessage="1" showErrorMessage="1" xr:uid="{F0F5AE0F-5E04-4605-80DD-6F938007FB26}">
          <x14:formula1>
            <xm:f>Tablas!$K$2:$K$3</xm:f>
          </x14:formula1>
          <xm:sqref>H6:J6</xm:sqref>
        </x14:dataValidation>
        <x14:dataValidation type="list" allowBlank="1" showInputMessage="1" showErrorMessage="1" xr:uid="{6AEA96D1-AB1D-4A5A-BADA-C39E5871B1F2}">
          <x14:formula1>
            <xm:f>Tablas!$J$2:$J$7</xm:f>
          </x14:formula1>
          <xm:sqref>C6:E6</xm:sqref>
        </x14:dataValidation>
        <x14:dataValidation type="list" allowBlank="1" showInputMessage="1" showErrorMessage="1" xr:uid="{DC738F70-6F63-4173-BB0E-FEF631BFC04E}">
          <x14:formula1>
            <xm:f>Tablas!$I$2:$I$5</xm:f>
          </x14:formula1>
          <xm:sqref>E4:J4</xm:sqref>
        </x14:dataValidation>
        <x14:dataValidation type="list" allowBlank="1" showInputMessage="1" showErrorMessage="1" xr:uid="{F47E0DF8-8D1D-40C9-862B-DCA8049389B0}">
          <x14:formula1>
            <xm:f>Tablas!$G$2:$G$3</xm:f>
          </x14:formula1>
          <xm:sqref>J2</xm:sqref>
        </x14:dataValidation>
        <x14:dataValidation type="list" allowBlank="1" showInputMessage="1" showErrorMessage="1" xr:uid="{5BB8883A-D3CC-430A-A744-E0270C98D75C}">
          <x14:formula1>
            <xm:f>Tablas!$C$2</xm:f>
          </x14:formula1>
          <xm:sqref>H20:I20 H24:I26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54FA-4B8A-4C61-9757-2B12AE494120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Irv15Ll3eHIAoIJazHRRHqpYv4V/i57/NM4JOE0CmZ0vIlAtTOKYnspPk3EKQjYqYtN8EWkpMwqgElHHBmvt8g==" saltValue="YYsvNnCRHnszNMkNKrUHcg==" spinCount="100000" sheet="1" objects="1" scenarios="1"/>
  <mergeCells count="50">
    <mergeCell ref="A29:J29"/>
    <mergeCell ref="A30:J30"/>
    <mergeCell ref="A23:I23"/>
    <mergeCell ref="A24:I24"/>
    <mergeCell ref="A25:I25"/>
    <mergeCell ref="A26:I26"/>
    <mergeCell ref="A27:J27"/>
    <mergeCell ref="A28:J28"/>
    <mergeCell ref="A22:I22"/>
    <mergeCell ref="A14:G14"/>
    <mergeCell ref="H14:J14"/>
    <mergeCell ref="A15:I15"/>
    <mergeCell ref="A16:H16"/>
    <mergeCell ref="A17:G17"/>
    <mergeCell ref="H17:J17"/>
    <mergeCell ref="A18:I18"/>
    <mergeCell ref="A19:I19"/>
    <mergeCell ref="A20:I20"/>
    <mergeCell ref="A21:G21"/>
    <mergeCell ref="H21:J21"/>
    <mergeCell ref="A9:J9"/>
    <mergeCell ref="A10:G10"/>
    <mergeCell ref="H10:J10"/>
    <mergeCell ref="A11:I11"/>
    <mergeCell ref="A12:G12"/>
    <mergeCell ref="H12:I13"/>
    <mergeCell ref="A13:G1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9:J20 J23:J26">
    <cfRule type="containsBlanks" dxfId="72" priority="17">
      <formula>LEN(TRIM(C2))=0</formula>
    </cfRule>
  </conditionalFormatting>
  <conditionalFormatting sqref="C6:C8">
    <cfRule type="containsBlanks" dxfId="71" priority="1">
      <formula>LEN(TRIM(C6))=0</formula>
    </cfRule>
  </conditionalFormatting>
  <conditionalFormatting sqref="E4:E5">
    <cfRule type="containsBlanks" dxfId="70" priority="12">
      <formula>LEN(TRIM(E4))=0</formula>
    </cfRule>
  </conditionalFormatting>
  <conditionalFormatting sqref="G2">
    <cfRule type="containsBlanks" dxfId="69" priority="14">
      <formula>LEN(TRIM(G2))=0</formula>
    </cfRule>
  </conditionalFormatting>
  <conditionalFormatting sqref="H3">
    <cfRule type="containsBlanks" dxfId="68" priority="15">
      <formula>LEN(TRIM(H3))=0</formula>
    </cfRule>
  </conditionalFormatting>
  <conditionalFormatting sqref="H6:H7">
    <cfRule type="containsBlanks" dxfId="67" priority="13">
      <formula>LEN(TRIM(H6))=0</formula>
    </cfRule>
  </conditionalFormatting>
  <conditionalFormatting sqref="H10">
    <cfRule type="containsText" dxfId="66" priority="8" operator="containsText" text="No cumple">
      <formula>NOT(ISERROR(SEARCH("No cumple",H10)))</formula>
    </cfRule>
    <cfRule type="containsText" dxfId="65" priority="9" operator="containsText" text="Cumple">
      <formula>NOT(ISERROR(SEARCH("Cumple",H10)))</formula>
    </cfRule>
  </conditionalFormatting>
  <conditionalFormatting sqref="H14">
    <cfRule type="containsText" dxfId="64" priority="6" operator="containsText" text="No cumple">
      <formula>NOT(ISERROR(SEARCH("No cumple",H14)))</formula>
    </cfRule>
    <cfRule type="containsText" dxfId="63" priority="7" operator="containsText" text="Cumple">
      <formula>NOT(ISERROR(SEARCH("Cumple",H14)))</formula>
    </cfRule>
  </conditionalFormatting>
  <conditionalFormatting sqref="H17">
    <cfRule type="containsText" dxfId="62" priority="4" operator="containsText" text="No cumple">
      <formula>NOT(ISERROR(SEARCH("No cumple",H17)))</formula>
    </cfRule>
    <cfRule type="containsText" dxfId="61" priority="5" operator="containsText" text="Cumple">
      <formula>NOT(ISERROR(SEARCH("Cumple",H17)))</formula>
    </cfRule>
  </conditionalFormatting>
  <conditionalFormatting sqref="H21">
    <cfRule type="containsText" dxfId="60" priority="2" operator="containsText" text="No cumple">
      <formula>NOT(ISERROR(SEARCH("No cumple",H21)))</formula>
    </cfRule>
    <cfRule type="containsText" dxfId="59" priority="3" operator="containsText" text="Cumple">
      <formula>NOT(ISERROR(SEARCH("Cumple",H21)))</formula>
    </cfRule>
  </conditionalFormatting>
  <conditionalFormatting sqref="J2">
    <cfRule type="containsBlanks" dxfId="58" priority="16">
      <formula>LEN(TRIM(J2))=0</formula>
    </cfRule>
  </conditionalFormatting>
  <conditionalFormatting sqref="J12:J13">
    <cfRule type="containsBlanks" dxfId="57" priority="11">
      <formula>LEN(TRIM(J12))=0</formula>
    </cfRule>
  </conditionalFormatting>
  <conditionalFormatting sqref="J16">
    <cfRule type="containsBlanks" dxfId="56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23157E3-6515-4FD5-8BE3-16D12D837D3D}">
          <x14:formula1>
            <xm:f>Tablas!$E$2:$E$4</xm:f>
          </x14:formula1>
          <xm:sqref>J12:J13 J16 J19:J20 J23:J26</xm:sqref>
        </x14:dataValidation>
        <x14:dataValidation type="list" allowBlank="1" showInputMessage="1" showErrorMessage="1" xr:uid="{B3978CD3-F136-4652-8ED1-A3B49085B722}">
          <x14:formula1>
            <xm:f>Tablas!$H$2:$H$6</xm:f>
          </x14:formula1>
          <xm:sqref>C3:E3</xm:sqref>
        </x14:dataValidation>
        <x14:dataValidation type="list" allowBlank="1" showInputMessage="1" showErrorMessage="1" xr:uid="{00E36547-8C13-4B26-BB69-3404D6AD7CD1}">
          <x14:formula1>
            <xm:f>Tablas!$L$2:$L$9</xm:f>
          </x14:formula1>
          <xm:sqref>C7:E7</xm:sqref>
        </x14:dataValidation>
        <x14:dataValidation type="list" allowBlank="1" showInputMessage="1" showErrorMessage="1" xr:uid="{44D4193C-2E7D-49FB-AD97-A9421AC426DE}">
          <x14:formula1>
            <xm:f>Tablas!$K$2:$K$3</xm:f>
          </x14:formula1>
          <xm:sqref>H6:J6</xm:sqref>
        </x14:dataValidation>
        <x14:dataValidation type="list" allowBlank="1" showInputMessage="1" showErrorMessage="1" xr:uid="{C6BF342A-77F3-4142-8C12-AC1D9302187F}">
          <x14:formula1>
            <xm:f>Tablas!$J$2:$J$7</xm:f>
          </x14:formula1>
          <xm:sqref>C6:E6</xm:sqref>
        </x14:dataValidation>
        <x14:dataValidation type="list" allowBlank="1" showInputMessage="1" showErrorMessage="1" xr:uid="{B5F78653-C725-4EF2-BB11-2E071EB735C3}">
          <x14:formula1>
            <xm:f>Tablas!$I$2:$I$5</xm:f>
          </x14:formula1>
          <xm:sqref>E4:J4</xm:sqref>
        </x14:dataValidation>
        <x14:dataValidation type="list" allowBlank="1" showInputMessage="1" showErrorMessage="1" xr:uid="{93D61629-B6C7-4795-BB09-EA3BAB3CF293}">
          <x14:formula1>
            <xm:f>Tablas!$G$2:$G$3</xm:f>
          </x14:formula1>
          <xm:sqref>J2</xm:sqref>
        </x14:dataValidation>
        <x14:dataValidation type="list" allowBlank="1" showInputMessage="1" showErrorMessage="1" xr:uid="{2BBC061F-FF26-44B5-9C25-0D018BCD5367}">
          <x14:formula1>
            <xm:f>Tablas!$C$2</xm:f>
          </x14:formula1>
          <xm:sqref>H20:I20 H24:I26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0486-5491-488A-A614-DB1F90E6C213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3" t="s">
        <v>137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24" t="s">
        <v>66</v>
      </c>
      <c r="B2" s="125"/>
      <c r="C2" s="123"/>
      <c r="D2" s="123"/>
      <c r="E2" s="123"/>
      <c r="F2" s="42" t="s">
        <v>67</v>
      </c>
      <c r="G2" s="126"/>
      <c r="H2" s="126"/>
      <c r="I2" s="42" t="s">
        <v>68</v>
      </c>
      <c r="J2" s="45"/>
    </row>
    <row r="3" spans="1:10" x14ac:dyDescent="0.25">
      <c r="A3" s="124" t="s">
        <v>69</v>
      </c>
      <c r="B3" s="125"/>
      <c r="C3" s="108"/>
      <c r="D3" s="108"/>
      <c r="E3" s="108"/>
      <c r="F3" s="125" t="s">
        <v>105</v>
      </c>
      <c r="G3" s="125"/>
      <c r="H3" s="108"/>
      <c r="I3" s="108"/>
      <c r="J3" s="110"/>
    </row>
    <row r="4" spans="1:10" x14ac:dyDescent="0.25">
      <c r="A4" s="124" t="s">
        <v>70</v>
      </c>
      <c r="B4" s="125"/>
      <c r="C4" s="125"/>
      <c r="D4" s="125"/>
      <c r="E4" s="108"/>
      <c r="F4" s="108"/>
      <c r="G4" s="108"/>
      <c r="H4" s="108"/>
      <c r="I4" s="108"/>
      <c r="J4" s="110"/>
    </row>
    <row r="5" spans="1:10" x14ac:dyDescent="0.25">
      <c r="A5" s="124" t="s">
        <v>71</v>
      </c>
      <c r="B5" s="125"/>
      <c r="C5" s="125"/>
      <c r="D5" s="125"/>
      <c r="E5" s="108"/>
      <c r="F5" s="108"/>
      <c r="G5" s="108"/>
      <c r="H5" s="108"/>
      <c r="I5" s="108"/>
      <c r="J5" s="110"/>
    </row>
    <row r="6" spans="1:10" x14ac:dyDescent="0.25">
      <c r="A6" s="124" t="s">
        <v>72</v>
      </c>
      <c r="B6" s="125"/>
      <c r="C6" s="123"/>
      <c r="D6" s="123"/>
      <c r="E6" s="123"/>
      <c r="F6" s="125" t="s">
        <v>73</v>
      </c>
      <c r="G6" s="125"/>
      <c r="H6" s="123"/>
      <c r="I6" s="123"/>
      <c r="J6" s="136"/>
    </row>
    <row r="7" spans="1:10" x14ac:dyDescent="0.25">
      <c r="A7" s="124" t="s">
        <v>61</v>
      </c>
      <c r="B7" s="125"/>
      <c r="C7" s="123"/>
      <c r="D7" s="123"/>
      <c r="E7" s="123"/>
      <c r="F7" s="125" t="s">
        <v>105</v>
      </c>
      <c r="G7" s="125"/>
      <c r="H7" s="108"/>
      <c r="I7" s="108"/>
      <c r="J7" s="110"/>
    </row>
    <row r="8" spans="1:10" ht="15.75" thickBot="1" x14ac:dyDescent="0.3">
      <c r="A8" s="127" t="s">
        <v>136</v>
      </c>
      <c r="B8" s="128"/>
      <c r="C8" s="129"/>
      <c r="D8" s="129"/>
      <c r="E8" s="129"/>
      <c r="F8" s="130"/>
      <c r="G8" s="131"/>
      <c r="H8" s="131"/>
      <c r="I8" s="131"/>
      <c r="J8" s="132"/>
    </row>
    <row r="9" spans="1:10" ht="20.100000000000001" customHeight="1" thickBot="1" x14ac:dyDescent="0.3">
      <c r="A9" s="120" t="s">
        <v>74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20.100000000000001" customHeight="1" x14ac:dyDescent="0.25">
      <c r="A10" s="137" t="s">
        <v>154</v>
      </c>
      <c r="B10" s="138"/>
      <c r="C10" s="138"/>
      <c r="D10" s="138"/>
      <c r="E10" s="138"/>
      <c r="F10" s="138"/>
      <c r="G10" s="138"/>
      <c r="H10" s="139" t="str">
        <f>+IF(AND(J12="No aplica",J13="No aplica"),"No aplica",IF(OR(J12="",J13=""),"Valide todas las variables",IF(OR(J12="No",J13="No"),"No cumple","Cumple")))</f>
        <v>Valide todas las variables</v>
      </c>
      <c r="I10" s="139"/>
      <c r="J10" s="140"/>
    </row>
    <row r="11" spans="1:10" ht="39.950000000000003" customHeight="1" x14ac:dyDescent="0.25">
      <c r="A11" s="151" t="s">
        <v>77</v>
      </c>
      <c r="B11" s="152"/>
      <c r="C11" s="152"/>
      <c r="D11" s="152"/>
      <c r="E11" s="152"/>
      <c r="F11" s="152"/>
      <c r="G11" s="152"/>
      <c r="H11" s="152"/>
      <c r="I11" s="153"/>
      <c r="J11" s="43" t="s">
        <v>107</v>
      </c>
    </row>
    <row r="12" spans="1:10" ht="30" customHeight="1" x14ac:dyDescent="0.25">
      <c r="A12" s="141" t="s">
        <v>160</v>
      </c>
      <c r="B12" s="142"/>
      <c r="C12" s="142"/>
      <c r="D12" s="142"/>
      <c r="E12" s="142"/>
      <c r="F12" s="142"/>
      <c r="G12" s="143"/>
      <c r="H12" s="147" t="s">
        <v>159</v>
      </c>
      <c r="I12" s="148"/>
      <c r="J12" s="45"/>
    </row>
    <row r="13" spans="1:10" ht="30" customHeight="1" thickBot="1" x14ac:dyDescent="0.3">
      <c r="A13" s="144" t="s">
        <v>161</v>
      </c>
      <c r="B13" s="145"/>
      <c r="C13" s="145"/>
      <c r="D13" s="145"/>
      <c r="E13" s="145"/>
      <c r="F13" s="145"/>
      <c r="G13" s="146"/>
      <c r="H13" s="149"/>
      <c r="I13" s="150"/>
      <c r="J13" s="41"/>
    </row>
    <row r="14" spans="1:10" ht="20.100000000000001" customHeight="1" x14ac:dyDescent="0.25">
      <c r="A14" s="137" t="s">
        <v>155</v>
      </c>
      <c r="B14" s="138"/>
      <c r="C14" s="138"/>
      <c r="D14" s="138"/>
      <c r="E14" s="138"/>
      <c r="F14" s="138"/>
      <c r="G14" s="138"/>
      <c r="H14" s="139" t="str">
        <f>+IF(AND(J16="No aplica"),"No aplica",IF(OR(J16=""),"Valide todas las variables",IF(OR(J16="No"),"No cumple","Cumple")))</f>
        <v>Valide todas las variables</v>
      </c>
      <c r="I14" s="139"/>
      <c r="J14" s="140"/>
    </row>
    <row r="15" spans="1:10" ht="39.950000000000003" customHeight="1" x14ac:dyDescent="0.25">
      <c r="A15" s="151" t="s">
        <v>144</v>
      </c>
      <c r="B15" s="152"/>
      <c r="C15" s="152"/>
      <c r="D15" s="152"/>
      <c r="E15" s="152"/>
      <c r="F15" s="152"/>
      <c r="G15" s="152"/>
      <c r="H15" s="152"/>
      <c r="I15" s="153"/>
      <c r="J15" s="43" t="s">
        <v>107</v>
      </c>
    </row>
    <row r="16" spans="1:10" ht="30" customHeight="1" thickBot="1" x14ac:dyDescent="0.3">
      <c r="A16" s="144" t="s">
        <v>162</v>
      </c>
      <c r="B16" s="145"/>
      <c r="C16" s="145"/>
      <c r="D16" s="145"/>
      <c r="E16" s="145"/>
      <c r="F16" s="145"/>
      <c r="G16" s="145"/>
      <c r="H16" s="146"/>
      <c r="I16" s="59" t="s">
        <v>145</v>
      </c>
      <c r="J16" s="41"/>
    </row>
    <row r="17" spans="1:10" ht="20.100000000000001" customHeight="1" x14ac:dyDescent="0.25">
      <c r="A17" s="137" t="s">
        <v>156</v>
      </c>
      <c r="B17" s="138"/>
      <c r="C17" s="138"/>
      <c r="D17" s="138"/>
      <c r="E17" s="138"/>
      <c r="F17" s="138"/>
      <c r="G17" s="138"/>
      <c r="H17" s="139" t="str">
        <f>+IF(AND(J19="No aplica",J20="No aplica"),"No aplica",IF(OR(J19="",J20=""),"Valide todas las variables",IF(OR(J19="No",J20="No"),"No cumple","Cumple")))</f>
        <v>Valide todas las variables</v>
      </c>
      <c r="I17" s="139"/>
      <c r="J17" s="140"/>
    </row>
    <row r="18" spans="1:10" ht="39.950000000000003" customHeight="1" x14ac:dyDescent="0.25">
      <c r="A18" s="151" t="s">
        <v>146</v>
      </c>
      <c r="B18" s="152"/>
      <c r="C18" s="152"/>
      <c r="D18" s="152"/>
      <c r="E18" s="152"/>
      <c r="F18" s="152"/>
      <c r="G18" s="152"/>
      <c r="H18" s="152"/>
      <c r="I18" s="153"/>
      <c r="J18" s="43" t="s">
        <v>107</v>
      </c>
    </row>
    <row r="19" spans="1:10" ht="30" customHeight="1" x14ac:dyDescent="0.25">
      <c r="A19" s="164" t="s">
        <v>163</v>
      </c>
      <c r="B19" s="165"/>
      <c r="C19" s="165"/>
      <c r="D19" s="165"/>
      <c r="E19" s="165"/>
      <c r="F19" s="165"/>
      <c r="G19" s="165"/>
      <c r="H19" s="165"/>
      <c r="I19" s="166"/>
      <c r="J19" s="45"/>
    </row>
    <row r="20" spans="1:10" ht="30" customHeight="1" thickBot="1" x14ac:dyDescent="0.3">
      <c r="A20" s="144" t="s">
        <v>164</v>
      </c>
      <c r="B20" s="145"/>
      <c r="C20" s="145"/>
      <c r="D20" s="145"/>
      <c r="E20" s="145"/>
      <c r="F20" s="145"/>
      <c r="G20" s="145"/>
      <c r="H20" s="145"/>
      <c r="I20" s="146"/>
      <c r="J20" s="41"/>
    </row>
    <row r="21" spans="1:10" ht="20.100000000000001" customHeight="1" x14ac:dyDescent="0.25">
      <c r="A21" s="118" t="s">
        <v>157</v>
      </c>
      <c r="B21" s="119"/>
      <c r="C21" s="119"/>
      <c r="D21" s="119"/>
      <c r="E21" s="119"/>
      <c r="F21" s="119"/>
      <c r="G21" s="163"/>
      <c r="H21" s="160" t="str">
        <f>+IF(AND(J23="No aplica",J24="No aplica",J25="No aplica",J26="No aplica"),"No aplica",IF(OR(J23="",J24="",J25="",J26=""),"Valide todas las variables",IF(OR(J23="No",J24="No",J25="No",J26="No"),"No cumple","Cumple")))</f>
        <v>Valide todas las variables</v>
      </c>
      <c r="I21" s="161"/>
      <c r="J21" s="162"/>
    </row>
    <row r="22" spans="1:10" ht="39.950000000000003" customHeight="1" x14ac:dyDescent="0.25">
      <c r="A22" s="151" t="s">
        <v>143</v>
      </c>
      <c r="B22" s="152"/>
      <c r="C22" s="152"/>
      <c r="D22" s="152"/>
      <c r="E22" s="152"/>
      <c r="F22" s="152"/>
      <c r="G22" s="152"/>
      <c r="H22" s="152"/>
      <c r="I22" s="153"/>
      <c r="J22" s="43" t="s">
        <v>107</v>
      </c>
    </row>
    <row r="23" spans="1:10" ht="30" customHeight="1" x14ac:dyDescent="0.25">
      <c r="A23" s="164" t="s">
        <v>147</v>
      </c>
      <c r="B23" s="165"/>
      <c r="C23" s="165"/>
      <c r="D23" s="165"/>
      <c r="E23" s="165"/>
      <c r="F23" s="165"/>
      <c r="G23" s="165"/>
      <c r="H23" s="165"/>
      <c r="I23" s="166"/>
      <c r="J23" s="45"/>
    </row>
    <row r="24" spans="1:10" ht="30" customHeight="1" x14ac:dyDescent="0.25">
      <c r="A24" s="164" t="s">
        <v>148</v>
      </c>
      <c r="B24" s="165"/>
      <c r="C24" s="165"/>
      <c r="D24" s="165"/>
      <c r="E24" s="165"/>
      <c r="F24" s="165"/>
      <c r="G24" s="165"/>
      <c r="H24" s="165"/>
      <c r="I24" s="166"/>
      <c r="J24" s="45"/>
    </row>
    <row r="25" spans="1:10" ht="30" customHeight="1" x14ac:dyDescent="0.25">
      <c r="A25" s="164" t="s">
        <v>149</v>
      </c>
      <c r="B25" s="165"/>
      <c r="C25" s="165"/>
      <c r="D25" s="165"/>
      <c r="E25" s="165"/>
      <c r="F25" s="165"/>
      <c r="G25" s="165"/>
      <c r="H25" s="165"/>
      <c r="I25" s="166"/>
      <c r="J25" s="45"/>
    </row>
    <row r="26" spans="1:10" ht="30" customHeight="1" thickBot="1" x14ac:dyDescent="0.3">
      <c r="A26" s="144" t="s">
        <v>150</v>
      </c>
      <c r="B26" s="145"/>
      <c r="C26" s="145"/>
      <c r="D26" s="145"/>
      <c r="E26" s="145"/>
      <c r="F26" s="145"/>
      <c r="G26" s="145"/>
      <c r="H26" s="145"/>
      <c r="I26" s="146"/>
      <c r="J26" s="41"/>
    </row>
    <row r="27" spans="1:10" ht="50.1" customHeight="1" x14ac:dyDescent="0.25">
      <c r="A27" s="157" t="s">
        <v>151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0" ht="200.1" customHeight="1" thickBot="1" x14ac:dyDescent="0.3">
      <c r="A28" s="154"/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50.1" customHeight="1" x14ac:dyDescent="0.25">
      <c r="A29" s="157" t="s">
        <v>78</v>
      </c>
      <c r="B29" s="158"/>
      <c r="C29" s="158"/>
      <c r="D29" s="158"/>
      <c r="E29" s="158"/>
      <c r="F29" s="158"/>
      <c r="G29" s="158"/>
      <c r="H29" s="158"/>
      <c r="I29" s="158"/>
      <c r="J29" s="159"/>
    </row>
    <row r="30" spans="1:10" ht="200.1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6"/>
    </row>
  </sheetData>
  <sheetProtection algorithmName="SHA-512" hashValue="LaXJIeRlhSP8rpn3ThMoGjfjFvDHSX8I+mQCH+cBcIT/fdhjNugVzSriF6V4dzq/CP3dtQdppH0/XJxl72ZDBg==" saltValue="B6l+9+ynSuxadJxDd03rfw==" spinCount="100000" sheet="1" objects="1" scenarios="1"/>
  <mergeCells count="50">
    <mergeCell ref="A29:J29"/>
    <mergeCell ref="A30:J30"/>
    <mergeCell ref="A23:I23"/>
    <mergeCell ref="A24:I24"/>
    <mergeCell ref="A25:I25"/>
    <mergeCell ref="A26:I26"/>
    <mergeCell ref="A27:J27"/>
    <mergeCell ref="A28:J28"/>
    <mergeCell ref="A22:I22"/>
    <mergeCell ref="A14:G14"/>
    <mergeCell ref="H14:J14"/>
    <mergeCell ref="A15:I15"/>
    <mergeCell ref="A16:H16"/>
    <mergeCell ref="A17:G17"/>
    <mergeCell ref="H17:J17"/>
    <mergeCell ref="A18:I18"/>
    <mergeCell ref="A19:I19"/>
    <mergeCell ref="A20:I20"/>
    <mergeCell ref="A21:G21"/>
    <mergeCell ref="H21:J21"/>
    <mergeCell ref="A9:J9"/>
    <mergeCell ref="A10:G10"/>
    <mergeCell ref="H10:J10"/>
    <mergeCell ref="A11:I11"/>
    <mergeCell ref="A12:G12"/>
    <mergeCell ref="H12:I13"/>
    <mergeCell ref="A13:G1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9:J20 J23:J26">
    <cfRule type="containsBlanks" dxfId="55" priority="17">
      <formula>LEN(TRIM(C2))=0</formula>
    </cfRule>
  </conditionalFormatting>
  <conditionalFormatting sqref="C6:C8">
    <cfRule type="containsBlanks" dxfId="54" priority="1">
      <formula>LEN(TRIM(C6))=0</formula>
    </cfRule>
  </conditionalFormatting>
  <conditionalFormatting sqref="E4:E5">
    <cfRule type="containsBlanks" dxfId="53" priority="12">
      <formula>LEN(TRIM(E4))=0</formula>
    </cfRule>
  </conditionalFormatting>
  <conditionalFormatting sqref="G2">
    <cfRule type="containsBlanks" dxfId="52" priority="14">
      <formula>LEN(TRIM(G2))=0</formula>
    </cfRule>
  </conditionalFormatting>
  <conditionalFormatting sqref="H3">
    <cfRule type="containsBlanks" dxfId="51" priority="15">
      <formula>LEN(TRIM(H3))=0</formula>
    </cfRule>
  </conditionalFormatting>
  <conditionalFormatting sqref="H6:H7">
    <cfRule type="containsBlanks" dxfId="50" priority="13">
      <formula>LEN(TRIM(H6))=0</formula>
    </cfRule>
  </conditionalFormatting>
  <conditionalFormatting sqref="H10">
    <cfRule type="containsText" dxfId="49" priority="8" operator="containsText" text="No cumple">
      <formula>NOT(ISERROR(SEARCH("No cumple",H10)))</formula>
    </cfRule>
    <cfRule type="containsText" dxfId="48" priority="9" operator="containsText" text="Cumple">
      <formula>NOT(ISERROR(SEARCH("Cumple",H10)))</formula>
    </cfRule>
  </conditionalFormatting>
  <conditionalFormatting sqref="H14">
    <cfRule type="containsText" dxfId="47" priority="6" operator="containsText" text="No cumple">
      <formula>NOT(ISERROR(SEARCH("No cumple",H14)))</formula>
    </cfRule>
    <cfRule type="containsText" dxfId="46" priority="7" operator="containsText" text="Cumple">
      <formula>NOT(ISERROR(SEARCH("Cumple",H14)))</formula>
    </cfRule>
  </conditionalFormatting>
  <conditionalFormatting sqref="H17">
    <cfRule type="containsText" dxfId="45" priority="4" operator="containsText" text="No cumple">
      <formula>NOT(ISERROR(SEARCH("No cumple",H17)))</formula>
    </cfRule>
    <cfRule type="containsText" dxfId="44" priority="5" operator="containsText" text="Cumple">
      <formula>NOT(ISERROR(SEARCH("Cumple",H17)))</formula>
    </cfRule>
  </conditionalFormatting>
  <conditionalFormatting sqref="H21">
    <cfRule type="containsText" dxfId="43" priority="2" operator="containsText" text="No cumple">
      <formula>NOT(ISERROR(SEARCH("No cumple",H21)))</formula>
    </cfRule>
    <cfRule type="containsText" dxfId="42" priority="3" operator="containsText" text="Cumple">
      <formula>NOT(ISERROR(SEARCH("Cumple",H21)))</formula>
    </cfRule>
  </conditionalFormatting>
  <conditionalFormatting sqref="J2">
    <cfRule type="containsBlanks" dxfId="41" priority="16">
      <formula>LEN(TRIM(J2))=0</formula>
    </cfRule>
  </conditionalFormatting>
  <conditionalFormatting sqref="J12:J13">
    <cfRule type="containsBlanks" dxfId="40" priority="11">
      <formula>LEN(TRIM(J12))=0</formula>
    </cfRule>
  </conditionalFormatting>
  <conditionalFormatting sqref="J16">
    <cfRule type="containsBlanks" dxfId="39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PRESTACIÓN DE SERVICIOS A LA COMUNIDAD SRPA&amp;R&amp;"Arial,Normal"&amp;10F1.A48.G27.P 
Versión 1 
Página &amp;P de &amp;N 
21/05/2024 
Clasificación de la Información 
Clasificada</oddHeader>
    <oddFooter>&amp;C&amp;G</oddFooter>
  </headerFooter>
  <rowBreaks count="2" manualBreakCount="2">
    <brk id="9" max="16383" man="1"/>
    <brk id="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92B1E4E-EFAC-4751-B88D-A0A2C460D9E2}">
          <x14:formula1>
            <xm:f>Tablas!$E$2:$E$4</xm:f>
          </x14:formula1>
          <xm:sqref>J12:J13 J16 J19:J20 J23:J26</xm:sqref>
        </x14:dataValidation>
        <x14:dataValidation type="list" allowBlank="1" showInputMessage="1" showErrorMessage="1" xr:uid="{4ADE6018-FEC1-453F-BEA3-11C09AED7CE5}">
          <x14:formula1>
            <xm:f>Tablas!$H$2:$H$6</xm:f>
          </x14:formula1>
          <xm:sqref>C3:E3</xm:sqref>
        </x14:dataValidation>
        <x14:dataValidation type="list" allowBlank="1" showInputMessage="1" showErrorMessage="1" xr:uid="{6F14ABAD-9B29-4D64-80F0-DCFF8A7D5EB9}">
          <x14:formula1>
            <xm:f>Tablas!$L$2:$L$9</xm:f>
          </x14:formula1>
          <xm:sqref>C7:E7</xm:sqref>
        </x14:dataValidation>
        <x14:dataValidation type="list" allowBlank="1" showInputMessage="1" showErrorMessage="1" xr:uid="{FD257694-9824-426B-908C-C3886D5C2B7D}">
          <x14:formula1>
            <xm:f>Tablas!$K$2:$K$3</xm:f>
          </x14:formula1>
          <xm:sqref>H6:J6</xm:sqref>
        </x14:dataValidation>
        <x14:dataValidation type="list" allowBlank="1" showInputMessage="1" showErrorMessage="1" xr:uid="{391105C5-0FE9-4764-BC5A-DD6C51EAA42A}">
          <x14:formula1>
            <xm:f>Tablas!$J$2:$J$7</xm:f>
          </x14:formula1>
          <xm:sqref>C6:E6</xm:sqref>
        </x14:dataValidation>
        <x14:dataValidation type="list" allowBlank="1" showInputMessage="1" showErrorMessage="1" xr:uid="{DA07B6D3-BB51-4543-942F-799A0F6858D5}">
          <x14:formula1>
            <xm:f>Tablas!$I$2:$I$5</xm:f>
          </x14:formula1>
          <xm:sqref>E4:J4</xm:sqref>
        </x14:dataValidation>
        <x14:dataValidation type="list" allowBlank="1" showInputMessage="1" showErrorMessage="1" xr:uid="{27BCB949-4907-4F90-A661-145AD0B8335A}">
          <x14:formula1>
            <xm:f>Tablas!$G$2:$G$3</xm:f>
          </x14:formula1>
          <xm:sqref>J2</xm:sqref>
        </x14:dataValidation>
        <x14:dataValidation type="list" allowBlank="1" showInputMessage="1" showErrorMessage="1" xr:uid="{9DEEC776-FBA4-40A0-BB87-158B835B8245}">
          <x14:formula1>
            <xm:f>Tablas!$C$2</xm:f>
          </x14:formula1>
          <xm:sqref>H20:I20 H24:I26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6183B-B9E1-4DF1-BF65-27D9A788F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B8671E-A18F-48B6-B515-7E86E6F36B97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2024-05-21T14:34:22Z</cp:lastPrinted>
  <dcterms:created xsi:type="dcterms:W3CDTF">2019-01-30T14:18:32Z</dcterms:created>
  <dcterms:modified xsi:type="dcterms:W3CDTF">2024-05-21T14:34:35Z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