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7691710E-6A01-4FB8-8B73-98D1988ED226}" xr6:coauthVersionLast="47" xr6:coauthVersionMax="47" xr10:uidLastSave="{B8EA659F-C399-4B97-AC1A-B0EA6E4CDA7D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0" r:id="rId3"/>
    <sheet name="Entrev.3" sheetId="31" r:id="rId4"/>
    <sheet name="Entrev.4" sheetId="32" r:id="rId5"/>
    <sheet name="Entrev.5" sheetId="33" r:id="rId6"/>
    <sheet name="Entrev.6" sheetId="34" r:id="rId7"/>
    <sheet name="Entrev.7" sheetId="35" r:id="rId8"/>
    <sheet name="Entrev.8" sheetId="36" r:id="rId9"/>
    <sheet name="Entrev.9" sheetId="37" r:id="rId10"/>
    <sheet name="Entrev.10" sheetId="38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Entrev.1!$A$12</definedName>
    <definedName name="_ftnref1" localSheetId="10">Entrev.10!$A$12</definedName>
    <definedName name="_ftnref1" localSheetId="2">Entrev.2!$A$12</definedName>
    <definedName name="_ftnref1" localSheetId="3">Entrev.3!$A$12</definedName>
    <definedName name="_ftnref1" localSheetId="4">Entrev.4!$A$12</definedName>
    <definedName name="_ftnref1" localSheetId="5">Entrev.5!$A$12</definedName>
    <definedName name="_ftnref1" localSheetId="6">Entrev.6!$A$12</definedName>
    <definedName name="_ftnref1" localSheetId="7">Entrev.7!$A$12</definedName>
    <definedName name="_ftnref1" localSheetId="8">Entrev.8!$A$12</definedName>
    <definedName name="_ftnref1" localSheetId="9">Entrev.9!$A$12</definedName>
    <definedName name="_ftnref2" localSheetId="1">Entrev.1!$A$15</definedName>
    <definedName name="_ftnref2" localSheetId="10">Entrev.10!$A$15</definedName>
    <definedName name="_ftnref2" localSheetId="2">Entrev.2!$A$15</definedName>
    <definedName name="_ftnref2" localSheetId="3">Entrev.3!$A$15</definedName>
    <definedName name="_ftnref2" localSheetId="4">Entrev.4!$A$15</definedName>
    <definedName name="_ftnref2" localSheetId="5">Entrev.5!$A$15</definedName>
    <definedName name="_ftnref2" localSheetId="6">Entrev.6!$A$15</definedName>
    <definedName name="_ftnref2" localSheetId="7">Entrev.7!$A$15</definedName>
    <definedName name="_ftnref2" localSheetId="8">Entrev.8!$A$15</definedName>
    <definedName name="_ftnref2" localSheetId="9">Entrev.9!$A$15</definedName>
    <definedName name="_ftnref3" localSheetId="1">Entrev.1!$A$16</definedName>
    <definedName name="_ftnref3" localSheetId="10">Entrev.10!$A$16</definedName>
    <definedName name="_ftnref3" localSheetId="2">Entrev.2!$A$16</definedName>
    <definedName name="_ftnref3" localSheetId="3">Entrev.3!$A$16</definedName>
    <definedName name="_ftnref3" localSheetId="4">Entrev.4!$A$16</definedName>
    <definedName name="_ftnref3" localSheetId="5">Entrev.5!$A$16</definedName>
    <definedName name="_ftnref3" localSheetId="6">Entrev.6!$A$16</definedName>
    <definedName name="_ftnref3" localSheetId="7">Entrev.7!$A$16</definedName>
    <definedName name="_ftnref3" localSheetId="8">Entrev.8!$A$16</definedName>
    <definedName name="_ftnref3" localSheetId="9">Entrev.9!$A$16</definedName>
    <definedName name="_ftnref4" localSheetId="1">Entrev.1!$A$17</definedName>
    <definedName name="_ftnref4" localSheetId="10">Entrev.10!$A$17</definedName>
    <definedName name="_ftnref4" localSheetId="2">Entrev.2!$A$17</definedName>
    <definedName name="_ftnref4" localSheetId="3">Entrev.3!$A$17</definedName>
    <definedName name="_ftnref4" localSheetId="4">Entrev.4!$A$17</definedName>
    <definedName name="_ftnref4" localSheetId="5">Entrev.5!$A$17</definedName>
    <definedName name="_ftnref4" localSheetId="6">Entrev.6!$A$17</definedName>
    <definedName name="_ftnref4" localSheetId="7">Entrev.7!$A$17</definedName>
    <definedName name="_ftnref4" localSheetId="8">Entrev.8!$A$17</definedName>
    <definedName name="_ftnref4" localSheetId="9">Entrev.9!$A$17</definedName>
    <definedName name="_xlnm.Print_Area" localSheetId="0">ACTA!$A$1:$K$48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J36" i="1"/>
  <c r="J33" i="1"/>
  <c r="J30" i="1"/>
  <c r="J27" i="1"/>
  <c r="J24" i="1"/>
  <c r="J21" i="1"/>
  <c r="I36" i="1"/>
  <c r="I33" i="1"/>
  <c r="I30" i="1"/>
  <c r="I27" i="1"/>
  <c r="I24" i="1"/>
  <c r="I21" i="1"/>
  <c r="H36" i="1"/>
  <c r="H33" i="1"/>
  <c r="H30" i="1"/>
  <c r="H27" i="1"/>
  <c r="H24" i="1"/>
  <c r="H21" i="1"/>
  <c r="G36" i="1"/>
  <c r="G30" i="1"/>
  <c r="G27" i="1"/>
  <c r="G24" i="1"/>
  <c r="G21" i="1"/>
  <c r="F36" i="1"/>
  <c r="F33" i="1"/>
  <c r="F30" i="1"/>
  <c r="F27" i="1"/>
  <c r="F24" i="1"/>
  <c r="F21" i="1"/>
  <c r="E36" i="1"/>
  <c r="E33" i="1"/>
  <c r="E30" i="1"/>
  <c r="E27" i="1"/>
  <c r="E24" i="1"/>
  <c r="E21" i="1"/>
  <c r="D36" i="1"/>
  <c r="D33" i="1"/>
  <c r="D30" i="1"/>
  <c r="D27" i="1"/>
  <c r="D24" i="1"/>
  <c r="D21" i="1"/>
  <c r="C36" i="1"/>
  <c r="C33" i="1"/>
  <c r="C30" i="1"/>
  <c r="C27" i="1"/>
  <c r="C24" i="1"/>
  <c r="C21" i="1"/>
  <c r="B36" i="1"/>
  <c r="B33" i="1"/>
  <c r="B30" i="1"/>
  <c r="B27" i="1"/>
  <c r="B24" i="1"/>
  <c r="B21" i="1"/>
  <c r="H63" i="38"/>
  <c r="H60" i="38"/>
  <c r="H44" i="38"/>
  <c r="H33" i="38"/>
  <c r="H21" i="38"/>
  <c r="H10" i="38"/>
  <c r="H63" i="37"/>
  <c r="H60" i="37"/>
  <c r="H44" i="37"/>
  <c r="H33" i="37"/>
  <c r="H21" i="37"/>
  <c r="H10" i="37"/>
  <c r="H63" i="36"/>
  <c r="H60" i="36"/>
  <c r="H44" i="36"/>
  <c r="H33" i="36"/>
  <c r="H21" i="36"/>
  <c r="H10" i="36"/>
  <c r="H63" i="35"/>
  <c r="H60" i="35"/>
  <c r="G33" i="1" s="1"/>
  <c r="H44" i="35"/>
  <c r="H33" i="35"/>
  <c r="H21" i="35"/>
  <c r="H10" i="35"/>
  <c r="H63" i="34"/>
  <c r="H60" i="34"/>
  <c r="H44" i="34"/>
  <c r="H33" i="34"/>
  <c r="H21" i="34"/>
  <c r="H10" i="34"/>
  <c r="H63" i="33"/>
  <c r="H60" i="33"/>
  <c r="H44" i="33"/>
  <c r="H33" i="33"/>
  <c r="H21" i="33"/>
  <c r="H10" i="33"/>
  <c r="H63" i="32"/>
  <c r="H60" i="32"/>
  <c r="H44" i="32"/>
  <c r="H33" i="32"/>
  <c r="H21" i="32"/>
  <c r="H10" i="32"/>
  <c r="H63" i="31"/>
  <c r="H60" i="31"/>
  <c r="H44" i="31"/>
  <c r="H33" i="31"/>
  <c r="H21" i="31"/>
  <c r="H10" i="31"/>
  <c r="H63" i="30"/>
  <c r="H60" i="30"/>
  <c r="H44" i="30"/>
  <c r="H33" i="30"/>
  <c r="H21" i="30"/>
  <c r="H10" i="30"/>
  <c r="H63" i="11"/>
  <c r="IA10" i="5" s="1"/>
  <c r="H60" i="11"/>
  <c r="GK10" i="5" s="1"/>
  <c r="H44" i="11"/>
  <c r="HW10" i="5" s="1"/>
  <c r="H33" i="11"/>
  <c r="FN10" i="5" s="1"/>
  <c r="H21" i="11"/>
  <c r="GG10" i="5" s="1"/>
  <c r="H10" i="1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GZ10" i="5" l="1"/>
  <c r="HE10" i="5"/>
  <c r="HA10" i="5"/>
  <c r="EC10" i="5"/>
  <c r="BP10" i="5"/>
  <c r="ER10" i="5"/>
  <c r="CM10" i="5"/>
  <c r="HT10" i="5"/>
  <c r="FO10" i="5"/>
  <c r="DY10" i="5"/>
  <c r="FS10" i="5"/>
  <c r="CJ10" i="5"/>
  <c r="FL10" i="5"/>
  <c r="BQ10" i="5"/>
  <c r="ES10" i="5"/>
  <c r="HU10" i="5"/>
  <c r="DZ10" i="5"/>
  <c r="HB10" i="5"/>
  <c r="DG10" i="5"/>
  <c r="GI10" i="5"/>
  <c r="BU10" i="5"/>
  <c r="EW10" i="5"/>
  <c r="HY10" i="5"/>
  <c r="DK10" i="5"/>
  <c r="GM10" i="5"/>
  <c r="GH10" i="5"/>
  <c r="CQ10" i="5"/>
  <c r="DD10" i="5"/>
  <c r="GF10" i="5"/>
  <c r="CK10" i="5"/>
  <c r="FM10" i="5"/>
  <c r="BR10" i="5"/>
  <c r="ET10" i="5"/>
  <c r="HV10" i="5"/>
  <c r="EA10" i="5"/>
  <c r="HC10" i="5"/>
  <c r="CO10" i="5"/>
  <c r="FQ10" i="5"/>
  <c r="EE10" i="5"/>
  <c r="HG10" i="5"/>
  <c r="DF10" i="5"/>
  <c r="DX10" i="5"/>
  <c r="DE10" i="5"/>
  <c r="CL10" i="5"/>
  <c r="BS10" i="5"/>
  <c r="EU10" i="5"/>
  <c r="DI10" i="5"/>
  <c r="BW10" i="5"/>
  <c r="EY10" i="5"/>
  <c r="A36" i="1"/>
  <c r="A33" i="1"/>
  <c r="A27" i="1"/>
  <c r="A30" i="1"/>
  <c r="A24" i="1"/>
  <c r="A21" i="1"/>
  <c r="K34" i="1" l="1"/>
  <c r="AI10" i="5" s="1"/>
  <c r="BC10" i="5"/>
  <c r="K31" i="1"/>
  <c r="AG10" i="5" s="1"/>
  <c r="BA10" i="5"/>
  <c r="K28" i="1"/>
  <c r="AE10" i="5" s="1"/>
  <c r="AY10" i="5"/>
  <c r="K25" i="1"/>
  <c r="AD10" i="5" s="1"/>
  <c r="AX10" i="5"/>
  <c r="K22" i="1"/>
  <c r="AC10" i="5" s="1"/>
  <c r="AW10" i="5"/>
  <c r="K19" i="1"/>
  <c r="AV10" i="5"/>
  <c r="I1" i="1" l="1"/>
  <c r="JL10" i="5" s="1"/>
  <c r="AB10" i="5"/>
  <c r="C10" i="5"/>
  <c r="B10" i="5"/>
  <c r="AA10" i="5"/>
  <c r="Z10" i="5"/>
  <c r="V10" i="5" l="1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<sst xmlns="http://schemas.openxmlformats.org/spreadsheetml/2006/main" count="1364" uniqueCount="206">
  <si>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</si>
  <si>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</si>
  <si>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</si>
  <si>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</si>
  <si>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</si>
  <si>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</si>
  <si>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</si>
  <si>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</si>
  <si>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</si>
  <si>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</si>
  <si>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</si>
  <si>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</si>
  <si>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</si>
  <si>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</si>
  <si>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</si>
  <si>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</si>
  <si>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</si>
  <si>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</si>
  <si>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</si>
  <si>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</si>
  <si>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</si>
  <si>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</si>
  <si>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</si>
  <si>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</si>
  <si>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</si>
  <si>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</si>
  <si>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</si>
  <si>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</si>
  <si>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</si>
  <si>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</si>
  <si>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</si>
  <si>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</si>
  <si>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</si>
  <si>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</si>
  <si>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</si>
  <si>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</si>
  <si>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</si>
  <si>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</si>
  <si>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</si>
  <si>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</si>
  <si>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</si>
  <si>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</si>
  <si>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</si>
  <si>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</si>
  <si>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</si>
  <si>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</si>
  <si>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</si>
  <si>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</si>
  <si>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</si>
  <si>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</si>
  <si>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</si>
  <si>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</si>
  <si>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</si>
  <si>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</si>
  <si>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</si>
  <si>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</si>
  <si>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</si>
  <si>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</si>
  <si>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</si>
  <si>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</si>
  <si>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</si>
  <si>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</si>
  <si>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</si>
  <si>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</si>
  <si>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</si>
  <si>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</si>
  <si>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</si>
  <si>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</si>
  <si>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</si>
  <si>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</si>
  <si>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</si>
  <si>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</si>
  <si>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</si>
  <si>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</si>
  <si>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</si>
  <si>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</si>
  <si>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</si>
  <si>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Brasieres o formadores</t>
  </si>
  <si>
    <t>IV. DOTACIÓN DE ASEO E HIGIENE</t>
  </si>
  <si>
    <t>Bloqueador solar</t>
  </si>
  <si>
    <t>Champú</t>
  </si>
  <si>
    <t>Crema dental</t>
  </si>
  <si>
    <t>Papel higiénico</t>
  </si>
  <si>
    <t>Talco para pies</t>
  </si>
  <si>
    <t>Cepillo de dientes</t>
  </si>
  <si>
    <t>Cepillo o peinilla para el cabello</t>
  </si>
  <si>
    <t>VII. ACTIVIDADES CULTURALES, RECREATIVAS Y DEPORTIVAS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</si>
  <si>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</si>
  <si>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</si>
  <si>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</si>
  <si>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</si>
  <si>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</si>
  <si>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</si>
  <si>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</si>
  <si>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</si>
  <si>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</si>
  <si>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</si>
  <si>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</si>
  <si>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</si>
  <si>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</si>
  <si>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</si>
  <si>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</si>
  <si>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</si>
  <si>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</si>
  <si>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</si>
  <si>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</si>
  <si>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</si>
  <si>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</si>
  <si>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</si>
  <si>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</si>
  <si>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</si>
  <si>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</si>
  <si>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</si>
  <si>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</si>
  <si>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</si>
  <si>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</si>
  <si>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</si>
  <si>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</si>
  <si>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</si>
  <si>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</si>
  <si>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</si>
  <si>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</si>
  <si>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</si>
  <si>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</si>
  <si>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</si>
  <si>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</si>
  <si>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</si>
  <si>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</si>
  <si>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</si>
  <si>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</si>
  <si>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</si>
  <si>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</si>
  <si>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</si>
  <si>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</si>
  <si>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</si>
  <si>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</si>
  <si>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</si>
  <si>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</si>
  <si>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</si>
  <si>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</si>
  <si>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</si>
  <si>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</si>
  <si>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</si>
  <si>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</si>
  <si>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</si>
  <si>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</si>
  <si>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</si>
  <si>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</si>
  <si>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</si>
  <si>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</si>
  <si>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</si>
  <si>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</si>
  <si>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Una almohada en buen estado sin rotos, ni descosida, ni manchas (pueden no requerirse cuando se aplique enfoque étnico).</t>
  </si>
  <si>
    <t>Saco o buzo según clima</t>
  </si>
  <si>
    <t>Calzoncillos o panties</t>
  </si>
  <si>
    <t>Medias (pares)</t>
  </si>
  <si>
    <t>Toalla de uso personal</t>
  </si>
  <si>
    <t>Chanclas, chancletas o crocss</t>
  </si>
  <si>
    <t>Los materiales son adecuados para el clima</t>
  </si>
  <si>
    <t>Es adecuado a tu identidad de género</t>
  </si>
  <si>
    <t>Es de tu talla, siempre está en buen estado (sin rotos, no esté descosida, deteriorada, descolorida, sin remiendos, etc.)</t>
  </si>
  <si>
    <t>Siempre cuentas con el mismo número de prendas</t>
  </si>
  <si>
    <t>Jabón de cuerpo líquido</t>
  </si>
  <si>
    <t>Toallas higiénicas según necesidad</t>
  </si>
  <si>
    <t>Crema de manos y cuerpo si se requiere</t>
  </si>
  <si>
    <t>Desodorante</t>
  </si>
  <si>
    <t>Máquina de afeitar según necesidad</t>
  </si>
  <si>
    <t xml:space="preserve">Corte de cabello (Voluntario) </t>
  </si>
  <si>
    <t>Según decisión del usuario</t>
  </si>
  <si>
    <t>Pregunte al adolescente o joven:</t>
  </si>
  <si>
    <t>1 x C/20</t>
  </si>
  <si>
    <t>El código de ética está expuesto o publicado en un lugar visible.</t>
  </si>
  <si>
    <t>OBSERVACIONES GENERALES DEL ADOLESCENTE O JOVEN
Registre las observaciones, sugerencias o peticiones que tenga el adolescente o joven, durante la aplicación de la entrevista.</t>
  </si>
  <si>
    <t>V. DOTACIÓN ESCOLAR</t>
  </si>
  <si>
    <t>PROCESO
PROTECCIÓN
ENTREVISTA
CENTRO TRANSITORIO SRPA</t>
  </si>
  <si>
    <t>V. DOTACIÓN DE ELEMENTOS DE ESPARCIMIENTO</t>
  </si>
  <si>
    <t>VI. CÓDIGO DE ÉTICA</t>
  </si>
  <si>
    <t>En esta institución cuentas con:</t>
  </si>
  <si>
    <t>Cuando ingresaste a la institución te entregaron el vestuario siguiente:</t>
  </si>
  <si>
    <t>El vestuario que te entregan es:</t>
  </si>
  <si>
    <t>Dispones de los elementos de uso común, siguientes:</t>
  </si>
  <si>
    <t>Dispones de los elementos de uso personal, siguientes:</t>
  </si>
  <si>
    <t>Una cama (puede ser planchón en concreto, hamaca o chinchorro) y con toldillo, de acuerdo con la necesidad.</t>
  </si>
  <si>
    <t xml:space="preserve">Un colchón o colchoneta de 15 centímetros de grosor o más (en material retardante al fuego, puede no requerirse cuando se aplique enfoque étnico) sin espumas o algodón por fuera. </t>
  </si>
  <si>
    <t xml:space="preserve">Un caucho protector para colchón o colchoneta. Puede ser en material antifluido o caucho, debe estar en buenas condiciones; sin rotos ni descosido. </t>
  </si>
  <si>
    <t xml:space="preserve">Un juego de cama (funda, sábana y sobre sábana) en buen estado, sin rotos, ni descosidos, ni manchas. </t>
  </si>
  <si>
    <t>Un cubre lecho o colcha según clima, sin rotos, descosidos, ni manchas.</t>
  </si>
  <si>
    <t xml:space="preserve">Una cobija o manta según clima, en buen estado sin rotos, descosidos, ni manchas. </t>
  </si>
  <si>
    <t xml:space="preserve">Un closet, armario, locker u organizador para guardar elementos personales, elaborado en material de acuerdo con el clima, diseño de infraestructura y/o circunstancias y características de la población. </t>
  </si>
  <si>
    <t>Ventilador según el clima.</t>
  </si>
  <si>
    <t>Pantalón o pantalón de sudadera / falda</t>
  </si>
  <si>
    <t>Camisa o camiseta / blusa o camiseta</t>
  </si>
  <si>
    <t>Tenis o zapatos</t>
  </si>
  <si>
    <t>Pijama</t>
  </si>
  <si>
    <t>Solo para tu uso personal</t>
  </si>
  <si>
    <t>Una vez lo has usado no puede ser entregado a otro usuario del servicio</t>
  </si>
  <si>
    <t>Nuevo</t>
  </si>
  <si>
    <t>Está en buen estado</t>
  </si>
  <si>
    <t>El operador evita estigmatizar a los adolescentes o jóvenes con atuendos que vulneren o afecten el libre desarrollo de su personalidad.</t>
  </si>
  <si>
    <t>Están disponibles cuando se requieren para su uso 
Pueden ser utilizados en dispensadores</t>
  </si>
  <si>
    <t>Juegos de mesa como loterías, dominós, ajedrez, parqués, entre otros o implementos deportivos, culturales o recreativos.</t>
  </si>
  <si>
    <t>El talento humano de esta modalidad conoce y aplica lo establecido en el código de ética.</t>
  </si>
  <si>
    <t>Te han informado que puedes denunciar las faltas al código de ética.</t>
  </si>
  <si>
    <t>Los profesionales de esta modalidad te han socializado el código de ética.</t>
  </si>
  <si>
    <t>El código de ética fue firmado por todos los miembros del operador responsable de la atención de los adolescentes.</t>
  </si>
  <si>
    <t>F1.A46.G27.P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</si>
</sst>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" fillId="14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4" xfId="0" applyNumberFormat="1" applyFont="1" applyBorder="1" applyAlignment="1">
      <alignment horizontal="center" vertical="center"/>
    </xf>
    <xf numFmtId="10" fontId="9" fillId="0" borderId="43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0" xfId="1" applyFont="1" applyBorder="1" applyAlignment="1">
      <alignment horizontal="center" vertical="center"/>
    </xf>
    <xf numFmtId="42" fontId="2" fillId="0" borderId="3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0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0" fillId="8" borderId="44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10" borderId="42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10" fillId="10" borderId="3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27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showGridLines="0" view="pageBreakPreview" zoomScale="90" zoomScaleNormal="100" zoomScaleSheetLayoutView="90" workbookViewId="0">
      <selection sqref="A1:J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9" t="s">
        <v>135</v>
      </c>
      <c r="B1" s="70"/>
      <c r="C1" s="34"/>
      <c r="D1" s="40" t="s">
        <v>136</v>
      </c>
      <c r="E1" s="33"/>
      <c r="F1" s="32" t="s">
        <v>23</v>
      </c>
      <c r="G1" s="26"/>
      <c r="H1" s="31" t="s">
        <v>149</v>
      </c>
      <c r="I1" s="83" t="str">
        <f>+IF(OR(K19="",K22="",K25="",K28="",K31="",K34=""),"",(1-COUNTIF(K19:K36,"No cumple")/(6-COUNTIF(K19:K36,"No aplica"))))</f>
        <v/>
      </c>
      <c r="J1" s="84"/>
      <c r="K1" s="85"/>
      <c r="N1" s="30"/>
    </row>
    <row r="2" spans="1:14" ht="15" customHeight="1" x14ac:dyDescent="0.2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3"/>
      <c r="K2" s="74"/>
    </row>
    <row r="3" spans="1:14" ht="15" customHeight="1" x14ac:dyDescent="0.2">
      <c r="A3" s="75" t="s">
        <v>2</v>
      </c>
      <c r="B3" s="76"/>
      <c r="C3" s="76" t="s">
        <v>3</v>
      </c>
      <c r="D3" s="76"/>
      <c r="E3" s="76"/>
      <c r="F3" s="76"/>
      <c r="G3" s="76"/>
      <c r="H3" s="76"/>
      <c r="I3" s="76" t="s">
        <v>4</v>
      </c>
      <c r="J3" s="79"/>
      <c r="K3" s="80"/>
    </row>
    <row r="4" spans="1:14" ht="20.100000000000001" customHeight="1" x14ac:dyDescent="0.2">
      <c r="A4" s="77" t="str">
        <f>+IFERROR(VLOOKUP(G1,[2]Directorio!$B$2:$Z$1100,2,FALSE),"")</f>
        <v/>
      </c>
      <c r="B4" s="78"/>
      <c r="C4" s="78" t="str">
        <f>+IFERROR(VLOOKUP(G1,[2]Directorio!$B$2:$Z$1100,3,FALSE),"")</f>
        <v/>
      </c>
      <c r="D4" s="78"/>
      <c r="E4" s="78"/>
      <c r="F4" s="78"/>
      <c r="G4" s="78"/>
      <c r="H4" s="78"/>
      <c r="I4" s="78" t="str">
        <f>+IFERROR(VLOOKUP(G1,[2]Directorio!$B$2:$Z$1100,4,FALSE),"")</f>
        <v/>
      </c>
      <c r="J4" s="81"/>
      <c r="K4" s="82"/>
    </row>
    <row r="5" spans="1:14" ht="15" customHeight="1" x14ac:dyDescent="0.2">
      <c r="A5" s="75" t="s">
        <v>6</v>
      </c>
      <c r="B5" s="76"/>
      <c r="C5" s="76"/>
      <c r="D5" s="76"/>
      <c r="E5" s="76" t="s">
        <v>5</v>
      </c>
      <c r="F5" s="76"/>
      <c r="G5" s="76"/>
      <c r="H5" s="76"/>
      <c r="I5" s="76"/>
      <c r="J5" s="79"/>
      <c r="K5" s="80"/>
    </row>
    <row r="6" spans="1:14" ht="15" customHeight="1" x14ac:dyDescent="0.2">
      <c r="A6" s="107" t="str">
        <f>+IFERROR(VLOOKUP(G1,[2]Directorio!$B$2:$Z$1100,5,FALSE),"")</f>
        <v/>
      </c>
      <c r="B6" s="95"/>
      <c r="C6" s="95"/>
      <c r="D6" s="95"/>
      <c r="E6" s="95" t="str">
        <f>+IFERROR(VLOOKUP(G1,[2]Directorio!$B$2:$Z$1100,6,FALSE),"")</f>
        <v/>
      </c>
      <c r="F6" s="95"/>
      <c r="G6" s="95"/>
      <c r="H6" s="95"/>
      <c r="I6" s="95"/>
      <c r="J6" s="97"/>
      <c r="K6" s="111"/>
    </row>
    <row r="7" spans="1:14" ht="15" customHeight="1" x14ac:dyDescent="0.2">
      <c r="A7" s="75" t="s">
        <v>7</v>
      </c>
      <c r="B7" s="76"/>
      <c r="C7" s="76"/>
      <c r="D7" s="76"/>
      <c r="E7" s="76" t="s">
        <v>8</v>
      </c>
      <c r="F7" s="76"/>
      <c r="G7" s="76"/>
      <c r="H7" s="76" t="s">
        <v>9</v>
      </c>
      <c r="I7" s="76"/>
      <c r="J7" s="79"/>
      <c r="K7" s="80"/>
    </row>
    <row r="8" spans="1:14" ht="15" customHeight="1" x14ac:dyDescent="0.2">
      <c r="A8" s="107" t="str">
        <f>+IFERROR(VLOOKUP(G1,[2]Directorio!$B$2:$Z$1100,7,FALSE),"")</f>
        <v/>
      </c>
      <c r="B8" s="95"/>
      <c r="C8" s="95"/>
      <c r="D8" s="95"/>
      <c r="E8" s="95" t="str">
        <f>+IFERROR(VLOOKUP(G1,[2]Directorio!$B$2:$Z$1100,8,FALSE),"")</f>
        <v/>
      </c>
      <c r="F8" s="95"/>
      <c r="G8" s="95"/>
      <c r="H8" s="95" t="str">
        <f>+IFERROR(VLOOKUP(G1,[2]Directorio!$B$2:$Z$1100,9,FALSE),"")</f>
        <v/>
      </c>
      <c r="I8" s="95"/>
      <c r="J8" s="97"/>
      <c r="K8" s="111"/>
    </row>
    <row r="9" spans="1:14" ht="15" customHeight="1" x14ac:dyDescent="0.2">
      <c r="A9" s="75" t="s">
        <v>10</v>
      </c>
      <c r="B9" s="76"/>
      <c r="C9" s="76"/>
      <c r="D9" s="76" t="s">
        <v>11</v>
      </c>
      <c r="E9" s="76"/>
      <c r="F9" s="76"/>
      <c r="G9" s="76" t="s">
        <v>12</v>
      </c>
      <c r="H9" s="76"/>
      <c r="I9" s="76"/>
      <c r="J9" s="79"/>
      <c r="K9" s="80"/>
    </row>
    <row r="10" spans="1:14" ht="30" customHeight="1" thickBot="1" x14ac:dyDescent="0.25">
      <c r="A10" s="112" t="str">
        <f>+IFERROR(VLOOKUP(G1,[2]Directorio!$B$2:$Z$1100,10,FALSE),"")</f>
        <v/>
      </c>
      <c r="B10" s="113"/>
      <c r="C10" s="113"/>
      <c r="D10" s="113" t="str">
        <f>+IFERROR(VLOOKUP(G1,[2]Directorio!$B$2:$Z$1100,11,FALSE),"")</f>
        <v/>
      </c>
      <c r="E10" s="113"/>
      <c r="F10" s="113"/>
      <c r="G10" s="86" t="str">
        <f>+IFERROR(VLOOKUP(G1,[2]Directorio!$B$2:$Z$1100,12,FALSE),"")</f>
        <v/>
      </c>
      <c r="H10" s="86"/>
      <c r="I10" s="86"/>
      <c r="J10" s="87"/>
      <c r="K10" s="88"/>
    </row>
    <row r="11" spans="1:14" ht="15" customHeight="1" x14ac:dyDescent="0.2">
      <c r="A11" s="71" t="s">
        <v>13</v>
      </c>
      <c r="B11" s="72"/>
      <c r="C11" s="72"/>
      <c r="D11" s="72"/>
      <c r="E11" s="72"/>
      <c r="F11" s="72"/>
      <c r="G11" s="72"/>
      <c r="H11" s="72"/>
      <c r="I11" s="72"/>
      <c r="J11" s="73"/>
      <c r="K11" s="74"/>
    </row>
    <row r="12" spans="1:14" ht="15" customHeight="1" x14ac:dyDescent="0.2">
      <c r="A12" s="28" t="s">
        <v>60</v>
      </c>
      <c r="B12" s="76" t="s">
        <v>14</v>
      </c>
      <c r="C12" s="76"/>
      <c r="D12" s="76"/>
      <c r="E12" s="79" t="s">
        <v>15</v>
      </c>
      <c r="F12" s="96"/>
      <c r="G12" s="79" t="s">
        <v>16</v>
      </c>
      <c r="H12" s="96"/>
      <c r="I12" s="79" t="s">
        <v>61</v>
      </c>
      <c r="J12" s="104"/>
      <c r="K12" s="106"/>
    </row>
    <row r="13" spans="1:14" ht="15" customHeight="1" x14ac:dyDescent="0.2">
      <c r="A13" s="27" t="str">
        <f>+IFERROR(VLOOKUP(G1,[2]Directorio!$B$2:$Z$1100,13,FALSE),"")</f>
        <v/>
      </c>
      <c r="B13" s="95" t="str">
        <f>+IFERROR(VLOOKUP(G1,[2]Directorio!$B$2:$Z$1100,14,FALSE),"")</f>
        <v/>
      </c>
      <c r="C13" s="95"/>
      <c r="D13" s="95"/>
      <c r="E13" s="97" t="str">
        <f>+IFERROR(VLOOKUP(G1,[2]Directorio!$B$2:$Z$1100,15,FALSE),"")</f>
        <v/>
      </c>
      <c r="F13" s="98"/>
      <c r="G13" s="97" t="str">
        <f>+IFERROR(VLOOKUP(G1,[2]Directorio!$B$2:$Z$1100,16,FALSE),"")</f>
        <v/>
      </c>
      <c r="H13" s="98"/>
      <c r="I13" s="97" t="str">
        <f>+IFERROR(VLOOKUP(G1,[2]Directorio!$B$2:$Z$1100,17,FALSE),"")</f>
        <v/>
      </c>
      <c r="J13" s="109"/>
      <c r="K13" s="110"/>
    </row>
    <row r="14" spans="1:14" ht="15" customHeight="1" x14ac:dyDescent="0.2">
      <c r="A14" s="103" t="s">
        <v>17</v>
      </c>
      <c r="B14" s="96"/>
      <c r="C14" s="79" t="s">
        <v>18</v>
      </c>
      <c r="D14" s="96"/>
      <c r="E14" s="99" t="s">
        <v>62</v>
      </c>
      <c r="F14" s="100"/>
      <c r="G14" s="76" t="s">
        <v>19</v>
      </c>
      <c r="H14" s="76"/>
      <c r="I14" s="76" t="s">
        <v>20</v>
      </c>
      <c r="J14" s="79"/>
      <c r="K14" s="80"/>
    </row>
    <row r="15" spans="1:14" ht="15" customHeight="1" x14ac:dyDescent="0.2">
      <c r="A15" s="108" t="str">
        <f>+IFERROR(VLOOKUP(G1,[2]Directorio!$B$2:$Z$1100,18,FALSE),"")</f>
        <v/>
      </c>
      <c r="B15" s="98"/>
      <c r="C15" s="97" t="str">
        <f>+IFERROR(VLOOKUP(G1,[2]Directorio!$B$2:$Z$1100,19,FALSE),"")</f>
        <v/>
      </c>
      <c r="D15" s="98"/>
      <c r="E15" s="101" t="str">
        <f>+IFERROR(VLOOKUP(G1,[2]Directorio!$B$2:$Z$1100,20,FALSE),"")</f>
        <v/>
      </c>
      <c r="F15" s="102"/>
      <c r="G15" s="105" t="str">
        <f>+IFERROR(VLOOKUP(G1,[2]Directorio!$B$2:$Z$1100,21,FALSE),"")</f>
        <v/>
      </c>
      <c r="H15" s="105"/>
      <c r="I15" s="105" t="str">
        <f>+IFERROR(VLOOKUP(G1,[2]Directorio!$B$2:$Z$1100,22,FALSE),"")</f>
        <v/>
      </c>
      <c r="J15" s="101"/>
      <c r="K15" s="117"/>
    </row>
    <row r="16" spans="1:14" ht="15" customHeight="1" x14ac:dyDescent="0.2">
      <c r="A16" s="103" t="s">
        <v>21</v>
      </c>
      <c r="B16" s="96"/>
      <c r="C16" s="79" t="s">
        <v>22</v>
      </c>
      <c r="D16" s="104"/>
      <c r="E16" s="104"/>
      <c r="F16" s="104"/>
      <c r="G16" s="96"/>
      <c r="H16" s="79" t="s">
        <v>63</v>
      </c>
      <c r="I16" s="104"/>
      <c r="J16" s="104"/>
      <c r="K16" s="106"/>
    </row>
    <row r="17" spans="1:11" ht="15" customHeight="1" thickBot="1" x14ac:dyDescent="0.25">
      <c r="A17" s="89" t="str">
        <f>+IFERROR(VLOOKUP(G1,[2]Directorio!$B$2:$Z$1100,23,FALSE),"")</f>
        <v/>
      </c>
      <c r="B17" s="90"/>
      <c r="C17" s="91" t="str">
        <f>+IFERROR(VLOOKUP(G1,[2]Directorio!$B$2:$Z$1100,24,FALSE),"")</f>
        <v/>
      </c>
      <c r="D17" s="92"/>
      <c r="E17" s="92"/>
      <c r="F17" s="92"/>
      <c r="G17" s="93"/>
      <c r="H17" s="91" t="str">
        <f>+IFERROR(VLOOKUP(G1,[2]Directorio!$B$2:$Z$1100,25,FALSE),"")</f>
        <v/>
      </c>
      <c r="I17" s="92"/>
      <c r="J17" s="92"/>
      <c r="K17" s="94"/>
    </row>
    <row r="18" spans="1:11" ht="18" customHeight="1" thickBot="1" x14ac:dyDescent="0.25">
      <c r="A18" s="122" t="s">
        <v>147</v>
      </c>
      <c r="B18" s="123"/>
      <c r="C18" s="123"/>
      <c r="D18" s="123"/>
      <c r="E18" s="123"/>
      <c r="F18" s="123"/>
      <c r="G18" s="123"/>
      <c r="H18" s="123"/>
      <c r="I18" s="123"/>
      <c r="J18" s="123"/>
      <c r="K18" s="55" t="s">
        <v>33</v>
      </c>
    </row>
    <row r="19" spans="1:11" ht="30" customHeight="1" x14ac:dyDescent="0.2">
      <c r="A19" s="129" t="s">
        <v>75</v>
      </c>
      <c r="B19" s="130"/>
      <c r="C19" s="130"/>
      <c r="D19" s="130"/>
      <c r="E19" s="130"/>
      <c r="F19" s="130"/>
      <c r="G19" s="130"/>
      <c r="H19" s="130"/>
      <c r="I19" s="130"/>
      <c r="J19" s="131"/>
      <c r="K19" s="124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5" customHeight="1" x14ac:dyDescent="0.2">
      <c r="A20" s="47" t="s">
        <v>124</v>
      </c>
      <c r="B20" s="48" t="s">
        <v>125</v>
      </c>
      <c r="C20" s="48" t="s">
        <v>126</v>
      </c>
      <c r="D20" s="48" t="s">
        <v>127</v>
      </c>
      <c r="E20" s="48" t="s">
        <v>128</v>
      </c>
      <c r="F20" s="48" t="s">
        <v>129</v>
      </c>
      <c r="G20" s="48" t="s">
        <v>130</v>
      </c>
      <c r="H20" s="48" t="s">
        <v>131</v>
      </c>
      <c r="I20" s="48" t="s">
        <v>132</v>
      </c>
      <c r="J20" s="52" t="s">
        <v>133</v>
      </c>
      <c r="K20" s="125"/>
    </row>
    <row r="21" spans="1:11" ht="20.100000000000001" customHeight="1" thickBot="1" x14ac:dyDescent="0.25">
      <c r="A21" s="50" t="str">
        <f>+IF(Entrev.1!H10="Valide todas las variables","",Entrev.1!H10)</f>
        <v/>
      </c>
      <c r="B21" s="53" t="str">
        <f>+IF(Entrev.2!H10="Valide todas las variables","",Entrev.2!H10)</f>
        <v/>
      </c>
      <c r="C21" s="53" t="str">
        <f>+IF(Entrev.3!H10="Valide todas las variables","",Entrev.3!H10)</f>
        <v/>
      </c>
      <c r="D21" s="53" t="str">
        <f>+IF(Entrev.4!H10="Valide todas las variables","",Entrev.4!H10)</f>
        <v/>
      </c>
      <c r="E21" s="53" t="str">
        <f>+IF(Entrev.5!H10="Valide todas las variables","",Entrev.5!H10)</f>
        <v/>
      </c>
      <c r="F21" s="53" t="str">
        <f>+IF(Entrev.6!H10="Valide todas las variables","",Entrev.6!H10)</f>
        <v/>
      </c>
      <c r="G21" s="53" t="str">
        <f>+IF(Entrev.7!H10="Valide todas las variables","",Entrev.7!H10)</f>
        <v/>
      </c>
      <c r="H21" s="53" t="str">
        <f>+IF(Entrev.8!H10="Valide todas las variables","",Entrev.8!H10)</f>
        <v/>
      </c>
      <c r="I21" s="53" t="str">
        <f>+IF(Entrev.9!H10="Valide todas las variables","",Entrev.9!H10)</f>
        <v/>
      </c>
      <c r="J21" s="54" t="str">
        <f>+IF(Entrev.10!H10="Valide todas las variables","",Entrev.10!H10)</f>
        <v/>
      </c>
      <c r="K21" s="126"/>
    </row>
    <row r="22" spans="1:11" ht="30" customHeight="1" x14ac:dyDescent="0.2">
      <c r="A22" s="127" t="s">
        <v>76</v>
      </c>
      <c r="B22" s="128"/>
      <c r="C22" s="128"/>
      <c r="D22" s="128"/>
      <c r="E22" s="128"/>
      <c r="F22" s="128"/>
      <c r="G22" s="128"/>
      <c r="H22" s="128"/>
      <c r="I22" s="128"/>
      <c r="J22" s="132"/>
      <c r="K22" s="124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7" t="s">
        <v>124</v>
      </c>
      <c r="B23" s="48" t="s">
        <v>125</v>
      </c>
      <c r="C23" s="48" t="s">
        <v>126</v>
      </c>
      <c r="D23" s="48" t="s">
        <v>127</v>
      </c>
      <c r="E23" s="48" t="s">
        <v>128</v>
      </c>
      <c r="F23" s="48" t="s">
        <v>129</v>
      </c>
      <c r="G23" s="48" t="s">
        <v>130</v>
      </c>
      <c r="H23" s="48" t="s">
        <v>131</v>
      </c>
      <c r="I23" s="48" t="s">
        <v>132</v>
      </c>
      <c r="J23" s="49" t="s">
        <v>133</v>
      </c>
      <c r="K23" s="125"/>
    </row>
    <row r="24" spans="1:11" ht="20.100000000000001" customHeight="1" thickBot="1" x14ac:dyDescent="0.25">
      <c r="A24" s="50" t="str">
        <f>+IF(Entrev.1!H21="Valide todas las variables","",Entrev.1!H21)</f>
        <v/>
      </c>
      <c r="B24" s="53" t="str">
        <f>+IF(Entrev.2!H21="Valide todas las variables","",Entrev.2!H21)</f>
        <v/>
      </c>
      <c r="C24" s="53" t="str">
        <f>+IF(Entrev.3!H21="Valide todas las variables","",Entrev.3!H21)</f>
        <v/>
      </c>
      <c r="D24" s="53" t="str">
        <f>+IF(Entrev.4!H21="Valide todas las variables","",Entrev.4!H21)</f>
        <v/>
      </c>
      <c r="E24" s="53" t="str">
        <f>+IF(Entrev.5!H21="Valide todas las variables","",Entrev.5!H21)</f>
        <v/>
      </c>
      <c r="F24" s="53" t="str">
        <f>+IF(Entrev.6!H21="Valide todas las variables","",Entrev.6!H21)</f>
        <v/>
      </c>
      <c r="G24" s="53" t="str">
        <f>+IF(Entrev.7!H21="Valide todas las variables","",Entrev.7!H21)</f>
        <v/>
      </c>
      <c r="H24" s="53" t="str">
        <f>+IF(Entrev.8!H21="Valide todas las variables","",Entrev.8!H21)</f>
        <v/>
      </c>
      <c r="I24" s="53" t="str">
        <f>+IF(Entrev.9!H21="Valide todas las variables","",Entrev.9!H21)</f>
        <v/>
      </c>
      <c r="J24" s="54" t="str">
        <f>+IF(Entrev.10!H21="Valide todas las variables","",Entrev.10!H21)</f>
        <v/>
      </c>
      <c r="K24" s="126"/>
    </row>
    <row r="25" spans="1:11" ht="30" customHeight="1" x14ac:dyDescent="0.2">
      <c r="A25" s="127" t="s">
        <v>115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4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7" t="s">
        <v>124</v>
      </c>
      <c r="B26" s="48" t="s">
        <v>125</v>
      </c>
      <c r="C26" s="48" t="s">
        <v>126</v>
      </c>
      <c r="D26" s="48" t="s">
        <v>127</v>
      </c>
      <c r="E26" s="48" t="s">
        <v>128</v>
      </c>
      <c r="F26" s="48" t="s">
        <v>129</v>
      </c>
      <c r="G26" s="48" t="s">
        <v>130</v>
      </c>
      <c r="H26" s="48" t="s">
        <v>131</v>
      </c>
      <c r="I26" s="48" t="s">
        <v>132</v>
      </c>
      <c r="J26" s="49" t="s">
        <v>133</v>
      </c>
      <c r="K26" s="125"/>
    </row>
    <row r="27" spans="1:11" ht="20.100000000000001" customHeight="1" thickBot="1" x14ac:dyDescent="0.25">
      <c r="A27" s="50" t="str">
        <f>+IF(Entrev.1!H33="Valide todas las variables","",Entrev.1!H33)</f>
        <v/>
      </c>
      <c r="B27" s="53" t="str">
        <f>+IF(Entrev.2!H33="Valide todas las variables","",Entrev.2!H33)</f>
        <v/>
      </c>
      <c r="C27" s="53" t="str">
        <f>+IF(Entrev.3!H33="Valide todas las variables","",Entrev.3!H33)</f>
        <v/>
      </c>
      <c r="D27" s="53" t="str">
        <f>+IF(Entrev.4!H33="Valide todas las variables","",Entrev.4!H33)</f>
        <v/>
      </c>
      <c r="E27" s="53" t="str">
        <f>+IF(Entrev.5!H33="Valide todas las variables","",Entrev.5!H33)</f>
        <v/>
      </c>
      <c r="F27" s="53" t="str">
        <f>+IF(Entrev.6!H33="Valide todas las variables","",Entrev.6!H33)</f>
        <v/>
      </c>
      <c r="G27" s="53" t="str">
        <f>+IF(Entrev.7!H33="Valide todas las variables","",Entrev.7!H33)</f>
        <v/>
      </c>
      <c r="H27" s="53" t="str">
        <f>+IF(Entrev.8!H33="Valide todas las variables","",Entrev.8!H33)</f>
        <v/>
      </c>
      <c r="I27" s="53" t="str">
        <f>+IF(Entrev.9!H33="Valide todas las variables","",Entrev.9!H33)</f>
        <v/>
      </c>
      <c r="J27" s="54" t="str">
        <f>+IF(Entrev.10!H33="Valide todas las variables","",Entrev.10!H33)</f>
        <v/>
      </c>
      <c r="K27" s="126"/>
    </row>
    <row r="28" spans="1:11" ht="30" customHeight="1" x14ac:dyDescent="0.2">
      <c r="A28" s="127" t="s">
        <v>78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4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7" t="s">
        <v>124</v>
      </c>
      <c r="B29" s="48" t="s">
        <v>125</v>
      </c>
      <c r="C29" s="48" t="s">
        <v>126</v>
      </c>
      <c r="D29" s="48" t="s">
        <v>127</v>
      </c>
      <c r="E29" s="48" t="s">
        <v>128</v>
      </c>
      <c r="F29" s="48" t="s">
        <v>129</v>
      </c>
      <c r="G29" s="48" t="s">
        <v>130</v>
      </c>
      <c r="H29" s="48" t="s">
        <v>131</v>
      </c>
      <c r="I29" s="48" t="s">
        <v>132</v>
      </c>
      <c r="J29" s="49" t="s">
        <v>133</v>
      </c>
      <c r="K29" s="125"/>
    </row>
    <row r="30" spans="1:11" ht="20.100000000000001" customHeight="1" thickBot="1" x14ac:dyDescent="0.25">
      <c r="A30" s="50" t="str">
        <f>+IF(Entrev.1!H44="Valide todas las variables","",Entrev.1!H44)</f>
        <v/>
      </c>
      <c r="B30" s="53" t="str">
        <f>+IF(Entrev.2!H44="Valide todas las variables","",Entrev.2!H44)</f>
        <v/>
      </c>
      <c r="C30" s="53" t="str">
        <f>+IF(Entrev.3!H44="Valide todas las variables","",Entrev.3!H44)</f>
        <v/>
      </c>
      <c r="D30" s="53" t="str">
        <f>+IF(Entrev.4!H44="Valide todas las variables","",Entrev.4!H44)</f>
        <v/>
      </c>
      <c r="E30" s="53" t="str">
        <f>+IF(Entrev.5!H44="Valide todas las variables","",Entrev.5!H44)</f>
        <v/>
      </c>
      <c r="F30" s="53" t="str">
        <f>+IF(Entrev.6!H44="Valide todas las variables","",Entrev.6!H44)</f>
        <v/>
      </c>
      <c r="G30" s="53" t="str">
        <f>+IF(Entrev.7!H44="Valide todas las variables","",Entrev.7!H44)</f>
        <v/>
      </c>
      <c r="H30" s="53" t="str">
        <f>+IF(Entrev.8!H44="Valide todas las variables","",Entrev.8!H44)</f>
        <v/>
      </c>
      <c r="I30" s="53" t="str">
        <f>+IF(Entrev.9!H44="Valide todas las variables","",Entrev.9!H44)</f>
        <v/>
      </c>
      <c r="J30" s="54" t="str">
        <f>+IF(Entrev.10!H44="Valide todas las variables","",Entrev.10!H44)</f>
        <v/>
      </c>
      <c r="K30" s="126"/>
    </row>
    <row r="31" spans="1:11" ht="30" customHeight="1" x14ac:dyDescent="0.2">
      <c r="A31" s="127" t="s">
        <v>175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4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47" t="s">
        <v>124</v>
      </c>
      <c r="B32" s="48" t="s">
        <v>125</v>
      </c>
      <c r="C32" s="48" t="s">
        <v>126</v>
      </c>
      <c r="D32" s="48" t="s">
        <v>127</v>
      </c>
      <c r="E32" s="48" t="s">
        <v>128</v>
      </c>
      <c r="F32" s="48" t="s">
        <v>129</v>
      </c>
      <c r="G32" s="48" t="s">
        <v>130</v>
      </c>
      <c r="H32" s="48" t="s">
        <v>131</v>
      </c>
      <c r="I32" s="48" t="s">
        <v>132</v>
      </c>
      <c r="J32" s="49" t="s">
        <v>133</v>
      </c>
      <c r="K32" s="125"/>
    </row>
    <row r="33" spans="1:11" ht="20.100000000000001" customHeight="1" thickBot="1" x14ac:dyDescent="0.25">
      <c r="A33" s="50" t="str">
        <f>+IF(Entrev.1!H60="Valide todas las variables","",Entrev.1!H60)</f>
        <v/>
      </c>
      <c r="B33" s="53" t="str">
        <f>+IF(Entrev.2!H60="Valide todas las variables","",Entrev.2!H60)</f>
        <v/>
      </c>
      <c r="C33" s="53" t="str">
        <f>+IF(Entrev.3!H60="Valide todas las variables","",Entrev.3!H60)</f>
        <v/>
      </c>
      <c r="D33" s="53" t="str">
        <f>+IF(Entrev.4!H60="Valide todas las variables","",Entrev.4!H60)</f>
        <v/>
      </c>
      <c r="E33" s="53" t="str">
        <f>+IF(Entrev.5!H60="Valide todas las variables","",Entrev.5!H60)</f>
        <v/>
      </c>
      <c r="F33" s="53" t="str">
        <f>+IF(Entrev.6!H60="Valide todas las variables","",Entrev.6!H60)</f>
        <v/>
      </c>
      <c r="G33" s="53" t="str">
        <f>+IF(Entrev.7!H60="Valide todas las variables","",Entrev.7!H60)</f>
        <v/>
      </c>
      <c r="H33" s="53" t="str">
        <f>+IF(Entrev.8!H60="Valide todas las variables","",Entrev.8!H60)</f>
        <v/>
      </c>
      <c r="I33" s="53" t="str">
        <f>+IF(Entrev.9!H60="Valide todas las variables","",Entrev.9!H60)</f>
        <v/>
      </c>
      <c r="J33" s="54" t="str">
        <f>+IF(Entrev.10!H60="Valide todas las variables","",Entrev.10!H60)</f>
        <v/>
      </c>
      <c r="K33" s="126"/>
    </row>
    <row r="34" spans="1:11" ht="30" customHeight="1" x14ac:dyDescent="0.2">
      <c r="A34" s="127" t="s">
        <v>176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4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47" t="s">
        <v>124</v>
      </c>
      <c r="B35" s="48" t="s">
        <v>125</v>
      </c>
      <c r="C35" s="48" t="s">
        <v>126</v>
      </c>
      <c r="D35" s="48" t="s">
        <v>127</v>
      </c>
      <c r="E35" s="48" t="s">
        <v>128</v>
      </c>
      <c r="F35" s="48" t="s">
        <v>129</v>
      </c>
      <c r="G35" s="48" t="s">
        <v>130</v>
      </c>
      <c r="H35" s="48" t="s">
        <v>131</v>
      </c>
      <c r="I35" s="48" t="s">
        <v>132</v>
      </c>
      <c r="J35" s="49" t="s">
        <v>133</v>
      </c>
      <c r="K35" s="125"/>
    </row>
    <row r="36" spans="1:11" ht="20.100000000000001" customHeight="1" thickBot="1" x14ac:dyDescent="0.25">
      <c r="A36" s="50" t="str">
        <f>+IF(Entrev.1!H63="Valide todas las variables","",Entrev.1!H63)</f>
        <v/>
      </c>
      <c r="B36" s="53" t="str">
        <f>+IF(Entrev.2!H63="Valide todas las variables","",Entrev.2!H63)</f>
        <v/>
      </c>
      <c r="C36" s="53" t="str">
        <f>+IF(Entrev.3!H63="Valide todas las variables","",Entrev.3!H63)</f>
        <v/>
      </c>
      <c r="D36" s="53" t="str">
        <f>+IF(Entrev.4!H63="Valide todas las variables","",Entrev.4!H63)</f>
        <v/>
      </c>
      <c r="E36" s="53" t="str">
        <f>+IF(Entrev.5!H63="Valide todas las variables","",Entrev.5!H63)</f>
        <v/>
      </c>
      <c r="F36" s="53" t="str">
        <f>+IF(Entrev.6!H63="Valide todas las variables","",Entrev.6!H63)</f>
        <v/>
      </c>
      <c r="G36" s="53" t="str">
        <f>+IF(Entrev.7!H63="Valide todas las variables","",Entrev.7!H63)</f>
        <v/>
      </c>
      <c r="H36" s="53" t="str">
        <f>+IF(Entrev.8!H63="Valide todas las variables","",Entrev.8!H63)</f>
        <v/>
      </c>
      <c r="I36" s="53" t="str">
        <f>+IF(Entrev.9!H63="Valide todas las variables","",Entrev.9!H63)</f>
        <v/>
      </c>
      <c r="J36" s="54" t="str">
        <f>+IF(Entrev.10!H63="Valide todas las variables","",Entrev.10!H63)</f>
        <v/>
      </c>
      <c r="K36" s="126"/>
    </row>
    <row r="37" spans="1:11" ht="20.100000000000001" customHeight="1" x14ac:dyDescent="0.2">
      <c r="A37" s="118" t="s">
        <v>134</v>
      </c>
      <c r="B37" s="119"/>
      <c r="C37" s="119"/>
      <c r="D37" s="119"/>
      <c r="E37" s="119"/>
      <c r="F37" s="119"/>
      <c r="G37" s="119"/>
      <c r="H37" s="119"/>
      <c r="I37" s="119"/>
      <c r="J37" s="120"/>
      <c r="K37" s="121"/>
    </row>
    <row r="38" spans="1:11" ht="24.95" customHeight="1" x14ac:dyDescent="0.2">
      <c r="A38" s="21" t="s">
        <v>49</v>
      </c>
      <c r="B38" s="114"/>
      <c r="C38" s="114"/>
      <c r="D38" s="114"/>
      <c r="E38" s="114"/>
      <c r="F38" s="20" t="s">
        <v>50</v>
      </c>
      <c r="G38" s="114"/>
      <c r="H38" s="114"/>
      <c r="I38" s="114"/>
      <c r="J38" s="115"/>
      <c r="K38" s="116"/>
    </row>
    <row r="39" spans="1:11" ht="24.95" customHeight="1" x14ac:dyDescent="0.2">
      <c r="A39" s="21" t="s">
        <v>45</v>
      </c>
      <c r="B39" s="114"/>
      <c r="C39" s="114"/>
      <c r="D39" s="114"/>
      <c r="E39" s="114"/>
      <c r="F39" s="20" t="s">
        <v>45</v>
      </c>
      <c r="G39" s="114"/>
      <c r="H39" s="114"/>
      <c r="I39" s="114"/>
      <c r="J39" s="115"/>
      <c r="K39" s="116"/>
    </row>
    <row r="40" spans="1:11" ht="24.95" customHeight="1" x14ac:dyDescent="0.2">
      <c r="A40" s="21" t="s">
        <v>48</v>
      </c>
      <c r="B40" s="114"/>
      <c r="C40" s="114"/>
      <c r="D40" s="114"/>
      <c r="E40" s="114"/>
      <c r="F40" s="20" t="s">
        <v>48</v>
      </c>
      <c r="G40" s="114"/>
      <c r="H40" s="114"/>
      <c r="I40" s="114"/>
      <c r="J40" s="115"/>
      <c r="K40" s="116"/>
    </row>
    <row r="41" spans="1:11" ht="24.95" customHeight="1" x14ac:dyDescent="0.2">
      <c r="A41" s="21" t="s">
        <v>47</v>
      </c>
      <c r="B41" s="114"/>
      <c r="C41" s="114"/>
      <c r="D41" s="114"/>
      <c r="E41" s="114"/>
      <c r="F41" s="20" t="s">
        <v>47</v>
      </c>
      <c r="G41" s="114"/>
      <c r="H41" s="114"/>
      <c r="I41" s="114"/>
      <c r="J41" s="115"/>
      <c r="K41" s="116"/>
    </row>
    <row r="42" spans="1:11" ht="39.950000000000003" customHeight="1" x14ac:dyDescent="0.2">
      <c r="A42" s="21" t="s">
        <v>46</v>
      </c>
      <c r="B42" s="114"/>
      <c r="C42" s="114"/>
      <c r="D42" s="114"/>
      <c r="E42" s="114"/>
      <c r="F42" s="20" t="s">
        <v>46</v>
      </c>
      <c r="G42" s="114"/>
      <c r="H42" s="114"/>
      <c r="I42" s="114"/>
      <c r="J42" s="115"/>
      <c r="K42" s="116"/>
    </row>
    <row r="43" spans="1:11" ht="5.0999999999999996" customHeight="1" x14ac:dyDescent="0.2">
      <c r="A43" s="75"/>
      <c r="B43" s="76"/>
      <c r="C43" s="76"/>
      <c r="D43" s="76"/>
      <c r="E43" s="76"/>
      <c r="F43" s="76"/>
      <c r="G43" s="76"/>
      <c r="H43" s="76"/>
      <c r="I43" s="76"/>
      <c r="J43" s="79"/>
      <c r="K43" s="80"/>
    </row>
    <row r="44" spans="1:11" ht="24.95" customHeight="1" x14ac:dyDescent="0.2">
      <c r="A44" s="21" t="s">
        <v>51</v>
      </c>
      <c r="B44" s="114"/>
      <c r="C44" s="114"/>
      <c r="D44" s="114"/>
      <c r="E44" s="114"/>
      <c r="F44" s="20" t="s">
        <v>52</v>
      </c>
      <c r="G44" s="114"/>
      <c r="H44" s="114"/>
      <c r="I44" s="114"/>
      <c r="J44" s="115"/>
      <c r="K44" s="116"/>
    </row>
    <row r="45" spans="1:11" ht="24.95" customHeight="1" x14ac:dyDescent="0.2">
      <c r="A45" s="21" t="s">
        <v>45</v>
      </c>
      <c r="B45" s="114"/>
      <c r="C45" s="114"/>
      <c r="D45" s="114"/>
      <c r="E45" s="114"/>
      <c r="F45" s="20" t="s">
        <v>45</v>
      </c>
      <c r="G45" s="114"/>
      <c r="H45" s="114"/>
      <c r="I45" s="114"/>
      <c r="J45" s="115"/>
      <c r="K45" s="116"/>
    </row>
    <row r="46" spans="1:11" ht="24.95" customHeight="1" x14ac:dyDescent="0.2">
      <c r="A46" s="21" t="s">
        <v>48</v>
      </c>
      <c r="B46" s="114"/>
      <c r="C46" s="114"/>
      <c r="D46" s="114"/>
      <c r="E46" s="114"/>
      <c r="F46" s="20" t="s">
        <v>48</v>
      </c>
      <c r="G46" s="114"/>
      <c r="H46" s="114"/>
      <c r="I46" s="114"/>
      <c r="J46" s="115"/>
      <c r="K46" s="116"/>
    </row>
    <row r="47" spans="1:11" ht="24.95" customHeight="1" x14ac:dyDescent="0.2">
      <c r="A47" s="21" t="s">
        <v>47</v>
      </c>
      <c r="B47" s="114"/>
      <c r="C47" s="114"/>
      <c r="D47" s="114"/>
      <c r="E47" s="114"/>
      <c r="F47" s="20" t="s">
        <v>47</v>
      </c>
      <c r="G47" s="114"/>
      <c r="H47" s="114"/>
      <c r="I47" s="114"/>
      <c r="J47" s="115"/>
      <c r="K47" s="116"/>
    </row>
    <row r="48" spans="1:11" ht="39.950000000000003" customHeight="1" x14ac:dyDescent="0.2">
      <c r="A48" s="21" t="s">
        <v>46</v>
      </c>
      <c r="B48" s="114"/>
      <c r="C48" s="114"/>
      <c r="D48" s="114"/>
      <c r="E48" s="114"/>
      <c r="F48" s="20" t="s">
        <v>46</v>
      </c>
      <c r="G48" s="114"/>
      <c r="H48" s="114"/>
      <c r="I48" s="114"/>
      <c r="J48" s="115"/>
      <c r="K48" s="116"/>
    </row>
  </sheetData>
  <sheetProtection algorithmName="SHA-512" hashValue="FFCxxaoaT9O2Ew2v+ikTVSUEESVQrWKhZr0bU0RrzzC464AXgk2fogWYou9E4ddQ88JGHR4UfDef1wMj9WatwA==" saltValue="alOAImfPSRbsark2EZqtgQ==" spinCount="100000" sheet="1" formatRows="0"/>
  <mergeCells count="85">
    <mergeCell ref="K31:K33"/>
    <mergeCell ref="B39:E39"/>
    <mergeCell ref="B40:E40"/>
    <mergeCell ref="G40:K40"/>
    <mergeCell ref="G39:K39"/>
    <mergeCell ref="K19:K21"/>
    <mergeCell ref="K22:K24"/>
    <mergeCell ref="K25:K27"/>
    <mergeCell ref="K28:K30"/>
    <mergeCell ref="B48:E48"/>
    <mergeCell ref="G48:K48"/>
    <mergeCell ref="B41:E41"/>
    <mergeCell ref="G41:K41"/>
    <mergeCell ref="B42:E42"/>
    <mergeCell ref="G42:K42"/>
    <mergeCell ref="A43:K43"/>
    <mergeCell ref="B44:E44"/>
    <mergeCell ref="G44:K44"/>
    <mergeCell ref="B45:E45"/>
    <mergeCell ref="G45:K45"/>
    <mergeCell ref="B46:E46"/>
    <mergeCell ref="G46:K46"/>
    <mergeCell ref="B47:E47"/>
    <mergeCell ref="G47:K47"/>
    <mergeCell ref="I15:K15"/>
    <mergeCell ref="G14:H14"/>
    <mergeCell ref="A37:K37"/>
    <mergeCell ref="B38:E38"/>
    <mergeCell ref="G38:K38"/>
    <mergeCell ref="A18:J18"/>
    <mergeCell ref="K34:K36"/>
    <mergeCell ref="A31:J31"/>
    <mergeCell ref="A34:J34"/>
    <mergeCell ref="A19:J19"/>
    <mergeCell ref="A22:J22"/>
    <mergeCell ref="A25:J25"/>
    <mergeCell ref="A28:J28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273" priority="26" operator="equal">
      <formula>"No aplica"</formula>
    </cfRule>
    <cfRule type="containsText" dxfId="272" priority="27" operator="containsText" text="No cumple">
      <formula>NOT(ISERROR(SEARCH("No cumple",A21)))</formula>
    </cfRule>
    <cfRule type="containsText" dxfId="271" priority="28" operator="containsText" text="Cumple">
      <formula>NOT(ISERROR(SEARCH("Cumple",A21)))</formula>
    </cfRule>
  </conditionalFormatting>
  <conditionalFormatting sqref="A24:J24">
    <cfRule type="cellIs" dxfId="270" priority="23" operator="equal">
      <formula>"No aplica"</formula>
    </cfRule>
    <cfRule type="containsText" dxfId="269" priority="24" operator="containsText" text="No cumple">
      <formula>NOT(ISERROR(SEARCH("No cumple",A24)))</formula>
    </cfRule>
    <cfRule type="containsText" dxfId="268" priority="25" operator="containsText" text="Cumple">
      <formula>NOT(ISERROR(SEARCH("Cumple",A24)))</formula>
    </cfRule>
  </conditionalFormatting>
  <conditionalFormatting sqref="A27:J27">
    <cfRule type="cellIs" dxfId="267" priority="20" operator="equal">
      <formula>"No aplica"</formula>
    </cfRule>
    <cfRule type="containsText" dxfId="266" priority="21" operator="containsText" text="No cumple">
      <formula>NOT(ISERROR(SEARCH("No cumple",A27)))</formula>
    </cfRule>
    <cfRule type="containsText" dxfId="265" priority="22" operator="containsText" text="Cumple">
      <formula>NOT(ISERROR(SEARCH("Cumple",A27)))</formula>
    </cfRule>
  </conditionalFormatting>
  <conditionalFormatting sqref="A30:J30">
    <cfRule type="cellIs" dxfId="264" priority="17" operator="equal">
      <formula>"No aplica"</formula>
    </cfRule>
    <cfRule type="containsText" dxfId="263" priority="18" operator="containsText" text="No cumple">
      <formula>NOT(ISERROR(SEARCH("No cumple",A30)))</formula>
    </cfRule>
    <cfRule type="containsText" dxfId="262" priority="19" operator="containsText" text="Cumple">
      <formula>NOT(ISERROR(SEARCH("Cumple",A30)))</formula>
    </cfRule>
  </conditionalFormatting>
  <conditionalFormatting sqref="A33:J33">
    <cfRule type="cellIs" dxfId="261" priority="14" operator="equal">
      <formula>"No aplica"</formula>
    </cfRule>
    <cfRule type="containsText" dxfId="260" priority="15" operator="containsText" text="No cumple">
      <formula>NOT(ISERROR(SEARCH("No cumple",A33)))</formula>
    </cfRule>
    <cfRule type="containsText" dxfId="259" priority="16" operator="containsText" text="Cumple">
      <formula>NOT(ISERROR(SEARCH("Cumple",A33)))</formula>
    </cfRule>
  </conditionalFormatting>
  <conditionalFormatting sqref="A36:J36">
    <cfRule type="cellIs" dxfId="258" priority="5" operator="equal">
      <formula>"No aplica"</formula>
    </cfRule>
    <cfRule type="containsText" dxfId="257" priority="6" operator="containsText" text="No cumple">
      <formula>NOT(ISERROR(SEARCH("No cumple",A36)))</formula>
    </cfRule>
    <cfRule type="containsText" dxfId="256" priority="7" operator="containsText" text="Cumple">
      <formula>NOT(ISERROR(SEARCH("Cumple",A36)))</formula>
    </cfRule>
  </conditionalFormatting>
  <conditionalFormatting sqref="A4:K4 A6:K6 A8:K8 A10:K10 A13:B13 E13 G13 I13:J13 A15 C15 E15 G15:K15 A17 C17 H17">
    <cfRule type="containsBlanks" dxfId="255" priority="344">
      <formula>LEN(TRIM(A4))=0</formula>
    </cfRule>
  </conditionalFormatting>
  <conditionalFormatting sqref="C1:E1">
    <cfRule type="containsBlanks" dxfId="254" priority="289">
      <formula>LEN(TRIM(C1))=0</formula>
    </cfRule>
  </conditionalFormatting>
  <conditionalFormatting sqref="G1">
    <cfRule type="containsBlanks" dxfId="253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252" priority="283" operator="lessThan">
      <formula>0.7</formula>
    </cfRule>
    <cfRule type="cellIs" dxfId="251" priority="284" operator="lessThan">
      <formula>0.8</formula>
    </cfRule>
    <cfRule type="cellIs" dxfId="250" priority="285" operator="lessThan">
      <formula>0.9</formula>
    </cfRule>
    <cfRule type="cellIs" dxfId="249" priority="286" operator="lessThan">
      <formula>1</formula>
    </cfRule>
    <cfRule type="cellIs" dxfId="248" priority="287" operator="equal">
      <formula>1</formula>
    </cfRule>
  </conditionalFormatting>
  <conditionalFormatting sqref="K19">
    <cfRule type="containsText" dxfId="247" priority="46" operator="containsText" text="No cumple">
      <formula>NOT(ISERROR(SEARCH("No cumple",K19)))</formula>
    </cfRule>
    <cfRule type="containsText" dxfId="246" priority="47" operator="containsText" text="Cumple">
      <formula>NOT(ISERROR(SEARCH("Cumple",K19)))</formula>
    </cfRule>
  </conditionalFormatting>
  <conditionalFormatting sqref="K19:K36">
    <cfRule type="cellIs" dxfId="245" priority="1" operator="equal">
      <formula>"No aplica"</formula>
    </cfRule>
  </conditionalFormatting>
  <conditionalFormatting sqref="K22">
    <cfRule type="containsText" dxfId="244" priority="44" operator="containsText" text="No cumple">
      <formula>NOT(ISERROR(SEARCH("No cumple",K22)))</formula>
    </cfRule>
    <cfRule type="containsText" dxfId="243" priority="45" operator="containsText" text="Cumple">
      <formula>NOT(ISERROR(SEARCH("Cumple",K22)))</formula>
    </cfRule>
  </conditionalFormatting>
  <conditionalFormatting sqref="K25">
    <cfRule type="containsText" dxfId="242" priority="42" operator="containsText" text="No cumple">
      <formula>NOT(ISERROR(SEARCH("No cumple",K25)))</formula>
    </cfRule>
    <cfRule type="containsText" dxfId="241" priority="43" operator="containsText" text="Cumple">
      <formula>NOT(ISERROR(SEARCH("Cumple",K25)))</formula>
    </cfRule>
  </conditionalFormatting>
  <conditionalFormatting sqref="K28">
    <cfRule type="containsText" dxfId="240" priority="40" operator="containsText" text="No cumple">
      <formula>NOT(ISERROR(SEARCH("No cumple",K28)))</formula>
    </cfRule>
    <cfRule type="containsText" dxfId="239" priority="41" operator="containsText" text="Cumple">
      <formula>NOT(ISERROR(SEARCH("Cumple",K28)))</formula>
    </cfRule>
  </conditionalFormatting>
  <conditionalFormatting sqref="K31">
    <cfRule type="containsText" dxfId="238" priority="38" operator="containsText" text="No cumple">
      <formula>NOT(ISERROR(SEARCH("No cumple",K31)))</formula>
    </cfRule>
    <cfRule type="containsText" dxfId="237" priority="39" operator="containsText" text="Cumple">
      <formula>NOT(ISERROR(SEARCH("Cumple",K31)))</formula>
    </cfRule>
  </conditionalFormatting>
  <conditionalFormatting sqref="K34">
    <cfRule type="containsText" dxfId="236" priority="32" operator="containsText" text="No cumple">
      <formula>NOT(ISERROR(SEARCH("No cumple",K34)))</formula>
    </cfRule>
    <cfRule type="containsText" dxfId="235" priority="33" operator="containsText" text="Cumple">
      <formula>NOT(ISERROR(SEARCH("Cumple",K34)))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1" manualBreakCount="1">
    <brk id="30" max="1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D883-FB42-4AC8-B730-8E7A1ABAE79F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50" priority="21">
      <formula>LEN(TRIM(C2))=0</formula>
    </cfRule>
  </conditionalFormatting>
  <conditionalFormatting sqref="C6:C8">
    <cfRule type="containsBlanks" dxfId="49" priority="1">
      <formula>LEN(TRIM(C6))=0</formula>
    </cfRule>
  </conditionalFormatting>
  <conditionalFormatting sqref="E4:E5">
    <cfRule type="containsBlanks" dxfId="48" priority="16">
      <formula>LEN(TRIM(E4))=0</formula>
    </cfRule>
  </conditionalFormatting>
  <conditionalFormatting sqref="G2">
    <cfRule type="containsBlanks" dxfId="47" priority="18">
      <formula>LEN(TRIM(G2))=0</formula>
    </cfRule>
  </conditionalFormatting>
  <conditionalFormatting sqref="H3">
    <cfRule type="containsBlanks" dxfId="46" priority="19">
      <formula>LEN(TRIM(H3))=0</formula>
    </cfRule>
  </conditionalFormatting>
  <conditionalFormatting sqref="H6:H7">
    <cfRule type="containsBlanks" dxfId="45" priority="17">
      <formula>LEN(TRIM(H6))=0</formula>
    </cfRule>
  </conditionalFormatting>
  <conditionalFormatting sqref="H10">
    <cfRule type="containsText" dxfId="44" priority="22" operator="containsText" text="No cumple">
      <formula>NOT(ISERROR(SEARCH("No cumple",H10)))</formula>
    </cfRule>
    <cfRule type="containsText" dxfId="43" priority="23" operator="containsText" text="Cumple">
      <formula>NOT(ISERROR(SEARCH("Cumple",H10)))</formula>
    </cfRule>
  </conditionalFormatting>
  <conditionalFormatting sqref="H21">
    <cfRule type="containsText" dxfId="42" priority="10" operator="containsText" text="No cumple">
      <formula>NOT(ISERROR(SEARCH("No cumple",H21)))</formula>
    </cfRule>
    <cfRule type="containsText" dxfId="41" priority="11" operator="containsText" text="Cumple">
      <formula>NOT(ISERROR(SEARCH("Cumple",H21)))</formula>
    </cfRule>
  </conditionalFormatting>
  <conditionalFormatting sqref="H33">
    <cfRule type="containsText" dxfId="40" priority="8" operator="containsText" text="No cumple">
      <formula>NOT(ISERROR(SEARCH("No cumple",H33)))</formula>
    </cfRule>
    <cfRule type="containsText" dxfId="39" priority="9" operator="containsText" text="Cumple">
      <formula>NOT(ISERROR(SEARCH("Cumple",H33)))</formula>
    </cfRule>
  </conditionalFormatting>
  <conditionalFormatting sqref="H44">
    <cfRule type="containsText" dxfId="38" priority="6" operator="containsText" text="No cumple">
      <formula>NOT(ISERROR(SEARCH("No cumple",H44)))</formula>
    </cfRule>
    <cfRule type="containsText" dxfId="37" priority="7" operator="containsText" text="Cumple">
      <formula>NOT(ISERROR(SEARCH("Cumple",H44)))</formula>
    </cfRule>
  </conditionalFormatting>
  <conditionalFormatting sqref="H60">
    <cfRule type="containsText" dxfId="36" priority="4" operator="containsText" text="No cumple">
      <formula>NOT(ISERROR(SEARCH("No cumple",H60)))</formula>
    </cfRule>
    <cfRule type="containsText" dxfId="35" priority="5" operator="containsText" text="Cumple">
      <formula>NOT(ISERROR(SEARCH("Cumple",H60)))</formula>
    </cfRule>
  </conditionalFormatting>
  <conditionalFormatting sqref="H63">
    <cfRule type="containsText" dxfId="34" priority="2" operator="containsText" text="No cumple">
      <formula>NOT(ISERROR(SEARCH("No cumple",H63)))</formula>
    </cfRule>
    <cfRule type="containsText" dxfId="33" priority="3" operator="containsText" text="Cumple">
      <formula>NOT(ISERROR(SEARCH("Cumple",H63)))</formula>
    </cfRule>
  </conditionalFormatting>
  <conditionalFormatting sqref="J2">
    <cfRule type="containsBlanks" dxfId="32" priority="20">
      <formula>LEN(TRIM(J2))=0</formula>
    </cfRule>
  </conditionalFormatting>
  <conditionalFormatting sqref="J12:J20">
    <cfRule type="containsBlanks" dxfId="31" priority="15">
      <formula>LEN(TRIM(J12))=0</formula>
    </cfRule>
  </conditionalFormatting>
  <conditionalFormatting sqref="J35:J43">
    <cfRule type="containsBlanks" dxfId="30" priority="14">
      <formula>LEN(TRIM(J35))=0</formula>
    </cfRule>
  </conditionalFormatting>
  <conditionalFormatting sqref="J55:J59">
    <cfRule type="containsBlanks" dxfId="29" priority="13">
      <formula>LEN(TRIM(J55))=0</formula>
    </cfRule>
  </conditionalFormatting>
  <conditionalFormatting sqref="J62">
    <cfRule type="containsBlanks" dxfId="28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DA8C8EB-2712-445C-8CB4-82584F030B2C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0FDFBECD-338A-4FFA-A981-33847557B16E}">
          <x14:formula1>
            <xm:f>Tablas!$H$2:$H$6</xm:f>
          </x14:formula1>
          <xm:sqref>C3:E3</xm:sqref>
        </x14:dataValidation>
        <x14:dataValidation type="list" allowBlank="1" showInputMessage="1" showErrorMessage="1" xr:uid="{3D555E7E-8E75-434B-990C-68AF06A1884B}">
          <x14:formula1>
            <xm:f>Tablas!$L$2:$L$9</xm:f>
          </x14:formula1>
          <xm:sqref>C7:E7</xm:sqref>
        </x14:dataValidation>
        <x14:dataValidation type="list" allowBlank="1" showInputMessage="1" showErrorMessage="1" xr:uid="{F153A6E8-4D63-43D3-96AB-45A09BD772BF}">
          <x14:formula1>
            <xm:f>Tablas!$K$2:$K$3</xm:f>
          </x14:formula1>
          <xm:sqref>H6:J6</xm:sqref>
        </x14:dataValidation>
        <x14:dataValidation type="list" allowBlank="1" showInputMessage="1" showErrorMessage="1" xr:uid="{9BD50B6C-2F0A-4D37-96E7-1A69966E76CC}">
          <x14:formula1>
            <xm:f>Tablas!$J$2:$J$7</xm:f>
          </x14:formula1>
          <xm:sqref>C6:E6</xm:sqref>
        </x14:dataValidation>
        <x14:dataValidation type="list" allowBlank="1" showInputMessage="1" showErrorMessage="1" xr:uid="{FC9D43CA-3C90-49A1-A376-D57BFAA8DAFC}">
          <x14:formula1>
            <xm:f>Tablas!$I$2:$I$5</xm:f>
          </x14:formula1>
          <xm:sqref>E4:J4</xm:sqref>
        </x14:dataValidation>
        <x14:dataValidation type="list" allowBlank="1" showInputMessage="1" showErrorMessage="1" xr:uid="{FFC3F763-2795-4487-84D8-741AA0752D98}">
          <x14:formula1>
            <xm:f>Tablas!$G$2:$G$3</xm:f>
          </x14:formula1>
          <xm:sqref>J2</xm:sqref>
        </x14:dataValidation>
        <x14:dataValidation type="list" allowBlank="1" showInputMessage="1" showErrorMessage="1" xr:uid="{EB58E94E-7F27-4976-8DAF-CB1AA5224D5C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D986-1A30-41F6-89F1-8FEE8C895BD7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27" priority="21">
      <formula>LEN(TRIM(C2))=0</formula>
    </cfRule>
  </conditionalFormatting>
  <conditionalFormatting sqref="C6:C8">
    <cfRule type="containsBlanks" dxfId="26" priority="1">
      <formula>LEN(TRIM(C6))=0</formula>
    </cfRule>
  </conditionalFormatting>
  <conditionalFormatting sqref="E4:E5">
    <cfRule type="containsBlanks" dxfId="25" priority="16">
      <formula>LEN(TRIM(E4))=0</formula>
    </cfRule>
  </conditionalFormatting>
  <conditionalFormatting sqref="G2">
    <cfRule type="containsBlanks" dxfId="24" priority="18">
      <formula>LEN(TRIM(G2))=0</formula>
    </cfRule>
  </conditionalFormatting>
  <conditionalFormatting sqref="H3">
    <cfRule type="containsBlanks" dxfId="23" priority="19">
      <formula>LEN(TRIM(H3))=0</formula>
    </cfRule>
  </conditionalFormatting>
  <conditionalFormatting sqref="H6:H7">
    <cfRule type="containsBlanks" dxfId="22" priority="17">
      <formula>LEN(TRIM(H6))=0</formula>
    </cfRule>
  </conditionalFormatting>
  <conditionalFormatting sqref="H10">
    <cfRule type="containsText" dxfId="21" priority="22" operator="containsText" text="No cumple">
      <formula>NOT(ISERROR(SEARCH("No cumple",H10)))</formula>
    </cfRule>
    <cfRule type="containsText" dxfId="20" priority="23" operator="containsText" text="Cumple">
      <formula>NOT(ISERROR(SEARCH("Cumple",H10)))</formula>
    </cfRule>
  </conditionalFormatting>
  <conditionalFormatting sqref="H21">
    <cfRule type="containsText" dxfId="19" priority="10" operator="containsText" text="No cumple">
      <formula>NOT(ISERROR(SEARCH("No cumple",H21)))</formula>
    </cfRule>
    <cfRule type="containsText" dxfId="18" priority="11" operator="containsText" text="Cumple">
      <formula>NOT(ISERROR(SEARCH("Cumple",H21)))</formula>
    </cfRule>
  </conditionalFormatting>
  <conditionalFormatting sqref="H33">
    <cfRule type="containsText" dxfId="17" priority="8" operator="containsText" text="No cumple">
      <formula>NOT(ISERROR(SEARCH("No cumple",H33)))</formula>
    </cfRule>
    <cfRule type="containsText" dxfId="16" priority="9" operator="containsText" text="Cumple">
      <formula>NOT(ISERROR(SEARCH("Cumple",H33)))</formula>
    </cfRule>
  </conditionalFormatting>
  <conditionalFormatting sqref="H44">
    <cfRule type="containsText" dxfId="15" priority="6" operator="containsText" text="No cumple">
      <formula>NOT(ISERROR(SEARCH("No cumple",H44)))</formula>
    </cfRule>
    <cfRule type="containsText" dxfId="14" priority="7" operator="containsText" text="Cumple">
      <formula>NOT(ISERROR(SEARCH("Cumple",H44)))</formula>
    </cfRule>
  </conditionalFormatting>
  <conditionalFormatting sqref="H60">
    <cfRule type="containsText" dxfId="13" priority="4" operator="containsText" text="No cumple">
      <formula>NOT(ISERROR(SEARCH("No cumple",H60)))</formula>
    </cfRule>
    <cfRule type="containsText" dxfId="12" priority="5" operator="containsText" text="Cumple">
      <formula>NOT(ISERROR(SEARCH("Cumple",H60)))</formula>
    </cfRule>
  </conditionalFormatting>
  <conditionalFormatting sqref="H63">
    <cfRule type="containsText" dxfId="11" priority="2" operator="containsText" text="No cumple">
      <formula>NOT(ISERROR(SEARCH("No cumple",H63)))</formula>
    </cfRule>
    <cfRule type="containsText" dxfId="10" priority="3" operator="containsText" text="Cumple">
      <formula>NOT(ISERROR(SEARCH("Cumple",H63)))</formula>
    </cfRule>
  </conditionalFormatting>
  <conditionalFormatting sqref="J2">
    <cfRule type="containsBlanks" dxfId="9" priority="20">
      <formula>LEN(TRIM(J2))=0</formula>
    </cfRule>
  </conditionalFormatting>
  <conditionalFormatting sqref="J12:J20">
    <cfRule type="containsBlanks" dxfId="8" priority="15">
      <formula>LEN(TRIM(J12))=0</formula>
    </cfRule>
  </conditionalFormatting>
  <conditionalFormatting sqref="J35:J43">
    <cfRule type="containsBlanks" dxfId="7" priority="14">
      <formula>LEN(TRIM(J35))=0</formula>
    </cfRule>
  </conditionalFormatting>
  <conditionalFormatting sqref="J55:J59">
    <cfRule type="containsBlanks" dxfId="6" priority="13">
      <formula>LEN(TRIM(J55))=0</formula>
    </cfRule>
  </conditionalFormatting>
  <conditionalFormatting sqref="J62">
    <cfRule type="containsBlanks" dxfId="5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69D069E-8FF7-47CF-A29A-8ECEB3B2F1A5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55122B7C-4259-4EC4-A91F-2A4BBC4961B1}">
          <x14:formula1>
            <xm:f>Tablas!$H$2:$H$6</xm:f>
          </x14:formula1>
          <xm:sqref>C3:E3</xm:sqref>
        </x14:dataValidation>
        <x14:dataValidation type="list" allowBlank="1" showInputMessage="1" showErrorMessage="1" xr:uid="{0A832016-3DC1-4CF5-A3E6-31C9A46A2BDF}">
          <x14:formula1>
            <xm:f>Tablas!$L$2:$L$9</xm:f>
          </x14:formula1>
          <xm:sqref>C7:E7</xm:sqref>
        </x14:dataValidation>
        <x14:dataValidation type="list" allowBlank="1" showInputMessage="1" showErrorMessage="1" xr:uid="{976F1573-0EB9-490D-A2C7-0F586411D2AC}">
          <x14:formula1>
            <xm:f>Tablas!$K$2:$K$3</xm:f>
          </x14:formula1>
          <xm:sqref>H6:J6</xm:sqref>
        </x14:dataValidation>
        <x14:dataValidation type="list" allowBlank="1" showInputMessage="1" showErrorMessage="1" xr:uid="{3C9F5128-2221-4148-B866-D9042017BF18}">
          <x14:formula1>
            <xm:f>Tablas!$J$2:$J$7</xm:f>
          </x14:formula1>
          <xm:sqref>C6:E6</xm:sqref>
        </x14:dataValidation>
        <x14:dataValidation type="list" allowBlank="1" showInputMessage="1" showErrorMessage="1" xr:uid="{0C5E16FF-26FF-472E-9002-378E7B36D8ED}">
          <x14:formula1>
            <xm:f>Tablas!$I$2:$I$5</xm:f>
          </x14:formula1>
          <xm:sqref>E4:J4</xm:sqref>
        </x14:dataValidation>
        <x14:dataValidation type="list" allowBlank="1" showInputMessage="1" showErrorMessage="1" xr:uid="{CD697EA3-EB84-45F5-AE16-1BCDEE40324B}">
          <x14:formula1>
            <xm:f>Tablas!$G$2:$G$3</xm:f>
          </x14:formula1>
          <xm:sqref>J2</xm:sqref>
        </x14:dataValidation>
        <x14:dataValidation type="list" allowBlank="1" showInputMessage="1" showErrorMessage="1" xr:uid="{3FA77713-2898-4B5B-9C31-1F80F7914690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3" sqref="JL3:JM3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93"/>
      <c r="B1" s="202" t="s">
        <v>174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  <c r="IW1" s="203"/>
      <c r="IX1" s="203"/>
      <c r="IY1" s="203"/>
      <c r="IZ1" s="203"/>
      <c r="JA1" s="203"/>
      <c r="JB1" s="203"/>
      <c r="JC1" s="203"/>
      <c r="JD1" s="203"/>
      <c r="JE1" s="203"/>
      <c r="JF1" s="203"/>
      <c r="JG1" s="203"/>
      <c r="JH1" s="203"/>
      <c r="JI1" s="203"/>
      <c r="JJ1" s="203"/>
      <c r="JK1" s="204"/>
      <c r="JL1" s="57" t="s">
        <v>205</v>
      </c>
      <c r="JM1" s="58">
        <v>45433</v>
      </c>
    </row>
    <row r="2" spans="1:274" ht="30" customHeight="1" x14ac:dyDescent="0.25">
      <c r="A2" s="194"/>
      <c r="B2" s="205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  <c r="IW2" s="206"/>
      <c r="IX2" s="206"/>
      <c r="IY2" s="206"/>
      <c r="IZ2" s="206"/>
      <c r="JA2" s="206"/>
      <c r="JB2" s="206"/>
      <c r="JC2" s="206"/>
      <c r="JD2" s="206"/>
      <c r="JE2" s="206"/>
      <c r="JF2" s="206"/>
      <c r="JG2" s="206"/>
      <c r="JH2" s="206"/>
      <c r="JI2" s="206"/>
      <c r="JJ2" s="206"/>
      <c r="JK2" s="207"/>
      <c r="JL2" s="59" t="s">
        <v>148</v>
      </c>
      <c r="JM2" s="24" t="s">
        <v>59</v>
      </c>
    </row>
    <row r="3" spans="1:274" ht="30" customHeight="1" thickBot="1" x14ac:dyDescent="0.3">
      <c r="A3" s="195"/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  <c r="IW3" s="209"/>
      <c r="IX3" s="209"/>
      <c r="IY3" s="209"/>
      <c r="IZ3" s="209"/>
      <c r="JA3" s="209"/>
      <c r="JB3" s="209"/>
      <c r="JC3" s="209"/>
      <c r="JD3" s="209"/>
      <c r="JE3" s="209"/>
      <c r="JF3" s="209"/>
      <c r="JG3" s="209"/>
      <c r="JH3" s="209"/>
      <c r="JI3" s="209"/>
      <c r="JJ3" s="209"/>
      <c r="JK3" s="210"/>
      <c r="JL3" s="196" t="s">
        <v>58</v>
      </c>
      <c r="JM3" s="197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</row>
    <row r="8" spans="1:274" ht="15" customHeight="1" x14ac:dyDescent="0.25">
      <c r="D8" s="198" t="s">
        <v>1</v>
      </c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25"/>
      <c r="P8" s="198" t="s">
        <v>13</v>
      </c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67" t="s">
        <v>53</v>
      </c>
      <c r="AG8" s="36" t="s">
        <v>53</v>
      </c>
      <c r="AH8" s="67" t="s">
        <v>53</v>
      </c>
      <c r="AI8" s="36" t="s">
        <v>53</v>
      </c>
      <c r="AJ8" s="186" t="s">
        <v>124</v>
      </c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8"/>
      <c r="AV8" s="192" t="s">
        <v>124</v>
      </c>
      <c r="AW8" s="192"/>
      <c r="AX8" s="192"/>
      <c r="AY8" s="192"/>
      <c r="AZ8" s="192"/>
      <c r="BA8" s="192"/>
      <c r="BB8" s="192"/>
      <c r="BC8" s="192"/>
      <c r="BD8" s="186" t="s">
        <v>125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8"/>
      <c r="BP8" s="191" t="s">
        <v>125</v>
      </c>
      <c r="BQ8" s="191"/>
      <c r="BR8" s="191"/>
      <c r="BS8" s="191"/>
      <c r="BT8" s="191"/>
      <c r="BU8" s="191"/>
      <c r="BV8" s="191"/>
      <c r="BW8" s="191"/>
      <c r="BX8" s="186" t="s">
        <v>126</v>
      </c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8"/>
      <c r="CJ8" s="192" t="s">
        <v>126</v>
      </c>
      <c r="CK8" s="192"/>
      <c r="CL8" s="192"/>
      <c r="CM8" s="192"/>
      <c r="CN8" s="192"/>
      <c r="CO8" s="192"/>
      <c r="CP8" s="192"/>
      <c r="CQ8" s="192"/>
      <c r="CR8" s="186" t="s">
        <v>127</v>
      </c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8"/>
      <c r="DD8" s="191" t="s">
        <v>127</v>
      </c>
      <c r="DE8" s="191"/>
      <c r="DF8" s="191"/>
      <c r="DG8" s="191"/>
      <c r="DH8" s="191"/>
      <c r="DI8" s="191"/>
      <c r="DJ8" s="191"/>
      <c r="DK8" s="191"/>
      <c r="DL8" s="186" t="s">
        <v>128</v>
      </c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8"/>
      <c r="DX8" s="192" t="s">
        <v>128</v>
      </c>
      <c r="DY8" s="192"/>
      <c r="DZ8" s="192"/>
      <c r="EA8" s="192"/>
      <c r="EB8" s="192"/>
      <c r="EC8" s="192"/>
      <c r="ED8" s="192"/>
      <c r="EE8" s="192"/>
      <c r="EF8" s="186" t="s">
        <v>129</v>
      </c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8"/>
      <c r="ER8" s="191" t="s">
        <v>129</v>
      </c>
      <c r="ES8" s="191"/>
      <c r="ET8" s="191"/>
      <c r="EU8" s="191"/>
      <c r="EV8" s="191"/>
      <c r="EW8" s="191"/>
      <c r="EX8" s="191"/>
      <c r="EY8" s="191"/>
      <c r="EZ8" s="186" t="s">
        <v>130</v>
      </c>
      <c r="FA8" s="187"/>
      <c r="FB8" s="187"/>
      <c r="FC8" s="187"/>
      <c r="FD8" s="187"/>
      <c r="FE8" s="187"/>
      <c r="FF8" s="187"/>
      <c r="FG8" s="187"/>
      <c r="FH8" s="187"/>
      <c r="FI8" s="187"/>
      <c r="FJ8" s="187"/>
      <c r="FK8" s="188"/>
      <c r="FL8" s="192" t="s">
        <v>130</v>
      </c>
      <c r="FM8" s="192"/>
      <c r="FN8" s="192"/>
      <c r="FO8" s="192"/>
      <c r="FP8" s="192"/>
      <c r="FQ8" s="192"/>
      <c r="FR8" s="192"/>
      <c r="FS8" s="192"/>
      <c r="FT8" s="186" t="s">
        <v>131</v>
      </c>
      <c r="FU8" s="187"/>
      <c r="FV8" s="187"/>
      <c r="FW8" s="187"/>
      <c r="FX8" s="187"/>
      <c r="FY8" s="187"/>
      <c r="FZ8" s="187"/>
      <c r="GA8" s="187"/>
      <c r="GB8" s="187"/>
      <c r="GC8" s="187"/>
      <c r="GD8" s="187"/>
      <c r="GE8" s="188"/>
      <c r="GF8" s="191" t="s">
        <v>131</v>
      </c>
      <c r="GG8" s="191"/>
      <c r="GH8" s="191"/>
      <c r="GI8" s="191"/>
      <c r="GJ8" s="191"/>
      <c r="GK8" s="191"/>
      <c r="GL8" s="191"/>
      <c r="GM8" s="191"/>
      <c r="GN8" s="186" t="s">
        <v>132</v>
      </c>
      <c r="GO8" s="187"/>
      <c r="GP8" s="187"/>
      <c r="GQ8" s="187"/>
      <c r="GR8" s="187"/>
      <c r="GS8" s="187"/>
      <c r="GT8" s="187"/>
      <c r="GU8" s="187"/>
      <c r="GV8" s="187"/>
      <c r="GW8" s="187"/>
      <c r="GX8" s="187"/>
      <c r="GY8" s="188"/>
      <c r="GZ8" s="192" t="s">
        <v>132</v>
      </c>
      <c r="HA8" s="192"/>
      <c r="HB8" s="192"/>
      <c r="HC8" s="192"/>
      <c r="HD8" s="192"/>
      <c r="HE8" s="192"/>
      <c r="HF8" s="192"/>
      <c r="HG8" s="192"/>
      <c r="HH8" s="186" t="s">
        <v>133</v>
      </c>
      <c r="HI8" s="187"/>
      <c r="HJ8" s="187"/>
      <c r="HK8" s="187"/>
      <c r="HL8" s="187"/>
      <c r="HM8" s="187"/>
      <c r="HN8" s="187"/>
      <c r="HO8" s="187"/>
      <c r="HP8" s="187"/>
      <c r="HQ8" s="187"/>
      <c r="HR8" s="187"/>
      <c r="HS8" s="188"/>
      <c r="HT8" s="191" t="s">
        <v>133</v>
      </c>
      <c r="HU8" s="191"/>
      <c r="HV8" s="191"/>
      <c r="HW8" s="191"/>
      <c r="HX8" s="191"/>
      <c r="HY8" s="191"/>
      <c r="HZ8" s="191"/>
      <c r="IA8" s="191"/>
      <c r="IB8" s="184" t="s">
        <v>124</v>
      </c>
      <c r="IC8" s="185"/>
      <c r="ID8" s="189" t="s">
        <v>125</v>
      </c>
      <c r="IE8" s="190"/>
      <c r="IF8" s="184" t="s">
        <v>126</v>
      </c>
      <c r="IG8" s="185"/>
      <c r="IH8" s="189" t="s">
        <v>127</v>
      </c>
      <c r="II8" s="190"/>
      <c r="IJ8" s="184" t="s">
        <v>128</v>
      </c>
      <c r="IK8" s="185"/>
      <c r="IL8" s="189" t="s">
        <v>129</v>
      </c>
      <c r="IM8" s="190"/>
      <c r="IN8" s="184" t="s">
        <v>130</v>
      </c>
      <c r="IO8" s="185"/>
      <c r="IP8" s="189" t="s">
        <v>131</v>
      </c>
      <c r="IQ8" s="190"/>
      <c r="IR8" s="184" t="s">
        <v>132</v>
      </c>
      <c r="IS8" s="185"/>
      <c r="IT8" s="189" t="s">
        <v>133</v>
      </c>
      <c r="IU8" s="190"/>
      <c r="IV8" s="199" t="s">
        <v>54</v>
      </c>
      <c r="IW8" s="200"/>
      <c r="IX8" s="200"/>
      <c r="IY8" s="201"/>
      <c r="IZ8" s="199" t="s">
        <v>55</v>
      </c>
      <c r="JA8" s="200"/>
      <c r="JB8" s="200"/>
      <c r="JC8" s="201"/>
      <c r="JD8" s="199" t="s">
        <v>56</v>
      </c>
      <c r="JE8" s="200"/>
      <c r="JF8" s="200"/>
      <c r="JG8" s="201"/>
      <c r="JH8" s="199" t="s">
        <v>57</v>
      </c>
      <c r="JI8" s="200"/>
      <c r="JJ8" s="200"/>
      <c r="JK8" s="201"/>
    </row>
    <row r="9" spans="1:274" ht="51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18" t="s">
        <v>75</v>
      </c>
      <c r="AC9" s="18" t="s">
        <v>76</v>
      </c>
      <c r="AD9" s="18" t="s">
        <v>115</v>
      </c>
      <c r="AE9" s="18" t="s">
        <v>78</v>
      </c>
      <c r="AF9" s="68" t="s">
        <v>173</v>
      </c>
      <c r="AG9" s="18" t="s">
        <v>175</v>
      </c>
      <c r="AH9" s="68" t="s">
        <v>86</v>
      </c>
      <c r="AI9" s="18" t="s">
        <v>176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114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114</v>
      </c>
      <c r="AU9" s="23" t="s">
        <v>145</v>
      </c>
      <c r="AV9" s="22" t="s">
        <v>75</v>
      </c>
      <c r="AW9" s="22" t="s">
        <v>76</v>
      </c>
      <c r="AX9" s="22" t="s">
        <v>115</v>
      </c>
      <c r="AY9" s="22" t="s">
        <v>78</v>
      </c>
      <c r="AZ9" s="68" t="s">
        <v>173</v>
      </c>
      <c r="BA9" s="22" t="s">
        <v>175</v>
      </c>
      <c r="BB9" s="68" t="s">
        <v>86</v>
      </c>
      <c r="BC9" s="22" t="s">
        <v>176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114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114</v>
      </c>
      <c r="BO9" s="23" t="s">
        <v>145</v>
      </c>
      <c r="BP9" s="15" t="s">
        <v>75</v>
      </c>
      <c r="BQ9" s="15" t="s">
        <v>76</v>
      </c>
      <c r="BR9" s="15" t="s">
        <v>115</v>
      </c>
      <c r="BS9" s="15" t="s">
        <v>78</v>
      </c>
      <c r="BT9" s="68" t="s">
        <v>173</v>
      </c>
      <c r="BU9" s="15" t="s">
        <v>175</v>
      </c>
      <c r="BV9" s="68" t="s">
        <v>86</v>
      </c>
      <c r="BW9" s="15" t="s">
        <v>176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114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114</v>
      </c>
      <c r="CI9" s="23" t="s">
        <v>145</v>
      </c>
      <c r="CJ9" s="22" t="s">
        <v>75</v>
      </c>
      <c r="CK9" s="22" t="s">
        <v>76</v>
      </c>
      <c r="CL9" s="22" t="s">
        <v>115</v>
      </c>
      <c r="CM9" s="22" t="s">
        <v>78</v>
      </c>
      <c r="CN9" s="68" t="s">
        <v>173</v>
      </c>
      <c r="CO9" s="22" t="s">
        <v>175</v>
      </c>
      <c r="CP9" s="68" t="s">
        <v>86</v>
      </c>
      <c r="CQ9" s="22" t="s">
        <v>176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114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114</v>
      </c>
      <c r="DC9" s="23" t="s">
        <v>145</v>
      </c>
      <c r="DD9" s="15" t="s">
        <v>75</v>
      </c>
      <c r="DE9" s="15" t="s">
        <v>76</v>
      </c>
      <c r="DF9" s="15" t="s">
        <v>115</v>
      </c>
      <c r="DG9" s="15" t="s">
        <v>78</v>
      </c>
      <c r="DH9" s="68" t="s">
        <v>173</v>
      </c>
      <c r="DI9" s="15" t="s">
        <v>175</v>
      </c>
      <c r="DJ9" s="68" t="s">
        <v>86</v>
      </c>
      <c r="DK9" s="15" t="s">
        <v>176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114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114</v>
      </c>
      <c r="DW9" s="23" t="s">
        <v>145</v>
      </c>
      <c r="DX9" s="22" t="s">
        <v>75</v>
      </c>
      <c r="DY9" s="22" t="s">
        <v>76</v>
      </c>
      <c r="DZ9" s="22" t="s">
        <v>115</v>
      </c>
      <c r="EA9" s="22" t="s">
        <v>78</v>
      </c>
      <c r="EB9" s="68" t="s">
        <v>173</v>
      </c>
      <c r="EC9" s="22" t="s">
        <v>175</v>
      </c>
      <c r="ED9" s="68" t="s">
        <v>86</v>
      </c>
      <c r="EE9" s="22" t="s">
        <v>176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114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114</v>
      </c>
      <c r="EQ9" s="23" t="s">
        <v>145</v>
      </c>
      <c r="ER9" s="15" t="s">
        <v>75</v>
      </c>
      <c r="ES9" s="15" t="s">
        <v>76</v>
      </c>
      <c r="ET9" s="15" t="s">
        <v>115</v>
      </c>
      <c r="EU9" s="15" t="s">
        <v>78</v>
      </c>
      <c r="EV9" s="68" t="s">
        <v>173</v>
      </c>
      <c r="EW9" s="15" t="s">
        <v>175</v>
      </c>
      <c r="EX9" s="68" t="s">
        <v>86</v>
      </c>
      <c r="EY9" s="15" t="s">
        <v>176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114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114</v>
      </c>
      <c r="FK9" s="23" t="s">
        <v>145</v>
      </c>
      <c r="FL9" s="22" t="s">
        <v>75</v>
      </c>
      <c r="FM9" s="22" t="s">
        <v>76</v>
      </c>
      <c r="FN9" s="22" t="s">
        <v>115</v>
      </c>
      <c r="FO9" s="22" t="s">
        <v>78</v>
      </c>
      <c r="FP9" s="68" t="s">
        <v>173</v>
      </c>
      <c r="FQ9" s="22" t="s">
        <v>175</v>
      </c>
      <c r="FR9" s="68" t="s">
        <v>86</v>
      </c>
      <c r="FS9" s="22" t="s">
        <v>176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114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114</v>
      </c>
      <c r="GE9" s="23" t="s">
        <v>145</v>
      </c>
      <c r="GF9" s="15" t="s">
        <v>75</v>
      </c>
      <c r="GG9" s="15" t="s">
        <v>76</v>
      </c>
      <c r="GH9" s="15" t="s">
        <v>115</v>
      </c>
      <c r="GI9" s="15" t="s">
        <v>78</v>
      </c>
      <c r="GJ9" s="68" t="s">
        <v>173</v>
      </c>
      <c r="GK9" s="15" t="s">
        <v>175</v>
      </c>
      <c r="GL9" s="68" t="s">
        <v>86</v>
      </c>
      <c r="GM9" s="15" t="s">
        <v>176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114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114</v>
      </c>
      <c r="GY9" s="23" t="s">
        <v>145</v>
      </c>
      <c r="GZ9" s="22" t="s">
        <v>75</v>
      </c>
      <c r="HA9" s="22" t="s">
        <v>76</v>
      </c>
      <c r="HB9" s="22" t="s">
        <v>115</v>
      </c>
      <c r="HC9" s="22" t="s">
        <v>78</v>
      </c>
      <c r="HD9" s="68" t="s">
        <v>173</v>
      </c>
      <c r="HE9" s="22" t="s">
        <v>175</v>
      </c>
      <c r="HF9" s="68" t="s">
        <v>86</v>
      </c>
      <c r="HG9" s="22" t="s">
        <v>176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114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114</v>
      </c>
      <c r="HS9" s="23" t="s">
        <v>145</v>
      </c>
      <c r="HT9" s="15" t="s">
        <v>75</v>
      </c>
      <c r="HU9" s="15" t="s">
        <v>76</v>
      </c>
      <c r="HV9" s="15" t="s">
        <v>115</v>
      </c>
      <c r="HW9" s="15" t="s">
        <v>78</v>
      </c>
      <c r="HX9" s="68" t="s">
        <v>173</v>
      </c>
      <c r="HY9" s="15" t="s">
        <v>175</v>
      </c>
      <c r="HZ9" s="68" t="s">
        <v>86</v>
      </c>
      <c r="IA9" s="15" t="s">
        <v>176</v>
      </c>
      <c r="IB9" s="23" t="s">
        <v>150</v>
      </c>
      <c r="IC9" s="23" t="s">
        <v>151</v>
      </c>
      <c r="ID9" s="23" t="s">
        <v>150</v>
      </c>
      <c r="IE9" s="23" t="s">
        <v>151</v>
      </c>
      <c r="IF9" s="23" t="s">
        <v>150</v>
      </c>
      <c r="IG9" s="23" t="s">
        <v>151</v>
      </c>
      <c r="IH9" s="23" t="s">
        <v>150</v>
      </c>
      <c r="II9" s="23" t="s">
        <v>151</v>
      </c>
      <c r="IJ9" s="23" t="s">
        <v>150</v>
      </c>
      <c r="IK9" s="23" t="s">
        <v>151</v>
      </c>
      <c r="IL9" s="23" t="s">
        <v>150</v>
      </c>
      <c r="IM9" s="23" t="s">
        <v>151</v>
      </c>
      <c r="IN9" s="23" t="s">
        <v>150</v>
      </c>
      <c r="IO9" s="23" t="s">
        <v>151</v>
      </c>
      <c r="IP9" s="23" t="s">
        <v>150</v>
      </c>
      <c r="IQ9" s="23" t="s">
        <v>151</v>
      </c>
      <c r="IR9" s="23" t="s">
        <v>150</v>
      </c>
      <c r="IS9" s="23" t="s">
        <v>151</v>
      </c>
      <c r="IT9" s="23" t="s">
        <v>150</v>
      </c>
      <c r="IU9" s="23" t="s">
        <v>151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13" t="str">
        <f>+ACTA!K19</f>
        <v/>
      </c>
      <c r="AC10" s="13" t="str">
        <f>+ACTA!K22</f>
        <v/>
      </c>
      <c r="AD10" s="13" t="str">
        <f>+ACTA!K25</f>
        <v/>
      </c>
      <c r="AE10" s="13" t="str">
        <f>+ACTA!K28</f>
        <v/>
      </c>
      <c r="AF10" s="68"/>
      <c r="AG10" s="13" t="str">
        <f>+ACTA!K31</f>
        <v/>
      </c>
      <c r="AH10" s="68"/>
      <c r="AI10" s="13" t="str">
        <f>+ACTA!K34</f>
        <v/>
      </c>
      <c r="AJ10" s="14">
        <f>+Entrev.1!C2</f>
        <v>0</v>
      </c>
      <c r="AK10" s="60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13" t="str">
        <f>+ACTA!A21</f>
        <v/>
      </c>
      <c r="AW10" s="13" t="str">
        <f>+ACTA!A24</f>
        <v/>
      </c>
      <c r="AX10" s="13" t="str">
        <f>+ACTA!A27</f>
        <v/>
      </c>
      <c r="AY10" s="13" t="str">
        <f>+ACTA!A30</f>
        <v/>
      </c>
      <c r="AZ10" s="68"/>
      <c r="BA10" s="13" t="str">
        <f>+ACTA!A33</f>
        <v/>
      </c>
      <c r="BB10" s="68"/>
      <c r="BC10" s="13" t="str">
        <f>+ACTA!A36</f>
        <v/>
      </c>
      <c r="BD10" s="14">
        <f>+Entrev.2!C2</f>
        <v>0</v>
      </c>
      <c r="BE10" s="60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13" t="str">
        <f>+ACTA!B21</f>
        <v/>
      </c>
      <c r="BQ10" s="13" t="str">
        <f>+ACTA!B24</f>
        <v/>
      </c>
      <c r="BR10" s="13" t="str">
        <f>+ACTA!B27</f>
        <v/>
      </c>
      <c r="BS10" s="13" t="str">
        <f>+ACTA!B30</f>
        <v/>
      </c>
      <c r="BT10" s="68"/>
      <c r="BU10" s="13" t="str">
        <f>+ACTA!B33</f>
        <v/>
      </c>
      <c r="BV10" s="68"/>
      <c r="BW10" s="13" t="str">
        <f>+ACTA!B36</f>
        <v/>
      </c>
      <c r="BX10" s="14">
        <f>+Entrev.3!C2</f>
        <v>0</v>
      </c>
      <c r="BY10" s="60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13" t="str">
        <f>+ACTA!C21</f>
        <v/>
      </c>
      <c r="CK10" s="13" t="str">
        <f>+ACTA!C24</f>
        <v/>
      </c>
      <c r="CL10" s="13" t="str">
        <f>+ACTA!C27</f>
        <v/>
      </c>
      <c r="CM10" s="13" t="str">
        <f>+ACTA!C30</f>
        <v/>
      </c>
      <c r="CN10" s="68"/>
      <c r="CO10" s="13" t="str">
        <f>+ACTA!C33</f>
        <v/>
      </c>
      <c r="CP10" s="68"/>
      <c r="CQ10" s="13" t="str">
        <f>+ACTA!C36</f>
        <v/>
      </c>
      <c r="CR10" s="14">
        <f>+Entrev.4!C2</f>
        <v>0</v>
      </c>
      <c r="CS10" s="60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13" t="str">
        <f>+ACTA!D21</f>
        <v/>
      </c>
      <c r="DE10" s="13" t="str">
        <f>+ACTA!D24</f>
        <v/>
      </c>
      <c r="DF10" s="13" t="str">
        <f>+ACTA!D27</f>
        <v/>
      </c>
      <c r="DG10" s="13" t="str">
        <f>+ACTA!D30</f>
        <v/>
      </c>
      <c r="DH10" s="68"/>
      <c r="DI10" s="13" t="str">
        <f>+ACTA!D33</f>
        <v/>
      </c>
      <c r="DJ10" s="68"/>
      <c r="DK10" s="13" t="str">
        <f>+ACTA!D36</f>
        <v/>
      </c>
      <c r="DL10" s="14">
        <f>+Entrev.5!C2</f>
        <v>0</v>
      </c>
      <c r="DM10" s="60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13" t="str">
        <f>+ACTA!E21</f>
        <v/>
      </c>
      <c r="DY10" s="13" t="str">
        <f>+ACTA!E24</f>
        <v/>
      </c>
      <c r="DZ10" s="13" t="str">
        <f>+ACTA!E27</f>
        <v/>
      </c>
      <c r="EA10" s="13" t="str">
        <f>+ACTA!E30</f>
        <v/>
      </c>
      <c r="EB10" s="68"/>
      <c r="EC10" s="13" t="str">
        <f>+ACTA!E33</f>
        <v/>
      </c>
      <c r="ED10" s="68"/>
      <c r="EE10" s="13" t="str">
        <f>+ACTA!E36</f>
        <v/>
      </c>
      <c r="EF10" s="14">
        <f>+Entrev.6!C2</f>
        <v>0</v>
      </c>
      <c r="EG10" s="60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13" t="str">
        <f>+ACTA!F21</f>
        <v/>
      </c>
      <c r="ES10" s="13" t="str">
        <f>+ACTA!F24</f>
        <v/>
      </c>
      <c r="ET10" s="13" t="str">
        <f>+ACTA!F27</f>
        <v/>
      </c>
      <c r="EU10" s="13" t="str">
        <f>+ACTA!F30</f>
        <v/>
      </c>
      <c r="EV10" s="68"/>
      <c r="EW10" s="13" t="str">
        <f>+ACTA!F33</f>
        <v/>
      </c>
      <c r="EX10" s="68"/>
      <c r="EY10" s="13" t="str">
        <f>+ACTA!F36</f>
        <v/>
      </c>
      <c r="EZ10" s="14">
        <f>+Entrev.7!C2</f>
        <v>0</v>
      </c>
      <c r="FA10" s="60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13" t="str">
        <f>+ACTA!G21</f>
        <v/>
      </c>
      <c r="FM10" s="13" t="str">
        <f>+ACTA!G24</f>
        <v/>
      </c>
      <c r="FN10" s="13" t="str">
        <f>+ACTA!G27</f>
        <v/>
      </c>
      <c r="FO10" s="13" t="str">
        <f>+ACTA!G30</f>
        <v/>
      </c>
      <c r="FP10" s="68"/>
      <c r="FQ10" s="13" t="str">
        <f>+ACTA!G33</f>
        <v/>
      </c>
      <c r="FR10" s="68"/>
      <c r="FS10" s="13" t="str">
        <f>+ACTA!G36</f>
        <v/>
      </c>
      <c r="FT10" s="14">
        <f>+Entrev.8!C2</f>
        <v>0</v>
      </c>
      <c r="FU10" s="60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13" t="str">
        <f>+ACTA!H21</f>
        <v/>
      </c>
      <c r="GG10" s="13" t="str">
        <f>+ACTA!H24</f>
        <v/>
      </c>
      <c r="GH10" s="13" t="str">
        <f>+ACTA!H27</f>
        <v/>
      </c>
      <c r="GI10" s="13" t="str">
        <f>+ACTA!H30</f>
        <v/>
      </c>
      <c r="GJ10" s="68"/>
      <c r="GK10" s="13" t="str">
        <f>+ACTA!H33</f>
        <v/>
      </c>
      <c r="GL10" s="68"/>
      <c r="GM10" s="13" t="str">
        <f>+ACTA!H36</f>
        <v/>
      </c>
      <c r="GN10" s="14">
        <f>+Entrev.9!C2</f>
        <v>0</v>
      </c>
      <c r="GO10" s="60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13" t="str">
        <f>+ACTA!I21</f>
        <v/>
      </c>
      <c r="HA10" s="13" t="str">
        <f>+ACTA!I24</f>
        <v/>
      </c>
      <c r="HB10" s="13" t="str">
        <f>+ACTA!I27</f>
        <v/>
      </c>
      <c r="HC10" s="13" t="str">
        <f>+ACTA!I30</f>
        <v/>
      </c>
      <c r="HD10" s="68"/>
      <c r="HE10" s="13" t="str">
        <f>+ACTA!I33</f>
        <v/>
      </c>
      <c r="HF10" s="68"/>
      <c r="HG10" s="13" t="str">
        <f>+ACTA!I36</f>
        <v/>
      </c>
      <c r="HH10" s="14">
        <f>+Entrev.10!C2</f>
        <v>0</v>
      </c>
      <c r="HI10" s="60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13" t="str">
        <f>+ACTA!J21</f>
        <v/>
      </c>
      <c r="HU10" s="13" t="str">
        <f>+ACTA!J24</f>
        <v/>
      </c>
      <c r="HV10" s="13" t="str">
        <f>+ACTA!J27</f>
        <v/>
      </c>
      <c r="HW10" s="13" t="str">
        <f>+ACTA!J30</f>
        <v/>
      </c>
      <c r="HX10" s="68"/>
      <c r="HY10" s="13" t="str">
        <f>+ACTA!J33</f>
        <v/>
      </c>
      <c r="HZ10" s="68"/>
      <c r="IA10" s="13" t="str">
        <f>+ACTA!J36</f>
        <v/>
      </c>
      <c r="IB10" s="13">
        <f>+Entrev.1!A71</f>
        <v>0</v>
      </c>
      <c r="IC10" s="13">
        <f>+Entrev.1!A73</f>
        <v>0</v>
      </c>
      <c r="ID10" s="13">
        <f>+Entrev.2!A71</f>
        <v>0</v>
      </c>
      <c r="IE10" s="13">
        <f>+Entrev.2!A73</f>
        <v>0</v>
      </c>
      <c r="IF10" s="13">
        <f>+Entrev.3!A71</f>
        <v>0</v>
      </c>
      <c r="IG10" s="13">
        <f>+Entrev.3!A73</f>
        <v>0</v>
      </c>
      <c r="IH10" s="13">
        <f>+Entrev.4!A71</f>
        <v>0</v>
      </c>
      <c r="II10" s="13">
        <f>+Entrev.4!A73</f>
        <v>0</v>
      </c>
      <c r="IJ10" s="13">
        <f>+Entrev.5!A71</f>
        <v>0</v>
      </c>
      <c r="IK10" s="13">
        <f>+Entrev.5!A73</f>
        <v>0</v>
      </c>
      <c r="IL10" s="13">
        <f>+Entrev.6!A71</f>
        <v>0</v>
      </c>
      <c r="IM10" s="13">
        <f>+Entrev.6!A73</f>
        <v>0</v>
      </c>
      <c r="IN10" s="13">
        <f>+Entrev.7!A71</f>
        <v>0</v>
      </c>
      <c r="IO10" s="13">
        <f>+Entrev.7!A73</f>
        <v>0</v>
      </c>
      <c r="IP10" s="13">
        <f>+Entrev.8!A71</f>
        <v>0</v>
      </c>
      <c r="IQ10" s="13">
        <f>+Entrev.8!A73</f>
        <v>0</v>
      </c>
      <c r="IR10" s="13">
        <f>+Entrev.9!A71</f>
        <v>0</v>
      </c>
      <c r="IS10" s="13">
        <f>+Entrev.9!A73</f>
        <v>0</v>
      </c>
      <c r="IT10" s="13">
        <f>+Entrev.10!A71</f>
        <v>0</v>
      </c>
      <c r="IU10" s="13">
        <f>+Entrev.10!A73</f>
        <v>0</v>
      </c>
      <c r="IV10" s="13">
        <f>+ACTA!B38</f>
        <v>0</v>
      </c>
      <c r="IW10" s="13">
        <f>+ACTA!B39</f>
        <v>0</v>
      </c>
      <c r="IX10" s="13">
        <f>+ACTA!B40</f>
        <v>0</v>
      </c>
      <c r="IY10" s="13">
        <f>+ACTA!B41</f>
        <v>0</v>
      </c>
      <c r="IZ10" s="13">
        <f>+ACTA!G38</f>
        <v>0</v>
      </c>
      <c r="JA10" s="13">
        <f>+ACTA!G39</f>
        <v>0</v>
      </c>
      <c r="JB10" s="13">
        <f>+ACTA!G40</f>
        <v>0</v>
      </c>
      <c r="JC10" s="13">
        <f>+ACTA!G41</f>
        <v>0</v>
      </c>
      <c r="JD10" s="13">
        <f>+ACTA!B44</f>
        <v>0</v>
      </c>
      <c r="JE10" s="13">
        <f>+ACTA!B45</f>
        <v>0</v>
      </c>
      <c r="JF10" s="13">
        <f>+ACTA!B46</f>
        <v>0</v>
      </c>
      <c r="JG10" s="13">
        <f>+ACTA!B47</f>
        <v>0</v>
      </c>
      <c r="JH10" s="13">
        <f>+ACTA!G44</f>
        <v>0</v>
      </c>
      <c r="JI10" s="13">
        <f>+ACTA!G45</f>
        <v>0</v>
      </c>
      <c r="JJ10" s="13">
        <f>+ACTA!G46</f>
        <v>0</v>
      </c>
      <c r="JK10" s="13">
        <f>+ACTA!G47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/5PDiJeYrBaaWjJMXVK94W7/tBJ4ADXjm+pWksLmLN+1dGGkHzN6BIAdVomFKb6HQqvMIf/kteAA/Tar30CT6A==" saltValue="5+Y6s/LUvLMibaH+62JfDA==" spinCount="100000" sheet="1" objects="1" scenarios="1"/>
  <mergeCells count="39"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F8:IG8"/>
    <mergeCell ref="EF8:EQ8"/>
    <mergeCell ref="EZ8:FK8"/>
    <mergeCell ref="IH8:II8"/>
    <mergeCell ref="IJ8:IK8"/>
    <mergeCell ref="ER8:EY8"/>
    <mergeCell ref="FL8:FS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117</v>
      </c>
      <c r="G1" s="6" t="s">
        <v>68</v>
      </c>
      <c r="H1" s="6" t="s">
        <v>69</v>
      </c>
      <c r="I1" s="6" t="s">
        <v>88</v>
      </c>
      <c r="J1" s="5" t="s">
        <v>72</v>
      </c>
      <c r="K1" s="6" t="s">
        <v>73</v>
      </c>
      <c r="L1" s="5" t="s">
        <v>89</v>
      </c>
    </row>
    <row r="2" spans="1:12" x14ac:dyDescent="0.25">
      <c r="A2" s="4" t="s">
        <v>137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118</v>
      </c>
      <c r="G2" s="45" t="s">
        <v>90</v>
      </c>
      <c r="H2" s="4" t="s">
        <v>92</v>
      </c>
      <c r="I2" s="4" t="s">
        <v>97</v>
      </c>
      <c r="J2" s="4" t="s">
        <v>100</v>
      </c>
      <c r="K2" s="4" t="s">
        <v>34</v>
      </c>
      <c r="L2" s="4" t="s">
        <v>106</v>
      </c>
    </row>
    <row r="3" spans="1:12" x14ac:dyDescent="0.25">
      <c r="A3" s="4" t="s">
        <v>138</v>
      </c>
      <c r="B3" s="4" t="s">
        <v>25</v>
      </c>
      <c r="D3" s="3" t="s">
        <v>32</v>
      </c>
      <c r="E3" s="4" t="s">
        <v>35</v>
      </c>
      <c r="F3" s="4" t="s">
        <v>119</v>
      </c>
      <c r="G3" s="45" t="s">
        <v>91</v>
      </c>
      <c r="H3" s="4" t="s">
        <v>93</v>
      </c>
      <c r="I3" s="4" t="s">
        <v>98</v>
      </c>
      <c r="J3" s="4" t="s">
        <v>99</v>
      </c>
      <c r="K3" s="4" t="s">
        <v>35</v>
      </c>
      <c r="L3" s="4" t="s">
        <v>107</v>
      </c>
    </row>
    <row r="4" spans="1:12" x14ac:dyDescent="0.25">
      <c r="A4" s="4" t="s">
        <v>139</v>
      </c>
      <c r="B4" s="9" t="s">
        <v>36</v>
      </c>
      <c r="D4" s="8" t="s">
        <v>30</v>
      </c>
      <c r="E4" s="4" t="s">
        <v>36</v>
      </c>
      <c r="F4" s="4" t="s">
        <v>121</v>
      </c>
      <c r="H4" s="4" t="s">
        <v>94</v>
      </c>
      <c r="I4" s="4" t="s">
        <v>103</v>
      </c>
      <c r="J4" s="4" t="s">
        <v>101</v>
      </c>
      <c r="L4" s="4" t="s">
        <v>112</v>
      </c>
    </row>
    <row r="5" spans="1:12" x14ac:dyDescent="0.25">
      <c r="A5" s="4" t="s">
        <v>140</v>
      </c>
      <c r="F5" s="4" t="s">
        <v>123</v>
      </c>
      <c r="H5" s="4" t="s">
        <v>95</v>
      </c>
      <c r="I5" s="4" t="s">
        <v>104</v>
      </c>
      <c r="J5" s="4" t="s">
        <v>44</v>
      </c>
      <c r="L5" s="4" t="s">
        <v>113</v>
      </c>
    </row>
    <row r="6" spans="1:12" x14ac:dyDescent="0.25">
      <c r="A6" s="4" t="s">
        <v>141</v>
      </c>
      <c r="F6" s="4" t="s">
        <v>120</v>
      </c>
      <c r="H6" s="4" t="s">
        <v>96</v>
      </c>
      <c r="J6" s="4" t="s">
        <v>105</v>
      </c>
      <c r="L6" s="4" t="s">
        <v>108</v>
      </c>
    </row>
    <row r="7" spans="1:12" x14ac:dyDescent="0.25">
      <c r="A7" s="4" t="s">
        <v>142</v>
      </c>
      <c r="F7" s="4" t="s">
        <v>122</v>
      </c>
      <c r="J7" s="4" t="s">
        <v>102</v>
      </c>
      <c r="L7" s="4" t="s">
        <v>109</v>
      </c>
    </row>
    <row r="8" spans="1:12" x14ac:dyDescent="0.25">
      <c r="A8" s="4" t="s">
        <v>143</v>
      </c>
      <c r="L8" s="4" t="s">
        <v>110</v>
      </c>
    </row>
    <row r="9" spans="1:12" x14ac:dyDescent="0.25">
      <c r="A9" s="4" t="s">
        <v>144</v>
      </c>
      <c r="L9" s="4" t="s">
        <v>111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57:G57"/>
    <mergeCell ref="A58:G58"/>
    <mergeCell ref="A62:H62"/>
    <mergeCell ref="A60:G60"/>
    <mergeCell ref="H60:J60"/>
    <mergeCell ref="A61:I61"/>
    <mergeCell ref="A48:G48"/>
    <mergeCell ref="A49:G49"/>
    <mergeCell ref="A50:G50"/>
    <mergeCell ref="A51:G51"/>
    <mergeCell ref="A52:G52"/>
    <mergeCell ref="A43:I43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40:I40"/>
    <mergeCell ref="A41:I41"/>
    <mergeCell ref="A42:I42"/>
    <mergeCell ref="A35:I35"/>
    <mergeCell ref="A36:I36"/>
    <mergeCell ref="A37:I37"/>
    <mergeCell ref="A17:I17"/>
    <mergeCell ref="A18:I18"/>
    <mergeCell ref="A20:I20"/>
    <mergeCell ref="A19:I19"/>
    <mergeCell ref="A32:H32"/>
    <mergeCell ref="A70:J70"/>
    <mergeCell ref="A71:J71"/>
    <mergeCell ref="A72:J72"/>
    <mergeCell ref="A73:J73"/>
    <mergeCell ref="H63:J63"/>
    <mergeCell ref="A64:I64"/>
    <mergeCell ref="A63:G63"/>
    <mergeCell ref="A67:I67"/>
    <mergeCell ref="A66:I66"/>
    <mergeCell ref="A65:I65"/>
    <mergeCell ref="A69:I69"/>
    <mergeCell ref="A68:I68"/>
    <mergeCell ref="A44:G44"/>
    <mergeCell ref="H44:J44"/>
    <mergeCell ref="A59:G59"/>
    <mergeCell ref="A55:G55"/>
    <mergeCell ref="A56:G56"/>
    <mergeCell ref="A54:I54"/>
    <mergeCell ref="H55:I55"/>
    <mergeCell ref="H56:I56"/>
    <mergeCell ref="H57:I57"/>
    <mergeCell ref="H58:I58"/>
    <mergeCell ref="H59:I59"/>
    <mergeCell ref="A46:G46"/>
    <mergeCell ref="A47:G47"/>
    <mergeCell ref="A45:I45"/>
    <mergeCell ref="A53:G53"/>
    <mergeCell ref="H46:I53"/>
    <mergeCell ref="A38:I38"/>
    <mergeCell ref="A39:I39"/>
    <mergeCell ref="G2:H2"/>
    <mergeCell ref="A8:B8"/>
    <mergeCell ref="A33:G33"/>
    <mergeCell ref="H33:J33"/>
    <mergeCell ref="A34:I34"/>
    <mergeCell ref="A22:I22"/>
    <mergeCell ref="A21:G21"/>
    <mergeCell ref="H21:J21"/>
    <mergeCell ref="C8:E8"/>
    <mergeCell ref="F8:J8"/>
    <mergeCell ref="A11:I11"/>
    <mergeCell ref="A12:I12"/>
    <mergeCell ref="A13:I13"/>
    <mergeCell ref="A14:I14"/>
    <mergeCell ref="A15:I15"/>
    <mergeCell ref="A16:I16"/>
    <mergeCell ref="A1:J1"/>
    <mergeCell ref="A9:J9"/>
    <mergeCell ref="A10:G10"/>
    <mergeCell ref="H10:J10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C6:E6"/>
    <mergeCell ref="F6:G6"/>
    <mergeCell ref="H6:J6"/>
  </mergeCells>
  <conditionalFormatting sqref="C2:C3 J23:J32 J46:J53 J65:J69">
    <cfRule type="containsBlanks" dxfId="234" priority="52">
      <formula>LEN(TRIM(C2))=0</formula>
    </cfRule>
  </conditionalFormatting>
  <conditionalFormatting sqref="C6:C8">
    <cfRule type="containsBlanks" dxfId="233" priority="1">
      <formula>LEN(TRIM(C6))=0</formula>
    </cfRule>
  </conditionalFormatting>
  <conditionalFormatting sqref="E4:E5">
    <cfRule type="containsBlanks" dxfId="232" priority="43">
      <formula>LEN(TRIM(E4))=0</formula>
    </cfRule>
  </conditionalFormatting>
  <conditionalFormatting sqref="G2">
    <cfRule type="containsBlanks" dxfId="231" priority="49">
      <formula>LEN(TRIM(G2))=0</formula>
    </cfRule>
  </conditionalFormatting>
  <conditionalFormatting sqref="H3">
    <cfRule type="containsBlanks" dxfId="230" priority="50">
      <formula>LEN(TRIM(H3))=0</formula>
    </cfRule>
  </conditionalFormatting>
  <conditionalFormatting sqref="H6:H7">
    <cfRule type="containsBlanks" dxfId="229" priority="45">
      <formula>LEN(TRIM(H6))=0</formula>
    </cfRule>
  </conditionalFormatting>
  <conditionalFormatting sqref="H10">
    <cfRule type="containsText" dxfId="228" priority="71" operator="containsText" text="No cumple">
      <formula>NOT(ISERROR(SEARCH("No cumple",H10)))</formula>
    </cfRule>
    <cfRule type="containsText" dxfId="227" priority="72" operator="containsText" text="Cumple">
      <formula>NOT(ISERROR(SEARCH("Cumple",H10)))</formula>
    </cfRule>
  </conditionalFormatting>
  <conditionalFormatting sqref="H21">
    <cfRule type="containsText" dxfId="226" priority="18" operator="containsText" text="No cumple">
      <formula>NOT(ISERROR(SEARCH("No cumple",H21)))</formula>
    </cfRule>
    <cfRule type="containsText" dxfId="225" priority="19" operator="containsText" text="Cumple">
      <formula>NOT(ISERROR(SEARCH("Cumple",H21)))</formula>
    </cfRule>
  </conditionalFormatting>
  <conditionalFormatting sqref="H33">
    <cfRule type="containsText" dxfId="224" priority="16" operator="containsText" text="No cumple">
      <formula>NOT(ISERROR(SEARCH("No cumple",H33)))</formula>
    </cfRule>
    <cfRule type="containsText" dxfId="223" priority="17" operator="containsText" text="Cumple">
      <formula>NOT(ISERROR(SEARCH("Cumple",H33)))</formula>
    </cfRule>
  </conditionalFormatting>
  <conditionalFormatting sqref="H44">
    <cfRule type="containsText" dxfId="222" priority="14" operator="containsText" text="No cumple">
      <formula>NOT(ISERROR(SEARCH("No cumple",H44)))</formula>
    </cfRule>
    <cfRule type="containsText" dxfId="221" priority="15" operator="containsText" text="Cumple">
      <formula>NOT(ISERROR(SEARCH("Cumple",H44)))</formula>
    </cfRule>
  </conditionalFormatting>
  <conditionalFormatting sqref="H60">
    <cfRule type="containsText" dxfId="220" priority="10" operator="containsText" text="No cumple">
      <formula>NOT(ISERROR(SEARCH("No cumple",H60)))</formula>
    </cfRule>
    <cfRule type="containsText" dxfId="219" priority="11" operator="containsText" text="Cumple">
      <formula>NOT(ISERROR(SEARCH("Cumple",H60)))</formula>
    </cfRule>
  </conditionalFormatting>
  <conditionalFormatting sqref="H63">
    <cfRule type="containsText" dxfId="218" priority="4" operator="containsText" text="No cumple">
      <formula>NOT(ISERROR(SEARCH("No cumple",H63)))</formula>
    </cfRule>
    <cfRule type="containsText" dxfId="217" priority="5" operator="containsText" text="Cumple">
      <formula>NOT(ISERROR(SEARCH("Cumple",H63)))</formula>
    </cfRule>
  </conditionalFormatting>
  <conditionalFormatting sqref="J2">
    <cfRule type="containsBlanks" dxfId="216" priority="51">
      <formula>LEN(TRIM(J2))=0</formula>
    </cfRule>
  </conditionalFormatting>
  <conditionalFormatting sqref="J12:J20">
    <cfRule type="containsBlanks" dxfId="215" priority="42">
      <formula>LEN(TRIM(J12))=0</formula>
    </cfRule>
  </conditionalFormatting>
  <conditionalFormatting sqref="J35:J43">
    <cfRule type="containsBlanks" dxfId="214" priority="40">
      <formula>LEN(TRIM(J35))=0</formula>
    </cfRule>
  </conditionalFormatting>
  <conditionalFormatting sqref="J55:J59">
    <cfRule type="containsBlanks" dxfId="213" priority="38">
      <formula>LEN(TRIM(J55))=0</formula>
    </cfRule>
  </conditionalFormatting>
  <conditionalFormatting sqref="J62">
    <cfRule type="containsBlanks" dxfId="212" priority="30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H13:I20 H36:I43 H66:I69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J55:J59 J12:J20 J23:J32 J35:J43 J46:J53 J62 J65:J69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CEB1-11CF-40D6-A94B-01D8C94B29FD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211" priority="21">
      <formula>LEN(TRIM(C2))=0</formula>
    </cfRule>
  </conditionalFormatting>
  <conditionalFormatting sqref="C6:C8">
    <cfRule type="containsBlanks" dxfId="210" priority="1">
      <formula>LEN(TRIM(C6))=0</formula>
    </cfRule>
  </conditionalFormatting>
  <conditionalFormatting sqref="E4:E5">
    <cfRule type="containsBlanks" dxfId="209" priority="16">
      <formula>LEN(TRIM(E4))=0</formula>
    </cfRule>
  </conditionalFormatting>
  <conditionalFormatting sqref="G2">
    <cfRule type="containsBlanks" dxfId="208" priority="18">
      <formula>LEN(TRIM(G2))=0</formula>
    </cfRule>
  </conditionalFormatting>
  <conditionalFormatting sqref="H3">
    <cfRule type="containsBlanks" dxfId="207" priority="19">
      <formula>LEN(TRIM(H3))=0</formula>
    </cfRule>
  </conditionalFormatting>
  <conditionalFormatting sqref="H6:H7">
    <cfRule type="containsBlanks" dxfId="206" priority="17">
      <formula>LEN(TRIM(H6))=0</formula>
    </cfRule>
  </conditionalFormatting>
  <conditionalFormatting sqref="H10">
    <cfRule type="containsText" dxfId="205" priority="22" operator="containsText" text="No cumple">
      <formula>NOT(ISERROR(SEARCH("No cumple",H10)))</formula>
    </cfRule>
    <cfRule type="containsText" dxfId="204" priority="23" operator="containsText" text="Cumple">
      <formula>NOT(ISERROR(SEARCH("Cumple",H10)))</formula>
    </cfRule>
  </conditionalFormatting>
  <conditionalFormatting sqref="H21">
    <cfRule type="containsText" dxfId="203" priority="10" operator="containsText" text="No cumple">
      <formula>NOT(ISERROR(SEARCH("No cumple",H21)))</formula>
    </cfRule>
    <cfRule type="containsText" dxfId="202" priority="11" operator="containsText" text="Cumple">
      <formula>NOT(ISERROR(SEARCH("Cumple",H21)))</formula>
    </cfRule>
  </conditionalFormatting>
  <conditionalFormatting sqref="H33">
    <cfRule type="containsText" dxfId="201" priority="8" operator="containsText" text="No cumple">
      <formula>NOT(ISERROR(SEARCH("No cumple",H33)))</formula>
    </cfRule>
    <cfRule type="containsText" dxfId="200" priority="9" operator="containsText" text="Cumple">
      <formula>NOT(ISERROR(SEARCH("Cumple",H33)))</formula>
    </cfRule>
  </conditionalFormatting>
  <conditionalFormatting sqref="H44">
    <cfRule type="containsText" dxfId="199" priority="6" operator="containsText" text="No cumple">
      <formula>NOT(ISERROR(SEARCH("No cumple",H44)))</formula>
    </cfRule>
    <cfRule type="containsText" dxfId="198" priority="7" operator="containsText" text="Cumple">
      <formula>NOT(ISERROR(SEARCH("Cumple",H44)))</formula>
    </cfRule>
  </conditionalFormatting>
  <conditionalFormatting sqref="H60">
    <cfRule type="containsText" dxfId="197" priority="4" operator="containsText" text="No cumple">
      <formula>NOT(ISERROR(SEARCH("No cumple",H60)))</formula>
    </cfRule>
    <cfRule type="containsText" dxfId="196" priority="5" operator="containsText" text="Cumple">
      <formula>NOT(ISERROR(SEARCH("Cumple",H60)))</formula>
    </cfRule>
  </conditionalFormatting>
  <conditionalFormatting sqref="H63">
    <cfRule type="containsText" dxfId="195" priority="2" operator="containsText" text="No cumple">
      <formula>NOT(ISERROR(SEARCH("No cumple",H63)))</formula>
    </cfRule>
    <cfRule type="containsText" dxfId="194" priority="3" operator="containsText" text="Cumple">
      <formula>NOT(ISERROR(SEARCH("Cumple",H63)))</formula>
    </cfRule>
  </conditionalFormatting>
  <conditionalFormatting sqref="J2">
    <cfRule type="containsBlanks" dxfId="193" priority="20">
      <formula>LEN(TRIM(J2))=0</formula>
    </cfRule>
  </conditionalFormatting>
  <conditionalFormatting sqref="J12:J20">
    <cfRule type="containsBlanks" dxfId="192" priority="15">
      <formula>LEN(TRIM(J12))=0</formula>
    </cfRule>
  </conditionalFormatting>
  <conditionalFormatting sqref="J35:J43">
    <cfRule type="containsBlanks" dxfId="191" priority="14">
      <formula>LEN(TRIM(J35))=0</formula>
    </cfRule>
  </conditionalFormatting>
  <conditionalFormatting sqref="J55:J59">
    <cfRule type="containsBlanks" dxfId="190" priority="13">
      <formula>LEN(TRIM(J55))=0</formula>
    </cfRule>
  </conditionalFormatting>
  <conditionalFormatting sqref="J62">
    <cfRule type="containsBlanks" dxfId="189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8B9BCAA-F90E-49AB-B644-2FC794E6AD0B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B52D2D90-1FEE-473C-B520-183D500A3DA4}">
          <x14:formula1>
            <xm:f>Tablas!$H$2:$H$6</xm:f>
          </x14:formula1>
          <xm:sqref>C3:E3</xm:sqref>
        </x14:dataValidation>
        <x14:dataValidation type="list" allowBlank="1" showInputMessage="1" showErrorMessage="1" xr:uid="{28E500F4-BD8D-469F-A37A-1B210B95CA9C}">
          <x14:formula1>
            <xm:f>Tablas!$L$2:$L$9</xm:f>
          </x14:formula1>
          <xm:sqref>C7:E7</xm:sqref>
        </x14:dataValidation>
        <x14:dataValidation type="list" allowBlank="1" showInputMessage="1" showErrorMessage="1" xr:uid="{6BCDC4A8-7E46-429F-AE55-B08EEBA8E5B1}">
          <x14:formula1>
            <xm:f>Tablas!$K$2:$K$3</xm:f>
          </x14:formula1>
          <xm:sqref>H6:J6</xm:sqref>
        </x14:dataValidation>
        <x14:dataValidation type="list" allowBlank="1" showInputMessage="1" showErrorMessage="1" xr:uid="{91C58CF9-7F1C-481B-9B41-5A0A810ABE44}">
          <x14:formula1>
            <xm:f>Tablas!$J$2:$J$7</xm:f>
          </x14:formula1>
          <xm:sqref>C6:E6</xm:sqref>
        </x14:dataValidation>
        <x14:dataValidation type="list" allowBlank="1" showInputMessage="1" showErrorMessage="1" xr:uid="{5BFC84BE-336A-4D1A-A283-75F28A95740D}">
          <x14:formula1>
            <xm:f>Tablas!$I$2:$I$5</xm:f>
          </x14:formula1>
          <xm:sqref>E4:J4</xm:sqref>
        </x14:dataValidation>
        <x14:dataValidation type="list" allowBlank="1" showInputMessage="1" showErrorMessage="1" xr:uid="{41089DD6-C002-4F59-AFDC-40E032D3AEC8}">
          <x14:formula1>
            <xm:f>Tablas!$G$2:$G$3</xm:f>
          </x14:formula1>
          <xm:sqref>J2</xm:sqref>
        </x14:dataValidation>
        <x14:dataValidation type="list" allowBlank="1" showInputMessage="1" showErrorMessage="1" xr:uid="{4C503DA5-44D2-48D4-9180-C45D98B9FC56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ED06-B46E-4FA0-A254-C0955E2426BC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188" priority="21">
      <formula>LEN(TRIM(C2))=0</formula>
    </cfRule>
  </conditionalFormatting>
  <conditionalFormatting sqref="C6:C8">
    <cfRule type="containsBlanks" dxfId="187" priority="1">
      <formula>LEN(TRIM(C6))=0</formula>
    </cfRule>
  </conditionalFormatting>
  <conditionalFormatting sqref="E4:E5">
    <cfRule type="containsBlanks" dxfId="186" priority="16">
      <formula>LEN(TRIM(E4))=0</formula>
    </cfRule>
  </conditionalFormatting>
  <conditionalFormatting sqref="G2">
    <cfRule type="containsBlanks" dxfId="185" priority="18">
      <formula>LEN(TRIM(G2))=0</formula>
    </cfRule>
  </conditionalFormatting>
  <conditionalFormatting sqref="H3">
    <cfRule type="containsBlanks" dxfId="184" priority="19">
      <formula>LEN(TRIM(H3))=0</formula>
    </cfRule>
  </conditionalFormatting>
  <conditionalFormatting sqref="H6:H7">
    <cfRule type="containsBlanks" dxfId="183" priority="17">
      <formula>LEN(TRIM(H6))=0</formula>
    </cfRule>
  </conditionalFormatting>
  <conditionalFormatting sqref="H10">
    <cfRule type="containsText" dxfId="182" priority="22" operator="containsText" text="No cumple">
      <formula>NOT(ISERROR(SEARCH("No cumple",H10)))</formula>
    </cfRule>
    <cfRule type="containsText" dxfId="181" priority="23" operator="containsText" text="Cumple">
      <formula>NOT(ISERROR(SEARCH("Cumple",H10)))</formula>
    </cfRule>
  </conditionalFormatting>
  <conditionalFormatting sqref="H21">
    <cfRule type="containsText" dxfId="180" priority="10" operator="containsText" text="No cumple">
      <formula>NOT(ISERROR(SEARCH("No cumple",H21)))</formula>
    </cfRule>
    <cfRule type="containsText" dxfId="179" priority="11" operator="containsText" text="Cumple">
      <formula>NOT(ISERROR(SEARCH("Cumple",H21)))</formula>
    </cfRule>
  </conditionalFormatting>
  <conditionalFormatting sqref="H33">
    <cfRule type="containsText" dxfId="178" priority="8" operator="containsText" text="No cumple">
      <formula>NOT(ISERROR(SEARCH("No cumple",H33)))</formula>
    </cfRule>
    <cfRule type="containsText" dxfId="177" priority="9" operator="containsText" text="Cumple">
      <formula>NOT(ISERROR(SEARCH("Cumple",H33)))</formula>
    </cfRule>
  </conditionalFormatting>
  <conditionalFormatting sqref="H44">
    <cfRule type="containsText" dxfId="176" priority="6" operator="containsText" text="No cumple">
      <formula>NOT(ISERROR(SEARCH("No cumple",H44)))</formula>
    </cfRule>
    <cfRule type="containsText" dxfId="175" priority="7" operator="containsText" text="Cumple">
      <formula>NOT(ISERROR(SEARCH("Cumple",H44)))</formula>
    </cfRule>
  </conditionalFormatting>
  <conditionalFormatting sqref="H60">
    <cfRule type="containsText" dxfId="174" priority="4" operator="containsText" text="No cumple">
      <formula>NOT(ISERROR(SEARCH("No cumple",H60)))</formula>
    </cfRule>
    <cfRule type="containsText" dxfId="173" priority="5" operator="containsText" text="Cumple">
      <formula>NOT(ISERROR(SEARCH("Cumple",H60)))</formula>
    </cfRule>
  </conditionalFormatting>
  <conditionalFormatting sqref="H63">
    <cfRule type="containsText" dxfId="172" priority="2" operator="containsText" text="No cumple">
      <formula>NOT(ISERROR(SEARCH("No cumple",H63)))</formula>
    </cfRule>
    <cfRule type="containsText" dxfId="171" priority="3" operator="containsText" text="Cumple">
      <formula>NOT(ISERROR(SEARCH("Cumple",H63)))</formula>
    </cfRule>
  </conditionalFormatting>
  <conditionalFormatting sqref="J2">
    <cfRule type="containsBlanks" dxfId="170" priority="20">
      <formula>LEN(TRIM(J2))=0</formula>
    </cfRule>
  </conditionalFormatting>
  <conditionalFormatting sqref="J12:J20">
    <cfRule type="containsBlanks" dxfId="169" priority="15">
      <formula>LEN(TRIM(J12))=0</formula>
    </cfRule>
  </conditionalFormatting>
  <conditionalFormatting sqref="J35:J43">
    <cfRule type="containsBlanks" dxfId="168" priority="14">
      <formula>LEN(TRIM(J35))=0</formula>
    </cfRule>
  </conditionalFormatting>
  <conditionalFormatting sqref="J55:J59">
    <cfRule type="containsBlanks" dxfId="167" priority="13">
      <formula>LEN(TRIM(J55))=0</formula>
    </cfRule>
  </conditionalFormatting>
  <conditionalFormatting sqref="J62">
    <cfRule type="containsBlanks" dxfId="166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F1407D5-EBE6-4BD7-8347-FDB0D350967E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783C6C0D-CBBD-49EB-BE1E-55D4199A9393}">
          <x14:formula1>
            <xm:f>Tablas!$H$2:$H$6</xm:f>
          </x14:formula1>
          <xm:sqref>C3:E3</xm:sqref>
        </x14:dataValidation>
        <x14:dataValidation type="list" allowBlank="1" showInputMessage="1" showErrorMessage="1" xr:uid="{90926452-7FDA-4201-A169-67B08FAA8269}">
          <x14:formula1>
            <xm:f>Tablas!$L$2:$L$9</xm:f>
          </x14:formula1>
          <xm:sqref>C7:E7</xm:sqref>
        </x14:dataValidation>
        <x14:dataValidation type="list" allowBlank="1" showInputMessage="1" showErrorMessage="1" xr:uid="{207D1542-3DF9-4749-B72F-CE9F6C45E635}">
          <x14:formula1>
            <xm:f>Tablas!$K$2:$K$3</xm:f>
          </x14:formula1>
          <xm:sqref>H6:J6</xm:sqref>
        </x14:dataValidation>
        <x14:dataValidation type="list" allowBlank="1" showInputMessage="1" showErrorMessage="1" xr:uid="{61D40342-6BF0-4C6C-B957-A022C58B53A9}">
          <x14:formula1>
            <xm:f>Tablas!$J$2:$J$7</xm:f>
          </x14:formula1>
          <xm:sqref>C6:E6</xm:sqref>
        </x14:dataValidation>
        <x14:dataValidation type="list" allowBlank="1" showInputMessage="1" showErrorMessage="1" xr:uid="{240EFCA6-6FCA-42AF-A283-6E1C1951A7C6}">
          <x14:formula1>
            <xm:f>Tablas!$I$2:$I$5</xm:f>
          </x14:formula1>
          <xm:sqref>E4:J4</xm:sqref>
        </x14:dataValidation>
        <x14:dataValidation type="list" allowBlank="1" showInputMessage="1" showErrorMessage="1" xr:uid="{FEC0FB18-6DDA-4A2D-8EAE-119A2251FDC7}">
          <x14:formula1>
            <xm:f>Tablas!$G$2:$G$3</xm:f>
          </x14:formula1>
          <xm:sqref>J2</xm:sqref>
        </x14:dataValidation>
        <x14:dataValidation type="list" allowBlank="1" showInputMessage="1" showErrorMessage="1" xr:uid="{95CEA80B-7DA0-47F8-ABE0-FA02372931CB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693B-B229-4F5D-A5C4-1F87876EFD79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165" priority="21">
      <formula>LEN(TRIM(C2))=0</formula>
    </cfRule>
  </conditionalFormatting>
  <conditionalFormatting sqref="C6:C8">
    <cfRule type="containsBlanks" dxfId="164" priority="1">
      <formula>LEN(TRIM(C6))=0</formula>
    </cfRule>
  </conditionalFormatting>
  <conditionalFormatting sqref="E4:E5">
    <cfRule type="containsBlanks" dxfId="163" priority="16">
      <formula>LEN(TRIM(E4))=0</formula>
    </cfRule>
  </conditionalFormatting>
  <conditionalFormatting sqref="G2">
    <cfRule type="containsBlanks" dxfId="162" priority="18">
      <formula>LEN(TRIM(G2))=0</formula>
    </cfRule>
  </conditionalFormatting>
  <conditionalFormatting sqref="H3">
    <cfRule type="containsBlanks" dxfId="161" priority="19">
      <formula>LEN(TRIM(H3))=0</formula>
    </cfRule>
  </conditionalFormatting>
  <conditionalFormatting sqref="H6:H7">
    <cfRule type="containsBlanks" dxfId="160" priority="17">
      <formula>LEN(TRIM(H6))=0</formula>
    </cfRule>
  </conditionalFormatting>
  <conditionalFormatting sqref="H10">
    <cfRule type="containsText" dxfId="159" priority="22" operator="containsText" text="No cumple">
      <formula>NOT(ISERROR(SEARCH("No cumple",H10)))</formula>
    </cfRule>
    <cfRule type="containsText" dxfId="158" priority="23" operator="containsText" text="Cumple">
      <formula>NOT(ISERROR(SEARCH("Cumple",H10)))</formula>
    </cfRule>
  </conditionalFormatting>
  <conditionalFormatting sqref="H21">
    <cfRule type="containsText" dxfId="157" priority="10" operator="containsText" text="No cumple">
      <formula>NOT(ISERROR(SEARCH("No cumple",H21)))</formula>
    </cfRule>
    <cfRule type="containsText" dxfId="156" priority="11" operator="containsText" text="Cumple">
      <formula>NOT(ISERROR(SEARCH("Cumple",H21)))</formula>
    </cfRule>
  </conditionalFormatting>
  <conditionalFormatting sqref="H33">
    <cfRule type="containsText" dxfId="155" priority="8" operator="containsText" text="No cumple">
      <formula>NOT(ISERROR(SEARCH("No cumple",H33)))</formula>
    </cfRule>
    <cfRule type="containsText" dxfId="154" priority="9" operator="containsText" text="Cumple">
      <formula>NOT(ISERROR(SEARCH("Cumple",H33)))</formula>
    </cfRule>
  </conditionalFormatting>
  <conditionalFormatting sqref="H44">
    <cfRule type="containsText" dxfId="153" priority="6" operator="containsText" text="No cumple">
      <formula>NOT(ISERROR(SEARCH("No cumple",H44)))</formula>
    </cfRule>
    <cfRule type="containsText" dxfId="152" priority="7" operator="containsText" text="Cumple">
      <formula>NOT(ISERROR(SEARCH("Cumple",H44)))</formula>
    </cfRule>
  </conditionalFormatting>
  <conditionalFormatting sqref="H60">
    <cfRule type="containsText" dxfId="151" priority="4" operator="containsText" text="No cumple">
      <formula>NOT(ISERROR(SEARCH("No cumple",H60)))</formula>
    </cfRule>
    <cfRule type="containsText" dxfId="150" priority="5" operator="containsText" text="Cumple">
      <formula>NOT(ISERROR(SEARCH("Cumple",H60)))</formula>
    </cfRule>
  </conditionalFormatting>
  <conditionalFormatting sqref="H63">
    <cfRule type="containsText" dxfId="149" priority="2" operator="containsText" text="No cumple">
      <formula>NOT(ISERROR(SEARCH("No cumple",H63)))</formula>
    </cfRule>
    <cfRule type="containsText" dxfId="148" priority="3" operator="containsText" text="Cumple">
      <formula>NOT(ISERROR(SEARCH("Cumple",H63)))</formula>
    </cfRule>
  </conditionalFormatting>
  <conditionalFormatting sqref="J2">
    <cfRule type="containsBlanks" dxfId="147" priority="20">
      <formula>LEN(TRIM(J2))=0</formula>
    </cfRule>
  </conditionalFormatting>
  <conditionalFormatting sqref="J12:J20">
    <cfRule type="containsBlanks" dxfId="146" priority="15">
      <formula>LEN(TRIM(J12))=0</formula>
    </cfRule>
  </conditionalFormatting>
  <conditionalFormatting sqref="J35:J43">
    <cfRule type="containsBlanks" dxfId="145" priority="14">
      <formula>LEN(TRIM(J35))=0</formula>
    </cfRule>
  </conditionalFormatting>
  <conditionalFormatting sqref="J55:J59">
    <cfRule type="containsBlanks" dxfId="144" priority="13">
      <formula>LEN(TRIM(J55))=0</formula>
    </cfRule>
  </conditionalFormatting>
  <conditionalFormatting sqref="J62">
    <cfRule type="containsBlanks" dxfId="143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6A88B26-EE1F-48A7-BD65-F7C206054A31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DDE67CEE-6706-4582-8B77-9D630CB4C757}">
          <x14:formula1>
            <xm:f>Tablas!$H$2:$H$6</xm:f>
          </x14:formula1>
          <xm:sqref>C3:E3</xm:sqref>
        </x14:dataValidation>
        <x14:dataValidation type="list" allowBlank="1" showInputMessage="1" showErrorMessage="1" xr:uid="{B38891E5-E4A3-42B2-A489-1DE9D48EAE96}">
          <x14:formula1>
            <xm:f>Tablas!$L$2:$L$9</xm:f>
          </x14:formula1>
          <xm:sqref>C7:E7</xm:sqref>
        </x14:dataValidation>
        <x14:dataValidation type="list" allowBlank="1" showInputMessage="1" showErrorMessage="1" xr:uid="{7F9FF7C4-DF1C-4CB0-9B6D-10533DD5AA44}">
          <x14:formula1>
            <xm:f>Tablas!$K$2:$K$3</xm:f>
          </x14:formula1>
          <xm:sqref>H6:J6</xm:sqref>
        </x14:dataValidation>
        <x14:dataValidation type="list" allowBlank="1" showInputMessage="1" showErrorMessage="1" xr:uid="{05EDD123-E074-4468-BE00-640B22EAB293}">
          <x14:formula1>
            <xm:f>Tablas!$J$2:$J$7</xm:f>
          </x14:formula1>
          <xm:sqref>C6:E6</xm:sqref>
        </x14:dataValidation>
        <x14:dataValidation type="list" allowBlank="1" showInputMessage="1" showErrorMessage="1" xr:uid="{A98EAF2D-4546-4F95-98D1-4D25DAE2605F}">
          <x14:formula1>
            <xm:f>Tablas!$I$2:$I$5</xm:f>
          </x14:formula1>
          <xm:sqref>E4:J4</xm:sqref>
        </x14:dataValidation>
        <x14:dataValidation type="list" allowBlank="1" showInputMessage="1" showErrorMessage="1" xr:uid="{6BDD670F-3D03-4A7C-8F58-E91144F75B5C}">
          <x14:formula1>
            <xm:f>Tablas!$G$2:$G$3</xm:f>
          </x14:formula1>
          <xm:sqref>J2</xm:sqref>
        </x14:dataValidation>
        <x14:dataValidation type="list" allowBlank="1" showInputMessage="1" showErrorMessage="1" xr:uid="{80E3ED5D-5C3D-4215-83F4-87092952C5B6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B2F3-9B09-4527-BEA1-80652401C638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142" priority="21">
      <formula>LEN(TRIM(C2))=0</formula>
    </cfRule>
  </conditionalFormatting>
  <conditionalFormatting sqref="C6:C8">
    <cfRule type="containsBlanks" dxfId="141" priority="1">
      <formula>LEN(TRIM(C6))=0</formula>
    </cfRule>
  </conditionalFormatting>
  <conditionalFormatting sqref="E4:E5">
    <cfRule type="containsBlanks" dxfId="140" priority="16">
      <formula>LEN(TRIM(E4))=0</formula>
    </cfRule>
  </conditionalFormatting>
  <conditionalFormatting sqref="G2">
    <cfRule type="containsBlanks" dxfId="139" priority="18">
      <formula>LEN(TRIM(G2))=0</formula>
    </cfRule>
  </conditionalFormatting>
  <conditionalFormatting sqref="H3">
    <cfRule type="containsBlanks" dxfId="138" priority="19">
      <formula>LEN(TRIM(H3))=0</formula>
    </cfRule>
  </conditionalFormatting>
  <conditionalFormatting sqref="H6:H7">
    <cfRule type="containsBlanks" dxfId="137" priority="17">
      <formula>LEN(TRIM(H6))=0</formula>
    </cfRule>
  </conditionalFormatting>
  <conditionalFormatting sqref="H10">
    <cfRule type="containsText" dxfId="136" priority="22" operator="containsText" text="No cumple">
      <formula>NOT(ISERROR(SEARCH("No cumple",H10)))</formula>
    </cfRule>
    <cfRule type="containsText" dxfId="135" priority="23" operator="containsText" text="Cumple">
      <formula>NOT(ISERROR(SEARCH("Cumple",H10)))</formula>
    </cfRule>
  </conditionalFormatting>
  <conditionalFormatting sqref="H21">
    <cfRule type="containsText" dxfId="134" priority="10" operator="containsText" text="No cumple">
      <formula>NOT(ISERROR(SEARCH("No cumple",H21)))</formula>
    </cfRule>
    <cfRule type="containsText" dxfId="133" priority="11" operator="containsText" text="Cumple">
      <formula>NOT(ISERROR(SEARCH("Cumple",H21)))</formula>
    </cfRule>
  </conditionalFormatting>
  <conditionalFormatting sqref="H33">
    <cfRule type="containsText" dxfId="132" priority="8" operator="containsText" text="No cumple">
      <formula>NOT(ISERROR(SEARCH("No cumple",H33)))</formula>
    </cfRule>
    <cfRule type="containsText" dxfId="131" priority="9" operator="containsText" text="Cumple">
      <formula>NOT(ISERROR(SEARCH("Cumple",H33)))</formula>
    </cfRule>
  </conditionalFormatting>
  <conditionalFormatting sqref="H44">
    <cfRule type="containsText" dxfId="130" priority="6" operator="containsText" text="No cumple">
      <formula>NOT(ISERROR(SEARCH("No cumple",H44)))</formula>
    </cfRule>
    <cfRule type="containsText" dxfId="129" priority="7" operator="containsText" text="Cumple">
      <formula>NOT(ISERROR(SEARCH("Cumple",H44)))</formula>
    </cfRule>
  </conditionalFormatting>
  <conditionalFormatting sqref="H60">
    <cfRule type="containsText" dxfId="128" priority="4" operator="containsText" text="No cumple">
      <formula>NOT(ISERROR(SEARCH("No cumple",H60)))</formula>
    </cfRule>
    <cfRule type="containsText" dxfId="127" priority="5" operator="containsText" text="Cumple">
      <formula>NOT(ISERROR(SEARCH("Cumple",H60)))</formula>
    </cfRule>
  </conditionalFormatting>
  <conditionalFormatting sqref="H63">
    <cfRule type="containsText" dxfId="126" priority="2" operator="containsText" text="No cumple">
      <formula>NOT(ISERROR(SEARCH("No cumple",H63)))</formula>
    </cfRule>
    <cfRule type="containsText" dxfId="125" priority="3" operator="containsText" text="Cumple">
      <formula>NOT(ISERROR(SEARCH("Cumple",H63)))</formula>
    </cfRule>
  </conditionalFormatting>
  <conditionalFormatting sqref="J2">
    <cfRule type="containsBlanks" dxfId="124" priority="20">
      <formula>LEN(TRIM(J2))=0</formula>
    </cfRule>
  </conditionalFormatting>
  <conditionalFormatting sqref="J12:J20">
    <cfRule type="containsBlanks" dxfId="123" priority="15">
      <formula>LEN(TRIM(J12))=0</formula>
    </cfRule>
  </conditionalFormatting>
  <conditionalFormatting sqref="J35:J43">
    <cfRule type="containsBlanks" dxfId="122" priority="14">
      <formula>LEN(TRIM(J35))=0</formula>
    </cfRule>
  </conditionalFormatting>
  <conditionalFormatting sqref="J55:J59">
    <cfRule type="containsBlanks" dxfId="121" priority="13">
      <formula>LEN(TRIM(J55))=0</formula>
    </cfRule>
  </conditionalFormatting>
  <conditionalFormatting sqref="J62">
    <cfRule type="containsBlanks" dxfId="120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B240546-1496-4431-914B-6F159FEA39F5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3F619855-E891-432B-B153-CD52B09B161A}">
          <x14:formula1>
            <xm:f>Tablas!$H$2:$H$6</xm:f>
          </x14:formula1>
          <xm:sqref>C3:E3</xm:sqref>
        </x14:dataValidation>
        <x14:dataValidation type="list" allowBlank="1" showInputMessage="1" showErrorMessage="1" xr:uid="{3E0437FD-176C-42EB-A35F-4D1F8F3DBAD8}">
          <x14:formula1>
            <xm:f>Tablas!$L$2:$L$9</xm:f>
          </x14:formula1>
          <xm:sqref>C7:E7</xm:sqref>
        </x14:dataValidation>
        <x14:dataValidation type="list" allowBlank="1" showInputMessage="1" showErrorMessage="1" xr:uid="{74D92CA6-E792-4E27-8149-5DC7C9DBD64B}">
          <x14:formula1>
            <xm:f>Tablas!$K$2:$K$3</xm:f>
          </x14:formula1>
          <xm:sqref>H6:J6</xm:sqref>
        </x14:dataValidation>
        <x14:dataValidation type="list" allowBlank="1" showInputMessage="1" showErrorMessage="1" xr:uid="{89D364DF-D55C-4690-8B79-23489981634E}">
          <x14:formula1>
            <xm:f>Tablas!$J$2:$J$7</xm:f>
          </x14:formula1>
          <xm:sqref>C6:E6</xm:sqref>
        </x14:dataValidation>
        <x14:dataValidation type="list" allowBlank="1" showInputMessage="1" showErrorMessage="1" xr:uid="{DD7CCD3C-AF90-49EF-A166-5479039FDCC1}">
          <x14:formula1>
            <xm:f>Tablas!$I$2:$I$5</xm:f>
          </x14:formula1>
          <xm:sqref>E4:J4</xm:sqref>
        </x14:dataValidation>
        <x14:dataValidation type="list" allowBlank="1" showInputMessage="1" showErrorMessage="1" xr:uid="{6CCD48B4-4A9B-4A96-9E3E-E288CDDFD9DF}">
          <x14:formula1>
            <xm:f>Tablas!$G$2:$G$3</xm:f>
          </x14:formula1>
          <xm:sqref>J2</xm:sqref>
        </x14:dataValidation>
        <x14:dataValidation type="list" allowBlank="1" showInputMessage="1" showErrorMessage="1" xr:uid="{63481BE4-F3D4-48EE-B09F-F478E210AE98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2E20-209C-4372-9BE3-4C15C769E96C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119" priority="21">
      <formula>LEN(TRIM(C2))=0</formula>
    </cfRule>
  </conditionalFormatting>
  <conditionalFormatting sqref="C6:C8">
    <cfRule type="containsBlanks" dxfId="118" priority="1">
      <formula>LEN(TRIM(C6))=0</formula>
    </cfRule>
  </conditionalFormatting>
  <conditionalFormatting sqref="E4:E5">
    <cfRule type="containsBlanks" dxfId="117" priority="16">
      <formula>LEN(TRIM(E4))=0</formula>
    </cfRule>
  </conditionalFormatting>
  <conditionalFormatting sqref="G2">
    <cfRule type="containsBlanks" dxfId="116" priority="18">
      <formula>LEN(TRIM(G2))=0</formula>
    </cfRule>
  </conditionalFormatting>
  <conditionalFormatting sqref="H3">
    <cfRule type="containsBlanks" dxfId="115" priority="19">
      <formula>LEN(TRIM(H3))=0</formula>
    </cfRule>
  </conditionalFormatting>
  <conditionalFormatting sqref="H6:H7">
    <cfRule type="containsBlanks" dxfId="114" priority="17">
      <formula>LEN(TRIM(H6))=0</formula>
    </cfRule>
  </conditionalFormatting>
  <conditionalFormatting sqref="H10">
    <cfRule type="containsText" dxfId="113" priority="22" operator="containsText" text="No cumple">
      <formula>NOT(ISERROR(SEARCH("No cumple",H10)))</formula>
    </cfRule>
    <cfRule type="containsText" dxfId="112" priority="23" operator="containsText" text="Cumple">
      <formula>NOT(ISERROR(SEARCH("Cumple",H10)))</formula>
    </cfRule>
  </conditionalFormatting>
  <conditionalFormatting sqref="H21">
    <cfRule type="containsText" dxfId="111" priority="10" operator="containsText" text="No cumple">
      <formula>NOT(ISERROR(SEARCH("No cumple",H21)))</formula>
    </cfRule>
    <cfRule type="containsText" dxfId="110" priority="11" operator="containsText" text="Cumple">
      <formula>NOT(ISERROR(SEARCH("Cumple",H21)))</formula>
    </cfRule>
  </conditionalFormatting>
  <conditionalFormatting sqref="H33">
    <cfRule type="containsText" dxfId="109" priority="8" operator="containsText" text="No cumple">
      <formula>NOT(ISERROR(SEARCH("No cumple",H33)))</formula>
    </cfRule>
    <cfRule type="containsText" dxfId="108" priority="9" operator="containsText" text="Cumple">
      <formula>NOT(ISERROR(SEARCH("Cumple",H33)))</formula>
    </cfRule>
  </conditionalFormatting>
  <conditionalFormatting sqref="H44">
    <cfRule type="containsText" dxfId="107" priority="6" operator="containsText" text="No cumple">
      <formula>NOT(ISERROR(SEARCH("No cumple",H44)))</formula>
    </cfRule>
    <cfRule type="containsText" dxfId="106" priority="7" operator="containsText" text="Cumple">
      <formula>NOT(ISERROR(SEARCH("Cumple",H44)))</formula>
    </cfRule>
  </conditionalFormatting>
  <conditionalFormatting sqref="H60">
    <cfRule type="containsText" dxfId="105" priority="4" operator="containsText" text="No cumple">
      <formula>NOT(ISERROR(SEARCH("No cumple",H60)))</formula>
    </cfRule>
    <cfRule type="containsText" dxfId="104" priority="5" operator="containsText" text="Cumple">
      <formula>NOT(ISERROR(SEARCH("Cumple",H60)))</formula>
    </cfRule>
  </conditionalFormatting>
  <conditionalFormatting sqref="H63">
    <cfRule type="containsText" dxfId="103" priority="2" operator="containsText" text="No cumple">
      <formula>NOT(ISERROR(SEARCH("No cumple",H63)))</formula>
    </cfRule>
    <cfRule type="containsText" dxfId="102" priority="3" operator="containsText" text="Cumple">
      <formula>NOT(ISERROR(SEARCH("Cumple",H63)))</formula>
    </cfRule>
  </conditionalFormatting>
  <conditionalFormatting sqref="J2">
    <cfRule type="containsBlanks" dxfId="101" priority="20">
      <formula>LEN(TRIM(J2))=0</formula>
    </cfRule>
  </conditionalFormatting>
  <conditionalFormatting sqref="J12:J20">
    <cfRule type="containsBlanks" dxfId="100" priority="15">
      <formula>LEN(TRIM(J12))=0</formula>
    </cfRule>
  </conditionalFormatting>
  <conditionalFormatting sqref="J35:J43">
    <cfRule type="containsBlanks" dxfId="99" priority="14">
      <formula>LEN(TRIM(J35))=0</formula>
    </cfRule>
  </conditionalFormatting>
  <conditionalFormatting sqref="J55:J59">
    <cfRule type="containsBlanks" dxfId="98" priority="13">
      <formula>LEN(TRIM(J55))=0</formula>
    </cfRule>
  </conditionalFormatting>
  <conditionalFormatting sqref="J62">
    <cfRule type="containsBlanks" dxfId="97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4082329-4D4A-401D-B761-49A24047DDFC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EEB7F4F2-BD8C-4F8D-B9F7-0907D5A454F8}">
          <x14:formula1>
            <xm:f>Tablas!$H$2:$H$6</xm:f>
          </x14:formula1>
          <xm:sqref>C3:E3</xm:sqref>
        </x14:dataValidation>
        <x14:dataValidation type="list" allowBlank="1" showInputMessage="1" showErrorMessage="1" xr:uid="{52AA776C-E9F8-4F14-ACB3-17A13157630B}">
          <x14:formula1>
            <xm:f>Tablas!$L$2:$L$9</xm:f>
          </x14:formula1>
          <xm:sqref>C7:E7</xm:sqref>
        </x14:dataValidation>
        <x14:dataValidation type="list" allowBlank="1" showInputMessage="1" showErrorMessage="1" xr:uid="{625EB5DC-21F4-4951-B0C5-E1378273E4D8}">
          <x14:formula1>
            <xm:f>Tablas!$K$2:$K$3</xm:f>
          </x14:formula1>
          <xm:sqref>H6:J6</xm:sqref>
        </x14:dataValidation>
        <x14:dataValidation type="list" allowBlank="1" showInputMessage="1" showErrorMessage="1" xr:uid="{DA3BDCD2-F0E8-4DEB-B007-562412C1FFFB}">
          <x14:formula1>
            <xm:f>Tablas!$J$2:$J$7</xm:f>
          </x14:formula1>
          <xm:sqref>C6:E6</xm:sqref>
        </x14:dataValidation>
        <x14:dataValidation type="list" allowBlank="1" showInputMessage="1" showErrorMessage="1" xr:uid="{C71C10E2-BC30-4149-BA48-E3815603D40F}">
          <x14:formula1>
            <xm:f>Tablas!$I$2:$I$5</xm:f>
          </x14:formula1>
          <xm:sqref>E4:J4</xm:sqref>
        </x14:dataValidation>
        <x14:dataValidation type="list" allowBlank="1" showInputMessage="1" showErrorMessage="1" xr:uid="{A0B2B0AB-9AD9-427D-B089-1B71C7F518D6}">
          <x14:formula1>
            <xm:f>Tablas!$G$2:$G$3</xm:f>
          </x14:formula1>
          <xm:sqref>J2</xm:sqref>
        </x14:dataValidation>
        <x14:dataValidation type="list" allowBlank="1" showInputMessage="1" showErrorMessage="1" xr:uid="{A4EA4C70-848B-49BA-87A8-CF47BFDB6296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D172-BD01-4ECA-B6EB-076AC8A010B0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96" priority="21">
      <formula>LEN(TRIM(C2))=0</formula>
    </cfRule>
  </conditionalFormatting>
  <conditionalFormatting sqref="C6:C8">
    <cfRule type="containsBlanks" dxfId="95" priority="1">
      <formula>LEN(TRIM(C6))=0</formula>
    </cfRule>
  </conditionalFormatting>
  <conditionalFormatting sqref="E4:E5">
    <cfRule type="containsBlanks" dxfId="94" priority="16">
      <formula>LEN(TRIM(E4))=0</formula>
    </cfRule>
  </conditionalFormatting>
  <conditionalFormatting sqref="G2">
    <cfRule type="containsBlanks" dxfId="93" priority="18">
      <formula>LEN(TRIM(G2))=0</formula>
    </cfRule>
  </conditionalFormatting>
  <conditionalFormatting sqref="H3">
    <cfRule type="containsBlanks" dxfId="92" priority="19">
      <formula>LEN(TRIM(H3))=0</formula>
    </cfRule>
  </conditionalFormatting>
  <conditionalFormatting sqref="H6:H7">
    <cfRule type="containsBlanks" dxfId="91" priority="17">
      <formula>LEN(TRIM(H6))=0</formula>
    </cfRule>
  </conditionalFormatting>
  <conditionalFormatting sqref="H10">
    <cfRule type="containsText" dxfId="90" priority="22" operator="containsText" text="No cumple">
      <formula>NOT(ISERROR(SEARCH("No cumple",H10)))</formula>
    </cfRule>
    <cfRule type="containsText" dxfId="89" priority="23" operator="containsText" text="Cumple">
      <formula>NOT(ISERROR(SEARCH("Cumple",H10)))</formula>
    </cfRule>
  </conditionalFormatting>
  <conditionalFormatting sqref="H21">
    <cfRule type="containsText" dxfId="88" priority="10" operator="containsText" text="No cumple">
      <formula>NOT(ISERROR(SEARCH("No cumple",H21)))</formula>
    </cfRule>
    <cfRule type="containsText" dxfId="87" priority="11" operator="containsText" text="Cumple">
      <formula>NOT(ISERROR(SEARCH("Cumple",H21)))</formula>
    </cfRule>
  </conditionalFormatting>
  <conditionalFormatting sqref="H33">
    <cfRule type="containsText" dxfId="86" priority="8" operator="containsText" text="No cumple">
      <formula>NOT(ISERROR(SEARCH("No cumple",H33)))</formula>
    </cfRule>
    <cfRule type="containsText" dxfId="85" priority="9" operator="containsText" text="Cumple">
      <formula>NOT(ISERROR(SEARCH("Cumple",H33)))</formula>
    </cfRule>
  </conditionalFormatting>
  <conditionalFormatting sqref="H44">
    <cfRule type="containsText" dxfId="84" priority="6" operator="containsText" text="No cumple">
      <formula>NOT(ISERROR(SEARCH("No cumple",H44)))</formula>
    </cfRule>
    <cfRule type="containsText" dxfId="83" priority="7" operator="containsText" text="Cumple">
      <formula>NOT(ISERROR(SEARCH("Cumple",H44)))</formula>
    </cfRule>
  </conditionalFormatting>
  <conditionalFormatting sqref="H60">
    <cfRule type="containsText" dxfId="82" priority="4" operator="containsText" text="No cumple">
      <formula>NOT(ISERROR(SEARCH("No cumple",H60)))</formula>
    </cfRule>
    <cfRule type="containsText" dxfId="81" priority="5" operator="containsText" text="Cumple">
      <formula>NOT(ISERROR(SEARCH("Cumple",H60)))</formula>
    </cfRule>
  </conditionalFormatting>
  <conditionalFormatting sqref="H63">
    <cfRule type="containsText" dxfId="80" priority="2" operator="containsText" text="No cumple">
      <formula>NOT(ISERROR(SEARCH("No cumple",H63)))</formula>
    </cfRule>
    <cfRule type="containsText" dxfId="79" priority="3" operator="containsText" text="Cumple">
      <formula>NOT(ISERROR(SEARCH("Cumple",H63)))</formula>
    </cfRule>
  </conditionalFormatting>
  <conditionalFormatting sqref="J2">
    <cfRule type="containsBlanks" dxfId="78" priority="20">
      <formula>LEN(TRIM(J2))=0</formula>
    </cfRule>
  </conditionalFormatting>
  <conditionalFormatting sqref="J12:J20">
    <cfRule type="containsBlanks" dxfId="77" priority="15">
      <formula>LEN(TRIM(J12))=0</formula>
    </cfRule>
  </conditionalFormatting>
  <conditionalFormatting sqref="J35:J43">
    <cfRule type="containsBlanks" dxfId="76" priority="14">
      <formula>LEN(TRIM(J35))=0</formula>
    </cfRule>
  </conditionalFormatting>
  <conditionalFormatting sqref="J55:J59">
    <cfRule type="containsBlanks" dxfId="75" priority="13">
      <formula>LEN(TRIM(J55))=0</formula>
    </cfRule>
  </conditionalFormatting>
  <conditionalFormatting sqref="J62">
    <cfRule type="containsBlanks" dxfId="74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26C20C4-C3F5-478A-B9FC-F70F44991EE6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D5DD55EF-AADE-4F6D-8E8A-7313363D2033}">
          <x14:formula1>
            <xm:f>Tablas!$H$2:$H$6</xm:f>
          </x14:formula1>
          <xm:sqref>C3:E3</xm:sqref>
        </x14:dataValidation>
        <x14:dataValidation type="list" allowBlank="1" showInputMessage="1" showErrorMessage="1" xr:uid="{E5547FF9-C419-4678-A087-386C31231D83}">
          <x14:formula1>
            <xm:f>Tablas!$L$2:$L$9</xm:f>
          </x14:formula1>
          <xm:sqref>C7:E7</xm:sqref>
        </x14:dataValidation>
        <x14:dataValidation type="list" allowBlank="1" showInputMessage="1" showErrorMessage="1" xr:uid="{F7D066AC-E43A-48E4-ABFE-97A40A0D7AD7}">
          <x14:formula1>
            <xm:f>Tablas!$K$2:$K$3</xm:f>
          </x14:formula1>
          <xm:sqref>H6:J6</xm:sqref>
        </x14:dataValidation>
        <x14:dataValidation type="list" allowBlank="1" showInputMessage="1" showErrorMessage="1" xr:uid="{14661B56-07F4-451B-AA35-328B50148A8F}">
          <x14:formula1>
            <xm:f>Tablas!$J$2:$J$7</xm:f>
          </x14:formula1>
          <xm:sqref>C6:E6</xm:sqref>
        </x14:dataValidation>
        <x14:dataValidation type="list" allowBlank="1" showInputMessage="1" showErrorMessage="1" xr:uid="{F0D9CB1E-7ED1-4F5C-A5B8-1F13827EE3C2}">
          <x14:formula1>
            <xm:f>Tablas!$I$2:$I$5</xm:f>
          </x14:formula1>
          <xm:sqref>E4:J4</xm:sqref>
        </x14:dataValidation>
        <x14:dataValidation type="list" allowBlank="1" showInputMessage="1" showErrorMessage="1" xr:uid="{A396FF1B-84BC-428F-AF49-942533CE8F52}">
          <x14:formula1>
            <xm:f>Tablas!$G$2:$G$3</xm:f>
          </x14:formula1>
          <xm:sqref>J2</xm:sqref>
        </x14:dataValidation>
        <x14:dataValidation type="list" allowBlank="1" showInputMessage="1" showErrorMessage="1" xr:uid="{73FD9F1B-43F3-4272-ABC2-76B63AC5F281}">
          <x14:formula1>
            <xm:f>Tablas!$C$2</xm:f>
          </x14:formula1>
          <xm:sqref>H13:I20 H36:I43 H66:I69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2D75-C939-4189-9F1B-D9D1451F85A8}">
  <sheetPr>
    <pageSetUpPr fitToPage="1"/>
  </sheetPr>
  <dimension ref="A1:J73"/>
  <sheetViews>
    <sheetView showGridLines="0" view="pageBreakPreview" zoomScaleNormal="80" zoomScaleSheetLayoutView="100" workbookViewId="0">
      <selection sqref="A1:J1"/>
    </sheetView>
  </sheetViews>
  <sheetFormatPr baseColWidth="10" defaultRowHeight="15" x14ac:dyDescent="0.25"/>
  <sheetData>
    <row r="1" spans="1:10" x14ac:dyDescent="0.25">
      <c r="A1" s="140" t="s">
        <v>146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x14ac:dyDescent="0.25">
      <c r="A2" s="133" t="s">
        <v>66</v>
      </c>
      <c r="B2" s="134"/>
      <c r="C2" s="135"/>
      <c r="D2" s="135"/>
      <c r="E2" s="135"/>
      <c r="F2" s="42" t="s">
        <v>67</v>
      </c>
      <c r="G2" s="148"/>
      <c r="H2" s="148"/>
      <c r="I2" s="42" t="s">
        <v>68</v>
      </c>
      <c r="J2" s="46"/>
    </row>
    <row r="3" spans="1:10" x14ac:dyDescent="0.25">
      <c r="A3" s="133" t="s">
        <v>69</v>
      </c>
      <c r="B3" s="134"/>
      <c r="C3" s="114"/>
      <c r="D3" s="114"/>
      <c r="E3" s="114"/>
      <c r="F3" s="134" t="s">
        <v>114</v>
      </c>
      <c r="G3" s="134"/>
      <c r="H3" s="114"/>
      <c r="I3" s="114"/>
      <c r="J3" s="116"/>
    </row>
    <row r="4" spans="1:10" x14ac:dyDescent="0.25">
      <c r="A4" s="133" t="s">
        <v>70</v>
      </c>
      <c r="B4" s="134"/>
      <c r="C4" s="134"/>
      <c r="D4" s="134"/>
      <c r="E4" s="114"/>
      <c r="F4" s="114"/>
      <c r="G4" s="114"/>
      <c r="H4" s="114"/>
      <c r="I4" s="114"/>
      <c r="J4" s="116"/>
    </row>
    <row r="5" spans="1:10" x14ac:dyDescent="0.25">
      <c r="A5" s="133" t="s">
        <v>71</v>
      </c>
      <c r="B5" s="134"/>
      <c r="C5" s="134"/>
      <c r="D5" s="134"/>
      <c r="E5" s="114"/>
      <c r="F5" s="114"/>
      <c r="G5" s="114"/>
      <c r="H5" s="114"/>
      <c r="I5" s="114"/>
      <c r="J5" s="116"/>
    </row>
    <row r="6" spans="1:10" x14ac:dyDescent="0.25">
      <c r="A6" s="133" t="s">
        <v>72</v>
      </c>
      <c r="B6" s="134"/>
      <c r="C6" s="135"/>
      <c r="D6" s="135"/>
      <c r="E6" s="135"/>
      <c r="F6" s="134" t="s">
        <v>73</v>
      </c>
      <c r="G6" s="134"/>
      <c r="H6" s="135"/>
      <c r="I6" s="135"/>
      <c r="J6" s="136"/>
    </row>
    <row r="7" spans="1:10" x14ac:dyDescent="0.25">
      <c r="A7" s="133" t="s">
        <v>61</v>
      </c>
      <c r="B7" s="134"/>
      <c r="C7" s="135"/>
      <c r="D7" s="135"/>
      <c r="E7" s="135"/>
      <c r="F7" s="134" t="s">
        <v>114</v>
      </c>
      <c r="G7" s="134"/>
      <c r="H7" s="114"/>
      <c r="I7" s="114"/>
      <c r="J7" s="116"/>
    </row>
    <row r="8" spans="1:10" ht="15.75" thickBot="1" x14ac:dyDescent="0.3">
      <c r="A8" s="149" t="s">
        <v>145</v>
      </c>
      <c r="B8" s="150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43" t="s">
        <v>74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6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6"/>
      <c r="J10" s="147"/>
    </row>
    <row r="11" spans="1:10" ht="39.950000000000003" customHeight="1" x14ac:dyDescent="0.25">
      <c r="A11" s="151" t="s">
        <v>177</v>
      </c>
      <c r="B11" s="152"/>
      <c r="C11" s="152"/>
      <c r="D11" s="152"/>
      <c r="E11" s="152"/>
      <c r="F11" s="152"/>
      <c r="G11" s="152"/>
      <c r="H11" s="152"/>
      <c r="I11" s="153"/>
      <c r="J11" s="43" t="s">
        <v>116</v>
      </c>
    </row>
    <row r="12" spans="1:10" ht="30" customHeight="1" x14ac:dyDescent="0.25">
      <c r="A12" s="137" t="s">
        <v>182</v>
      </c>
      <c r="B12" s="138"/>
      <c r="C12" s="138"/>
      <c r="D12" s="138"/>
      <c r="E12" s="138"/>
      <c r="F12" s="138"/>
      <c r="G12" s="138"/>
      <c r="H12" s="138"/>
      <c r="I12" s="139"/>
      <c r="J12" s="46"/>
    </row>
    <row r="13" spans="1:10" ht="30" customHeight="1" x14ac:dyDescent="0.25">
      <c r="A13" s="137" t="s">
        <v>183</v>
      </c>
      <c r="B13" s="138"/>
      <c r="C13" s="138"/>
      <c r="D13" s="138"/>
      <c r="E13" s="138"/>
      <c r="F13" s="138"/>
      <c r="G13" s="138"/>
      <c r="H13" s="138"/>
      <c r="I13" s="139"/>
      <c r="J13" s="46"/>
    </row>
    <row r="14" spans="1:10" ht="30" customHeight="1" x14ac:dyDescent="0.25">
      <c r="A14" s="137" t="s">
        <v>184</v>
      </c>
      <c r="B14" s="138"/>
      <c r="C14" s="138"/>
      <c r="D14" s="138"/>
      <c r="E14" s="138"/>
      <c r="F14" s="138"/>
      <c r="G14" s="138"/>
      <c r="H14" s="138"/>
      <c r="I14" s="139"/>
      <c r="J14" s="46"/>
    </row>
    <row r="15" spans="1:10" ht="30" customHeight="1" x14ac:dyDescent="0.25">
      <c r="A15" s="137" t="s">
        <v>152</v>
      </c>
      <c r="B15" s="138"/>
      <c r="C15" s="138"/>
      <c r="D15" s="138"/>
      <c r="E15" s="138"/>
      <c r="F15" s="138"/>
      <c r="G15" s="138"/>
      <c r="H15" s="138"/>
      <c r="I15" s="139"/>
      <c r="J15" s="46"/>
    </row>
    <row r="16" spans="1:10" ht="30" customHeight="1" x14ac:dyDescent="0.25">
      <c r="A16" s="137" t="s">
        <v>185</v>
      </c>
      <c r="B16" s="138"/>
      <c r="C16" s="138"/>
      <c r="D16" s="138"/>
      <c r="E16" s="138"/>
      <c r="F16" s="138"/>
      <c r="G16" s="138"/>
      <c r="H16" s="138"/>
      <c r="I16" s="139"/>
      <c r="J16" s="46"/>
    </row>
    <row r="17" spans="1:10" ht="30" customHeight="1" x14ac:dyDescent="0.25">
      <c r="A17" s="137" t="s">
        <v>186</v>
      </c>
      <c r="B17" s="138"/>
      <c r="C17" s="138"/>
      <c r="D17" s="138"/>
      <c r="E17" s="138"/>
      <c r="F17" s="138"/>
      <c r="G17" s="138"/>
      <c r="H17" s="138"/>
      <c r="I17" s="139"/>
      <c r="J17" s="46"/>
    </row>
    <row r="18" spans="1:10" ht="30" customHeight="1" x14ac:dyDescent="0.25">
      <c r="A18" s="137" t="s">
        <v>187</v>
      </c>
      <c r="B18" s="138"/>
      <c r="C18" s="138"/>
      <c r="D18" s="138"/>
      <c r="E18" s="138"/>
      <c r="F18" s="138"/>
      <c r="G18" s="138"/>
      <c r="H18" s="138"/>
      <c r="I18" s="139"/>
      <c r="J18" s="46"/>
    </row>
    <row r="19" spans="1:10" ht="30" customHeight="1" x14ac:dyDescent="0.25">
      <c r="A19" s="137" t="s">
        <v>188</v>
      </c>
      <c r="B19" s="138"/>
      <c r="C19" s="138"/>
      <c r="D19" s="138"/>
      <c r="E19" s="138"/>
      <c r="F19" s="138"/>
      <c r="G19" s="138"/>
      <c r="H19" s="138"/>
      <c r="I19" s="139"/>
      <c r="J19" s="46"/>
    </row>
    <row r="20" spans="1:10" ht="30" customHeight="1" thickBot="1" x14ac:dyDescent="0.3">
      <c r="A20" s="161" t="s">
        <v>189</v>
      </c>
      <c r="B20" s="162"/>
      <c r="C20" s="162"/>
      <c r="D20" s="162"/>
      <c r="E20" s="162"/>
      <c r="F20" s="162"/>
      <c r="G20" s="162"/>
      <c r="H20" s="162"/>
      <c r="I20" s="163"/>
      <c r="J20" s="41"/>
    </row>
    <row r="21" spans="1:10" ht="20.100000000000001" customHeight="1" x14ac:dyDescent="0.25">
      <c r="A21" s="129" t="s">
        <v>76</v>
      </c>
      <c r="B21" s="130"/>
      <c r="C21" s="130"/>
      <c r="D21" s="130"/>
      <c r="E21" s="130"/>
      <c r="F21" s="130"/>
      <c r="G21" s="130"/>
      <c r="H21" s="146" t="str">
        <f>+IF(AND(J23="No aplica",J24="No aplica",J25="No aplica",J26="No aplica",J27="No aplica",J28="No aplica",J29="No aplica",J30="No aplica",J31="No aplica",J32="No aplica"),"No aplica",IF(OR(J23="",J24="",J25="",J26="",J27="",J28="",J29="",J30="",J31="",J32=""),"Valide todas las variables",IF(OR(J23="No",J24="No",J25="No",J26="No",J27="No",J28="No",J29="No",J30="No",J31="No",J32="No"),"No cumple","Cumple")))</f>
        <v>Valide todas las variables</v>
      </c>
      <c r="I21" s="146"/>
      <c r="J21" s="147"/>
    </row>
    <row r="22" spans="1:10" ht="39.950000000000003" customHeight="1" thickBot="1" x14ac:dyDescent="0.3">
      <c r="A22" s="154" t="s">
        <v>178</v>
      </c>
      <c r="B22" s="155"/>
      <c r="C22" s="155"/>
      <c r="D22" s="155"/>
      <c r="E22" s="155"/>
      <c r="F22" s="155"/>
      <c r="G22" s="155"/>
      <c r="H22" s="155"/>
      <c r="I22" s="156"/>
      <c r="J22" s="61" t="s">
        <v>116</v>
      </c>
    </row>
    <row r="23" spans="1:10" ht="20.100000000000001" customHeight="1" x14ac:dyDescent="0.25">
      <c r="A23" s="137" t="s">
        <v>190</v>
      </c>
      <c r="B23" s="138"/>
      <c r="C23" s="138"/>
      <c r="D23" s="138"/>
      <c r="E23" s="138"/>
      <c r="F23" s="138"/>
      <c r="G23" s="138"/>
      <c r="H23" s="138"/>
      <c r="I23" s="62">
        <v>1</v>
      </c>
      <c r="J23" s="51"/>
    </row>
    <row r="24" spans="1:10" ht="20.100000000000001" customHeight="1" x14ac:dyDescent="0.25">
      <c r="A24" s="137" t="s">
        <v>191</v>
      </c>
      <c r="B24" s="138"/>
      <c r="C24" s="138"/>
      <c r="D24" s="138"/>
      <c r="E24" s="138"/>
      <c r="F24" s="138"/>
      <c r="G24" s="138"/>
      <c r="H24" s="138"/>
      <c r="I24" s="63">
        <v>1</v>
      </c>
      <c r="J24" s="51"/>
    </row>
    <row r="25" spans="1:10" ht="20.100000000000001" customHeight="1" x14ac:dyDescent="0.25">
      <c r="A25" s="137" t="s">
        <v>153</v>
      </c>
      <c r="B25" s="138"/>
      <c r="C25" s="138"/>
      <c r="D25" s="138"/>
      <c r="E25" s="138"/>
      <c r="F25" s="138"/>
      <c r="G25" s="138"/>
      <c r="H25" s="138"/>
      <c r="I25" s="63">
        <v>1</v>
      </c>
      <c r="J25" s="51"/>
    </row>
    <row r="26" spans="1:10" ht="20.100000000000001" customHeight="1" x14ac:dyDescent="0.25">
      <c r="A26" s="137" t="s">
        <v>154</v>
      </c>
      <c r="B26" s="138"/>
      <c r="C26" s="138"/>
      <c r="D26" s="138"/>
      <c r="E26" s="138"/>
      <c r="F26" s="138"/>
      <c r="G26" s="138"/>
      <c r="H26" s="138"/>
      <c r="I26" s="63">
        <v>2</v>
      </c>
      <c r="J26" s="51"/>
    </row>
    <row r="27" spans="1:10" ht="20.100000000000001" customHeight="1" x14ac:dyDescent="0.25">
      <c r="A27" s="137" t="s">
        <v>77</v>
      </c>
      <c r="B27" s="138"/>
      <c r="C27" s="138"/>
      <c r="D27" s="138"/>
      <c r="E27" s="138"/>
      <c r="F27" s="138"/>
      <c r="G27" s="138"/>
      <c r="H27" s="138"/>
      <c r="I27" s="63">
        <v>2</v>
      </c>
      <c r="J27" s="51"/>
    </row>
    <row r="28" spans="1:10" ht="20.100000000000001" customHeight="1" x14ac:dyDescent="0.25">
      <c r="A28" s="137" t="s">
        <v>155</v>
      </c>
      <c r="B28" s="138"/>
      <c r="C28" s="138"/>
      <c r="D28" s="138"/>
      <c r="E28" s="138"/>
      <c r="F28" s="138"/>
      <c r="G28" s="138"/>
      <c r="H28" s="138"/>
      <c r="I28" s="63">
        <v>1</v>
      </c>
      <c r="J28" s="51"/>
    </row>
    <row r="29" spans="1:10" ht="20.100000000000001" customHeight="1" x14ac:dyDescent="0.25">
      <c r="A29" s="137" t="s">
        <v>192</v>
      </c>
      <c r="B29" s="138"/>
      <c r="C29" s="138"/>
      <c r="D29" s="138"/>
      <c r="E29" s="138"/>
      <c r="F29" s="138"/>
      <c r="G29" s="138"/>
      <c r="H29" s="138"/>
      <c r="I29" s="63">
        <v>1</v>
      </c>
      <c r="J29" s="51"/>
    </row>
    <row r="30" spans="1:10" ht="20.100000000000001" customHeight="1" x14ac:dyDescent="0.25">
      <c r="A30" s="137" t="s">
        <v>193</v>
      </c>
      <c r="B30" s="138"/>
      <c r="C30" s="138"/>
      <c r="D30" s="138"/>
      <c r="E30" s="138"/>
      <c r="F30" s="138"/>
      <c r="G30" s="138"/>
      <c r="H30" s="138"/>
      <c r="I30" s="63">
        <v>1</v>
      </c>
      <c r="J30" s="51"/>
    </row>
    <row r="31" spans="1:10" ht="20.100000000000001" customHeight="1" x14ac:dyDescent="0.25">
      <c r="A31" s="137" t="s">
        <v>156</v>
      </c>
      <c r="B31" s="138"/>
      <c r="C31" s="138"/>
      <c r="D31" s="138"/>
      <c r="E31" s="138"/>
      <c r="F31" s="138"/>
      <c r="G31" s="138"/>
      <c r="H31" s="138"/>
      <c r="I31" s="63">
        <v>1</v>
      </c>
      <c r="J31" s="51"/>
    </row>
    <row r="32" spans="1:10" ht="20.100000000000001" customHeight="1" thickBot="1" x14ac:dyDescent="0.3">
      <c r="A32" s="161" t="s">
        <v>157</v>
      </c>
      <c r="B32" s="162"/>
      <c r="C32" s="162"/>
      <c r="D32" s="162"/>
      <c r="E32" s="162"/>
      <c r="F32" s="162"/>
      <c r="G32" s="162"/>
      <c r="H32" s="162"/>
      <c r="I32" s="64">
        <v>1</v>
      </c>
      <c r="J32" s="66"/>
    </row>
    <row r="33" spans="1:10" ht="20.100000000000001" customHeight="1" x14ac:dyDescent="0.25">
      <c r="A33" s="129" t="s">
        <v>115</v>
      </c>
      <c r="B33" s="130"/>
      <c r="C33" s="130"/>
      <c r="D33" s="130"/>
      <c r="E33" s="130"/>
      <c r="F33" s="130"/>
      <c r="G33" s="130"/>
      <c r="H33" s="146" t="str">
        <f>+IF(AND(J35="No aplica",J36="No aplica",J37="No aplica",J38="No aplica",J39="No aplica",J40="No aplica",J41="No aplica",J42="No aplica",J43="No aplica"),"No aplica",IF(OR(J35="",J36="",J37="",J38="",J39="",J40="",J41="",J42="",J43=""),"Valide todas las variables",IF(OR(J35="No",J36="No",J37="No",J38="No",J39="No",J40="No",J41="No",J42="No",J43="No"),"No cumple","Cumple")))</f>
        <v>Valide todas las variables</v>
      </c>
      <c r="I33" s="146"/>
      <c r="J33" s="147"/>
    </row>
    <row r="34" spans="1:10" ht="39.950000000000003" customHeight="1" x14ac:dyDescent="0.25">
      <c r="A34" s="151" t="s">
        <v>179</v>
      </c>
      <c r="B34" s="152"/>
      <c r="C34" s="152"/>
      <c r="D34" s="152"/>
      <c r="E34" s="152"/>
      <c r="F34" s="152"/>
      <c r="G34" s="152"/>
      <c r="H34" s="152"/>
      <c r="I34" s="153"/>
      <c r="J34" s="43" t="s">
        <v>116</v>
      </c>
    </row>
    <row r="35" spans="1:10" ht="30" customHeight="1" x14ac:dyDescent="0.25">
      <c r="A35" s="137" t="s">
        <v>194</v>
      </c>
      <c r="B35" s="138"/>
      <c r="C35" s="138"/>
      <c r="D35" s="138"/>
      <c r="E35" s="138"/>
      <c r="F35" s="138"/>
      <c r="G35" s="138"/>
      <c r="H35" s="138"/>
      <c r="I35" s="139"/>
      <c r="J35" s="46"/>
    </row>
    <row r="36" spans="1:10" ht="30" customHeight="1" x14ac:dyDescent="0.25">
      <c r="A36" s="137" t="s">
        <v>195</v>
      </c>
      <c r="B36" s="138"/>
      <c r="C36" s="138"/>
      <c r="D36" s="138"/>
      <c r="E36" s="138"/>
      <c r="F36" s="138"/>
      <c r="G36" s="138"/>
      <c r="H36" s="138"/>
      <c r="I36" s="139"/>
      <c r="J36" s="46"/>
    </row>
    <row r="37" spans="1:10" ht="30" customHeight="1" x14ac:dyDescent="0.25">
      <c r="A37" s="137" t="s">
        <v>196</v>
      </c>
      <c r="B37" s="138"/>
      <c r="C37" s="138"/>
      <c r="D37" s="138"/>
      <c r="E37" s="138"/>
      <c r="F37" s="138"/>
      <c r="G37" s="138"/>
      <c r="H37" s="138"/>
      <c r="I37" s="139"/>
      <c r="J37" s="46"/>
    </row>
    <row r="38" spans="1:10" ht="30" customHeight="1" x14ac:dyDescent="0.25">
      <c r="A38" s="137" t="s">
        <v>197</v>
      </c>
      <c r="B38" s="138"/>
      <c r="C38" s="138"/>
      <c r="D38" s="138"/>
      <c r="E38" s="138"/>
      <c r="F38" s="138"/>
      <c r="G38" s="138"/>
      <c r="H38" s="138"/>
      <c r="I38" s="139"/>
      <c r="J38" s="46"/>
    </row>
    <row r="39" spans="1:10" ht="30" customHeight="1" x14ac:dyDescent="0.25">
      <c r="A39" s="137" t="s">
        <v>158</v>
      </c>
      <c r="B39" s="138"/>
      <c r="C39" s="138"/>
      <c r="D39" s="138"/>
      <c r="E39" s="138"/>
      <c r="F39" s="138"/>
      <c r="G39" s="138"/>
      <c r="H39" s="138"/>
      <c r="I39" s="139"/>
      <c r="J39" s="46"/>
    </row>
    <row r="40" spans="1:10" ht="30" customHeight="1" x14ac:dyDescent="0.25">
      <c r="A40" s="137" t="s">
        <v>159</v>
      </c>
      <c r="B40" s="138"/>
      <c r="C40" s="138"/>
      <c r="D40" s="138"/>
      <c r="E40" s="138"/>
      <c r="F40" s="138"/>
      <c r="G40" s="138"/>
      <c r="H40" s="138"/>
      <c r="I40" s="139"/>
      <c r="J40" s="46"/>
    </row>
    <row r="41" spans="1:10" ht="30" customHeight="1" x14ac:dyDescent="0.25">
      <c r="A41" s="137" t="s">
        <v>160</v>
      </c>
      <c r="B41" s="138"/>
      <c r="C41" s="138"/>
      <c r="D41" s="138"/>
      <c r="E41" s="138"/>
      <c r="F41" s="138"/>
      <c r="G41" s="138"/>
      <c r="H41" s="138"/>
      <c r="I41" s="139"/>
      <c r="J41" s="65"/>
    </row>
    <row r="42" spans="1:10" ht="30" customHeight="1" x14ac:dyDescent="0.25">
      <c r="A42" s="137" t="s">
        <v>161</v>
      </c>
      <c r="B42" s="138"/>
      <c r="C42" s="138"/>
      <c r="D42" s="138"/>
      <c r="E42" s="138"/>
      <c r="F42" s="138"/>
      <c r="G42" s="138"/>
      <c r="H42" s="138"/>
      <c r="I42" s="139"/>
      <c r="J42" s="65"/>
    </row>
    <row r="43" spans="1:10" ht="30" customHeight="1" thickBot="1" x14ac:dyDescent="0.3">
      <c r="A43" s="161" t="s">
        <v>198</v>
      </c>
      <c r="B43" s="162"/>
      <c r="C43" s="162"/>
      <c r="D43" s="162"/>
      <c r="E43" s="162"/>
      <c r="F43" s="162"/>
      <c r="G43" s="162"/>
      <c r="H43" s="162"/>
      <c r="I43" s="163"/>
      <c r="J43" s="41"/>
    </row>
    <row r="44" spans="1:10" ht="20.100000000000001" customHeight="1" x14ac:dyDescent="0.25">
      <c r="A44" s="129" t="s">
        <v>78</v>
      </c>
      <c r="B44" s="130"/>
      <c r="C44" s="130"/>
      <c r="D44" s="130"/>
      <c r="E44" s="130"/>
      <c r="F44" s="130"/>
      <c r="G44" s="130"/>
      <c r="H44" s="146" t="str">
        <f>+IF(AND(J46="No aplica",J47="No aplica",J48="No aplica",J49="No aplica",J50="No aplica",J51="No aplica",J52="No aplica",J53="No aplica",J55="No aplica",J56="No aplica",J57="No aplica",J58="No aplica",J59="No aplica"),"No aplica",IF(OR(J46="",J47="",J48="",J49="",J50="",J51="",J52="",J53="",J55="",J56="",J57="",J58="",J59=""),"Valide todas las variables",IF(OR(J46="No",J47="No",J48="No",J49="No",J50="No",J51="No",J52="No",J53="No",J55="No",J56="No",J57="No",J58="No",J59="No"),"No cumple","Cumple")))</f>
        <v>Valide todas las variables</v>
      </c>
      <c r="I44" s="146"/>
      <c r="J44" s="147"/>
    </row>
    <row r="45" spans="1:10" ht="39.950000000000003" customHeight="1" x14ac:dyDescent="0.25">
      <c r="A45" s="151" t="s">
        <v>180</v>
      </c>
      <c r="B45" s="152"/>
      <c r="C45" s="152"/>
      <c r="D45" s="152"/>
      <c r="E45" s="152"/>
      <c r="F45" s="152"/>
      <c r="G45" s="152"/>
      <c r="H45" s="152"/>
      <c r="I45" s="153"/>
      <c r="J45" s="43" t="s">
        <v>116</v>
      </c>
    </row>
    <row r="46" spans="1:10" ht="30" customHeight="1" x14ac:dyDescent="0.25">
      <c r="A46" s="137" t="s">
        <v>83</v>
      </c>
      <c r="B46" s="138"/>
      <c r="C46" s="138"/>
      <c r="D46" s="138"/>
      <c r="E46" s="138"/>
      <c r="F46" s="138"/>
      <c r="G46" s="139"/>
      <c r="H46" s="168" t="s">
        <v>199</v>
      </c>
      <c r="I46" s="169"/>
      <c r="J46" s="46"/>
    </row>
    <row r="47" spans="1:10" ht="30" customHeight="1" x14ac:dyDescent="0.25">
      <c r="A47" s="137" t="s">
        <v>162</v>
      </c>
      <c r="B47" s="138"/>
      <c r="C47" s="138"/>
      <c r="D47" s="138"/>
      <c r="E47" s="138"/>
      <c r="F47" s="138"/>
      <c r="G47" s="139"/>
      <c r="H47" s="170"/>
      <c r="I47" s="171"/>
      <c r="J47" s="46"/>
    </row>
    <row r="48" spans="1:10" ht="30" customHeight="1" x14ac:dyDescent="0.25">
      <c r="A48" s="137" t="s">
        <v>80</v>
      </c>
      <c r="B48" s="138"/>
      <c r="C48" s="138"/>
      <c r="D48" s="138"/>
      <c r="E48" s="138"/>
      <c r="F48" s="138"/>
      <c r="G48" s="139"/>
      <c r="H48" s="170"/>
      <c r="I48" s="171"/>
      <c r="J48" s="46"/>
    </row>
    <row r="49" spans="1:10" ht="30" customHeight="1" x14ac:dyDescent="0.25">
      <c r="A49" s="137" t="s">
        <v>81</v>
      </c>
      <c r="B49" s="138"/>
      <c r="C49" s="138"/>
      <c r="D49" s="138"/>
      <c r="E49" s="138"/>
      <c r="F49" s="138"/>
      <c r="G49" s="139"/>
      <c r="H49" s="170"/>
      <c r="I49" s="171"/>
      <c r="J49" s="46"/>
    </row>
    <row r="50" spans="1:10" ht="30" customHeight="1" x14ac:dyDescent="0.25">
      <c r="A50" s="137" t="s">
        <v>163</v>
      </c>
      <c r="B50" s="138"/>
      <c r="C50" s="138"/>
      <c r="D50" s="138"/>
      <c r="E50" s="138"/>
      <c r="F50" s="138"/>
      <c r="G50" s="139"/>
      <c r="H50" s="170"/>
      <c r="I50" s="171"/>
      <c r="J50" s="46"/>
    </row>
    <row r="51" spans="1:10" ht="30" customHeight="1" x14ac:dyDescent="0.25">
      <c r="A51" s="137" t="s">
        <v>82</v>
      </c>
      <c r="B51" s="138"/>
      <c r="C51" s="138"/>
      <c r="D51" s="138"/>
      <c r="E51" s="138"/>
      <c r="F51" s="138"/>
      <c r="G51" s="139"/>
      <c r="H51" s="170"/>
      <c r="I51" s="171"/>
      <c r="J51" s="46"/>
    </row>
    <row r="52" spans="1:10" ht="30" customHeight="1" x14ac:dyDescent="0.25">
      <c r="A52" s="137" t="s">
        <v>164</v>
      </c>
      <c r="B52" s="138"/>
      <c r="C52" s="138"/>
      <c r="D52" s="138"/>
      <c r="E52" s="138"/>
      <c r="F52" s="138"/>
      <c r="G52" s="139"/>
      <c r="H52" s="170"/>
      <c r="I52" s="171"/>
      <c r="J52" s="46"/>
    </row>
    <row r="53" spans="1:10" ht="30" customHeight="1" x14ac:dyDescent="0.25">
      <c r="A53" s="137" t="s">
        <v>79</v>
      </c>
      <c r="B53" s="138"/>
      <c r="C53" s="138"/>
      <c r="D53" s="138"/>
      <c r="E53" s="138"/>
      <c r="F53" s="138"/>
      <c r="G53" s="139"/>
      <c r="H53" s="172"/>
      <c r="I53" s="173"/>
      <c r="J53" s="46"/>
    </row>
    <row r="54" spans="1:10" ht="39.950000000000003" customHeight="1" x14ac:dyDescent="0.25">
      <c r="A54" s="151" t="s">
        <v>181</v>
      </c>
      <c r="B54" s="152"/>
      <c r="C54" s="152"/>
      <c r="D54" s="152"/>
      <c r="E54" s="152"/>
      <c r="F54" s="152"/>
      <c r="G54" s="152"/>
      <c r="H54" s="152"/>
      <c r="I54" s="153"/>
      <c r="J54" s="43" t="s">
        <v>116</v>
      </c>
    </row>
    <row r="55" spans="1:10" ht="30" customHeight="1" x14ac:dyDescent="0.25">
      <c r="A55" s="164" t="s">
        <v>84</v>
      </c>
      <c r="B55" s="165"/>
      <c r="C55" s="165"/>
      <c r="D55" s="165"/>
      <c r="E55" s="165"/>
      <c r="F55" s="165"/>
      <c r="G55" s="166"/>
      <c r="H55" s="167">
        <v>1</v>
      </c>
      <c r="I55" s="167"/>
      <c r="J55" s="46"/>
    </row>
    <row r="56" spans="1:10" ht="30" customHeight="1" x14ac:dyDescent="0.25">
      <c r="A56" s="164" t="s">
        <v>165</v>
      </c>
      <c r="B56" s="165"/>
      <c r="C56" s="165"/>
      <c r="D56" s="165"/>
      <c r="E56" s="165"/>
      <c r="F56" s="165"/>
      <c r="G56" s="166"/>
      <c r="H56" s="167">
        <v>2</v>
      </c>
      <c r="I56" s="167"/>
      <c r="J56" s="46"/>
    </row>
    <row r="57" spans="1:10" ht="30" customHeight="1" x14ac:dyDescent="0.25">
      <c r="A57" s="164" t="s">
        <v>166</v>
      </c>
      <c r="B57" s="165"/>
      <c r="C57" s="165"/>
      <c r="D57" s="165"/>
      <c r="E57" s="165"/>
      <c r="F57" s="165"/>
      <c r="G57" s="166"/>
      <c r="H57" s="167">
        <v>1</v>
      </c>
      <c r="I57" s="167"/>
      <c r="J57" s="46"/>
    </row>
    <row r="58" spans="1:10" ht="30" customHeight="1" x14ac:dyDescent="0.25">
      <c r="A58" s="164" t="s">
        <v>85</v>
      </c>
      <c r="B58" s="165"/>
      <c r="C58" s="165"/>
      <c r="D58" s="165"/>
      <c r="E58" s="165"/>
      <c r="F58" s="165"/>
      <c r="G58" s="166"/>
      <c r="H58" s="167">
        <v>1</v>
      </c>
      <c r="I58" s="167"/>
      <c r="J58" s="46"/>
    </row>
    <row r="59" spans="1:10" ht="30" customHeight="1" thickBot="1" x14ac:dyDescent="0.3">
      <c r="A59" s="161" t="s">
        <v>167</v>
      </c>
      <c r="B59" s="162"/>
      <c r="C59" s="162"/>
      <c r="D59" s="162"/>
      <c r="E59" s="162"/>
      <c r="F59" s="162"/>
      <c r="G59" s="163"/>
      <c r="H59" s="167" t="s">
        <v>168</v>
      </c>
      <c r="I59" s="167"/>
      <c r="J59" s="41"/>
    </row>
    <row r="60" spans="1:10" ht="20.100000000000001" customHeight="1" x14ac:dyDescent="0.25">
      <c r="A60" s="129" t="s">
        <v>175</v>
      </c>
      <c r="B60" s="130"/>
      <c r="C60" s="130"/>
      <c r="D60" s="130"/>
      <c r="E60" s="130"/>
      <c r="F60" s="130"/>
      <c r="G60" s="130"/>
      <c r="H60" s="146" t="str">
        <f>+IF(AND(J62="No aplica"),"No aplica",IF(OR(J62=""),"Valide todas las variables",IF(OR(J62="No"),"No cumple","Cumple")))</f>
        <v>Valide todas las variables</v>
      </c>
      <c r="I60" s="146"/>
      <c r="J60" s="147"/>
    </row>
    <row r="61" spans="1:10" ht="39.950000000000003" customHeight="1" x14ac:dyDescent="0.25">
      <c r="A61" s="151" t="s">
        <v>177</v>
      </c>
      <c r="B61" s="152"/>
      <c r="C61" s="152"/>
      <c r="D61" s="152"/>
      <c r="E61" s="152"/>
      <c r="F61" s="152"/>
      <c r="G61" s="152"/>
      <c r="H61" s="152"/>
      <c r="I61" s="153"/>
      <c r="J61" s="43" t="s">
        <v>116</v>
      </c>
    </row>
    <row r="62" spans="1:10" ht="30" customHeight="1" thickBot="1" x14ac:dyDescent="0.3">
      <c r="A62" s="137" t="s">
        <v>200</v>
      </c>
      <c r="B62" s="138"/>
      <c r="C62" s="138"/>
      <c r="D62" s="138"/>
      <c r="E62" s="138"/>
      <c r="F62" s="138"/>
      <c r="G62" s="138"/>
      <c r="H62" s="139"/>
      <c r="I62" s="44" t="s">
        <v>170</v>
      </c>
      <c r="J62" s="46"/>
    </row>
    <row r="63" spans="1:10" ht="20.100000000000001" customHeight="1" x14ac:dyDescent="0.25">
      <c r="A63" s="127" t="s">
        <v>176</v>
      </c>
      <c r="B63" s="128"/>
      <c r="C63" s="128"/>
      <c r="D63" s="128"/>
      <c r="E63" s="128"/>
      <c r="F63" s="128"/>
      <c r="G63" s="183"/>
      <c r="H63" s="180" t="str">
        <f>+IF(AND(J65="No aplica",J66="No aplica",J67="No aplica",J68="No aplica",J69="No aplica"),"No aplica",IF(OR(J65="",J66="",J67="",J68="",J69=""),"Valide todas las variables",IF(OR(J65="No",J66="No",J67="No",J68="No",J69="No"),"No cumple","Cumple")))</f>
        <v>Valide todas las variables</v>
      </c>
      <c r="I63" s="181"/>
      <c r="J63" s="182"/>
    </row>
    <row r="64" spans="1:10" ht="39.950000000000003" customHeight="1" x14ac:dyDescent="0.25">
      <c r="A64" s="151" t="s">
        <v>169</v>
      </c>
      <c r="B64" s="152"/>
      <c r="C64" s="152"/>
      <c r="D64" s="152"/>
      <c r="E64" s="152"/>
      <c r="F64" s="152"/>
      <c r="G64" s="152"/>
      <c r="H64" s="152"/>
      <c r="I64" s="153"/>
      <c r="J64" s="43" t="s">
        <v>116</v>
      </c>
    </row>
    <row r="65" spans="1:10" ht="30" customHeight="1" x14ac:dyDescent="0.25">
      <c r="A65" s="137" t="s">
        <v>171</v>
      </c>
      <c r="B65" s="138"/>
      <c r="C65" s="138"/>
      <c r="D65" s="138"/>
      <c r="E65" s="138"/>
      <c r="F65" s="138"/>
      <c r="G65" s="138"/>
      <c r="H65" s="138"/>
      <c r="I65" s="139"/>
      <c r="J65" s="46"/>
    </row>
    <row r="66" spans="1:10" ht="30" customHeight="1" x14ac:dyDescent="0.25">
      <c r="A66" s="137" t="s">
        <v>203</v>
      </c>
      <c r="B66" s="138"/>
      <c r="C66" s="138"/>
      <c r="D66" s="138"/>
      <c r="E66" s="138"/>
      <c r="F66" s="138"/>
      <c r="G66" s="138"/>
      <c r="H66" s="138"/>
      <c r="I66" s="139"/>
      <c r="J66" s="46"/>
    </row>
    <row r="67" spans="1:10" ht="30" customHeight="1" x14ac:dyDescent="0.25">
      <c r="A67" s="137" t="s">
        <v>202</v>
      </c>
      <c r="B67" s="138"/>
      <c r="C67" s="138"/>
      <c r="D67" s="138"/>
      <c r="E67" s="138"/>
      <c r="F67" s="138"/>
      <c r="G67" s="138"/>
      <c r="H67" s="138"/>
      <c r="I67" s="139"/>
      <c r="J67" s="46"/>
    </row>
    <row r="68" spans="1:10" ht="30" customHeight="1" x14ac:dyDescent="0.25">
      <c r="A68" s="137" t="s">
        <v>201</v>
      </c>
      <c r="B68" s="138"/>
      <c r="C68" s="138"/>
      <c r="D68" s="138"/>
      <c r="E68" s="138"/>
      <c r="F68" s="138"/>
      <c r="G68" s="138"/>
      <c r="H68" s="138"/>
      <c r="I68" s="139"/>
      <c r="J68" s="65"/>
    </row>
    <row r="69" spans="1:10" ht="30" customHeight="1" thickBot="1" x14ac:dyDescent="0.3">
      <c r="A69" s="161" t="s">
        <v>204</v>
      </c>
      <c r="B69" s="162"/>
      <c r="C69" s="162"/>
      <c r="D69" s="162"/>
      <c r="E69" s="162"/>
      <c r="F69" s="162"/>
      <c r="G69" s="162"/>
      <c r="H69" s="162"/>
      <c r="I69" s="163"/>
      <c r="J69" s="41"/>
    </row>
    <row r="70" spans="1:10" ht="50.1" customHeight="1" x14ac:dyDescent="0.25">
      <c r="A70" s="174" t="s">
        <v>172</v>
      </c>
      <c r="B70" s="175"/>
      <c r="C70" s="175"/>
      <c r="D70" s="175"/>
      <c r="E70" s="175"/>
      <c r="F70" s="175"/>
      <c r="G70" s="175"/>
      <c r="H70" s="175"/>
      <c r="I70" s="175"/>
      <c r="J70" s="176"/>
    </row>
    <row r="71" spans="1:10" ht="200.1" customHeight="1" thickBot="1" x14ac:dyDescent="0.3">
      <c r="A71" s="177"/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ht="50.1" customHeight="1" x14ac:dyDescent="0.25">
      <c r="A72" s="174" t="s">
        <v>87</v>
      </c>
      <c r="B72" s="175"/>
      <c r="C72" s="175"/>
      <c r="D72" s="175"/>
      <c r="E72" s="175"/>
      <c r="F72" s="175"/>
      <c r="G72" s="175"/>
      <c r="H72" s="175"/>
      <c r="I72" s="175"/>
      <c r="J72" s="176"/>
    </row>
    <row r="73" spans="1:10" ht="200.1" customHeight="1" thickBot="1" x14ac:dyDescent="0.3">
      <c r="A73" s="177"/>
      <c r="B73" s="178"/>
      <c r="C73" s="178"/>
      <c r="D73" s="178"/>
      <c r="E73" s="178"/>
      <c r="F73" s="178"/>
      <c r="G73" s="178"/>
      <c r="H73" s="178"/>
      <c r="I73" s="178"/>
      <c r="J73" s="179"/>
    </row>
  </sheetData>
  <sheetProtection algorithmName="SHA-512" hashValue="Oqt00WXulEyufZHNntPt9YCF1mBFhh9sNjnZ9g2+5ye2MJQwmLOxkUmaX7zfLhtmLBKJmJWyJl6qLNMPo5aA4g==" saltValue="vPBz/1XgE22GGQLLX54X8A==" spinCount="100000" sheet="1" objects="1" scenarios="1"/>
  <mergeCells count="100">
    <mergeCell ref="A73:J73"/>
    <mergeCell ref="A63:G63"/>
    <mergeCell ref="H63:J63"/>
    <mergeCell ref="A64:I64"/>
    <mergeCell ref="A65:I65"/>
    <mergeCell ref="A66:I66"/>
    <mergeCell ref="A67:I67"/>
    <mergeCell ref="A68:I68"/>
    <mergeCell ref="A69:I69"/>
    <mergeCell ref="A70:J70"/>
    <mergeCell ref="A71:J71"/>
    <mergeCell ref="A72:J72"/>
    <mergeCell ref="A54:I54"/>
    <mergeCell ref="A62:H62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J60"/>
    <mergeCell ref="A61:I61"/>
    <mergeCell ref="A55:G55"/>
    <mergeCell ref="H55:I55"/>
    <mergeCell ref="A42:I42"/>
    <mergeCell ref="A43:I43"/>
    <mergeCell ref="A44:G44"/>
    <mergeCell ref="H44:J44"/>
    <mergeCell ref="A45:I45"/>
    <mergeCell ref="A46:G46"/>
    <mergeCell ref="H46:I53"/>
    <mergeCell ref="A47:G47"/>
    <mergeCell ref="A48:G48"/>
    <mergeCell ref="A49:G49"/>
    <mergeCell ref="A50:G50"/>
    <mergeCell ref="A51:G51"/>
    <mergeCell ref="A52:G52"/>
    <mergeCell ref="A53:G53"/>
    <mergeCell ref="A41:I41"/>
    <mergeCell ref="A31:H31"/>
    <mergeCell ref="A32:H32"/>
    <mergeCell ref="A33:G33"/>
    <mergeCell ref="H33:J33"/>
    <mergeCell ref="A34:I34"/>
    <mergeCell ref="A35:I35"/>
    <mergeCell ref="A36:I36"/>
    <mergeCell ref="A37:I37"/>
    <mergeCell ref="A38:I38"/>
    <mergeCell ref="A39:I39"/>
    <mergeCell ref="A40:I40"/>
    <mergeCell ref="A30:H30"/>
    <mergeCell ref="A20:I20"/>
    <mergeCell ref="A21:G21"/>
    <mergeCell ref="H21:J21"/>
    <mergeCell ref="A22:I22"/>
    <mergeCell ref="A23:H23"/>
    <mergeCell ref="A24:H24"/>
    <mergeCell ref="A25:H25"/>
    <mergeCell ref="A26:H26"/>
    <mergeCell ref="A27:H27"/>
    <mergeCell ref="A28:H28"/>
    <mergeCell ref="A29:H29"/>
    <mergeCell ref="A19:I19"/>
    <mergeCell ref="A9:J9"/>
    <mergeCell ref="A10:G10"/>
    <mergeCell ref="H10:J10"/>
    <mergeCell ref="A11:I11"/>
    <mergeCell ref="A12:I12"/>
    <mergeCell ref="A13:I13"/>
    <mergeCell ref="A14:I14"/>
    <mergeCell ref="A15:I15"/>
    <mergeCell ref="A16:I16"/>
    <mergeCell ref="A17:I17"/>
    <mergeCell ref="A18:I18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23:J32 J46:J53 J65:J69">
    <cfRule type="containsBlanks" dxfId="73" priority="21">
      <formula>LEN(TRIM(C2))=0</formula>
    </cfRule>
  </conditionalFormatting>
  <conditionalFormatting sqref="C6:C8">
    <cfRule type="containsBlanks" dxfId="72" priority="1">
      <formula>LEN(TRIM(C6))=0</formula>
    </cfRule>
  </conditionalFormatting>
  <conditionalFormatting sqref="E4:E5">
    <cfRule type="containsBlanks" dxfId="71" priority="16">
      <formula>LEN(TRIM(E4))=0</formula>
    </cfRule>
  </conditionalFormatting>
  <conditionalFormatting sqref="G2">
    <cfRule type="containsBlanks" dxfId="70" priority="18">
      <formula>LEN(TRIM(G2))=0</formula>
    </cfRule>
  </conditionalFormatting>
  <conditionalFormatting sqref="H3">
    <cfRule type="containsBlanks" dxfId="69" priority="19">
      <formula>LEN(TRIM(H3))=0</formula>
    </cfRule>
  </conditionalFormatting>
  <conditionalFormatting sqref="H6:H7">
    <cfRule type="containsBlanks" dxfId="68" priority="17">
      <formula>LEN(TRIM(H6))=0</formula>
    </cfRule>
  </conditionalFormatting>
  <conditionalFormatting sqref="H10">
    <cfRule type="containsText" dxfId="67" priority="22" operator="containsText" text="No cumple">
      <formula>NOT(ISERROR(SEARCH("No cumple",H10)))</formula>
    </cfRule>
    <cfRule type="containsText" dxfId="66" priority="23" operator="containsText" text="Cumple">
      <formula>NOT(ISERROR(SEARCH("Cumple",H10)))</formula>
    </cfRule>
  </conditionalFormatting>
  <conditionalFormatting sqref="H21">
    <cfRule type="containsText" dxfId="65" priority="10" operator="containsText" text="No cumple">
      <formula>NOT(ISERROR(SEARCH("No cumple",H21)))</formula>
    </cfRule>
    <cfRule type="containsText" dxfId="64" priority="11" operator="containsText" text="Cumple">
      <formula>NOT(ISERROR(SEARCH("Cumple",H21)))</formula>
    </cfRule>
  </conditionalFormatting>
  <conditionalFormatting sqref="H33">
    <cfRule type="containsText" dxfId="63" priority="8" operator="containsText" text="No cumple">
      <formula>NOT(ISERROR(SEARCH("No cumple",H33)))</formula>
    </cfRule>
    <cfRule type="containsText" dxfId="62" priority="9" operator="containsText" text="Cumple">
      <formula>NOT(ISERROR(SEARCH("Cumple",H33)))</formula>
    </cfRule>
  </conditionalFormatting>
  <conditionalFormatting sqref="H44">
    <cfRule type="containsText" dxfId="61" priority="6" operator="containsText" text="No cumple">
      <formula>NOT(ISERROR(SEARCH("No cumple",H44)))</formula>
    </cfRule>
    <cfRule type="containsText" dxfId="60" priority="7" operator="containsText" text="Cumple">
      <formula>NOT(ISERROR(SEARCH("Cumple",H44)))</formula>
    </cfRule>
  </conditionalFormatting>
  <conditionalFormatting sqref="H60">
    <cfRule type="containsText" dxfId="59" priority="4" operator="containsText" text="No cumple">
      <formula>NOT(ISERROR(SEARCH("No cumple",H60)))</formula>
    </cfRule>
    <cfRule type="containsText" dxfId="58" priority="5" operator="containsText" text="Cumple">
      <formula>NOT(ISERROR(SEARCH("Cumple",H60)))</formula>
    </cfRule>
  </conditionalFormatting>
  <conditionalFormatting sqref="H63">
    <cfRule type="containsText" dxfId="57" priority="2" operator="containsText" text="No cumple">
      <formula>NOT(ISERROR(SEARCH("No cumple",H63)))</formula>
    </cfRule>
    <cfRule type="containsText" dxfId="56" priority="3" operator="containsText" text="Cumple">
      <formula>NOT(ISERROR(SEARCH("Cumple",H63)))</formula>
    </cfRule>
  </conditionalFormatting>
  <conditionalFormatting sqref="J2">
    <cfRule type="containsBlanks" dxfId="55" priority="20">
      <formula>LEN(TRIM(J2))=0</formula>
    </cfRule>
  </conditionalFormatting>
  <conditionalFormatting sqref="J12:J20">
    <cfRule type="containsBlanks" dxfId="54" priority="15">
      <formula>LEN(TRIM(J12))=0</formula>
    </cfRule>
  </conditionalFormatting>
  <conditionalFormatting sqref="J35:J43">
    <cfRule type="containsBlanks" dxfId="53" priority="14">
      <formula>LEN(TRIM(J35))=0</formula>
    </cfRule>
  </conditionalFormatting>
  <conditionalFormatting sqref="J55:J59">
    <cfRule type="containsBlanks" dxfId="52" priority="13">
      <formula>LEN(TRIM(J55))=0</formula>
    </cfRule>
  </conditionalFormatting>
  <conditionalFormatting sqref="J62">
    <cfRule type="containsBlanks" dxfId="51" priority="12">
      <formula>LEN(TRIM(J62))=0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TRANSITORIO SRPA&amp;R&amp;"Arial,Normal"&amp;10F1.A46.G27.P 
Versión 1 
Página &amp;P de &amp;N 
21/05/2024 
Clasificación de la Información 
Clasificada</oddHeader>
    <oddFooter>&amp;C&amp;G</oddFooter>
  </headerFooter>
  <rowBreaks count="2" manualBreakCount="2">
    <brk id="43" max="16383" man="1"/>
    <brk id="6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C4485F4-9D14-4D64-83B2-91F07242AA60}">
          <x14:formula1>
            <xm:f>Tablas!$E$2:$E$4</xm:f>
          </x14:formula1>
          <xm:sqref>J55:J59 J12:J20 J23:J32 J35:J43 J46:J53 J62 J65:J69</xm:sqref>
        </x14:dataValidation>
        <x14:dataValidation type="list" allowBlank="1" showInputMessage="1" showErrorMessage="1" xr:uid="{8CEC839B-EDD7-4555-8B18-4617302A44DF}">
          <x14:formula1>
            <xm:f>Tablas!$H$2:$H$6</xm:f>
          </x14:formula1>
          <xm:sqref>C3:E3</xm:sqref>
        </x14:dataValidation>
        <x14:dataValidation type="list" allowBlank="1" showInputMessage="1" showErrorMessage="1" xr:uid="{B48558B1-3D97-4C1F-85FB-7154DD01712E}">
          <x14:formula1>
            <xm:f>Tablas!$L$2:$L$9</xm:f>
          </x14:formula1>
          <xm:sqref>C7:E7</xm:sqref>
        </x14:dataValidation>
        <x14:dataValidation type="list" allowBlank="1" showInputMessage="1" showErrorMessage="1" xr:uid="{4E689D46-B6A6-41F4-BABF-7E5AEB287074}">
          <x14:formula1>
            <xm:f>Tablas!$K$2:$K$3</xm:f>
          </x14:formula1>
          <xm:sqref>H6:J6</xm:sqref>
        </x14:dataValidation>
        <x14:dataValidation type="list" allowBlank="1" showInputMessage="1" showErrorMessage="1" xr:uid="{62523C51-00B2-4DE5-A4D2-FF65C1D719D1}">
          <x14:formula1>
            <xm:f>Tablas!$J$2:$J$7</xm:f>
          </x14:formula1>
          <xm:sqref>C6:E6</xm:sqref>
        </x14:dataValidation>
        <x14:dataValidation type="list" allowBlank="1" showInputMessage="1" showErrorMessage="1" xr:uid="{9E5BCD6F-2482-43FA-9B7D-785C0C5DCB10}">
          <x14:formula1>
            <xm:f>Tablas!$I$2:$I$5</xm:f>
          </x14:formula1>
          <xm:sqref>E4:J4</xm:sqref>
        </x14:dataValidation>
        <x14:dataValidation type="list" allowBlank="1" showInputMessage="1" showErrorMessage="1" xr:uid="{BA98AB87-424A-4CE8-A55D-1E8D84A673F1}">
          <x14:formula1>
            <xm:f>Tablas!$G$2:$G$3</xm:f>
          </x14:formula1>
          <xm:sqref>J2</xm:sqref>
        </x14:dataValidation>
        <x14:dataValidation type="list" allowBlank="1" showInputMessage="1" showErrorMessage="1" xr:uid="{E785FCD9-D051-4629-A56D-E42C13B389FB}">
          <x14:formula1>
            <xm:f>Tablas!$C$2</xm:f>
          </x14:formula1>
          <xm:sqref>H13:I20 H36:I43 H66:I69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2FB23-AD02-4F75-A2FF-4D7AC73E3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85466-915C-44A8-A6E2-2F7F8CF38800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41</vt:i4>
      </vt:variant>
    </vt:vector>
  </HeadingPairs>
  <TitlesOfParts>
    <vt:vector size="5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Entrev.1!_ftnref1</vt:lpstr>
      <vt:lpstr>Entrev.10!_ftnref1</vt:lpstr>
      <vt:lpstr>Entrev.2!_ftnref1</vt:lpstr>
      <vt:lpstr>Entrev.3!_ftnref1</vt:lpstr>
      <vt:lpstr>Entrev.4!_ftnref1</vt:lpstr>
      <vt:lpstr>Entrev.5!_ftnref1</vt:lpstr>
      <vt:lpstr>Entrev.6!_ftnref1</vt:lpstr>
      <vt:lpstr>Entrev.7!_ftnref1</vt:lpstr>
      <vt:lpstr>Entrev.8!_ftnref1</vt:lpstr>
      <vt:lpstr>Entrev.9!_ftnref1</vt:lpstr>
      <vt:lpstr>Entrev.1!_ftnref2</vt:lpstr>
      <vt:lpstr>Entrev.10!_ftnref2</vt:lpstr>
      <vt:lpstr>Entrev.2!_ftnref2</vt:lpstr>
      <vt:lpstr>Entrev.3!_ftnref2</vt:lpstr>
      <vt:lpstr>Entrev.4!_ftnref2</vt:lpstr>
      <vt:lpstr>Entrev.5!_ftnref2</vt:lpstr>
      <vt:lpstr>Entrev.6!_ftnref2</vt:lpstr>
      <vt:lpstr>Entrev.7!_ftnref2</vt:lpstr>
      <vt:lpstr>Entrev.8!_ftnref2</vt:lpstr>
      <vt:lpstr>Entrev.9!_ftnref2</vt:lpstr>
      <vt:lpstr>Entrev.1!_ftnref3</vt:lpstr>
      <vt:lpstr>Entrev.10!_ftnref3</vt:lpstr>
      <vt:lpstr>Entrev.2!_ftnref3</vt:lpstr>
      <vt:lpstr>Entrev.3!_ftnref3</vt:lpstr>
      <vt:lpstr>Entrev.4!_ftnref3</vt:lpstr>
      <vt:lpstr>Entrev.5!_ftnref3</vt:lpstr>
      <vt:lpstr>Entrev.6!_ftnref3</vt:lpstr>
      <vt:lpstr>Entrev.7!_ftnref3</vt:lpstr>
      <vt:lpstr>Entrev.8!_ftnref3</vt:lpstr>
      <vt:lpstr>Entrev.9!_ftnref3</vt:lpstr>
      <vt:lpstr>Entrev.1!_ftnref4</vt:lpstr>
      <vt:lpstr>Entrev.10!_ftnref4</vt:lpstr>
      <vt:lpstr>Entrev.2!_ftnref4</vt:lpstr>
      <vt:lpstr>Entrev.3!_ftnref4</vt:lpstr>
      <vt:lpstr>Entrev.4!_ftnref4</vt:lpstr>
      <vt:lpstr>Entrev.5!_ftnref4</vt:lpstr>
      <vt:lpstr>Entrev.6!_ftnref4</vt:lpstr>
      <vt:lpstr>Entrev.7!_ftnref4</vt:lpstr>
      <vt:lpstr>Entrev.8!_ftnref4</vt:lpstr>
      <vt:lpstr>Entrev.9!_ftnref4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2024-05-21T14:31:49Z</cp:lastPrinted>
  <dcterms:created xsi:type="dcterms:W3CDTF">2019-01-30T14:18:32Z</dcterms:created>
  <dcterms:modified xsi:type="dcterms:W3CDTF">2024-05-21T14:32:04Z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