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4" documentId="13_ncr:1_{C78D33E0-5C38-44D8-90F3-2C1479600C6A}" xr6:coauthVersionLast="47" xr6:coauthVersionMax="47" xr10:uidLastSave="{593221A8-F966-4FCA-BF1D-31E826B0AE07}"/>
  <bookViews>
    <workbookView xWindow="-120" yWindow="-120" windowWidth="29040" windowHeight="15840" tabRatio="896" activeTab="11" xr2:uid="{00000000-000D-0000-FFFF-FFFF00000000}"/>
  </bookViews>
  <sheets>
    <sheet name="ACTA" sheetId="1" r:id="rId1"/>
    <sheet name="Entrev.1" sheetId="11" r:id="rId2"/>
    <sheet name="Entrev.2" sheetId="21" r:id="rId3"/>
    <sheet name="Entrev.3" sheetId="22" r:id="rId4"/>
    <sheet name="Entrev.4" sheetId="23" r:id="rId5"/>
    <sheet name="Entrev.5" sheetId="24" r:id="rId6"/>
    <sheet name="Entrev.6" sheetId="25" r:id="rId7"/>
    <sheet name="Entrev.7" sheetId="26" r:id="rId8"/>
    <sheet name="Entrev.8" sheetId="27" r:id="rId9"/>
    <sheet name="Entrev.9" sheetId="28" r:id="rId10"/>
    <sheet name="Entrev.10" sheetId="29" r:id="rId11"/>
    <sheet name="Consolidado" sheetId="5" r:id="rId12"/>
    <sheet name="Tablas" sheetId="4" state="hidden" r:id="rId13"/>
  </sheets>
  <externalReferences>
    <externalReference r:id="rId14"/>
    <externalReference r:id="rId15"/>
  </externalReferences>
  <definedNames>
    <definedName name="_ftn1" localSheetId="1">Entrev.1!#REF!</definedName>
    <definedName name="_ftn1" localSheetId="10">Entrev.10!#REF!</definedName>
    <definedName name="_ftn1" localSheetId="2">Entrev.2!#REF!</definedName>
    <definedName name="_ftn1" localSheetId="3">Entrev.3!#REF!</definedName>
    <definedName name="_ftn1" localSheetId="4">Entrev.4!#REF!</definedName>
    <definedName name="_ftn1" localSheetId="5">Entrev.5!#REF!</definedName>
    <definedName name="_ftn1" localSheetId="6">Entrev.6!#REF!</definedName>
    <definedName name="_ftn1" localSheetId="7">Entrev.7!#REF!</definedName>
    <definedName name="_ftn1" localSheetId="8">Entrev.8!#REF!</definedName>
    <definedName name="_ftn1" localSheetId="9">Entrev.9!#REF!</definedName>
    <definedName name="_ftn2" localSheetId="1">Entrev.1!#REF!</definedName>
    <definedName name="_ftn2" localSheetId="10">Entrev.10!#REF!</definedName>
    <definedName name="_ftn2" localSheetId="2">Entrev.2!#REF!</definedName>
    <definedName name="_ftn2" localSheetId="3">Entrev.3!#REF!</definedName>
    <definedName name="_ftn2" localSheetId="4">Entrev.4!#REF!</definedName>
    <definedName name="_ftn2" localSheetId="5">Entrev.5!#REF!</definedName>
    <definedName name="_ftn2" localSheetId="6">Entrev.6!#REF!</definedName>
    <definedName name="_ftn2" localSheetId="7">Entrev.7!#REF!</definedName>
    <definedName name="_ftn2" localSheetId="8">Entrev.8!#REF!</definedName>
    <definedName name="_ftn2" localSheetId="9">Entrev.9!#REF!</definedName>
    <definedName name="_ftn3" localSheetId="1">Entrev.1!#REF!</definedName>
    <definedName name="_ftn3" localSheetId="10">Entrev.10!#REF!</definedName>
    <definedName name="_ftn3" localSheetId="2">Entrev.2!#REF!</definedName>
    <definedName name="_ftn3" localSheetId="3">Entrev.3!#REF!</definedName>
    <definedName name="_ftn3" localSheetId="4">Entrev.4!#REF!</definedName>
    <definedName name="_ftn3" localSheetId="5">Entrev.5!#REF!</definedName>
    <definedName name="_ftn3" localSheetId="6">Entrev.6!#REF!</definedName>
    <definedName name="_ftn3" localSheetId="7">Entrev.7!#REF!</definedName>
    <definedName name="_ftn3" localSheetId="8">Entrev.8!#REF!</definedName>
    <definedName name="_ftn3" localSheetId="9">Entrev.9!#REF!</definedName>
    <definedName name="_ftn4" localSheetId="1">Entrev.1!#REF!</definedName>
    <definedName name="_ftn4" localSheetId="10">Entrev.10!#REF!</definedName>
    <definedName name="_ftn4" localSheetId="2">Entrev.2!#REF!</definedName>
    <definedName name="_ftn4" localSheetId="3">Entrev.3!#REF!</definedName>
    <definedName name="_ftn4" localSheetId="4">Entrev.4!#REF!</definedName>
    <definedName name="_ftn4" localSheetId="5">Entrev.5!#REF!</definedName>
    <definedName name="_ftn4" localSheetId="6">Entrev.6!#REF!</definedName>
    <definedName name="_ftn4" localSheetId="7">Entrev.7!#REF!</definedName>
    <definedName name="_ftn4" localSheetId="8">Entrev.8!#REF!</definedName>
    <definedName name="_ftn4" localSheetId="9">Entrev.9!#REF!</definedName>
    <definedName name="_ftnref1" localSheetId="1">Entrev.1!#REF!</definedName>
    <definedName name="_ftnref1" localSheetId="10">Entrev.10!#REF!</definedName>
    <definedName name="_ftnref1" localSheetId="2">Entrev.2!#REF!</definedName>
    <definedName name="_ftnref1" localSheetId="3">Entrev.3!#REF!</definedName>
    <definedName name="_ftnref1" localSheetId="4">Entrev.4!#REF!</definedName>
    <definedName name="_ftnref1" localSheetId="5">Entrev.5!#REF!</definedName>
    <definedName name="_ftnref1" localSheetId="6">Entrev.6!#REF!</definedName>
    <definedName name="_ftnref1" localSheetId="7">Entrev.7!#REF!</definedName>
    <definedName name="_ftnref1" localSheetId="8">Entrev.8!#REF!</definedName>
    <definedName name="_ftnref1" localSheetId="9">Entrev.9!#REF!</definedName>
    <definedName name="_ftnref2" localSheetId="1">Entrev.1!#REF!</definedName>
    <definedName name="_ftnref2" localSheetId="10">Entrev.10!#REF!</definedName>
    <definedName name="_ftnref2" localSheetId="2">Entrev.2!#REF!</definedName>
    <definedName name="_ftnref2" localSheetId="3">Entrev.3!#REF!</definedName>
    <definedName name="_ftnref2" localSheetId="4">Entrev.4!#REF!</definedName>
    <definedName name="_ftnref2" localSheetId="5">Entrev.5!#REF!</definedName>
    <definedName name="_ftnref2" localSheetId="6">Entrev.6!#REF!</definedName>
    <definedName name="_ftnref2" localSheetId="7">Entrev.7!#REF!</definedName>
    <definedName name="_ftnref2" localSheetId="8">Entrev.8!#REF!</definedName>
    <definedName name="_ftnref2" localSheetId="9">Entrev.9!#REF!</definedName>
    <definedName name="_ftnref3" localSheetId="1">Entrev.1!#REF!</definedName>
    <definedName name="_ftnref3" localSheetId="10">Entrev.10!#REF!</definedName>
    <definedName name="_ftnref3" localSheetId="2">Entrev.2!#REF!</definedName>
    <definedName name="_ftnref3" localSheetId="3">Entrev.3!#REF!</definedName>
    <definedName name="_ftnref3" localSheetId="4">Entrev.4!#REF!</definedName>
    <definedName name="_ftnref3" localSheetId="5">Entrev.5!#REF!</definedName>
    <definedName name="_ftnref3" localSheetId="6">Entrev.6!#REF!</definedName>
    <definedName name="_ftnref3" localSheetId="7">Entrev.7!#REF!</definedName>
    <definedName name="_ftnref3" localSheetId="8">Entrev.8!#REF!</definedName>
    <definedName name="_ftnref3" localSheetId="9">Entrev.9!#REF!</definedName>
    <definedName name="_ftnref4" localSheetId="1">Entrev.1!#REF!</definedName>
    <definedName name="_ftnref4" localSheetId="10">Entrev.10!#REF!</definedName>
    <definedName name="_ftnref4" localSheetId="2">Entrev.2!#REF!</definedName>
    <definedName name="_ftnref4" localSheetId="3">Entrev.3!#REF!</definedName>
    <definedName name="_ftnref4" localSheetId="4">Entrev.4!#REF!</definedName>
    <definedName name="_ftnref4" localSheetId="5">Entrev.5!#REF!</definedName>
    <definedName name="_ftnref4" localSheetId="6">Entrev.6!#REF!</definedName>
    <definedName name="_ftnref4" localSheetId="7">Entrev.7!#REF!</definedName>
    <definedName name="_ftnref4" localSheetId="8">Entrev.8!#REF!</definedName>
    <definedName name="_ftnref4" localSheetId="9">Entrev.9!#REF!</definedName>
    <definedName name="_xlnm.Print_Area" localSheetId="0">ACTA!$A$1:$K$36</definedName>
    <definedName name="Planes">[1]Parametros!#REF!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JQ10" i="5"/>
  <c r="JP10" i="5"/>
  <c r="JO10" i="5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M10" i="5"/>
  <c r="IL10" i="5"/>
  <c r="IK10" i="5"/>
  <c r="IJ10" i="5"/>
  <c r="II10" i="5"/>
  <c r="IH10" i="5"/>
  <c r="IG10" i="5"/>
  <c r="IF10" i="5"/>
  <c r="IE10" i="5"/>
  <c r="ID10" i="5"/>
  <c r="IC10" i="5"/>
  <c r="IB10" i="5"/>
  <c r="HQ10" i="5"/>
  <c r="HP10" i="5"/>
  <c r="HO10" i="5"/>
  <c r="HN10" i="5"/>
  <c r="HM10" i="5"/>
  <c r="HL10" i="5"/>
  <c r="HK10" i="5"/>
  <c r="HJ10" i="5"/>
  <c r="HI10" i="5"/>
  <c r="HH10" i="5"/>
  <c r="HG10" i="5"/>
  <c r="HF10" i="5"/>
  <c r="GU10" i="5"/>
  <c r="GT10" i="5"/>
  <c r="GS10" i="5"/>
  <c r="GR10" i="5"/>
  <c r="GQ10" i="5"/>
  <c r="GP10" i="5"/>
  <c r="GO10" i="5"/>
  <c r="GN10" i="5"/>
  <c r="GM10" i="5"/>
  <c r="GL10" i="5"/>
  <c r="GK10" i="5"/>
  <c r="GJ10" i="5"/>
  <c r="FY10" i="5"/>
  <c r="FX10" i="5"/>
  <c r="FW10" i="5"/>
  <c r="FV10" i="5"/>
  <c r="FU10" i="5"/>
  <c r="FT10" i="5"/>
  <c r="FS10" i="5"/>
  <c r="FR10" i="5"/>
  <c r="FQ10" i="5"/>
  <c r="FP10" i="5"/>
  <c r="FO10" i="5"/>
  <c r="FN10" i="5"/>
  <c r="FC10" i="5"/>
  <c r="FB10" i="5"/>
  <c r="FA10" i="5"/>
  <c r="EZ10" i="5"/>
  <c r="EY10" i="5"/>
  <c r="EX10" i="5"/>
  <c r="EW10" i="5"/>
  <c r="EV10" i="5"/>
  <c r="EU10" i="5"/>
  <c r="ET10" i="5"/>
  <c r="ES10" i="5"/>
  <c r="ER10" i="5"/>
  <c r="EG10" i="5"/>
  <c r="EF10" i="5"/>
  <c r="EE10" i="5"/>
  <c r="ED10" i="5"/>
  <c r="EC10" i="5"/>
  <c r="EB10" i="5"/>
  <c r="EA10" i="5"/>
  <c r="DZ10" i="5"/>
  <c r="DY10" i="5"/>
  <c r="DX10" i="5"/>
  <c r="DW10" i="5"/>
  <c r="DV10" i="5"/>
  <c r="DK10" i="5"/>
  <c r="DJ10" i="5"/>
  <c r="DI10" i="5"/>
  <c r="DH10" i="5"/>
  <c r="DG10" i="5"/>
  <c r="DF10" i="5"/>
  <c r="DE10" i="5"/>
  <c r="DD10" i="5"/>
  <c r="DC10" i="5"/>
  <c r="DB10" i="5"/>
  <c r="DA10" i="5"/>
  <c r="CZ10" i="5"/>
  <c r="CO10" i="5"/>
  <c r="CN10" i="5"/>
  <c r="CM10" i="5"/>
  <c r="CL10" i="5"/>
  <c r="CK10" i="5"/>
  <c r="CJ10" i="5"/>
  <c r="CI10" i="5"/>
  <c r="CH10" i="5"/>
  <c r="CG10" i="5"/>
  <c r="CF10" i="5"/>
  <c r="CE10" i="5"/>
  <c r="CD10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J24" i="1"/>
  <c r="I24" i="1"/>
  <c r="H24" i="1"/>
  <c r="F24" i="1"/>
  <c r="E24" i="1"/>
  <c r="D24" i="1"/>
  <c r="C24" i="1"/>
  <c r="B24" i="1"/>
  <c r="J21" i="1"/>
  <c r="I21" i="1"/>
  <c r="H21" i="1"/>
  <c r="F21" i="1"/>
  <c r="E21" i="1"/>
  <c r="D21" i="1"/>
  <c r="C21" i="1"/>
  <c r="B21" i="1"/>
  <c r="H19" i="29"/>
  <c r="H10" i="29"/>
  <c r="H19" i="28"/>
  <c r="H10" i="28"/>
  <c r="H19" i="27"/>
  <c r="H10" i="27"/>
  <c r="H19" i="26"/>
  <c r="G24" i="1" s="1"/>
  <c r="H10" i="26"/>
  <c r="G21" i="1" s="1"/>
  <c r="H19" i="25"/>
  <c r="H10" i="25"/>
  <c r="H19" i="24"/>
  <c r="H10" i="24"/>
  <c r="H19" i="23"/>
  <c r="H10" i="23"/>
  <c r="H19" i="22"/>
  <c r="H10" i="22"/>
  <c r="H19" i="21"/>
  <c r="H10" i="21"/>
  <c r="AW10" i="5"/>
  <c r="AV10" i="5"/>
  <c r="AU10" i="5"/>
  <c r="AT10" i="5"/>
  <c r="AS10" i="5"/>
  <c r="AR10" i="5"/>
  <c r="AQ10" i="5"/>
  <c r="AP10" i="5"/>
  <c r="AO10" i="5"/>
  <c r="AN10" i="5"/>
  <c r="AM10" i="5"/>
  <c r="AL10" i="5"/>
  <c r="JR10" i="5"/>
  <c r="JS10" i="5"/>
  <c r="JT10" i="5"/>
  <c r="JU10" i="5"/>
  <c r="JV10" i="5"/>
  <c r="JW10" i="5"/>
  <c r="JX10" i="5"/>
  <c r="JY10" i="5"/>
  <c r="JZ10" i="5"/>
  <c r="KA10" i="5"/>
  <c r="KB10" i="5"/>
  <c r="KC10" i="5"/>
  <c r="KD10" i="5"/>
  <c r="KE10" i="5"/>
  <c r="KF10" i="5"/>
  <c r="KG10" i="5"/>
  <c r="IY10" i="5"/>
  <c r="IX10" i="5"/>
  <c r="H19" i="11" l="1"/>
  <c r="H10" i="11"/>
  <c r="A21" i="1" l="1"/>
  <c r="BE10" i="5" s="1"/>
  <c r="IU10" i="5"/>
  <c r="EO10" i="5"/>
  <c r="HC10" i="5"/>
  <c r="DS10" i="5"/>
  <c r="GG10" i="5"/>
  <c r="CW10" i="5"/>
  <c r="FK10" i="5"/>
  <c r="CA10" i="5"/>
  <c r="HY10" i="5"/>
  <c r="A24" i="1"/>
  <c r="BG10" i="5" s="1"/>
  <c r="IW10" i="5"/>
  <c r="FM10" i="5"/>
  <c r="CC10" i="5"/>
  <c r="HE10" i="5"/>
  <c r="CY10" i="5"/>
  <c r="IA10" i="5"/>
  <c r="EQ10" i="5"/>
  <c r="DU10" i="5"/>
  <c r="GI10" i="5"/>
  <c r="K19" i="1" l="1"/>
  <c r="AI10" i="5" s="1"/>
  <c r="K22" i="1"/>
  <c r="C10" i="5"/>
  <c r="B10" i="5"/>
  <c r="AA10" i="5"/>
  <c r="Z10" i="5"/>
  <c r="I1" i="1" l="1"/>
  <c r="KH10" i="5" s="1"/>
  <c r="AK10" i="5"/>
  <c r="V10" i="5"/>
  <c r="U10" i="5"/>
  <c r="S10" i="5"/>
  <c r="R10" i="5"/>
  <c r="P10" i="5"/>
  <c r="O10" i="5"/>
  <c r="A10" i="5" l="1"/>
  <c r="KI10" i="5" l="1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</calcChain>
</file>

<file path=xl/sharedStrings.xml><?xml version="1.0" encoding="utf-8"?>
<sst xmlns="http://schemas.openxmlformats.org/spreadsheetml/2006/main" count="834" uniqueCount="167">
  <si>
    <t>Número de visita</t>
  </si>
  <si>
    <t>Datos de la entidad contratista</t>
  </si>
  <si>
    <t>Regional</t>
  </si>
  <si>
    <t>Entidad contratista</t>
  </si>
  <si>
    <t>NIT Entidad Contratista</t>
  </si>
  <si>
    <t>Nombre de la sede de atención</t>
  </si>
  <si>
    <t>Nombre Representante Legal EC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</si>
  <si>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</si>
  <si>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</si>
  <si>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</si>
  <si>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</si>
  <si>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</si>
  <si>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</si>
  <si>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</si>
  <si>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Modalidad</t>
  </si>
  <si>
    <t xml:space="preserve">Jornada de atención </t>
  </si>
  <si>
    <t>Población que atiende</t>
  </si>
  <si>
    <t>No. Contrato</t>
  </si>
  <si>
    <t>Cupos contratados</t>
  </si>
  <si>
    <t>Fecha de inicio del contrato</t>
  </si>
  <si>
    <t>Fecha de finalización del contrato</t>
  </si>
  <si>
    <t>Valor del contrato</t>
  </si>
  <si>
    <t>Nombre del Supervisor del Contrato</t>
  </si>
  <si>
    <t>Código EC</t>
  </si>
  <si>
    <t>Cumple</t>
  </si>
  <si>
    <t>No Cumple</t>
  </si>
  <si>
    <t>X</t>
  </si>
  <si>
    <t># Visita</t>
  </si>
  <si>
    <t>Opciones</t>
  </si>
  <si>
    <t>Seleccionar</t>
  </si>
  <si>
    <t>Variable no aplica</t>
  </si>
  <si>
    <t>Cumple variable</t>
  </si>
  <si>
    <t>No cumple variable</t>
  </si>
  <si>
    <t>Cumplimiento</t>
  </si>
  <si>
    <t>Si</t>
  </si>
  <si>
    <t>No</t>
  </si>
  <si>
    <t>No aplica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</si>
  <si>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</si>
  <si>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</si>
  <si>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</si>
  <si>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</si>
  <si>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</si>
  <si>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</si>
  <si>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Fecha de la visita</t>
  </si>
  <si>
    <t>Técnico</t>
  </si>
  <si>
    <t>CC</t>
  </si>
  <si>
    <t>Firma</t>
  </si>
  <si>
    <t>Teléfono</t>
  </si>
  <si>
    <t>Profesión</t>
  </si>
  <si>
    <t>1. Nombre</t>
  </si>
  <si>
    <t>2. Nombre</t>
  </si>
  <si>
    <t>3. Nombre</t>
  </si>
  <si>
    <t>4. Nombre</t>
  </si>
  <si>
    <t>Obligación</t>
  </si>
  <si>
    <t>Profesional 1 ICBF</t>
  </si>
  <si>
    <t>Profesional 2 ICBF</t>
  </si>
  <si>
    <t>Profesional 3 ICBF</t>
  </si>
  <si>
    <t>Profesional 4 ICBF</t>
  </si>
  <si>
    <t>Clasificación de la Información 
Clasificada</t>
  </si>
  <si>
    <t>Página 1 de 1</t>
  </si>
  <si>
    <t>Subdirección</t>
  </si>
  <si>
    <t>Tipo de discapacidad</t>
  </si>
  <si>
    <t>Fecha SECOP aprobación de la póliza</t>
  </si>
  <si>
    <t>Cargo del supervisor del contrato</t>
  </si>
  <si>
    <t>Porcentaje Global</t>
  </si>
  <si>
    <t>Rango</t>
  </si>
  <si>
    <t>Fecha de nacimiento</t>
  </si>
  <si>
    <t>No. SIM</t>
  </si>
  <si>
    <t>Sexo</t>
  </si>
  <si>
    <t>Nacionalidad</t>
  </si>
  <si>
    <t>Autoridad administrativa responsable</t>
  </si>
  <si>
    <t>Nombre autoridad administrativa responsable</t>
  </si>
  <si>
    <t>Escolaridad</t>
  </si>
  <si>
    <t>Discapacidad</t>
  </si>
  <si>
    <t>OBLIGACIONES - VARIABLES</t>
  </si>
  <si>
    <t xml:space="preserve">I. DOTACIÓN BÁSICA DE USUARIOS - DORMITORIO </t>
  </si>
  <si>
    <t xml:space="preserve">II. DOTACIÓN PERSONAL - ELEMENTOS </t>
  </si>
  <si>
    <t>IV. DOTACIÓN DE ASEO E HIGIENE</t>
  </si>
  <si>
    <t xml:space="preserve">V. DOTACIÓN ESCOLAR Y MATERIAL PEDAGÓGICO </t>
  </si>
  <si>
    <t>VI. DOTACIÓN DE ELEMENTOS LÚDICO DEPORTIVOS</t>
  </si>
  <si>
    <t>VII. ACTIVIDADES CULTURALES, RECREATIVAS Y DEPORTIVAS</t>
  </si>
  <si>
    <t>Pregunte al niño, niña o adolescente si en la modalidad:</t>
  </si>
  <si>
    <t xml:space="preserve">Los adultos te tratan bien, con respeto y confianza y, te hacen sentir bien. </t>
  </si>
  <si>
    <t>Los adultos evitan situaciones de violencia, discriminación, o cualquier acción u omisión que atente contra tus derechos.</t>
  </si>
  <si>
    <t>Los adultos evitan comportamientos o expresiones de rechazo, indiferencia u otros tratos que afecten tu salud mental o física.</t>
  </si>
  <si>
    <t>Te respetan y tu respetas a los demás como lo establece el acuerdo de convivencia y el código ético</t>
  </si>
  <si>
    <t>Te tratan sin violencia y sientes que estás seguro y protegido.</t>
  </si>
  <si>
    <t>Se promueve el trabajo en equipo y se estimula la colaboración y ayuda mutua en todas las actividades de grupo que se desarrollan</t>
  </si>
  <si>
    <t>IX. CÓDIGO ÉTICO</t>
  </si>
  <si>
    <t>Indague con el coordinador de la modalidad o profesional responsable:</t>
  </si>
  <si>
    <t>Se socializa e implementa la Guía de orientaciones para la prevención y manejo de situaciones de riesgo de los niños, niñas y adolescentes. (Existen soportes relacionados con la implementación de las actividades).</t>
  </si>
  <si>
    <t>Se cuenta con soportes de inducción o reinducción al talento humano con atención directa a los niños, niñas y adolescentes, sobre la implementación de la Guía (planillas o registros de asistencia).</t>
  </si>
  <si>
    <t>Cuando se han presentado eventos, cuenta con soportes e informes relacionados con la implementación de las actividades correspondientes a las situaciones de riesgo y con los tiempos establecidos en el formato para el reporte de casos de niños, niñas y adolescentes lesionados, violencia sexual, conducta suicida, fallecidos y riñas.</t>
  </si>
  <si>
    <t>Cuenta con un plan de acción que reduzca la probabilidad de ocurrencia de situaciones de riesgos.</t>
  </si>
  <si>
    <t>Cuenta con un plan de acción para los eventos que se han presentado.</t>
  </si>
  <si>
    <t xml:space="preserve">Existe evidencia de la remisión del plan de acción al supervisor del contrato, máximo a los cinco (5) días calendario posteriores al evento. </t>
  </si>
  <si>
    <t>OBSERVACIONES GENERALES DEL NIÑO, NIÑA O ADOLESCENTE
Registre las observaciones, sugerencias o peticiones que tenga el niño, niña o adolescente, durante la aplicación de la entrevista.</t>
  </si>
  <si>
    <t>OBSERVACIONES GENERALES DEL PROFESIONAL
Registre las observaciones que tenga durante la aplicación de la entrevista.</t>
  </si>
  <si>
    <t>Autoridad administrativa</t>
  </si>
  <si>
    <t>Tipo Discapacidad</t>
  </si>
  <si>
    <t>Hombre</t>
  </si>
  <si>
    <t>Mujer</t>
  </si>
  <si>
    <t>Colombiano</t>
  </si>
  <si>
    <t>Venezolano</t>
  </si>
  <si>
    <t>Ecuatoriano</t>
  </si>
  <si>
    <t>Peruano</t>
  </si>
  <si>
    <t>Otro</t>
  </si>
  <si>
    <t>Comisario de familia</t>
  </si>
  <si>
    <t>Defensor de familia</t>
  </si>
  <si>
    <t>Primaria completa</t>
  </si>
  <si>
    <t>Primaria incompleta</t>
  </si>
  <si>
    <t>Secundaria incompleta</t>
  </si>
  <si>
    <t>Universitario</t>
  </si>
  <si>
    <t>Autoridad tradicional indígena</t>
  </si>
  <si>
    <t>Autoridad judicial</t>
  </si>
  <si>
    <t>Tecnológico</t>
  </si>
  <si>
    <t>Intelectual</t>
  </si>
  <si>
    <t>Psicosocial</t>
  </si>
  <si>
    <t>Visual</t>
  </si>
  <si>
    <t>Auditiva</t>
  </si>
  <si>
    <t>Sordoceguera</t>
  </si>
  <si>
    <t>Otra</t>
  </si>
  <si>
    <t>Múltiple</t>
  </si>
  <si>
    <t>Física</t>
  </si>
  <si>
    <t>¿Cuál?</t>
  </si>
  <si>
    <t>III. DOTACIÓN PERSONAL – CARACTERÍSTICAS</t>
  </si>
  <si>
    <t>Respuesta</t>
  </si>
  <si>
    <t>Tipo de documento de identidad</t>
  </si>
  <si>
    <t>Registro civil</t>
  </si>
  <si>
    <t>Tarjeta de identidad</t>
  </si>
  <si>
    <t>Sin documento</t>
  </si>
  <si>
    <t>Cedula de ciudadanía</t>
  </si>
  <si>
    <t>Sin Información</t>
  </si>
  <si>
    <t>Documento extranjería</t>
  </si>
  <si>
    <t>Entrevistado 1</t>
  </si>
  <si>
    <t>Entrevistado 2</t>
  </si>
  <si>
    <t>Entrevistado 3</t>
  </si>
  <si>
    <t>Entrevistado 4</t>
  </si>
  <si>
    <t>Entrevistado 5</t>
  </si>
  <si>
    <t>Entrevistado 6</t>
  </si>
  <si>
    <t>Entrevistado 7</t>
  </si>
  <si>
    <t>Entrevistado 8</t>
  </si>
  <si>
    <t>Entrevistado 9</t>
  </si>
  <si>
    <t>Entrevistado 10</t>
  </si>
  <si>
    <t>PROFESIONALES DEL ICBF QUE REALIZAN LAS ENTREVISTAS</t>
  </si>
  <si>
    <t>Fecha de aplicación (dd/mm/aaaa)</t>
  </si>
  <si>
    <t>Ciclo de entrevistas</t>
  </si>
  <si>
    <t>1 Ciclo</t>
  </si>
  <si>
    <t>2 Ciclo</t>
  </si>
  <si>
    <t>3 Ciclo</t>
  </si>
  <si>
    <t>4 Ciclo</t>
  </si>
  <si>
    <t>5 Ciclo</t>
  </si>
  <si>
    <t>6 Ciclo</t>
  </si>
  <si>
    <t>7 Ciclo</t>
  </si>
  <si>
    <t>8 Ciclo</t>
  </si>
  <si>
    <t>Fecha de ingreso</t>
  </si>
  <si>
    <t>Datos personales</t>
  </si>
  <si>
    <t xml:space="preserve">Se garantiza tu seguridad e integridad y evitan situaciones que pongan en peligro tu salud o tu vida </t>
  </si>
  <si>
    <t>OBLIGACIONES</t>
  </si>
  <si>
    <t>Versión 1</t>
  </si>
  <si>
    <t>% Cumplimiento</t>
  </si>
  <si>
    <t>OBSERVACIONES GENERALES DEL NIÑO, NIÑA O ADOLESCENTE</t>
  </si>
  <si>
    <t>OBSERVACIONES GENERALES DEL PROFESIONAL</t>
  </si>
  <si>
    <t>PROCESO
PROTECCIÓN
ENTREVISTA
APOYO PSICOLÓGICO ESPECIALIZADO SRD</t>
  </si>
  <si>
    <t>I. GUÍA DE ORIENTACIONES PARA LA PREVENCIÓN Y MANEJO DE SITUACIONES DE RIESGO DE LAS NIÑAS, NIÑOS Y ADOLESCENTES, EN LAS MODALIDADES Y SERVICIO DE RESTABLECIMIENTO DE DERECHOS – Niños, niñas o adolescentes</t>
  </si>
  <si>
    <t>II. GUÍA DE ORIENTACIONES PARA LA PREVENCIÓN Y MANEJO DE SITUACIONES DE RIESGO DE LAS NIÑAS, NIÑOS Y ADOLESCENTES, EN LAS MODALIDADES Y SERVICIO DE RESTABLECIMIENTO DE DERECHOS - Operador</t>
  </si>
  <si>
    <t>F1.A45.G27.P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</si>
</sst>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164" formatCode="0.000000%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2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8" borderId="5" xfId="0" applyFill="1" applyBorder="1"/>
    <xf numFmtId="0" fontId="0" fillId="8" borderId="0" xfId="0" applyFill="1"/>
    <xf numFmtId="0" fontId="1" fillId="9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49" fontId="2" fillId="9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2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0" fontId="9" fillId="0" borderId="5" xfId="0" applyNumberFormat="1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6" fillId="8" borderId="4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" fontId="2" fillId="0" borderId="5" xfId="0" applyNumberFormat="1" applyFont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9" fillId="0" borderId="32" xfId="0" applyNumberFormat="1" applyFont="1" applyBorder="1" applyAlignment="1">
      <alignment horizontal="center" vertical="center"/>
    </xf>
    <xf numFmtId="10" fontId="9" fillId="0" borderId="38" xfId="0" applyNumberFormat="1" applyFont="1" applyBorder="1" applyAlignment="1">
      <alignment horizontal="center" vertical="center"/>
    </xf>
    <xf numFmtId="10" fontId="9" fillId="0" borderId="15" xfId="0" applyNumberFormat="1" applyFont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24" xfId="0" applyNumberFormat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6" borderId="45" xfId="0" applyFont="1" applyFill="1" applyBorder="1" applyAlignment="1">
      <alignment horizontal="center" vertical="center"/>
    </xf>
    <xf numFmtId="0" fontId="10" fillId="6" borderId="46" xfId="0" applyFont="1" applyFill="1" applyBorder="1" applyAlignment="1">
      <alignment horizontal="center" vertical="center"/>
    </xf>
    <xf numFmtId="0" fontId="6" fillId="8" borderId="42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42" fontId="2" fillId="0" borderId="28" xfId="1" applyFont="1" applyBorder="1" applyAlignment="1">
      <alignment horizontal="center" vertical="center"/>
    </xf>
    <xf numFmtId="42" fontId="2" fillId="0" borderId="29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6" xfId="0" applyFont="1" applyFill="1" applyBorder="1" applyAlignment="1">
      <alignment horizontal="center" vertical="center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0" fontId="0" fillId="3" borderId="2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165" fontId="2" fillId="0" borderId="6" xfId="0" applyNumberFormat="1" applyFont="1" applyBorder="1" applyAlignment="1" applyProtection="1">
      <alignment horizontal="center" vertical="center"/>
      <protection locked="0"/>
    </xf>
    <xf numFmtId="0" fontId="0" fillId="3" borderId="23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0" fillId="3" borderId="30" xfId="0" applyFill="1" applyBorder="1" applyAlignment="1">
      <alignment horizontal="left" vertical="center" wrapText="1"/>
    </xf>
    <xf numFmtId="0" fontId="0" fillId="3" borderId="29" xfId="0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2" borderId="23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0" borderId="5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27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154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showGridLines="0" view="pageBreakPreview" zoomScale="90" zoomScaleNormal="100" zoomScaleSheetLayoutView="90" workbookViewId="0">
      <selection activeCell="C1" sqref="C1"/>
    </sheetView>
  </sheetViews>
  <sheetFormatPr baseColWidth="10" defaultColWidth="14.7109375" defaultRowHeight="15" customHeight="1" x14ac:dyDescent="0.2"/>
  <cols>
    <col min="1" max="11" width="15.7109375" style="2" customWidth="1"/>
    <col min="12" max="16384" width="14.7109375" style="1"/>
  </cols>
  <sheetData>
    <row r="1" spans="1:14" ht="30.75" customHeight="1" thickBot="1" x14ac:dyDescent="0.25">
      <c r="A1" s="60" t="s">
        <v>145</v>
      </c>
      <c r="B1" s="61"/>
      <c r="C1" s="34"/>
      <c r="D1" s="40" t="s">
        <v>146</v>
      </c>
      <c r="E1" s="33"/>
      <c r="F1" s="32" t="s">
        <v>23</v>
      </c>
      <c r="G1" s="26"/>
      <c r="H1" s="31" t="s">
        <v>160</v>
      </c>
      <c r="I1" s="74" t="str">
        <f>+IF(OR(K19="",K22=""),"",(1-COUNTIF(K19:K24,"No cumple")/(2-COUNTIF(K19:K24,"No aplica"))))</f>
        <v/>
      </c>
      <c r="J1" s="75"/>
      <c r="K1" s="76"/>
      <c r="N1" s="30"/>
    </row>
    <row r="2" spans="1:14" ht="15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4"/>
      <c r="K2" s="65"/>
    </row>
    <row r="3" spans="1:14" ht="15" customHeight="1" x14ac:dyDescent="0.2">
      <c r="A3" s="66" t="s">
        <v>2</v>
      </c>
      <c r="B3" s="67"/>
      <c r="C3" s="67" t="s">
        <v>3</v>
      </c>
      <c r="D3" s="67"/>
      <c r="E3" s="67"/>
      <c r="F3" s="67"/>
      <c r="G3" s="67"/>
      <c r="H3" s="67"/>
      <c r="I3" s="67" t="s">
        <v>4</v>
      </c>
      <c r="J3" s="70"/>
      <c r="K3" s="71"/>
    </row>
    <row r="4" spans="1:14" ht="20.100000000000001" customHeight="1" x14ac:dyDescent="0.2">
      <c r="A4" s="68" t="str">
        <f>+IFERROR(VLOOKUP(G1,[2]Directorio!$B$2:$Z$1100,2,FALSE),"")</f>
        <v/>
      </c>
      <c r="B4" s="69"/>
      <c r="C4" s="69" t="str">
        <f>+IFERROR(VLOOKUP(G1,[2]Directorio!$B$2:$Z$1100,3,FALSE),"")</f>
        <v/>
      </c>
      <c r="D4" s="69"/>
      <c r="E4" s="69"/>
      <c r="F4" s="69"/>
      <c r="G4" s="69"/>
      <c r="H4" s="69"/>
      <c r="I4" s="69" t="str">
        <f>+IFERROR(VLOOKUP(G1,[2]Directorio!$B$2:$Z$1100,4,FALSE),"")</f>
        <v/>
      </c>
      <c r="J4" s="72"/>
      <c r="K4" s="73"/>
    </row>
    <row r="5" spans="1:14" ht="15" customHeight="1" x14ac:dyDescent="0.2">
      <c r="A5" s="66" t="s">
        <v>6</v>
      </c>
      <c r="B5" s="67"/>
      <c r="C5" s="67"/>
      <c r="D5" s="67"/>
      <c r="E5" s="67" t="s">
        <v>5</v>
      </c>
      <c r="F5" s="67"/>
      <c r="G5" s="67"/>
      <c r="H5" s="67"/>
      <c r="I5" s="67"/>
      <c r="J5" s="70"/>
      <c r="K5" s="71"/>
    </row>
    <row r="6" spans="1:14" ht="15" customHeight="1" x14ac:dyDescent="0.2">
      <c r="A6" s="98" t="str">
        <f>+IFERROR(VLOOKUP(G1,[2]Directorio!$B$2:$Z$1100,5,FALSE),"")</f>
        <v/>
      </c>
      <c r="B6" s="91"/>
      <c r="C6" s="91"/>
      <c r="D6" s="91"/>
      <c r="E6" s="91" t="str">
        <f>+IFERROR(VLOOKUP(G1,[2]Directorio!$B$2:$Z$1100,6,FALSE),"")</f>
        <v/>
      </c>
      <c r="F6" s="91"/>
      <c r="G6" s="91"/>
      <c r="H6" s="91"/>
      <c r="I6" s="91"/>
      <c r="J6" s="92"/>
      <c r="K6" s="93"/>
    </row>
    <row r="7" spans="1:14" ht="15" customHeight="1" x14ac:dyDescent="0.2">
      <c r="A7" s="66" t="s">
        <v>7</v>
      </c>
      <c r="B7" s="67"/>
      <c r="C7" s="67"/>
      <c r="D7" s="67"/>
      <c r="E7" s="67" t="s">
        <v>8</v>
      </c>
      <c r="F7" s="67"/>
      <c r="G7" s="67"/>
      <c r="H7" s="67" t="s">
        <v>9</v>
      </c>
      <c r="I7" s="67"/>
      <c r="J7" s="70"/>
      <c r="K7" s="71"/>
    </row>
    <row r="8" spans="1:14" ht="15" customHeight="1" x14ac:dyDescent="0.2">
      <c r="A8" s="98" t="str">
        <f>+IFERROR(VLOOKUP(G1,[2]Directorio!$B$2:$Z$1100,7,FALSE),"")</f>
        <v/>
      </c>
      <c r="B8" s="91"/>
      <c r="C8" s="91"/>
      <c r="D8" s="91"/>
      <c r="E8" s="91" t="str">
        <f>+IFERROR(VLOOKUP(G1,[2]Directorio!$B$2:$Z$1100,8,FALSE),"")</f>
        <v/>
      </c>
      <c r="F8" s="91"/>
      <c r="G8" s="91"/>
      <c r="H8" s="91" t="str">
        <f>+IFERROR(VLOOKUP(G1,[2]Directorio!$B$2:$Z$1100,9,FALSE),"")</f>
        <v/>
      </c>
      <c r="I8" s="91"/>
      <c r="J8" s="92"/>
      <c r="K8" s="93"/>
    </row>
    <row r="9" spans="1:14" ht="15" customHeight="1" x14ac:dyDescent="0.2">
      <c r="A9" s="66" t="s">
        <v>10</v>
      </c>
      <c r="B9" s="67"/>
      <c r="C9" s="67"/>
      <c r="D9" s="67" t="s">
        <v>11</v>
      </c>
      <c r="E9" s="67"/>
      <c r="F9" s="67"/>
      <c r="G9" s="67" t="s">
        <v>12</v>
      </c>
      <c r="H9" s="67"/>
      <c r="I9" s="67"/>
      <c r="J9" s="70"/>
      <c r="K9" s="71"/>
    </row>
    <row r="10" spans="1:14" ht="30" customHeight="1" thickBot="1" x14ac:dyDescent="0.25">
      <c r="A10" s="86" t="str">
        <f>+IFERROR(VLOOKUP(G1,[2]Directorio!$B$2:$Z$1100,10,FALSE),"")</f>
        <v/>
      </c>
      <c r="B10" s="87"/>
      <c r="C10" s="87"/>
      <c r="D10" s="87" t="str">
        <f>+IFERROR(VLOOKUP(G1,[2]Directorio!$B$2:$Z$1100,11,FALSE),"")</f>
        <v/>
      </c>
      <c r="E10" s="87"/>
      <c r="F10" s="87"/>
      <c r="G10" s="88" t="str">
        <f>+IFERROR(VLOOKUP(G1,[2]Directorio!$B$2:$Z$1100,12,FALSE),"")</f>
        <v/>
      </c>
      <c r="H10" s="88"/>
      <c r="I10" s="88"/>
      <c r="J10" s="89"/>
      <c r="K10" s="90"/>
    </row>
    <row r="11" spans="1:14" ht="15" customHeight="1" x14ac:dyDescent="0.2">
      <c r="A11" s="62" t="s">
        <v>13</v>
      </c>
      <c r="B11" s="63"/>
      <c r="C11" s="63"/>
      <c r="D11" s="63"/>
      <c r="E11" s="63"/>
      <c r="F11" s="63"/>
      <c r="G11" s="63"/>
      <c r="H11" s="63"/>
      <c r="I11" s="63"/>
      <c r="J11" s="64"/>
      <c r="K11" s="65"/>
    </row>
    <row r="12" spans="1:14" ht="15" customHeight="1" x14ac:dyDescent="0.2">
      <c r="A12" s="28" t="s">
        <v>60</v>
      </c>
      <c r="B12" s="67" t="s">
        <v>14</v>
      </c>
      <c r="C12" s="67"/>
      <c r="D12" s="67"/>
      <c r="E12" s="70" t="s">
        <v>15</v>
      </c>
      <c r="F12" s="82"/>
      <c r="G12" s="70" t="s">
        <v>16</v>
      </c>
      <c r="H12" s="82"/>
      <c r="I12" s="70" t="s">
        <v>61</v>
      </c>
      <c r="J12" s="83"/>
      <c r="K12" s="85"/>
    </row>
    <row r="13" spans="1:14" ht="15" customHeight="1" x14ac:dyDescent="0.2">
      <c r="A13" s="27" t="str">
        <f>+IFERROR(VLOOKUP(G1,[2]Directorio!$B$2:$Z$1100,13,FALSE),"")</f>
        <v/>
      </c>
      <c r="B13" s="91" t="str">
        <f>+IFERROR(VLOOKUP(G1,[2]Directorio!$B$2:$Z$1100,14,FALSE),"")</f>
        <v/>
      </c>
      <c r="C13" s="91"/>
      <c r="D13" s="91"/>
      <c r="E13" s="92" t="str">
        <f>+IFERROR(VLOOKUP(G1,[2]Directorio!$B$2:$Z$1100,15,FALSE),"")</f>
        <v/>
      </c>
      <c r="F13" s="94"/>
      <c r="G13" s="92" t="str">
        <f>+IFERROR(VLOOKUP(G1,[2]Directorio!$B$2:$Z$1100,16,FALSE),"")</f>
        <v/>
      </c>
      <c r="H13" s="94"/>
      <c r="I13" s="92" t="str">
        <f>+IFERROR(VLOOKUP(G1,[2]Directorio!$B$2:$Z$1100,17,FALSE),"")</f>
        <v/>
      </c>
      <c r="J13" s="100"/>
      <c r="K13" s="101"/>
    </row>
    <row r="14" spans="1:14" ht="15" customHeight="1" x14ac:dyDescent="0.2">
      <c r="A14" s="81" t="s">
        <v>17</v>
      </c>
      <c r="B14" s="82"/>
      <c r="C14" s="70" t="s">
        <v>18</v>
      </c>
      <c r="D14" s="82"/>
      <c r="E14" s="77" t="s">
        <v>62</v>
      </c>
      <c r="F14" s="78"/>
      <c r="G14" s="67" t="s">
        <v>19</v>
      </c>
      <c r="H14" s="67"/>
      <c r="I14" s="67" t="s">
        <v>20</v>
      </c>
      <c r="J14" s="70"/>
      <c r="K14" s="71"/>
    </row>
    <row r="15" spans="1:14" ht="15" customHeight="1" x14ac:dyDescent="0.2">
      <c r="A15" s="99" t="str">
        <f>+IFERROR(VLOOKUP(G1,[2]Directorio!$B$2:$Z$1100,18,FALSE),"")</f>
        <v/>
      </c>
      <c r="B15" s="94"/>
      <c r="C15" s="92" t="str">
        <f>+IFERROR(VLOOKUP(G1,[2]Directorio!$B$2:$Z$1100,19,FALSE),"")</f>
        <v/>
      </c>
      <c r="D15" s="94"/>
      <c r="E15" s="79" t="str">
        <f>+IFERROR(VLOOKUP(G1,[2]Directorio!$B$2:$Z$1100,20,FALSE),"")</f>
        <v/>
      </c>
      <c r="F15" s="80"/>
      <c r="G15" s="84" t="str">
        <f>+IFERROR(VLOOKUP(G1,[2]Directorio!$B$2:$Z$1100,21,FALSE),"")</f>
        <v/>
      </c>
      <c r="H15" s="84"/>
      <c r="I15" s="84" t="str">
        <f>+IFERROR(VLOOKUP(G1,[2]Directorio!$B$2:$Z$1100,22,FALSE),"")</f>
        <v/>
      </c>
      <c r="J15" s="79"/>
      <c r="K15" s="102"/>
    </row>
    <row r="16" spans="1:14" ht="15" customHeight="1" x14ac:dyDescent="0.2">
      <c r="A16" s="81" t="s">
        <v>21</v>
      </c>
      <c r="B16" s="82"/>
      <c r="C16" s="70" t="s">
        <v>22</v>
      </c>
      <c r="D16" s="83"/>
      <c r="E16" s="83"/>
      <c r="F16" s="83"/>
      <c r="G16" s="82"/>
      <c r="H16" s="70" t="s">
        <v>63</v>
      </c>
      <c r="I16" s="83"/>
      <c r="J16" s="83"/>
      <c r="K16" s="85"/>
    </row>
    <row r="17" spans="1:11" ht="15" customHeight="1" thickBot="1" x14ac:dyDescent="0.25">
      <c r="A17" s="114" t="str">
        <f>+IFERROR(VLOOKUP(G1,[2]Directorio!$B$2:$Z$1100,23,FALSE),"")</f>
        <v/>
      </c>
      <c r="B17" s="115"/>
      <c r="C17" s="116" t="str">
        <f>+IFERROR(VLOOKUP(G1,[2]Directorio!$B$2:$Z$1100,24,FALSE),"")</f>
        <v/>
      </c>
      <c r="D17" s="117"/>
      <c r="E17" s="117"/>
      <c r="F17" s="117"/>
      <c r="G17" s="118"/>
      <c r="H17" s="116" t="str">
        <f>+IFERROR(VLOOKUP(G1,[2]Directorio!$B$2:$Z$1100,25,FALSE),"")</f>
        <v/>
      </c>
      <c r="I17" s="117"/>
      <c r="J17" s="117"/>
      <c r="K17" s="119"/>
    </row>
    <row r="18" spans="1:11" ht="18" customHeight="1" thickBot="1" x14ac:dyDescent="0.25">
      <c r="A18" s="107" t="s">
        <v>158</v>
      </c>
      <c r="B18" s="108"/>
      <c r="C18" s="108"/>
      <c r="D18" s="108"/>
      <c r="E18" s="108"/>
      <c r="F18" s="108"/>
      <c r="G18" s="108"/>
      <c r="H18" s="108"/>
      <c r="I18" s="108"/>
      <c r="J18" s="108"/>
      <c r="K18" s="52" t="s">
        <v>33</v>
      </c>
    </row>
    <row r="19" spans="1:11" ht="30" customHeight="1" x14ac:dyDescent="0.2">
      <c r="A19" s="112" t="s">
        <v>164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09" t="str">
        <f>+IF(AND(A21="",B21="",C21="",D21="",E21="",F21="",G21="",H21="",I21="",J21=""),"",IF(OR(A21="No cumple",B21="No cumple",C21="No cumple",D21="No cumple",E21="No cumple",F21="No cumple",G21="No cumple",H21="No cumple",I21="No cumple",J21="No cumple"),"No cumple",IF(OR(A21="Cumple",B21="Cumple",C21="Cumple",D21="Cumple",E21="Cumple",F21="Cumple",G21="Cumple",H21="Cumple",I21="Cumple",J21="Cumple"),"Cumple","No aplica")))</f>
        <v/>
      </c>
    </row>
    <row r="20" spans="1:11" ht="12.75" customHeight="1" x14ac:dyDescent="0.2">
      <c r="A20" s="46" t="s">
        <v>134</v>
      </c>
      <c r="B20" s="47" t="s">
        <v>135</v>
      </c>
      <c r="C20" s="47" t="s">
        <v>136</v>
      </c>
      <c r="D20" s="47" t="s">
        <v>137</v>
      </c>
      <c r="E20" s="47" t="s">
        <v>138</v>
      </c>
      <c r="F20" s="47" t="s">
        <v>139</v>
      </c>
      <c r="G20" s="47" t="s">
        <v>140</v>
      </c>
      <c r="H20" s="47" t="s">
        <v>141</v>
      </c>
      <c r="I20" s="47" t="s">
        <v>142</v>
      </c>
      <c r="J20" s="48" t="s">
        <v>143</v>
      </c>
      <c r="K20" s="110"/>
    </row>
    <row r="21" spans="1:11" ht="20.100000000000001" customHeight="1" thickBot="1" x14ac:dyDescent="0.25">
      <c r="A21" s="49" t="str">
        <f>+IF(Entrev.1!H10="Valide todas las variables","",Entrev.1!H10)</f>
        <v/>
      </c>
      <c r="B21" s="50" t="str">
        <f>+IF(Entrev.2!H10="Valide todas las variables","",Entrev.2!H10)</f>
        <v/>
      </c>
      <c r="C21" s="50" t="str">
        <f>+IF(Entrev.3!H10="Valide todas las variables","",Entrev.3!H10)</f>
        <v/>
      </c>
      <c r="D21" s="50" t="str">
        <f>+IF(Entrev.4!H10="Valide todas las variables","",Entrev.4!H10)</f>
        <v/>
      </c>
      <c r="E21" s="50" t="str">
        <f>+IF(Entrev.5!H10="Valide todas las variables","",Entrev.5!H10)</f>
        <v/>
      </c>
      <c r="F21" s="50" t="str">
        <f>+IF(Entrev.6!H10="Valide todas las variables","",Entrev.6!H10)</f>
        <v/>
      </c>
      <c r="G21" s="50" t="str">
        <f>+IF(Entrev.7!H10="Valide todas las variables","",Entrev.7!H10)</f>
        <v/>
      </c>
      <c r="H21" s="50" t="str">
        <f>+IF(Entrev.8!H10="Valide todas las variables","",Entrev.8!H10)</f>
        <v/>
      </c>
      <c r="I21" s="50" t="str">
        <f>+IF(Entrev.9!H10="Valide todas las variables","",Entrev.9!H10)</f>
        <v/>
      </c>
      <c r="J21" s="51" t="str">
        <f>+IF(Entrev.10!H10="Valide todas las variables","",Entrev.10!H10)</f>
        <v/>
      </c>
      <c r="K21" s="111"/>
    </row>
    <row r="22" spans="1:11" ht="30" customHeight="1" x14ac:dyDescent="0.2">
      <c r="A22" s="112" t="s">
        <v>165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09" t="str">
        <f>+IF(AND(A24="",B24="",C24="",D24="",E24="",F24="",G24="",H24="",I24="",J24=""),"",IF(OR(A24="No cumple",B24="No cumple",C24="No cumple",D24="No cumple",E24="No cumple",F24="No cumple",G24="No cumple",H24="No cumple",I24="No cumple",J24="No cumple"),"No cumple",IF(OR(A24="Cumple",B24="Cumple",C24="Cumple",D24="Cumple",E24="Cumple",F24="Cumple",G24="Cumple",H24="Cumple",I24="Cumple",J24="Cumple"),"Cumple","No aplica")))</f>
        <v/>
      </c>
    </row>
    <row r="23" spans="1:11" ht="12.75" customHeight="1" x14ac:dyDescent="0.2">
      <c r="A23" s="46" t="s">
        <v>134</v>
      </c>
      <c r="B23" s="47" t="s">
        <v>135</v>
      </c>
      <c r="C23" s="47" t="s">
        <v>136</v>
      </c>
      <c r="D23" s="47" t="s">
        <v>137</v>
      </c>
      <c r="E23" s="47" t="s">
        <v>138</v>
      </c>
      <c r="F23" s="47" t="s">
        <v>139</v>
      </c>
      <c r="G23" s="47" t="s">
        <v>140</v>
      </c>
      <c r="H23" s="47" t="s">
        <v>141</v>
      </c>
      <c r="I23" s="47" t="s">
        <v>142</v>
      </c>
      <c r="J23" s="48" t="s">
        <v>143</v>
      </c>
      <c r="K23" s="110"/>
    </row>
    <row r="24" spans="1:11" ht="20.100000000000001" customHeight="1" thickBot="1" x14ac:dyDescent="0.25">
      <c r="A24" s="49" t="str">
        <f>+IF(Entrev.1!H19="Valide todas las variables","",Entrev.1!H19)</f>
        <v/>
      </c>
      <c r="B24" s="50" t="str">
        <f>+IF(Entrev.2!H19="Valide todas las variables","",Entrev.2!H19)</f>
        <v/>
      </c>
      <c r="C24" s="50" t="str">
        <f>+IF(Entrev.3!H19="Valide todas las variables","",Entrev.3!H19)</f>
        <v/>
      </c>
      <c r="D24" s="50" t="str">
        <f>+IF(Entrev.4!H19="Valide todas las variables","",Entrev.4!H19)</f>
        <v/>
      </c>
      <c r="E24" s="50" t="str">
        <f>+IF(Entrev.5!H19="Valide todas las variables","",Entrev.5!H19)</f>
        <v/>
      </c>
      <c r="F24" s="50" t="str">
        <f>+IF(Entrev.6!H19="Valide todas las variables","",Entrev.6!H19)</f>
        <v/>
      </c>
      <c r="G24" s="50" t="str">
        <f>+IF(Entrev.7!H19="Valide todas las variables","",Entrev.7!H19)</f>
        <v/>
      </c>
      <c r="H24" s="50" t="str">
        <f>+IF(Entrev.8!H19="Valide todas las variables","",Entrev.8!H19)</f>
        <v/>
      </c>
      <c r="I24" s="50" t="str">
        <f>+IF(Entrev.9!H19="Valide todas las variables","",Entrev.9!H19)</f>
        <v/>
      </c>
      <c r="J24" s="51" t="str">
        <f>+IF(Entrev.10!H19="Valide todas las variables","",Entrev.10!H19)</f>
        <v/>
      </c>
      <c r="K24" s="111"/>
    </row>
    <row r="25" spans="1:11" ht="20.100000000000001" customHeight="1" x14ac:dyDescent="0.2">
      <c r="A25" s="103" t="s">
        <v>144</v>
      </c>
      <c r="B25" s="104"/>
      <c r="C25" s="104"/>
      <c r="D25" s="104"/>
      <c r="E25" s="104"/>
      <c r="F25" s="104"/>
      <c r="G25" s="104"/>
      <c r="H25" s="104"/>
      <c r="I25" s="104"/>
      <c r="J25" s="105"/>
      <c r="K25" s="106"/>
    </row>
    <row r="26" spans="1:11" ht="24.95" customHeight="1" x14ac:dyDescent="0.2">
      <c r="A26" s="21" t="s">
        <v>49</v>
      </c>
      <c r="B26" s="95"/>
      <c r="C26" s="95"/>
      <c r="D26" s="95"/>
      <c r="E26" s="95"/>
      <c r="F26" s="20" t="s">
        <v>50</v>
      </c>
      <c r="G26" s="95"/>
      <c r="H26" s="95"/>
      <c r="I26" s="95"/>
      <c r="J26" s="96"/>
      <c r="K26" s="97"/>
    </row>
    <row r="27" spans="1:11" ht="24.95" customHeight="1" x14ac:dyDescent="0.2">
      <c r="A27" s="21" t="s">
        <v>45</v>
      </c>
      <c r="B27" s="95"/>
      <c r="C27" s="95"/>
      <c r="D27" s="95"/>
      <c r="E27" s="95"/>
      <c r="F27" s="20" t="s">
        <v>45</v>
      </c>
      <c r="G27" s="95"/>
      <c r="H27" s="95"/>
      <c r="I27" s="95"/>
      <c r="J27" s="96"/>
      <c r="K27" s="97"/>
    </row>
    <row r="28" spans="1:11" ht="24.95" customHeight="1" x14ac:dyDescent="0.2">
      <c r="A28" s="21" t="s">
        <v>48</v>
      </c>
      <c r="B28" s="95"/>
      <c r="C28" s="95"/>
      <c r="D28" s="95"/>
      <c r="E28" s="95"/>
      <c r="F28" s="20" t="s">
        <v>48</v>
      </c>
      <c r="G28" s="95"/>
      <c r="H28" s="95"/>
      <c r="I28" s="95"/>
      <c r="J28" s="96"/>
      <c r="K28" s="97"/>
    </row>
    <row r="29" spans="1:11" ht="24.95" customHeight="1" x14ac:dyDescent="0.2">
      <c r="A29" s="21" t="s">
        <v>47</v>
      </c>
      <c r="B29" s="95"/>
      <c r="C29" s="95"/>
      <c r="D29" s="95"/>
      <c r="E29" s="95"/>
      <c r="F29" s="20" t="s">
        <v>47</v>
      </c>
      <c r="G29" s="95"/>
      <c r="H29" s="95"/>
      <c r="I29" s="95"/>
      <c r="J29" s="96"/>
      <c r="K29" s="97"/>
    </row>
    <row r="30" spans="1:11" ht="39.950000000000003" customHeight="1" x14ac:dyDescent="0.2">
      <c r="A30" s="21" t="s">
        <v>46</v>
      </c>
      <c r="B30" s="95"/>
      <c r="C30" s="95"/>
      <c r="D30" s="95"/>
      <c r="E30" s="95"/>
      <c r="F30" s="20" t="s">
        <v>46</v>
      </c>
      <c r="G30" s="95"/>
      <c r="H30" s="95"/>
      <c r="I30" s="95"/>
      <c r="J30" s="96"/>
      <c r="K30" s="97"/>
    </row>
    <row r="31" spans="1:11" ht="5.0999999999999996" customHeight="1" x14ac:dyDescent="0.2">
      <c r="A31" s="66"/>
      <c r="B31" s="67"/>
      <c r="C31" s="67"/>
      <c r="D31" s="67"/>
      <c r="E31" s="67"/>
      <c r="F31" s="67"/>
      <c r="G31" s="67"/>
      <c r="H31" s="67"/>
      <c r="I31" s="67"/>
      <c r="J31" s="70"/>
      <c r="K31" s="71"/>
    </row>
    <row r="32" spans="1:11" ht="24.95" customHeight="1" x14ac:dyDescent="0.2">
      <c r="A32" s="21" t="s">
        <v>51</v>
      </c>
      <c r="B32" s="95"/>
      <c r="C32" s="95"/>
      <c r="D32" s="95"/>
      <c r="E32" s="95"/>
      <c r="F32" s="20" t="s">
        <v>52</v>
      </c>
      <c r="G32" s="95"/>
      <c r="H32" s="95"/>
      <c r="I32" s="95"/>
      <c r="J32" s="96"/>
      <c r="K32" s="97"/>
    </row>
    <row r="33" spans="1:11" ht="24.95" customHeight="1" x14ac:dyDescent="0.2">
      <c r="A33" s="21" t="s">
        <v>45</v>
      </c>
      <c r="B33" s="95"/>
      <c r="C33" s="95"/>
      <c r="D33" s="95"/>
      <c r="E33" s="95"/>
      <c r="F33" s="20" t="s">
        <v>45</v>
      </c>
      <c r="G33" s="95"/>
      <c r="H33" s="95"/>
      <c r="I33" s="95"/>
      <c r="J33" s="96"/>
      <c r="K33" s="97"/>
    </row>
    <row r="34" spans="1:11" ht="24.95" customHeight="1" x14ac:dyDescent="0.2">
      <c r="A34" s="21" t="s">
        <v>48</v>
      </c>
      <c r="B34" s="95"/>
      <c r="C34" s="95"/>
      <c r="D34" s="95"/>
      <c r="E34" s="95"/>
      <c r="F34" s="20" t="s">
        <v>48</v>
      </c>
      <c r="G34" s="95"/>
      <c r="H34" s="95"/>
      <c r="I34" s="95"/>
      <c r="J34" s="96"/>
      <c r="K34" s="97"/>
    </row>
    <row r="35" spans="1:11" ht="24.95" customHeight="1" x14ac:dyDescent="0.2">
      <c r="A35" s="21" t="s">
        <v>47</v>
      </c>
      <c r="B35" s="95"/>
      <c r="C35" s="95"/>
      <c r="D35" s="95"/>
      <c r="E35" s="95"/>
      <c r="F35" s="20" t="s">
        <v>47</v>
      </c>
      <c r="G35" s="95"/>
      <c r="H35" s="95"/>
      <c r="I35" s="95"/>
      <c r="J35" s="96"/>
      <c r="K35" s="97"/>
    </row>
    <row r="36" spans="1:11" ht="39.950000000000003" customHeight="1" x14ac:dyDescent="0.2">
      <c r="A36" s="21" t="s">
        <v>46</v>
      </c>
      <c r="B36" s="95"/>
      <c r="C36" s="95"/>
      <c r="D36" s="95"/>
      <c r="E36" s="95"/>
      <c r="F36" s="20" t="s">
        <v>46</v>
      </c>
      <c r="G36" s="95"/>
      <c r="H36" s="95"/>
      <c r="I36" s="95"/>
      <c r="J36" s="96"/>
      <c r="K36" s="97"/>
    </row>
  </sheetData>
  <sheetProtection algorithmName="SHA-512" hashValue="xSLGS3r3uyxzlLziFfkdUgb8/YQHraVGrEu7NB4sIUYTifoW3gxmtfeb7bxKeFLkXYrseKz3C05w1hhGa57ZPg==" saltValue="95DSUsr0KlOeY9yhgXCajA==" spinCount="100000" sheet="1" formatRows="0"/>
  <mergeCells count="77">
    <mergeCell ref="G27:K27"/>
    <mergeCell ref="B36:E36"/>
    <mergeCell ref="G36:K36"/>
    <mergeCell ref="B29:E29"/>
    <mergeCell ref="G29:K29"/>
    <mergeCell ref="B30:E30"/>
    <mergeCell ref="G30:K30"/>
    <mergeCell ref="A31:K31"/>
    <mergeCell ref="B32:E32"/>
    <mergeCell ref="G32:K32"/>
    <mergeCell ref="B33:E33"/>
    <mergeCell ref="G33:K33"/>
    <mergeCell ref="B34:E34"/>
    <mergeCell ref="G34:K34"/>
    <mergeCell ref="B35:E35"/>
    <mergeCell ref="G35:K35"/>
    <mergeCell ref="A17:B17"/>
    <mergeCell ref="C17:G17"/>
    <mergeCell ref="H17:K17"/>
    <mergeCell ref="C14:D14"/>
    <mergeCell ref="C15:D15"/>
    <mergeCell ref="A25:K25"/>
    <mergeCell ref="B26:E26"/>
    <mergeCell ref="G26:K26"/>
    <mergeCell ref="A18:J18"/>
    <mergeCell ref="K19:K21"/>
    <mergeCell ref="A19:J19"/>
    <mergeCell ref="A22:J22"/>
    <mergeCell ref="K22:K24"/>
    <mergeCell ref="B27:E27"/>
    <mergeCell ref="B28:E28"/>
    <mergeCell ref="G28:K28"/>
    <mergeCell ref="A5:D5"/>
    <mergeCell ref="E5:K5"/>
    <mergeCell ref="A6:D6"/>
    <mergeCell ref="E6:K6"/>
    <mergeCell ref="A7:D7"/>
    <mergeCell ref="E7:G7"/>
    <mergeCell ref="H7:K7"/>
    <mergeCell ref="A8:D8"/>
    <mergeCell ref="A14:B14"/>
    <mergeCell ref="A15:B15"/>
    <mergeCell ref="I12:K12"/>
    <mergeCell ref="I13:K13"/>
    <mergeCell ref="E8:G8"/>
    <mergeCell ref="H8:K8"/>
    <mergeCell ref="E12:F12"/>
    <mergeCell ref="E13:F13"/>
    <mergeCell ref="G12:H12"/>
    <mergeCell ref="G13:H13"/>
    <mergeCell ref="A11:K11"/>
    <mergeCell ref="B13:D13"/>
    <mergeCell ref="B12:D12"/>
    <mergeCell ref="A9:C9"/>
    <mergeCell ref="D9:F9"/>
    <mergeCell ref="G9:K9"/>
    <mergeCell ref="A10:C10"/>
    <mergeCell ref="D10:F10"/>
    <mergeCell ref="G10:K10"/>
    <mergeCell ref="E14:F14"/>
    <mergeCell ref="E15:F15"/>
    <mergeCell ref="A16:B16"/>
    <mergeCell ref="C16:G16"/>
    <mergeCell ref="G15:H15"/>
    <mergeCell ref="H16:K16"/>
    <mergeCell ref="I15:K15"/>
    <mergeCell ref="G14:H14"/>
    <mergeCell ref="I14:K14"/>
    <mergeCell ref="A1:B1"/>
    <mergeCell ref="A2:K2"/>
    <mergeCell ref="A3:B3"/>
    <mergeCell ref="A4:B4"/>
    <mergeCell ref="C3:H3"/>
    <mergeCell ref="C4:H4"/>
    <mergeCell ref="I3:K3"/>
    <mergeCell ref="I4:K4"/>
    <mergeCell ref="I1:K1"/>
  </mergeCells>
  <phoneticPr fontId="12" type="noConversion"/>
  <conditionalFormatting sqref="A21:J21">
    <cfRule type="cellIs" dxfId="153" priority="8" operator="equal">
      <formula>"No aplica"</formula>
    </cfRule>
    <cfRule type="containsText" dxfId="152" priority="9" operator="containsText" text="No cumple">
      <formula>NOT(ISERROR(SEARCH("No cumple",A21)))</formula>
    </cfRule>
    <cfRule type="containsText" dxfId="151" priority="10" operator="containsText" text="Cumple">
      <formula>NOT(ISERROR(SEARCH("Cumple",A21)))</formula>
    </cfRule>
  </conditionalFormatting>
  <conditionalFormatting sqref="A24:J24">
    <cfRule type="cellIs" dxfId="150" priority="2" operator="equal">
      <formula>"No aplica"</formula>
    </cfRule>
    <cfRule type="containsText" dxfId="149" priority="3" operator="containsText" text="No cumple">
      <formula>NOT(ISERROR(SEARCH("No cumple",A24)))</formula>
    </cfRule>
    <cfRule type="containsText" dxfId="148" priority="4" operator="containsText" text="Cumple">
      <formula>NOT(ISERROR(SEARCH("Cumple",A24)))</formula>
    </cfRule>
  </conditionalFormatting>
  <conditionalFormatting sqref="A4:K4 A6:K6 A8:K8 A10:K10 A13:B13 E13 G13 I13:J13 A15 C15 E15 G15:K15 A17 C17 H17">
    <cfRule type="containsBlanks" dxfId="147" priority="344">
      <formula>LEN(TRIM(A4))=0</formula>
    </cfRule>
  </conditionalFormatting>
  <conditionalFormatting sqref="C1:E1">
    <cfRule type="containsBlanks" dxfId="146" priority="289">
      <formula>LEN(TRIM(C1))=0</formula>
    </cfRule>
  </conditionalFormatting>
  <conditionalFormatting sqref="G1">
    <cfRule type="containsBlanks" dxfId="145" priority="288">
      <formula>LEN(TRIM(G1))=0</formula>
    </cfRule>
  </conditionalFormatting>
  <conditionalFormatting sqref="I1:J1">
    <cfRule type="containsBlanks" priority="282" stopIfTrue="1">
      <formula>LEN(TRIM(I1))=0</formula>
    </cfRule>
    <cfRule type="cellIs" dxfId="144" priority="283" operator="lessThan">
      <formula>0.7</formula>
    </cfRule>
    <cfRule type="cellIs" dxfId="143" priority="284" operator="lessThan">
      <formula>0.8</formula>
    </cfRule>
    <cfRule type="cellIs" dxfId="142" priority="285" operator="lessThan">
      <formula>0.9</formula>
    </cfRule>
    <cfRule type="cellIs" dxfId="141" priority="286" operator="lessThan">
      <formula>1</formula>
    </cfRule>
    <cfRule type="cellIs" dxfId="140" priority="287" operator="equal">
      <formula>1</formula>
    </cfRule>
  </conditionalFormatting>
  <conditionalFormatting sqref="K19">
    <cfRule type="containsText" dxfId="139" priority="34" operator="containsText" text="No cumple">
      <formula>NOT(ISERROR(SEARCH("No cumple",K19)))</formula>
    </cfRule>
    <cfRule type="containsText" dxfId="138" priority="35" operator="containsText" text="Cumple">
      <formula>NOT(ISERROR(SEARCH("Cumple",K19)))</formula>
    </cfRule>
  </conditionalFormatting>
  <conditionalFormatting sqref="K19:K24">
    <cfRule type="cellIs" dxfId="137" priority="1" operator="equal">
      <formula>"No aplica"</formula>
    </cfRule>
  </conditionalFormatting>
  <conditionalFormatting sqref="K22">
    <cfRule type="containsText" dxfId="136" priority="30" operator="containsText" text="No cumple">
      <formula>NOT(ISERROR(SEARCH("No cumple",K22)))</formula>
    </cfRule>
    <cfRule type="containsText" dxfId="135" priority="31" operator="containsText" text="Cumple">
      <formula>NOT(ISERROR(SEARCH("Cumple",K22)))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00000000-0002-0000-0000-000000000000}">
      <formula1>45292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77"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rowBreaks count="1" manualBreakCount="1">
    <brk id="24" max="1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41A9-FD88-41FD-A260-2D07BFCC9B5D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30" priority="13">
      <formula>LEN(TRIM(C2))=0</formula>
    </cfRule>
  </conditionalFormatting>
  <conditionalFormatting sqref="C6:C8">
    <cfRule type="containsBlanks" dxfId="29" priority="1">
      <formula>LEN(TRIM(C6))=0</formula>
    </cfRule>
  </conditionalFormatting>
  <conditionalFormatting sqref="E4:E5">
    <cfRule type="containsBlanks" dxfId="28" priority="8">
      <formula>LEN(TRIM(E4))=0</formula>
    </cfRule>
  </conditionalFormatting>
  <conditionalFormatting sqref="G2">
    <cfRule type="containsBlanks" dxfId="27" priority="10">
      <formula>LEN(TRIM(G2))=0</formula>
    </cfRule>
  </conditionalFormatting>
  <conditionalFormatting sqref="H3">
    <cfRule type="containsBlanks" dxfId="26" priority="11">
      <formula>LEN(TRIM(H3))=0</formula>
    </cfRule>
  </conditionalFormatting>
  <conditionalFormatting sqref="H6:H7">
    <cfRule type="containsBlanks" dxfId="25" priority="9">
      <formula>LEN(TRIM(H6))=0</formula>
    </cfRule>
  </conditionalFormatting>
  <conditionalFormatting sqref="H10">
    <cfRule type="containsText" dxfId="24" priority="4" operator="containsText" text="No cumple">
      <formula>NOT(ISERROR(SEARCH("No cumple",H10)))</formula>
    </cfRule>
    <cfRule type="containsText" dxfId="23" priority="5" operator="containsText" text="Cumple">
      <formula>NOT(ISERROR(SEARCH("Cumple",H10)))</formula>
    </cfRule>
  </conditionalFormatting>
  <conditionalFormatting sqref="H19">
    <cfRule type="containsText" dxfId="22" priority="2" operator="containsText" text="No cumple">
      <formula>NOT(ISERROR(SEARCH("No cumple",H19)))</formula>
    </cfRule>
    <cfRule type="containsText" dxfId="21" priority="3" operator="containsText" text="Cumple">
      <formula>NOT(ISERROR(SEARCH("Cumple",H19)))</formula>
    </cfRule>
  </conditionalFormatting>
  <conditionalFormatting sqref="J2">
    <cfRule type="containsBlanks" dxfId="20" priority="12">
      <formula>LEN(TRIM(J2))=0</formula>
    </cfRule>
  </conditionalFormatting>
  <conditionalFormatting sqref="J12:J18">
    <cfRule type="containsBlanks" dxfId="19" priority="7">
      <formula>LEN(TRIM(J12))=0</formula>
    </cfRule>
  </conditionalFormatting>
  <conditionalFormatting sqref="J21:J26">
    <cfRule type="containsBlanks" dxfId="18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1ED2E9F-AA89-42E0-8C85-525B7DFA0129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7883F9E8-BADB-498E-9BF8-5494467A04F1}">
          <x14:formula1>
            <xm:f>Tablas!$H$2:$H$6</xm:f>
          </x14:formula1>
          <xm:sqref>C3:E3</xm:sqref>
        </x14:dataValidation>
        <x14:dataValidation type="list" allowBlank="1" showInputMessage="1" showErrorMessage="1" xr:uid="{C02A5E37-52CC-4DA7-9D7F-AED6B0257466}">
          <x14:formula1>
            <xm:f>Tablas!$L$2:$L$9</xm:f>
          </x14:formula1>
          <xm:sqref>C7:E7</xm:sqref>
        </x14:dataValidation>
        <x14:dataValidation type="list" allowBlank="1" showInputMessage="1" showErrorMessage="1" xr:uid="{71539D2E-0D77-4AC2-B913-BA5CE2E649AF}">
          <x14:formula1>
            <xm:f>Tablas!$K$2:$K$3</xm:f>
          </x14:formula1>
          <xm:sqref>H6:J6</xm:sqref>
        </x14:dataValidation>
        <x14:dataValidation type="list" allowBlank="1" showInputMessage="1" showErrorMessage="1" xr:uid="{15B1EA2A-3081-48DD-A83B-C53052F68C62}">
          <x14:formula1>
            <xm:f>Tablas!$J$2:$J$7</xm:f>
          </x14:formula1>
          <xm:sqref>C6:E6</xm:sqref>
        </x14:dataValidation>
        <x14:dataValidation type="list" allowBlank="1" showInputMessage="1" showErrorMessage="1" xr:uid="{20BE5886-DF8A-4BC7-85EB-E965D7C80B9C}">
          <x14:formula1>
            <xm:f>Tablas!$I$2:$I$5</xm:f>
          </x14:formula1>
          <xm:sqref>E4:J4</xm:sqref>
        </x14:dataValidation>
        <x14:dataValidation type="list" allowBlank="1" showInputMessage="1" showErrorMessage="1" xr:uid="{8CB365EA-1FF2-4ACF-973F-EE9032DCCE90}">
          <x14:formula1>
            <xm:f>Tablas!$G$2:$G$3</xm:f>
          </x14:formula1>
          <xm:sqref>J2</xm:sqref>
        </x14:dataValidation>
        <x14:dataValidation type="list" allowBlank="1" showInputMessage="1" showErrorMessage="1" xr:uid="{396370BB-C8E0-4D67-AF75-9C130349C51F}">
          <x14:formula1>
            <xm:f>Tablas!$C$2</xm:f>
          </x14:formula1>
          <xm:sqref>H13:I18 H22:I26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F33E-7E3B-4943-9D62-EC526BC542BE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17" priority="13">
      <formula>LEN(TRIM(C2))=0</formula>
    </cfRule>
  </conditionalFormatting>
  <conditionalFormatting sqref="C6:C8">
    <cfRule type="containsBlanks" dxfId="16" priority="1">
      <formula>LEN(TRIM(C6))=0</formula>
    </cfRule>
  </conditionalFormatting>
  <conditionalFormatting sqref="E4:E5">
    <cfRule type="containsBlanks" dxfId="15" priority="8">
      <formula>LEN(TRIM(E4))=0</formula>
    </cfRule>
  </conditionalFormatting>
  <conditionalFormatting sqref="G2">
    <cfRule type="containsBlanks" dxfId="14" priority="10">
      <formula>LEN(TRIM(G2))=0</formula>
    </cfRule>
  </conditionalFormatting>
  <conditionalFormatting sqref="H3">
    <cfRule type="containsBlanks" dxfId="13" priority="11">
      <formula>LEN(TRIM(H3))=0</formula>
    </cfRule>
  </conditionalFormatting>
  <conditionalFormatting sqref="H6:H7">
    <cfRule type="containsBlanks" dxfId="12" priority="9">
      <formula>LEN(TRIM(H6))=0</formula>
    </cfRule>
  </conditionalFormatting>
  <conditionalFormatting sqref="H10">
    <cfRule type="containsText" dxfId="11" priority="4" operator="containsText" text="No cumple">
      <formula>NOT(ISERROR(SEARCH("No cumple",H10)))</formula>
    </cfRule>
    <cfRule type="containsText" dxfId="10" priority="5" operator="containsText" text="Cumple">
      <formula>NOT(ISERROR(SEARCH("Cumple",H10)))</formula>
    </cfRule>
  </conditionalFormatting>
  <conditionalFormatting sqref="H19">
    <cfRule type="containsText" dxfId="9" priority="2" operator="containsText" text="No cumple">
      <formula>NOT(ISERROR(SEARCH("No cumple",H19)))</formula>
    </cfRule>
    <cfRule type="containsText" dxfId="8" priority="3" operator="containsText" text="Cumple">
      <formula>NOT(ISERROR(SEARCH("Cumple",H19)))</formula>
    </cfRule>
  </conditionalFormatting>
  <conditionalFormatting sqref="J2">
    <cfRule type="containsBlanks" dxfId="7" priority="12">
      <formula>LEN(TRIM(J2))=0</formula>
    </cfRule>
  </conditionalFormatting>
  <conditionalFormatting sqref="J12:J18">
    <cfRule type="containsBlanks" dxfId="6" priority="7">
      <formula>LEN(TRIM(J12))=0</formula>
    </cfRule>
  </conditionalFormatting>
  <conditionalFormatting sqref="J21:J26">
    <cfRule type="containsBlanks" dxfId="5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707EEFF-5B70-4D2E-A0AC-3A2931AEAC32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49A328D2-1E3B-4E18-848B-7A27C4C3E2DE}">
          <x14:formula1>
            <xm:f>Tablas!$H$2:$H$6</xm:f>
          </x14:formula1>
          <xm:sqref>C3:E3</xm:sqref>
        </x14:dataValidation>
        <x14:dataValidation type="list" allowBlank="1" showInputMessage="1" showErrorMessage="1" xr:uid="{CDDB8FDF-D19B-4924-9A27-168F35B8611B}">
          <x14:formula1>
            <xm:f>Tablas!$L$2:$L$9</xm:f>
          </x14:formula1>
          <xm:sqref>C7:E7</xm:sqref>
        </x14:dataValidation>
        <x14:dataValidation type="list" allowBlank="1" showInputMessage="1" showErrorMessage="1" xr:uid="{1B1E2D2A-EFAC-4ECC-ADA9-5EB64F508047}">
          <x14:formula1>
            <xm:f>Tablas!$K$2:$K$3</xm:f>
          </x14:formula1>
          <xm:sqref>H6:J6</xm:sqref>
        </x14:dataValidation>
        <x14:dataValidation type="list" allowBlank="1" showInputMessage="1" showErrorMessage="1" xr:uid="{D39C110D-FAF4-401F-9E0E-3B75064613B7}">
          <x14:formula1>
            <xm:f>Tablas!$J$2:$J$7</xm:f>
          </x14:formula1>
          <xm:sqref>C6:E6</xm:sqref>
        </x14:dataValidation>
        <x14:dataValidation type="list" allowBlank="1" showInputMessage="1" showErrorMessage="1" xr:uid="{2204AC2D-12A3-4362-A086-9A0426923EC4}">
          <x14:formula1>
            <xm:f>Tablas!$I$2:$I$5</xm:f>
          </x14:formula1>
          <xm:sqref>E4:J4</xm:sqref>
        </x14:dataValidation>
        <x14:dataValidation type="list" allowBlank="1" showInputMessage="1" showErrorMessage="1" xr:uid="{AF2974BD-EC04-494F-9F7A-BF8E4471B0DF}">
          <x14:formula1>
            <xm:f>Tablas!$G$2:$G$3</xm:f>
          </x14:formula1>
          <xm:sqref>J2</xm:sqref>
        </x14:dataValidation>
        <x14:dataValidation type="list" allowBlank="1" showInputMessage="1" showErrorMessage="1" xr:uid="{C7F96CAF-77D1-4193-A6A7-CA90BD840593}">
          <x14:formula1>
            <xm:f>Tablas!$C$2</xm:f>
          </x14:formula1>
          <xm:sqref>H13:I18 H22:I26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10"/>
  <sheetViews>
    <sheetView showGridLines="0" tabSelected="1" topLeftCell="JS1" zoomScale="60" zoomScaleNormal="60" workbookViewId="0">
      <selection activeCell="KI2" sqref="KI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37" width="35.7109375" style="2" customWidth="1"/>
    <col min="38" max="49" width="15.7109375" style="2" customWidth="1"/>
    <col min="50" max="59" width="25.7109375" style="2"/>
    <col min="60" max="71" width="15.7109375" style="2" customWidth="1"/>
    <col min="72" max="81" width="25.7109375" style="2"/>
    <col min="82" max="93" width="15.7109375" style="2" customWidth="1"/>
    <col min="94" max="103" width="25.7109375" style="2"/>
    <col min="104" max="115" width="15.7109375" style="2" customWidth="1"/>
    <col min="116" max="125" width="25.7109375" style="2"/>
    <col min="126" max="137" width="15.7109375" style="2" customWidth="1"/>
    <col min="138" max="147" width="25.7109375" style="2"/>
    <col min="148" max="159" width="15.7109375" style="2" customWidth="1"/>
    <col min="160" max="169" width="25.7109375" style="2"/>
    <col min="170" max="181" width="15.7109375" style="2" customWidth="1"/>
    <col min="182" max="191" width="25.7109375" style="2"/>
    <col min="192" max="203" width="15.7109375" style="2" customWidth="1"/>
    <col min="204" max="213" width="25.7109375" style="2"/>
    <col min="214" max="225" width="15.7109375" style="2" customWidth="1"/>
    <col min="226" max="235" width="25.7109375" style="2"/>
    <col min="236" max="247" width="15.7109375" style="2" customWidth="1"/>
    <col min="248" max="16384" width="25.7109375" style="2"/>
  </cols>
  <sheetData>
    <row r="1" spans="1:296" ht="30" customHeight="1" x14ac:dyDescent="0.25">
      <c r="A1" s="168"/>
      <c r="B1" s="177" t="s">
        <v>163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  <c r="BA1" s="178"/>
      <c r="BB1" s="178"/>
      <c r="BC1" s="178"/>
      <c r="BD1" s="178"/>
      <c r="BE1" s="178"/>
      <c r="BF1" s="178"/>
      <c r="BG1" s="178"/>
      <c r="BH1" s="178"/>
      <c r="BI1" s="178"/>
      <c r="BJ1" s="178"/>
      <c r="BK1" s="178"/>
      <c r="BL1" s="178"/>
      <c r="BM1" s="178"/>
      <c r="BN1" s="178"/>
      <c r="BO1" s="178"/>
      <c r="BP1" s="178"/>
      <c r="BQ1" s="178"/>
      <c r="BR1" s="178"/>
      <c r="BS1" s="178"/>
      <c r="BT1" s="178"/>
      <c r="BU1" s="178"/>
      <c r="BV1" s="178"/>
      <c r="BW1" s="178"/>
      <c r="BX1" s="178"/>
      <c r="BY1" s="178"/>
      <c r="BZ1" s="178"/>
      <c r="CA1" s="178"/>
      <c r="CB1" s="178"/>
      <c r="CC1" s="178"/>
      <c r="CD1" s="178"/>
      <c r="CE1" s="178"/>
      <c r="CF1" s="178"/>
      <c r="CG1" s="178"/>
      <c r="CH1" s="178"/>
      <c r="CI1" s="178"/>
      <c r="CJ1" s="178"/>
      <c r="CK1" s="178"/>
      <c r="CL1" s="178"/>
      <c r="CM1" s="178"/>
      <c r="CN1" s="178"/>
      <c r="CO1" s="178"/>
      <c r="CP1" s="178"/>
      <c r="CQ1" s="178"/>
      <c r="CR1" s="178"/>
      <c r="CS1" s="178"/>
      <c r="CT1" s="178"/>
      <c r="CU1" s="178"/>
      <c r="CV1" s="178"/>
      <c r="CW1" s="178"/>
      <c r="CX1" s="178"/>
      <c r="CY1" s="178"/>
      <c r="CZ1" s="178"/>
      <c r="DA1" s="178"/>
      <c r="DB1" s="178"/>
      <c r="DC1" s="178"/>
      <c r="DD1" s="178"/>
      <c r="DE1" s="178"/>
      <c r="DF1" s="178"/>
      <c r="DG1" s="178"/>
      <c r="DH1" s="178"/>
      <c r="DI1" s="178"/>
      <c r="DJ1" s="178"/>
      <c r="DK1" s="178"/>
      <c r="DL1" s="178"/>
      <c r="DM1" s="178"/>
      <c r="DN1" s="178"/>
      <c r="DO1" s="178"/>
      <c r="DP1" s="178"/>
      <c r="DQ1" s="178"/>
      <c r="DR1" s="178"/>
      <c r="DS1" s="178"/>
      <c r="DT1" s="178"/>
      <c r="DU1" s="178"/>
      <c r="DV1" s="178"/>
      <c r="DW1" s="178"/>
      <c r="DX1" s="178"/>
      <c r="DY1" s="178"/>
      <c r="DZ1" s="178"/>
      <c r="EA1" s="178"/>
      <c r="EB1" s="178"/>
      <c r="EC1" s="178"/>
      <c r="ED1" s="178"/>
      <c r="EE1" s="178"/>
      <c r="EF1" s="178"/>
      <c r="EG1" s="178"/>
      <c r="EH1" s="178"/>
      <c r="EI1" s="178"/>
      <c r="EJ1" s="178"/>
      <c r="EK1" s="178"/>
      <c r="EL1" s="178"/>
      <c r="EM1" s="178"/>
      <c r="EN1" s="178"/>
      <c r="EO1" s="178"/>
      <c r="EP1" s="178"/>
      <c r="EQ1" s="178"/>
      <c r="ER1" s="178"/>
      <c r="ES1" s="178"/>
      <c r="ET1" s="178"/>
      <c r="EU1" s="178"/>
      <c r="EV1" s="178"/>
      <c r="EW1" s="178"/>
      <c r="EX1" s="178"/>
      <c r="EY1" s="178"/>
      <c r="EZ1" s="178"/>
      <c r="FA1" s="178"/>
      <c r="FB1" s="178"/>
      <c r="FC1" s="178"/>
      <c r="FD1" s="178"/>
      <c r="FE1" s="178"/>
      <c r="FF1" s="178"/>
      <c r="FG1" s="178"/>
      <c r="FH1" s="178"/>
      <c r="FI1" s="178"/>
      <c r="FJ1" s="178"/>
      <c r="FK1" s="178"/>
      <c r="FL1" s="178"/>
      <c r="FM1" s="178"/>
      <c r="FN1" s="178"/>
      <c r="FO1" s="178"/>
      <c r="FP1" s="178"/>
      <c r="FQ1" s="178"/>
      <c r="FR1" s="178"/>
      <c r="FS1" s="178"/>
      <c r="FT1" s="178"/>
      <c r="FU1" s="178"/>
      <c r="FV1" s="178"/>
      <c r="FW1" s="178"/>
      <c r="FX1" s="178"/>
      <c r="FY1" s="178"/>
      <c r="FZ1" s="178"/>
      <c r="GA1" s="178"/>
      <c r="GB1" s="178"/>
      <c r="GC1" s="178"/>
      <c r="GD1" s="178"/>
      <c r="GE1" s="178"/>
      <c r="GF1" s="178"/>
      <c r="GG1" s="178"/>
      <c r="GH1" s="178"/>
      <c r="GI1" s="178"/>
      <c r="GJ1" s="178"/>
      <c r="GK1" s="178"/>
      <c r="GL1" s="178"/>
      <c r="GM1" s="178"/>
      <c r="GN1" s="178"/>
      <c r="GO1" s="178"/>
      <c r="GP1" s="178"/>
      <c r="GQ1" s="178"/>
      <c r="GR1" s="178"/>
      <c r="GS1" s="178"/>
      <c r="GT1" s="178"/>
      <c r="GU1" s="178"/>
      <c r="GV1" s="178"/>
      <c r="GW1" s="178"/>
      <c r="GX1" s="178"/>
      <c r="GY1" s="178"/>
      <c r="GZ1" s="178"/>
      <c r="HA1" s="178"/>
      <c r="HB1" s="178"/>
      <c r="HC1" s="178"/>
      <c r="HD1" s="178"/>
      <c r="HE1" s="178"/>
      <c r="HF1" s="178"/>
      <c r="HG1" s="178"/>
      <c r="HH1" s="178"/>
      <c r="HI1" s="178"/>
      <c r="HJ1" s="178"/>
      <c r="HK1" s="178"/>
      <c r="HL1" s="178"/>
      <c r="HM1" s="178"/>
      <c r="HN1" s="178"/>
      <c r="HO1" s="178"/>
      <c r="HP1" s="178"/>
      <c r="HQ1" s="178"/>
      <c r="HR1" s="178"/>
      <c r="HS1" s="178"/>
      <c r="HT1" s="178"/>
      <c r="HU1" s="178"/>
      <c r="HV1" s="178"/>
      <c r="HW1" s="178"/>
      <c r="HX1" s="178"/>
      <c r="HY1" s="178"/>
      <c r="HZ1" s="178"/>
      <c r="IA1" s="178"/>
      <c r="IB1" s="178"/>
      <c r="IC1" s="178"/>
      <c r="ID1" s="178"/>
      <c r="IE1" s="178"/>
      <c r="IF1" s="178"/>
      <c r="IG1" s="178"/>
      <c r="IH1" s="178"/>
      <c r="II1" s="178"/>
      <c r="IJ1" s="178"/>
      <c r="IK1" s="178"/>
      <c r="IL1" s="178"/>
      <c r="IM1" s="178"/>
      <c r="IN1" s="178"/>
      <c r="IO1" s="178"/>
      <c r="IP1" s="178"/>
      <c r="IQ1" s="178"/>
      <c r="IR1" s="178"/>
      <c r="IS1" s="178"/>
      <c r="IT1" s="178"/>
      <c r="IU1" s="178"/>
      <c r="IV1" s="178"/>
      <c r="IW1" s="178"/>
      <c r="IX1" s="178"/>
      <c r="IY1" s="178"/>
      <c r="IZ1" s="178"/>
      <c r="JA1" s="178"/>
      <c r="JB1" s="178"/>
      <c r="JC1" s="178"/>
      <c r="JD1" s="178"/>
      <c r="JE1" s="178"/>
      <c r="JF1" s="178"/>
      <c r="JG1" s="178"/>
      <c r="JH1" s="178"/>
      <c r="JI1" s="178"/>
      <c r="JJ1" s="178"/>
      <c r="JK1" s="178"/>
      <c r="JL1" s="178"/>
      <c r="JM1" s="178"/>
      <c r="JN1" s="178"/>
      <c r="JO1" s="178"/>
      <c r="JP1" s="178"/>
      <c r="JQ1" s="178"/>
      <c r="JR1" s="178"/>
      <c r="JS1" s="178"/>
      <c r="JT1" s="178"/>
      <c r="JU1" s="178"/>
      <c r="JV1" s="178"/>
      <c r="JW1" s="178"/>
      <c r="JX1" s="178"/>
      <c r="JY1" s="178"/>
      <c r="JZ1" s="178"/>
      <c r="KA1" s="178"/>
      <c r="KB1" s="178"/>
      <c r="KC1" s="178"/>
      <c r="KD1" s="178"/>
      <c r="KE1" s="178"/>
      <c r="KF1" s="178"/>
      <c r="KG1" s="179"/>
      <c r="KH1" s="54" t="s">
        <v>166</v>
      </c>
      <c r="KI1" s="55">
        <v>45433</v>
      </c>
    </row>
    <row r="2" spans="1:296" ht="30" customHeight="1" x14ac:dyDescent="0.25">
      <c r="A2" s="169"/>
      <c r="B2" s="180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81"/>
      <c r="HW2" s="181"/>
      <c r="HX2" s="181"/>
      <c r="HY2" s="181"/>
      <c r="HZ2" s="181"/>
      <c r="IA2" s="181"/>
      <c r="IB2" s="181"/>
      <c r="IC2" s="181"/>
      <c r="ID2" s="181"/>
      <c r="IE2" s="181"/>
      <c r="IF2" s="181"/>
      <c r="IG2" s="181"/>
      <c r="IH2" s="181"/>
      <c r="II2" s="181"/>
      <c r="IJ2" s="181"/>
      <c r="IK2" s="181"/>
      <c r="IL2" s="181"/>
      <c r="IM2" s="181"/>
      <c r="IN2" s="181"/>
      <c r="IO2" s="181"/>
      <c r="IP2" s="181"/>
      <c r="IQ2" s="181"/>
      <c r="IR2" s="181"/>
      <c r="IS2" s="181"/>
      <c r="IT2" s="181"/>
      <c r="IU2" s="181"/>
      <c r="IV2" s="181"/>
      <c r="IW2" s="181"/>
      <c r="IX2" s="181"/>
      <c r="IY2" s="181"/>
      <c r="IZ2" s="181"/>
      <c r="JA2" s="181"/>
      <c r="JB2" s="181"/>
      <c r="JC2" s="181"/>
      <c r="JD2" s="181"/>
      <c r="JE2" s="181"/>
      <c r="JF2" s="181"/>
      <c r="JG2" s="181"/>
      <c r="JH2" s="181"/>
      <c r="JI2" s="181"/>
      <c r="JJ2" s="181"/>
      <c r="JK2" s="181"/>
      <c r="JL2" s="181"/>
      <c r="JM2" s="181"/>
      <c r="JN2" s="181"/>
      <c r="JO2" s="181"/>
      <c r="JP2" s="181"/>
      <c r="JQ2" s="181"/>
      <c r="JR2" s="181"/>
      <c r="JS2" s="181"/>
      <c r="JT2" s="181"/>
      <c r="JU2" s="181"/>
      <c r="JV2" s="181"/>
      <c r="JW2" s="181"/>
      <c r="JX2" s="181"/>
      <c r="JY2" s="181"/>
      <c r="JZ2" s="181"/>
      <c r="KA2" s="181"/>
      <c r="KB2" s="181"/>
      <c r="KC2" s="181"/>
      <c r="KD2" s="181"/>
      <c r="KE2" s="181"/>
      <c r="KF2" s="181"/>
      <c r="KG2" s="182"/>
      <c r="KH2" s="56" t="s">
        <v>159</v>
      </c>
      <c r="KI2" s="24" t="s">
        <v>59</v>
      </c>
    </row>
    <row r="3" spans="1:296" ht="30" customHeight="1" thickBot="1" x14ac:dyDescent="0.3">
      <c r="A3" s="170"/>
      <c r="B3" s="183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  <c r="CJ3" s="184"/>
      <c r="CK3" s="184"/>
      <c r="CL3" s="184"/>
      <c r="CM3" s="184"/>
      <c r="CN3" s="184"/>
      <c r="CO3" s="184"/>
      <c r="CP3" s="184"/>
      <c r="CQ3" s="184"/>
      <c r="CR3" s="184"/>
      <c r="CS3" s="184"/>
      <c r="CT3" s="184"/>
      <c r="CU3" s="184"/>
      <c r="CV3" s="184"/>
      <c r="CW3" s="184"/>
      <c r="CX3" s="184"/>
      <c r="CY3" s="184"/>
      <c r="CZ3" s="184"/>
      <c r="DA3" s="184"/>
      <c r="DB3" s="184"/>
      <c r="DC3" s="184"/>
      <c r="DD3" s="184"/>
      <c r="DE3" s="184"/>
      <c r="DF3" s="184"/>
      <c r="DG3" s="184"/>
      <c r="DH3" s="184"/>
      <c r="DI3" s="184"/>
      <c r="DJ3" s="184"/>
      <c r="DK3" s="184"/>
      <c r="DL3" s="184"/>
      <c r="DM3" s="184"/>
      <c r="DN3" s="184"/>
      <c r="DO3" s="184"/>
      <c r="DP3" s="184"/>
      <c r="DQ3" s="184"/>
      <c r="DR3" s="184"/>
      <c r="DS3" s="184"/>
      <c r="DT3" s="184"/>
      <c r="DU3" s="184"/>
      <c r="DV3" s="184"/>
      <c r="DW3" s="184"/>
      <c r="DX3" s="184"/>
      <c r="DY3" s="184"/>
      <c r="DZ3" s="184"/>
      <c r="EA3" s="184"/>
      <c r="EB3" s="184"/>
      <c r="EC3" s="184"/>
      <c r="ED3" s="184"/>
      <c r="EE3" s="184"/>
      <c r="EF3" s="184"/>
      <c r="EG3" s="184"/>
      <c r="EH3" s="184"/>
      <c r="EI3" s="184"/>
      <c r="EJ3" s="184"/>
      <c r="EK3" s="184"/>
      <c r="EL3" s="184"/>
      <c r="EM3" s="184"/>
      <c r="EN3" s="184"/>
      <c r="EO3" s="184"/>
      <c r="EP3" s="184"/>
      <c r="EQ3" s="184"/>
      <c r="ER3" s="184"/>
      <c r="ES3" s="184"/>
      <c r="ET3" s="184"/>
      <c r="EU3" s="184"/>
      <c r="EV3" s="184"/>
      <c r="EW3" s="184"/>
      <c r="EX3" s="184"/>
      <c r="EY3" s="184"/>
      <c r="EZ3" s="184"/>
      <c r="FA3" s="184"/>
      <c r="FB3" s="184"/>
      <c r="FC3" s="184"/>
      <c r="FD3" s="184"/>
      <c r="FE3" s="184"/>
      <c r="FF3" s="184"/>
      <c r="FG3" s="184"/>
      <c r="FH3" s="184"/>
      <c r="FI3" s="184"/>
      <c r="FJ3" s="184"/>
      <c r="FK3" s="184"/>
      <c r="FL3" s="184"/>
      <c r="FM3" s="184"/>
      <c r="FN3" s="184"/>
      <c r="FO3" s="184"/>
      <c r="FP3" s="184"/>
      <c r="FQ3" s="184"/>
      <c r="FR3" s="184"/>
      <c r="FS3" s="184"/>
      <c r="FT3" s="184"/>
      <c r="FU3" s="184"/>
      <c r="FV3" s="184"/>
      <c r="FW3" s="184"/>
      <c r="FX3" s="184"/>
      <c r="FY3" s="184"/>
      <c r="FZ3" s="184"/>
      <c r="GA3" s="184"/>
      <c r="GB3" s="184"/>
      <c r="GC3" s="184"/>
      <c r="GD3" s="184"/>
      <c r="GE3" s="184"/>
      <c r="GF3" s="184"/>
      <c r="GG3" s="184"/>
      <c r="GH3" s="184"/>
      <c r="GI3" s="184"/>
      <c r="GJ3" s="184"/>
      <c r="GK3" s="184"/>
      <c r="GL3" s="184"/>
      <c r="GM3" s="184"/>
      <c r="GN3" s="184"/>
      <c r="GO3" s="184"/>
      <c r="GP3" s="184"/>
      <c r="GQ3" s="184"/>
      <c r="GR3" s="184"/>
      <c r="GS3" s="184"/>
      <c r="GT3" s="184"/>
      <c r="GU3" s="184"/>
      <c r="GV3" s="184"/>
      <c r="GW3" s="184"/>
      <c r="GX3" s="184"/>
      <c r="GY3" s="184"/>
      <c r="GZ3" s="184"/>
      <c r="HA3" s="184"/>
      <c r="HB3" s="184"/>
      <c r="HC3" s="184"/>
      <c r="HD3" s="184"/>
      <c r="HE3" s="184"/>
      <c r="HF3" s="184"/>
      <c r="HG3" s="184"/>
      <c r="HH3" s="184"/>
      <c r="HI3" s="184"/>
      <c r="HJ3" s="184"/>
      <c r="HK3" s="184"/>
      <c r="HL3" s="184"/>
      <c r="HM3" s="184"/>
      <c r="HN3" s="184"/>
      <c r="HO3" s="184"/>
      <c r="HP3" s="184"/>
      <c r="HQ3" s="184"/>
      <c r="HR3" s="184"/>
      <c r="HS3" s="184"/>
      <c r="HT3" s="184"/>
      <c r="HU3" s="184"/>
      <c r="HV3" s="184"/>
      <c r="HW3" s="184"/>
      <c r="HX3" s="184"/>
      <c r="HY3" s="184"/>
      <c r="HZ3" s="184"/>
      <c r="IA3" s="184"/>
      <c r="IB3" s="184"/>
      <c r="IC3" s="184"/>
      <c r="ID3" s="184"/>
      <c r="IE3" s="184"/>
      <c r="IF3" s="184"/>
      <c r="IG3" s="184"/>
      <c r="IH3" s="184"/>
      <c r="II3" s="184"/>
      <c r="IJ3" s="184"/>
      <c r="IK3" s="184"/>
      <c r="IL3" s="184"/>
      <c r="IM3" s="184"/>
      <c r="IN3" s="184"/>
      <c r="IO3" s="184"/>
      <c r="IP3" s="184"/>
      <c r="IQ3" s="184"/>
      <c r="IR3" s="184"/>
      <c r="IS3" s="184"/>
      <c r="IT3" s="184"/>
      <c r="IU3" s="184"/>
      <c r="IV3" s="184"/>
      <c r="IW3" s="184"/>
      <c r="IX3" s="184"/>
      <c r="IY3" s="184"/>
      <c r="IZ3" s="184"/>
      <c r="JA3" s="184"/>
      <c r="JB3" s="184"/>
      <c r="JC3" s="184"/>
      <c r="JD3" s="184"/>
      <c r="JE3" s="184"/>
      <c r="JF3" s="184"/>
      <c r="JG3" s="184"/>
      <c r="JH3" s="184"/>
      <c r="JI3" s="184"/>
      <c r="JJ3" s="184"/>
      <c r="JK3" s="184"/>
      <c r="JL3" s="184"/>
      <c r="JM3" s="184"/>
      <c r="JN3" s="184"/>
      <c r="JO3" s="184"/>
      <c r="JP3" s="184"/>
      <c r="JQ3" s="184"/>
      <c r="JR3" s="184"/>
      <c r="JS3" s="184"/>
      <c r="JT3" s="184"/>
      <c r="JU3" s="184"/>
      <c r="JV3" s="184"/>
      <c r="JW3" s="184"/>
      <c r="JX3" s="184"/>
      <c r="JY3" s="184"/>
      <c r="JZ3" s="184"/>
      <c r="KA3" s="184"/>
      <c r="KB3" s="184"/>
      <c r="KC3" s="184"/>
      <c r="KD3" s="184"/>
      <c r="KE3" s="184"/>
      <c r="KF3" s="184"/>
      <c r="KG3" s="185"/>
      <c r="KH3" s="171" t="s">
        <v>58</v>
      </c>
      <c r="KI3" s="172"/>
    </row>
    <row r="4" spans="1:296" ht="12.75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  <c r="HT4" s="53"/>
      <c r="HU4" s="53"/>
      <c r="HV4" s="53"/>
      <c r="HW4" s="53"/>
      <c r="HX4" s="53"/>
      <c r="HY4" s="53"/>
      <c r="HZ4" s="53"/>
      <c r="IA4" s="53"/>
      <c r="IB4" s="53"/>
      <c r="IC4" s="53"/>
      <c r="ID4" s="53"/>
      <c r="IE4" s="53"/>
      <c r="IF4" s="53"/>
      <c r="IG4" s="53"/>
      <c r="IH4" s="53"/>
      <c r="II4" s="53"/>
      <c r="IJ4" s="53"/>
      <c r="IK4" s="53"/>
      <c r="IL4" s="53"/>
      <c r="IM4" s="53"/>
      <c r="IN4" s="53"/>
      <c r="IO4" s="53"/>
      <c r="IP4" s="53"/>
      <c r="IQ4" s="53"/>
      <c r="IR4" s="53"/>
      <c r="IS4" s="53"/>
      <c r="IT4" s="53"/>
      <c r="IU4" s="53"/>
      <c r="IV4" s="53"/>
      <c r="IW4" s="53"/>
      <c r="IX4" s="53"/>
      <c r="IY4" s="53"/>
      <c r="IZ4" s="53"/>
      <c r="JA4" s="53"/>
      <c r="JB4" s="53"/>
      <c r="JC4" s="53"/>
      <c r="JD4" s="53"/>
      <c r="JE4" s="53"/>
      <c r="JF4" s="53"/>
      <c r="JG4" s="53"/>
      <c r="JH4" s="53"/>
      <c r="JI4" s="53"/>
      <c r="JJ4" s="53"/>
      <c r="JK4" s="53"/>
      <c r="JL4" s="53"/>
      <c r="JM4" s="53"/>
      <c r="JN4" s="53"/>
      <c r="JO4" s="53"/>
      <c r="JP4" s="53"/>
      <c r="JQ4" s="53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35"/>
      <c r="KJ4" s="35"/>
    </row>
    <row r="5" spans="1:296" ht="12.75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/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/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53"/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  <c r="IU5" s="53"/>
      <c r="IV5" s="53"/>
      <c r="IW5" s="53"/>
      <c r="IX5" s="53"/>
      <c r="IY5" s="53"/>
      <c r="IZ5" s="53"/>
      <c r="JA5" s="53"/>
      <c r="JB5" s="53"/>
      <c r="JC5" s="53"/>
      <c r="JD5" s="53"/>
      <c r="JE5" s="53"/>
      <c r="JF5" s="53"/>
      <c r="JG5" s="53"/>
      <c r="JH5" s="53"/>
      <c r="JI5" s="53"/>
      <c r="JJ5" s="53"/>
      <c r="JK5" s="53"/>
      <c r="JL5" s="53"/>
      <c r="JM5" s="53"/>
      <c r="JN5" s="53"/>
      <c r="JO5" s="53"/>
      <c r="JP5" s="53"/>
      <c r="JQ5" s="53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35"/>
      <c r="KJ5" s="35"/>
    </row>
    <row r="6" spans="1:296" ht="12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35"/>
      <c r="KJ6" s="35"/>
    </row>
    <row r="7" spans="1:296" ht="12.75" x14ac:dyDescent="0.25">
      <c r="A7" s="11"/>
      <c r="B7" s="11"/>
      <c r="C7" s="11"/>
      <c r="D7" s="11"/>
      <c r="E7" s="11"/>
      <c r="F7" s="11"/>
      <c r="G7" s="11"/>
      <c r="H7" s="11"/>
      <c r="I7" s="12"/>
      <c r="J7" s="12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  <c r="IW7" s="53"/>
      <c r="IX7" s="53"/>
      <c r="IY7" s="53"/>
      <c r="IZ7" s="53"/>
      <c r="JA7" s="53"/>
      <c r="JB7" s="53"/>
      <c r="JC7" s="53"/>
      <c r="JD7" s="53"/>
      <c r="JE7" s="53"/>
      <c r="JF7" s="53"/>
      <c r="JG7" s="53"/>
      <c r="JH7" s="53"/>
      <c r="JI7" s="53"/>
      <c r="JJ7" s="53"/>
      <c r="JK7" s="53"/>
      <c r="JL7" s="53"/>
      <c r="JM7" s="53"/>
      <c r="JN7" s="53"/>
      <c r="JO7" s="53"/>
      <c r="JP7" s="53"/>
      <c r="JQ7" s="53"/>
      <c r="JR7" s="53"/>
      <c r="JS7" s="53"/>
      <c r="JT7" s="53"/>
      <c r="JU7" s="53"/>
      <c r="JV7" s="53"/>
      <c r="JW7" s="53"/>
      <c r="JX7" s="53"/>
      <c r="JY7" s="53"/>
      <c r="JZ7" s="53"/>
      <c r="KA7" s="53"/>
      <c r="KB7" s="53"/>
      <c r="KC7" s="53"/>
      <c r="KD7" s="53"/>
      <c r="KE7" s="53"/>
      <c r="KF7" s="53"/>
      <c r="KG7" s="53"/>
    </row>
    <row r="8" spans="1:296" ht="15" customHeight="1" x14ac:dyDescent="0.25">
      <c r="D8" s="173" t="s">
        <v>1</v>
      </c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25"/>
      <c r="P8" s="173" t="s">
        <v>13</v>
      </c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25"/>
      <c r="AB8" s="59" t="s">
        <v>53</v>
      </c>
      <c r="AC8" s="59" t="s">
        <v>53</v>
      </c>
      <c r="AD8" s="59" t="s">
        <v>53</v>
      </c>
      <c r="AE8" s="59" t="s">
        <v>53</v>
      </c>
      <c r="AF8" s="59" t="s">
        <v>53</v>
      </c>
      <c r="AG8" s="59" t="s">
        <v>53</v>
      </c>
      <c r="AH8" s="59" t="s">
        <v>53</v>
      </c>
      <c r="AI8" s="36" t="s">
        <v>53</v>
      </c>
      <c r="AJ8" s="59" t="s">
        <v>53</v>
      </c>
      <c r="AK8" s="36" t="s">
        <v>53</v>
      </c>
      <c r="AL8" s="161" t="s">
        <v>134</v>
      </c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3"/>
      <c r="AX8" s="167" t="s">
        <v>134</v>
      </c>
      <c r="AY8" s="167"/>
      <c r="AZ8" s="167"/>
      <c r="BA8" s="167"/>
      <c r="BB8" s="167"/>
      <c r="BC8" s="167"/>
      <c r="BD8" s="167"/>
      <c r="BE8" s="167"/>
      <c r="BF8" s="167"/>
      <c r="BG8" s="167"/>
      <c r="BH8" s="161" t="s">
        <v>135</v>
      </c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3"/>
      <c r="BT8" s="166" t="s">
        <v>135</v>
      </c>
      <c r="BU8" s="166"/>
      <c r="BV8" s="166"/>
      <c r="BW8" s="166"/>
      <c r="BX8" s="166"/>
      <c r="BY8" s="166"/>
      <c r="BZ8" s="166"/>
      <c r="CA8" s="166"/>
      <c r="CB8" s="166"/>
      <c r="CC8" s="166"/>
      <c r="CD8" s="161" t="s">
        <v>136</v>
      </c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3"/>
      <c r="CP8" s="167" t="s">
        <v>136</v>
      </c>
      <c r="CQ8" s="167"/>
      <c r="CR8" s="167"/>
      <c r="CS8" s="167"/>
      <c r="CT8" s="167"/>
      <c r="CU8" s="167"/>
      <c r="CV8" s="167"/>
      <c r="CW8" s="167"/>
      <c r="CX8" s="167"/>
      <c r="CY8" s="167"/>
      <c r="CZ8" s="161" t="s">
        <v>137</v>
      </c>
      <c r="DA8" s="162"/>
      <c r="DB8" s="162"/>
      <c r="DC8" s="162"/>
      <c r="DD8" s="162"/>
      <c r="DE8" s="162"/>
      <c r="DF8" s="162"/>
      <c r="DG8" s="162"/>
      <c r="DH8" s="162"/>
      <c r="DI8" s="162"/>
      <c r="DJ8" s="162"/>
      <c r="DK8" s="163"/>
      <c r="DL8" s="166" t="s">
        <v>137</v>
      </c>
      <c r="DM8" s="166"/>
      <c r="DN8" s="166"/>
      <c r="DO8" s="166"/>
      <c r="DP8" s="166"/>
      <c r="DQ8" s="166"/>
      <c r="DR8" s="166"/>
      <c r="DS8" s="166"/>
      <c r="DT8" s="166"/>
      <c r="DU8" s="166"/>
      <c r="DV8" s="161" t="s">
        <v>138</v>
      </c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3"/>
      <c r="EH8" s="167" t="s">
        <v>138</v>
      </c>
      <c r="EI8" s="167"/>
      <c r="EJ8" s="167"/>
      <c r="EK8" s="167"/>
      <c r="EL8" s="167"/>
      <c r="EM8" s="167"/>
      <c r="EN8" s="167"/>
      <c r="EO8" s="167"/>
      <c r="EP8" s="167"/>
      <c r="EQ8" s="167"/>
      <c r="ER8" s="161" t="s">
        <v>139</v>
      </c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3"/>
      <c r="FD8" s="166" t="s">
        <v>139</v>
      </c>
      <c r="FE8" s="166"/>
      <c r="FF8" s="166"/>
      <c r="FG8" s="166"/>
      <c r="FH8" s="166"/>
      <c r="FI8" s="166"/>
      <c r="FJ8" s="166"/>
      <c r="FK8" s="166"/>
      <c r="FL8" s="166"/>
      <c r="FM8" s="166"/>
      <c r="FN8" s="161" t="s">
        <v>140</v>
      </c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3"/>
      <c r="FZ8" s="167" t="s">
        <v>140</v>
      </c>
      <c r="GA8" s="167"/>
      <c r="GB8" s="167"/>
      <c r="GC8" s="167"/>
      <c r="GD8" s="167"/>
      <c r="GE8" s="167"/>
      <c r="GF8" s="167"/>
      <c r="GG8" s="167"/>
      <c r="GH8" s="167"/>
      <c r="GI8" s="167"/>
      <c r="GJ8" s="161" t="s">
        <v>141</v>
      </c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3"/>
      <c r="GV8" s="166" t="s">
        <v>141</v>
      </c>
      <c r="GW8" s="166"/>
      <c r="GX8" s="166"/>
      <c r="GY8" s="166"/>
      <c r="GZ8" s="166"/>
      <c r="HA8" s="166"/>
      <c r="HB8" s="166"/>
      <c r="HC8" s="166"/>
      <c r="HD8" s="166"/>
      <c r="HE8" s="166"/>
      <c r="HF8" s="161" t="s">
        <v>142</v>
      </c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3"/>
      <c r="HR8" s="167" t="s">
        <v>142</v>
      </c>
      <c r="HS8" s="167"/>
      <c r="HT8" s="167"/>
      <c r="HU8" s="167"/>
      <c r="HV8" s="167"/>
      <c r="HW8" s="167"/>
      <c r="HX8" s="167"/>
      <c r="HY8" s="167"/>
      <c r="HZ8" s="167"/>
      <c r="IA8" s="167"/>
      <c r="IB8" s="161" t="s">
        <v>143</v>
      </c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3"/>
      <c r="IN8" s="166" t="s">
        <v>143</v>
      </c>
      <c r="IO8" s="166"/>
      <c r="IP8" s="166"/>
      <c r="IQ8" s="166"/>
      <c r="IR8" s="166"/>
      <c r="IS8" s="166"/>
      <c r="IT8" s="166"/>
      <c r="IU8" s="166"/>
      <c r="IV8" s="166"/>
      <c r="IW8" s="166"/>
      <c r="IX8" s="159" t="s">
        <v>134</v>
      </c>
      <c r="IY8" s="160"/>
      <c r="IZ8" s="164" t="s">
        <v>135</v>
      </c>
      <c r="JA8" s="165"/>
      <c r="JB8" s="159" t="s">
        <v>136</v>
      </c>
      <c r="JC8" s="160"/>
      <c r="JD8" s="164" t="s">
        <v>137</v>
      </c>
      <c r="JE8" s="165"/>
      <c r="JF8" s="159" t="s">
        <v>138</v>
      </c>
      <c r="JG8" s="160"/>
      <c r="JH8" s="164" t="s">
        <v>139</v>
      </c>
      <c r="JI8" s="165"/>
      <c r="JJ8" s="159" t="s">
        <v>140</v>
      </c>
      <c r="JK8" s="160"/>
      <c r="JL8" s="164" t="s">
        <v>141</v>
      </c>
      <c r="JM8" s="165"/>
      <c r="JN8" s="159" t="s">
        <v>142</v>
      </c>
      <c r="JO8" s="160"/>
      <c r="JP8" s="164" t="s">
        <v>143</v>
      </c>
      <c r="JQ8" s="165"/>
      <c r="JR8" s="174" t="s">
        <v>54</v>
      </c>
      <c r="JS8" s="175"/>
      <c r="JT8" s="175"/>
      <c r="JU8" s="176"/>
      <c r="JV8" s="174" t="s">
        <v>55</v>
      </c>
      <c r="JW8" s="175"/>
      <c r="JX8" s="175"/>
      <c r="JY8" s="176"/>
      <c r="JZ8" s="174" t="s">
        <v>56</v>
      </c>
      <c r="KA8" s="175"/>
      <c r="KB8" s="175"/>
      <c r="KC8" s="176"/>
      <c r="KD8" s="174" t="s">
        <v>57</v>
      </c>
      <c r="KE8" s="175"/>
      <c r="KF8" s="175"/>
      <c r="KG8" s="176"/>
    </row>
    <row r="9" spans="1:296" ht="140.25" x14ac:dyDescent="0.25">
      <c r="A9" s="19" t="s">
        <v>43</v>
      </c>
      <c r="B9" s="19" t="s">
        <v>0</v>
      </c>
      <c r="C9" s="10" t="s">
        <v>37</v>
      </c>
      <c r="D9" s="19" t="s">
        <v>2</v>
      </c>
      <c r="E9" s="19" t="s">
        <v>3</v>
      </c>
      <c r="F9" s="19" t="s">
        <v>38</v>
      </c>
      <c r="G9" s="19" t="s">
        <v>39</v>
      </c>
      <c r="H9" s="19" t="s">
        <v>5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60</v>
      </c>
      <c r="P9" s="19" t="s">
        <v>14</v>
      </c>
      <c r="Q9" s="19" t="s">
        <v>40</v>
      </c>
      <c r="R9" s="19" t="s">
        <v>16</v>
      </c>
      <c r="S9" s="19" t="s">
        <v>61</v>
      </c>
      <c r="T9" s="19" t="s">
        <v>17</v>
      </c>
      <c r="U9" s="19" t="s">
        <v>18</v>
      </c>
      <c r="V9" s="19" t="s">
        <v>62</v>
      </c>
      <c r="W9" s="19" t="s">
        <v>41</v>
      </c>
      <c r="X9" s="19" t="s">
        <v>42</v>
      </c>
      <c r="Y9" s="19" t="s">
        <v>21</v>
      </c>
      <c r="Z9" s="19" t="s">
        <v>22</v>
      </c>
      <c r="AA9" s="19" t="s">
        <v>63</v>
      </c>
      <c r="AB9" s="58" t="s">
        <v>75</v>
      </c>
      <c r="AC9" s="58" t="s">
        <v>76</v>
      </c>
      <c r="AD9" s="58" t="s">
        <v>125</v>
      </c>
      <c r="AE9" s="58" t="s">
        <v>77</v>
      </c>
      <c r="AF9" s="58" t="s">
        <v>78</v>
      </c>
      <c r="AG9" s="58" t="s">
        <v>79</v>
      </c>
      <c r="AH9" s="58" t="s">
        <v>80</v>
      </c>
      <c r="AI9" s="18" t="s">
        <v>164</v>
      </c>
      <c r="AJ9" s="58" t="s">
        <v>88</v>
      </c>
      <c r="AK9" s="18" t="s">
        <v>165</v>
      </c>
      <c r="AL9" s="23" t="s">
        <v>66</v>
      </c>
      <c r="AM9" s="23" t="s">
        <v>67</v>
      </c>
      <c r="AN9" s="23" t="s">
        <v>68</v>
      </c>
      <c r="AO9" s="23" t="s">
        <v>69</v>
      </c>
      <c r="AP9" s="23" t="s">
        <v>124</v>
      </c>
      <c r="AQ9" s="23" t="s">
        <v>70</v>
      </c>
      <c r="AR9" s="23" t="s">
        <v>71</v>
      </c>
      <c r="AS9" s="23" t="s">
        <v>72</v>
      </c>
      <c r="AT9" s="23" t="s">
        <v>73</v>
      </c>
      <c r="AU9" s="23" t="s">
        <v>61</v>
      </c>
      <c r="AV9" s="23" t="s">
        <v>124</v>
      </c>
      <c r="AW9" s="23" t="s">
        <v>155</v>
      </c>
      <c r="AX9" s="58" t="s">
        <v>75</v>
      </c>
      <c r="AY9" s="58" t="s">
        <v>76</v>
      </c>
      <c r="AZ9" s="58" t="s">
        <v>125</v>
      </c>
      <c r="BA9" s="58" t="s">
        <v>77</v>
      </c>
      <c r="BB9" s="58" t="s">
        <v>78</v>
      </c>
      <c r="BC9" s="58" t="s">
        <v>79</v>
      </c>
      <c r="BD9" s="58" t="s">
        <v>80</v>
      </c>
      <c r="BE9" s="22" t="s">
        <v>164</v>
      </c>
      <c r="BF9" s="58" t="s">
        <v>88</v>
      </c>
      <c r="BG9" s="22" t="s">
        <v>165</v>
      </c>
      <c r="BH9" s="23" t="s">
        <v>66</v>
      </c>
      <c r="BI9" s="23" t="s">
        <v>67</v>
      </c>
      <c r="BJ9" s="23" t="s">
        <v>68</v>
      </c>
      <c r="BK9" s="23" t="s">
        <v>69</v>
      </c>
      <c r="BL9" s="23" t="s">
        <v>124</v>
      </c>
      <c r="BM9" s="23" t="s">
        <v>70</v>
      </c>
      <c r="BN9" s="23" t="s">
        <v>71</v>
      </c>
      <c r="BO9" s="23" t="s">
        <v>72</v>
      </c>
      <c r="BP9" s="23" t="s">
        <v>73</v>
      </c>
      <c r="BQ9" s="23" t="s">
        <v>61</v>
      </c>
      <c r="BR9" s="23" t="s">
        <v>124</v>
      </c>
      <c r="BS9" s="23" t="s">
        <v>155</v>
      </c>
      <c r="BT9" s="58" t="s">
        <v>75</v>
      </c>
      <c r="BU9" s="58" t="s">
        <v>76</v>
      </c>
      <c r="BV9" s="58" t="s">
        <v>125</v>
      </c>
      <c r="BW9" s="58" t="s">
        <v>77</v>
      </c>
      <c r="BX9" s="58" t="s">
        <v>78</v>
      </c>
      <c r="BY9" s="58" t="s">
        <v>79</v>
      </c>
      <c r="BZ9" s="58" t="s">
        <v>80</v>
      </c>
      <c r="CA9" s="15" t="s">
        <v>164</v>
      </c>
      <c r="CB9" s="58" t="s">
        <v>88</v>
      </c>
      <c r="CC9" s="15" t="s">
        <v>165</v>
      </c>
      <c r="CD9" s="23" t="s">
        <v>66</v>
      </c>
      <c r="CE9" s="23" t="s">
        <v>67</v>
      </c>
      <c r="CF9" s="23" t="s">
        <v>68</v>
      </c>
      <c r="CG9" s="23" t="s">
        <v>69</v>
      </c>
      <c r="CH9" s="23" t="s">
        <v>124</v>
      </c>
      <c r="CI9" s="23" t="s">
        <v>70</v>
      </c>
      <c r="CJ9" s="23" t="s">
        <v>71</v>
      </c>
      <c r="CK9" s="23" t="s">
        <v>72</v>
      </c>
      <c r="CL9" s="23" t="s">
        <v>73</v>
      </c>
      <c r="CM9" s="23" t="s">
        <v>61</v>
      </c>
      <c r="CN9" s="23" t="s">
        <v>124</v>
      </c>
      <c r="CO9" s="23" t="s">
        <v>155</v>
      </c>
      <c r="CP9" s="58" t="s">
        <v>75</v>
      </c>
      <c r="CQ9" s="58" t="s">
        <v>76</v>
      </c>
      <c r="CR9" s="58" t="s">
        <v>125</v>
      </c>
      <c r="CS9" s="58" t="s">
        <v>77</v>
      </c>
      <c r="CT9" s="58" t="s">
        <v>78</v>
      </c>
      <c r="CU9" s="58" t="s">
        <v>79</v>
      </c>
      <c r="CV9" s="58" t="s">
        <v>80</v>
      </c>
      <c r="CW9" s="22" t="s">
        <v>164</v>
      </c>
      <c r="CX9" s="58" t="s">
        <v>88</v>
      </c>
      <c r="CY9" s="22" t="s">
        <v>165</v>
      </c>
      <c r="CZ9" s="23" t="s">
        <v>66</v>
      </c>
      <c r="DA9" s="23" t="s">
        <v>67</v>
      </c>
      <c r="DB9" s="23" t="s">
        <v>68</v>
      </c>
      <c r="DC9" s="23" t="s">
        <v>69</v>
      </c>
      <c r="DD9" s="23" t="s">
        <v>124</v>
      </c>
      <c r="DE9" s="23" t="s">
        <v>70</v>
      </c>
      <c r="DF9" s="23" t="s">
        <v>71</v>
      </c>
      <c r="DG9" s="23" t="s">
        <v>72</v>
      </c>
      <c r="DH9" s="23" t="s">
        <v>73</v>
      </c>
      <c r="DI9" s="23" t="s">
        <v>61</v>
      </c>
      <c r="DJ9" s="23" t="s">
        <v>124</v>
      </c>
      <c r="DK9" s="23" t="s">
        <v>155</v>
      </c>
      <c r="DL9" s="58" t="s">
        <v>75</v>
      </c>
      <c r="DM9" s="58" t="s">
        <v>76</v>
      </c>
      <c r="DN9" s="58" t="s">
        <v>125</v>
      </c>
      <c r="DO9" s="58" t="s">
        <v>77</v>
      </c>
      <c r="DP9" s="58" t="s">
        <v>78</v>
      </c>
      <c r="DQ9" s="58" t="s">
        <v>79</v>
      </c>
      <c r="DR9" s="58" t="s">
        <v>80</v>
      </c>
      <c r="DS9" s="15" t="s">
        <v>164</v>
      </c>
      <c r="DT9" s="58" t="s">
        <v>88</v>
      </c>
      <c r="DU9" s="15" t="s">
        <v>165</v>
      </c>
      <c r="DV9" s="23" t="s">
        <v>66</v>
      </c>
      <c r="DW9" s="23" t="s">
        <v>67</v>
      </c>
      <c r="DX9" s="23" t="s">
        <v>68</v>
      </c>
      <c r="DY9" s="23" t="s">
        <v>69</v>
      </c>
      <c r="DZ9" s="23" t="s">
        <v>124</v>
      </c>
      <c r="EA9" s="23" t="s">
        <v>70</v>
      </c>
      <c r="EB9" s="23" t="s">
        <v>71</v>
      </c>
      <c r="EC9" s="23" t="s">
        <v>72</v>
      </c>
      <c r="ED9" s="23" t="s">
        <v>73</v>
      </c>
      <c r="EE9" s="23" t="s">
        <v>61</v>
      </c>
      <c r="EF9" s="23" t="s">
        <v>124</v>
      </c>
      <c r="EG9" s="23" t="s">
        <v>155</v>
      </c>
      <c r="EH9" s="58" t="s">
        <v>75</v>
      </c>
      <c r="EI9" s="58" t="s">
        <v>76</v>
      </c>
      <c r="EJ9" s="58" t="s">
        <v>125</v>
      </c>
      <c r="EK9" s="58" t="s">
        <v>77</v>
      </c>
      <c r="EL9" s="58" t="s">
        <v>78</v>
      </c>
      <c r="EM9" s="58" t="s">
        <v>79</v>
      </c>
      <c r="EN9" s="58" t="s">
        <v>80</v>
      </c>
      <c r="EO9" s="22" t="s">
        <v>164</v>
      </c>
      <c r="EP9" s="58" t="s">
        <v>88</v>
      </c>
      <c r="EQ9" s="22" t="s">
        <v>165</v>
      </c>
      <c r="ER9" s="23" t="s">
        <v>66</v>
      </c>
      <c r="ES9" s="23" t="s">
        <v>67</v>
      </c>
      <c r="ET9" s="23" t="s">
        <v>68</v>
      </c>
      <c r="EU9" s="23" t="s">
        <v>69</v>
      </c>
      <c r="EV9" s="23" t="s">
        <v>124</v>
      </c>
      <c r="EW9" s="23" t="s">
        <v>70</v>
      </c>
      <c r="EX9" s="23" t="s">
        <v>71</v>
      </c>
      <c r="EY9" s="23" t="s">
        <v>72</v>
      </c>
      <c r="EZ9" s="23" t="s">
        <v>73</v>
      </c>
      <c r="FA9" s="23" t="s">
        <v>61</v>
      </c>
      <c r="FB9" s="23" t="s">
        <v>124</v>
      </c>
      <c r="FC9" s="23" t="s">
        <v>155</v>
      </c>
      <c r="FD9" s="58" t="s">
        <v>75</v>
      </c>
      <c r="FE9" s="58" t="s">
        <v>76</v>
      </c>
      <c r="FF9" s="58" t="s">
        <v>125</v>
      </c>
      <c r="FG9" s="58" t="s">
        <v>77</v>
      </c>
      <c r="FH9" s="58" t="s">
        <v>78</v>
      </c>
      <c r="FI9" s="58" t="s">
        <v>79</v>
      </c>
      <c r="FJ9" s="58" t="s">
        <v>80</v>
      </c>
      <c r="FK9" s="15" t="s">
        <v>164</v>
      </c>
      <c r="FL9" s="58" t="s">
        <v>88</v>
      </c>
      <c r="FM9" s="15" t="s">
        <v>165</v>
      </c>
      <c r="FN9" s="23" t="s">
        <v>66</v>
      </c>
      <c r="FO9" s="23" t="s">
        <v>67</v>
      </c>
      <c r="FP9" s="23" t="s">
        <v>68</v>
      </c>
      <c r="FQ9" s="23" t="s">
        <v>69</v>
      </c>
      <c r="FR9" s="23" t="s">
        <v>124</v>
      </c>
      <c r="FS9" s="23" t="s">
        <v>70</v>
      </c>
      <c r="FT9" s="23" t="s">
        <v>71</v>
      </c>
      <c r="FU9" s="23" t="s">
        <v>72</v>
      </c>
      <c r="FV9" s="23" t="s">
        <v>73</v>
      </c>
      <c r="FW9" s="23" t="s">
        <v>61</v>
      </c>
      <c r="FX9" s="23" t="s">
        <v>124</v>
      </c>
      <c r="FY9" s="23" t="s">
        <v>155</v>
      </c>
      <c r="FZ9" s="58" t="s">
        <v>75</v>
      </c>
      <c r="GA9" s="58" t="s">
        <v>76</v>
      </c>
      <c r="GB9" s="58" t="s">
        <v>125</v>
      </c>
      <c r="GC9" s="58" t="s">
        <v>77</v>
      </c>
      <c r="GD9" s="58" t="s">
        <v>78</v>
      </c>
      <c r="GE9" s="58" t="s">
        <v>79</v>
      </c>
      <c r="GF9" s="58" t="s">
        <v>80</v>
      </c>
      <c r="GG9" s="22" t="s">
        <v>164</v>
      </c>
      <c r="GH9" s="58" t="s">
        <v>88</v>
      </c>
      <c r="GI9" s="22" t="s">
        <v>165</v>
      </c>
      <c r="GJ9" s="23" t="s">
        <v>66</v>
      </c>
      <c r="GK9" s="23" t="s">
        <v>67</v>
      </c>
      <c r="GL9" s="23" t="s">
        <v>68</v>
      </c>
      <c r="GM9" s="23" t="s">
        <v>69</v>
      </c>
      <c r="GN9" s="23" t="s">
        <v>124</v>
      </c>
      <c r="GO9" s="23" t="s">
        <v>70</v>
      </c>
      <c r="GP9" s="23" t="s">
        <v>71</v>
      </c>
      <c r="GQ9" s="23" t="s">
        <v>72</v>
      </c>
      <c r="GR9" s="23" t="s">
        <v>73</v>
      </c>
      <c r="GS9" s="23" t="s">
        <v>61</v>
      </c>
      <c r="GT9" s="23" t="s">
        <v>124</v>
      </c>
      <c r="GU9" s="23" t="s">
        <v>155</v>
      </c>
      <c r="GV9" s="58" t="s">
        <v>75</v>
      </c>
      <c r="GW9" s="58" t="s">
        <v>76</v>
      </c>
      <c r="GX9" s="58" t="s">
        <v>125</v>
      </c>
      <c r="GY9" s="58" t="s">
        <v>77</v>
      </c>
      <c r="GZ9" s="58" t="s">
        <v>78</v>
      </c>
      <c r="HA9" s="58" t="s">
        <v>79</v>
      </c>
      <c r="HB9" s="58" t="s">
        <v>80</v>
      </c>
      <c r="HC9" s="15" t="s">
        <v>164</v>
      </c>
      <c r="HD9" s="58" t="s">
        <v>88</v>
      </c>
      <c r="HE9" s="15" t="s">
        <v>165</v>
      </c>
      <c r="HF9" s="23" t="s">
        <v>66</v>
      </c>
      <c r="HG9" s="23" t="s">
        <v>67</v>
      </c>
      <c r="HH9" s="23" t="s">
        <v>68</v>
      </c>
      <c r="HI9" s="23" t="s">
        <v>69</v>
      </c>
      <c r="HJ9" s="23" t="s">
        <v>124</v>
      </c>
      <c r="HK9" s="23" t="s">
        <v>70</v>
      </c>
      <c r="HL9" s="23" t="s">
        <v>71</v>
      </c>
      <c r="HM9" s="23" t="s">
        <v>72</v>
      </c>
      <c r="HN9" s="23" t="s">
        <v>73</v>
      </c>
      <c r="HO9" s="23" t="s">
        <v>61</v>
      </c>
      <c r="HP9" s="23" t="s">
        <v>124</v>
      </c>
      <c r="HQ9" s="23" t="s">
        <v>155</v>
      </c>
      <c r="HR9" s="58" t="s">
        <v>75</v>
      </c>
      <c r="HS9" s="58" t="s">
        <v>76</v>
      </c>
      <c r="HT9" s="58" t="s">
        <v>125</v>
      </c>
      <c r="HU9" s="58" t="s">
        <v>77</v>
      </c>
      <c r="HV9" s="58" t="s">
        <v>78</v>
      </c>
      <c r="HW9" s="58" t="s">
        <v>79</v>
      </c>
      <c r="HX9" s="58" t="s">
        <v>80</v>
      </c>
      <c r="HY9" s="22" t="s">
        <v>164</v>
      </c>
      <c r="HZ9" s="58" t="s">
        <v>88</v>
      </c>
      <c r="IA9" s="22" t="s">
        <v>165</v>
      </c>
      <c r="IB9" s="23" t="s">
        <v>66</v>
      </c>
      <c r="IC9" s="23" t="s">
        <v>67</v>
      </c>
      <c r="ID9" s="23" t="s">
        <v>68</v>
      </c>
      <c r="IE9" s="23" t="s">
        <v>69</v>
      </c>
      <c r="IF9" s="23" t="s">
        <v>124</v>
      </c>
      <c r="IG9" s="23" t="s">
        <v>70</v>
      </c>
      <c r="IH9" s="23" t="s">
        <v>71</v>
      </c>
      <c r="II9" s="23" t="s">
        <v>72</v>
      </c>
      <c r="IJ9" s="23" t="s">
        <v>73</v>
      </c>
      <c r="IK9" s="23" t="s">
        <v>61</v>
      </c>
      <c r="IL9" s="23" t="s">
        <v>124</v>
      </c>
      <c r="IM9" s="23" t="s">
        <v>155</v>
      </c>
      <c r="IN9" s="58" t="s">
        <v>75</v>
      </c>
      <c r="IO9" s="58" t="s">
        <v>76</v>
      </c>
      <c r="IP9" s="58" t="s">
        <v>125</v>
      </c>
      <c r="IQ9" s="58" t="s">
        <v>77</v>
      </c>
      <c r="IR9" s="58" t="s">
        <v>78</v>
      </c>
      <c r="IS9" s="58" t="s">
        <v>79</v>
      </c>
      <c r="IT9" s="58" t="s">
        <v>80</v>
      </c>
      <c r="IU9" s="15" t="s">
        <v>164</v>
      </c>
      <c r="IV9" s="58" t="s">
        <v>88</v>
      </c>
      <c r="IW9" s="15" t="s">
        <v>165</v>
      </c>
      <c r="IX9" s="23" t="s">
        <v>161</v>
      </c>
      <c r="IY9" s="23" t="s">
        <v>162</v>
      </c>
      <c r="IZ9" s="23" t="s">
        <v>161</v>
      </c>
      <c r="JA9" s="23" t="s">
        <v>162</v>
      </c>
      <c r="JB9" s="23" t="s">
        <v>161</v>
      </c>
      <c r="JC9" s="23" t="s">
        <v>162</v>
      </c>
      <c r="JD9" s="23" t="s">
        <v>161</v>
      </c>
      <c r="JE9" s="23" t="s">
        <v>162</v>
      </c>
      <c r="JF9" s="23" t="s">
        <v>161</v>
      </c>
      <c r="JG9" s="23" t="s">
        <v>162</v>
      </c>
      <c r="JH9" s="23" t="s">
        <v>161</v>
      </c>
      <c r="JI9" s="23" t="s">
        <v>162</v>
      </c>
      <c r="JJ9" s="23" t="s">
        <v>161</v>
      </c>
      <c r="JK9" s="23" t="s">
        <v>162</v>
      </c>
      <c r="JL9" s="23" t="s">
        <v>161</v>
      </c>
      <c r="JM9" s="23" t="s">
        <v>162</v>
      </c>
      <c r="JN9" s="23" t="s">
        <v>161</v>
      </c>
      <c r="JO9" s="23" t="s">
        <v>162</v>
      </c>
      <c r="JP9" s="23" t="s">
        <v>161</v>
      </c>
      <c r="JQ9" s="23" t="s">
        <v>162</v>
      </c>
      <c r="JR9" s="19" t="s">
        <v>49</v>
      </c>
      <c r="JS9" s="19" t="s">
        <v>45</v>
      </c>
      <c r="JT9" s="19" t="s">
        <v>48</v>
      </c>
      <c r="JU9" s="19" t="s">
        <v>47</v>
      </c>
      <c r="JV9" s="19" t="s">
        <v>50</v>
      </c>
      <c r="JW9" s="19" t="s">
        <v>45</v>
      </c>
      <c r="JX9" s="19" t="s">
        <v>48</v>
      </c>
      <c r="JY9" s="19" t="s">
        <v>47</v>
      </c>
      <c r="JZ9" s="19" t="s">
        <v>51</v>
      </c>
      <c r="KA9" s="19" t="s">
        <v>45</v>
      </c>
      <c r="KB9" s="19" t="s">
        <v>48</v>
      </c>
      <c r="KC9" s="19" t="s">
        <v>47</v>
      </c>
      <c r="KD9" s="19" t="s">
        <v>52</v>
      </c>
      <c r="KE9" s="19" t="s">
        <v>45</v>
      </c>
      <c r="KF9" s="19" t="s">
        <v>48</v>
      </c>
      <c r="KG9" s="19" t="s">
        <v>47</v>
      </c>
      <c r="KH9" s="37" t="s">
        <v>64</v>
      </c>
      <c r="KI9" s="38" t="s">
        <v>65</v>
      </c>
    </row>
    <row r="10" spans="1:296" ht="120" customHeight="1" x14ac:dyDescent="0.25">
      <c r="A10" s="14">
        <f>+ACTA!C1</f>
        <v>0</v>
      </c>
      <c r="B10" s="13">
        <f>+ACTA!E1</f>
        <v>0</v>
      </c>
      <c r="C10" s="29">
        <f>+ACTA!G1</f>
        <v>0</v>
      </c>
      <c r="D10" s="13" t="str">
        <f>+ACTA!A4</f>
        <v/>
      </c>
      <c r="E10" s="13" t="str">
        <f>+ACTA!C4</f>
        <v/>
      </c>
      <c r="F10" s="13" t="str">
        <f>+ACTA!I4</f>
        <v/>
      </c>
      <c r="G10" s="13" t="str">
        <f>+ACTA!A6</f>
        <v/>
      </c>
      <c r="H10" s="13" t="str">
        <f>+ACTA!E6</f>
        <v/>
      </c>
      <c r="I10" s="13" t="str">
        <f>+ACTA!A8</f>
        <v/>
      </c>
      <c r="J10" s="13" t="str">
        <f>+ACTA!E8</f>
        <v/>
      </c>
      <c r="K10" s="13" t="str">
        <f>+ACTA!H8</f>
        <v/>
      </c>
      <c r="L10" s="13" t="str">
        <f>+ACTA!A10</f>
        <v/>
      </c>
      <c r="M10" s="13" t="str">
        <f>+ACTA!D10</f>
        <v/>
      </c>
      <c r="N10" s="16" t="str">
        <f>+ACTA!G10</f>
        <v/>
      </c>
      <c r="O10" s="13" t="str">
        <f>+ACTA!A13</f>
        <v/>
      </c>
      <c r="P10" s="13" t="str">
        <f>+ACTA!B13</f>
        <v/>
      </c>
      <c r="Q10" s="13" t="str">
        <f>+ACTA!E13</f>
        <v/>
      </c>
      <c r="R10" s="13" t="str">
        <f>+ACTA!G13</f>
        <v/>
      </c>
      <c r="S10" s="13" t="str">
        <f>+ACTA!I13</f>
        <v/>
      </c>
      <c r="T10" s="13" t="str">
        <f>+ACTA!A15</f>
        <v/>
      </c>
      <c r="U10" s="13" t="str">
        <f>+ACTA!C15</f>
        <v/>
      </c>
      <c r="V10" s="14" t="str">
        <f>+ACTA!E15</f>
        <v/>
      </c>
      <c r="W10" s="14" t="str">
        <f>+ACTA!G15</f>
        <v/>
      </c>
      <c r="X10" s="14" t="str">
        <f>+ACTA!I15</f>
        <v/>
      </c>
      <c r="Y10" s="17" t="str">
        <f>+ACTA!A17</f>
        <v/>
      </c>
      <c r="Z10" s="14" t="str">
        <f>+ACTA!C17</f>
        <v/>
      </c>
      <c r="AA10" s="14" t="str">
        <f>+ACTA!H17</f>
        <v/>
      </c>
      <c r="AB10" s="58"/>
      <c r="AC10" s="58"/>
      <c r="AD10" s="58"/>
      <c r="AE10" s="58"/>
      <c r="AF10" s="58"/>
      <c r="AG10" s="58"/>
      <c r="AH10" s="58"/>
      <c r="AI10" s="13" t="str">
        <f>+ACTA!K19</f>
        <v/>
      </c>
      <c r="AJ10" s="58"/>
      <c r="AK10" s="13" t="str">
        <f>+ACTA!K22</f>
        <v/>
      </c>
      <c r="AL10" s="14">
        <f>+Entrev.1!C2</f>
        <v>0</v>
      </c>
      <c r="AM10" s="57">
        <f>+Entrev.1!G2</f>
        <v>0</v>
      </c>
      <c r="AN10" s="13">
        <f>+Entrev.1!J2</f>
        <v>0</v>
      </c>
      <c r="AO10" s="13">
        <f>+Entrev.1!C3</f>
        <v>0</v>
      </c>
      <c r="AP10" s="13">
        <f>+Entrev.1!H3</f>
        <v>0</v>
      </c>
      <c r="AQ10" s="13">
        <f>+Entrev.1!E4</f>
        <v>0</v>
      </c>
      <c r="AR10" s="13">
        <f>+Entrev.1!E5</f>
        <v>0</v>
      </c>
      <c r="AS10" s="13">
        <f>+Entrev.1!C6</f>
        <v>0</v>
      </c>
      <c r="AT10" s="13">
        <f>+Entrev.1!H6</f>
        <v>0</v>
      </c>
      <c r="AU10" s="13">
        <f>+Entrev.1!C7</f>
        <v>0</v>
      </c>
      <c r="AV10" s="13">
        <f>+Entrev.1!H7</f>
        <v>0</v>
      </c>
      <c r="AW10" s="14">
        <f>+Entrev.1!C8</f>
        <v>0</v>
      </c>
      <c r="AX10" s="58"/>
      <c r="AY10" s="58"/>
      <c r="AZ10" s="58"/>
      <c r="BA10" s="58"/>
      <c r="BB10" s="58"/>
      <c r="BC10" s="58"/>
      <c r="BD10" s="58"/>
      <c r="BE10" s="13" t="str">
        <f>+ACTA!A21</f>
        <v/>
      </c>
      <c r="BF10" s="58"/>
      <c r="BG10" s="13" t="str">
        <f>+ACTA!A24</f>
        <v/>
      </c>
      <c r="BH10" s="14">
        <f>+Entrev.2!C2</f>
        <v>0</v>
      </c>
      <c r="BI10" s="57">
        <f>+Entrev.2!G2</f>
        <v>0</v>
      </c>
      <c r="BJ10" s="13">
        <f>+Entrev.2!J2</f>
        <v>0</v>
      </c>
      <c r="BK10" s="13">
        <f>+Entrev.2!C3</f>
        <v>0</v>
      </c>
      <c r="BL10" s="13">
        <f>+Entrev.2!H3</f>
        <v>0</v>
      </c>
      <c r="BM10" s="13">
        <f>+Entrev.2!E4</f>
        <v>0</v>
      </c>
      <c r="BN10" s="13">
        <f>+Entrev.2!E5</f>
        <v>0</v>
      </c>
      <c r="BO10" s="13">
        <f>+Entrev.2!C6</f>
        <v>0</v>
      </c>
      <c r="BP10" s="13">
        <f>+Entrev.2!H6</f>
        <v>0</v>
      </c>
      <c r="BQ10" s="13">
        <f>+Entrev.2!C7</f>
        <v>0</v>
      </c>
      <c r="BR10" s="13">
        <f>+Entrev.2!H7</f>
        <v>0</v>
      </c>
      <c r="BS10" s="14">
        <f>+Entrev.2!C8</f>
        <v>0</v>
      </c>
      <c r="BT10" s="58"/>
      <c r="BU10" s="58"/>
      <c r="BV10" s="58"/>
      <c r="BW10" s="58"/>
      <c r="BX10" s="58"/>
      <c r="BY10" s="58"/>
      <c r="BZ10" s="58"/>
      <c r="CA10" s="13" t="str">
        <f>+ACTA!B21</f>
        <v/>
      </c>
      <c r="CB10" s="58"/>
      <c r="CC10" s="13" t="str">
        <f>+ACTA!B24</f>
        <v/>
      </c>
      <c r="CD10" s="14">
        <f>+Entrev.3!C2</f>
        <v>0</v>
      </c>
      <c r="CE10" s="57">
        <f>+Entrev.3!G2</f>
        <v>0</v>
      </c>
      <c r="CF10" s="13">
        <f>+Entrev.3!J2</f>
        <v>0</v>
      </c>
      <c r="CG10" s="13">
        <f>+Entrev.3!C3</f>
        <v>0</v>
      </c>
      <c r="CH10" s="13">
        <f>+Entrev.3!H3</f>
        <v>0</v>
      </c>
      <c r="CI10" s="13">
        <f>+Entrev.3!E4</f>
        <v>0</v>
      </c>
      <c r="CJ10" s="13">
        <f>+Entrev.3!E5</f>
        <v>0</v>
      </c>
      <c r="CK10" s="13">
        <f>+Entrev.3!C6</f>
        <v>0</v>
      </c>
      <c r="CL10" s="13">
        <f>+Entrev.3!H6</f>
        <v>0</v>
      </c>
      <c r="CM10" s="13">
        <f>+Entrev.3!C7</f>
        <v>0</v>
      </c>
      <c r="CN10" s="13">
        <f>+Entrev.3!H7</f>
        <v>0</v>
      </c>
      <c r="CO10" s="14">
        <f>+Entrev.3!C8</f>
        <v>0</v>
      </c>
      <c r="CP10" s="58"/>
      <c r="CQ10" s="58"/>
      <c r="CR10" s="58"/>
      <c r="CS10" s="58"/>
      <c r="CT10" s="58"/>
      <c r="CU10" s="58"/>
      <c r="CV10" s="58"/>
      <c r="CW10" s="13" t="str">
        <f>+ACTA!C21</f>
        <v/>
      </c>
      <c r="CX10" s="58"/>
      <c r="CY10" s="13" t="str">
        <f>+ACTA!C24</f>
        <v/>
      </c>
      <c r="CZ10" s="14">
        <f>+Entrev.4!C2</f>
        <v>0</v>
      </c>
      <c r="DA10" s="57">
        <f>+Entrev.4!G2</f>
        <v>0</v>
      </c>
      <c r="DB10" s="13">
        <f>+Entrev.4!J2</f>
        <v>0</v>
      </c>
      <c r="DC10" s="13">
        <f>+Entrev.4!C3</f>
        <v>0</v>
      </c>
      <c r="DD10" s="13">
        <f>+Entrev.4!H3</f>
        <v>0</v>
      </c>
      <c r="DE10" s="13">
        <f>+Entrev.4!E4</f>
        <v>0</v>
      </c>
      <c r="DF10" s="13">
        <f>+Entrev.4!E5</f>
        <v>0</v>
      </c>
      <c r="DG10" s="13">
        <f>+Entrev.4!C6</f>
        <v>0</v>
      </c>
      <c r="DH10" s="13">
        <f>+Entrev.4!H6</f>
        <v>0</v>
      </c>
      <c r="DI10" s="13">
        <f>+Entrev.4!C7</f>
        <v>0</v>
      </c>
      <c r="DJ10" s="13">
        <f>+Entrev.4!H7</f>
        <v>0</v>
      </c>
      <c r="DK10" s="14">
        <f>+Entrev.4!C8</f>
        <v>0</v>
      </c>
      <c r="DL10" s="58"/>
      <c r="DM10" s="58"/>
      <c r="DN10" s="58"/>
      <c r="DO10" s="58"/>
      <c r="DP10" s="58"/>
      <c r="DQ10" s="58"/>
      <c r="DR10" s="58"/>
      <c r="DS10" s="13" t="str">
        <f>+ACTA!D21</f>
        <v/>
      </c>
      <c r="DT10" s="58"/>
      <c r="DU10" s="13" t="str">
        <f>+ACTA!D24</f>
        <v/>
      </c>
      <c r="DV10" s="14">
        <f>+Entrev.5!C2</f>
        <v>0</v>
      </c>
      <c r="DW10" s="57">
        <f>+Entrev.5!G2</f>
        <v>0</v>
      </c>
      <c r="DX10" s="13">
        <f>+Entrev.5!J2</f>
        <v>0</v>
      </c>
      <c r="DY10" s="13">
        <f>+Entrev.5!C3</f>
        <v>0</v>
      </c>
      <c r="DZ10" s="13">
        <f>+Entrev.5!H3</f>
        <v>0</v>
      </c>
      <c r="EA10" s="13">
        <f>+Entrev.5!E4</f>
        <v>0</v>
      </c>
      <c r="EB10" s="13">
        <f>+Entrev.5!E5</f>
        <v>0</v>
      </c>
      <c r="EC10" s="13">
        <f>+Entrev.5!C6</f>
        <v>0</v>
      </c>
      <c r="ED10" s="13">
        <f>+Entrev.5!H6</f>
        <v>0</v>
      </c>
      <c r="EE10" s="13">
        <f>+Entrev.5!C7</f>
        <v>0</v>
      </c>
      <c r="EF10" s="13">
        <f>+Entrev.5!H7</f>
        <v>0</v>
      </c>
      <c r="EG10" s="14">
        <f>+Entrev.5!C8</f>
        <v>0</v>
      </c>
      <c r="EH10" s="58"/>
      <c r="EI10" s="58"/>
      <c r="EJ10" s="58"/>
      <c r="EK10" s="58"/>
      <c r="EL10" s="58"/>
      <c r="EM10" s="58"/>
      <c r="EN10" s="58"/>
      <c r="EO10" s="13" t="str">
        <f>+ACTA!E21</f>
        <v/>
      </c>
      <c r="EP10" s="58"/>
      <c r="EQ10" s="13" t="str">
        <f>+ACTA!E24</f>
        <v/>
      </c>
      <c r="ER10" s="14">
        <f>+Entrev.6!C2</f>
        <v>0</v>
      </c>
      <c r="ES10" s="57">
        <f>+Entrev.6!G2</f>
        <v>0</v>
      </c>
      <c r="ET10" s="13">
        <f>+Entrev.6!J2</f>
        <v>0</v>
      </c>
      <c r="EU10" s="13">
        <f>+Entrev.6!C3</f>
        <v>0</v>
      </c>
      <c r="EV10" s="13">
        <f>+Entrev.6!H3</f>
        <v>0</v>
      </c>
      <c r="EW10" s="13">
        <f>+Entrev.6!E4</f>
        <v>0</v>
      </c>
      <c r="EX10" s="13">
        <f>+Entrev.6!E5</f>
        <v>0</v>
      </c>
      <c r="EY10" s="13">
        <f>+Entrev.6!C6</f>
        <v>0</v>
      </c>
      <c r="EZ10" s="13">
        <f>+Entrev.6!H6</f>
        <v>0</v>
      </c>
      <c r="FA10" s="13">
        <f>+Entrev.6!C7</f>
        <v>0</v>
      </c>
      <c r="FB10" s="13">
        <f>+Entrev.6!H7</f>
        <v>0</v>
      </c>
      <c r="FC10" s="14">
        <f>+Entrev.6!C8</f>
        <v>0</v>
      </c>
      <c r="FD10" s="58"/>
      <c r="FE10" s="58"/>
      <c r="FF10" s="58"/>
      <c r="FG10" s="58"/>
      <c r="FH10" s="58"/>
      <c r="FI10" s="58"/>
      <c r="FJ10" s="58"/>
      <c r="FK10" s="13" t="str">
        <f>+ACTA!F21</f>
        <v/>
      </c>
      <c r="FL10" s="58"/>
      <c r="FM10" s="13" t="str">
        <f>+ACTA!F24</f>
        <v/>
      </c>
      <c r="FN10" s="14">
        <f>+Entrev.7!C2</f>
        <v>0</v>
      </c>
      <c r="FO10" s="57">
        <f>+Entrev.7!G2</f>
        <v>0</v>
      </c>
      <c r="FP10" s="13">
        <f>+Entrev.7!J2</f>
        <v>0</v>
      </c>
      <c r="FQ10" s="13">
        <f>+Entrev.7!C3</f>
        <v>0</v>
      </c>
      <c r="FR10" s="13">
        <f>+Entrev.7!H3</f>
        <v>0</v>
      </c>
      <c r="FS10" s="13">
        <f>+Entrev.7!E4</f>
        <v>0</v>
      </c>
      <c r="FT10" s="13">
        <f>+Entrev.7!E5</f>
        <v>0</v>
      </c>
      <c r="FU10" s="13">
        <f>+Entrev.7!C6</f>
        <v>0</v>
      </c>
      <c r="FV10" s="13">
        <f>+Entrev.7!H6</f>
        <v>0</v>
      </c>
      <c r="FW10" s="13">
        <f>+Entrev.7!C7</f>
        <v>0</v>
      </c>
      <c r="FX10" s="13">
        <f>+Entrev.7!H7</f>
        <v>0</v>
      </c>
      <c r="FY10" s="14">
        <f>+Entrev.7!C8</f>
        <v>0</v>
      </c>
      <c r="FZ10" s="58"/>
      <c r="GA10" s="58"/>
      <c r="GB10" s="58"/>
      <c r="GC10" s="58"/>
      <c r="GD10" s="58"/>
      <c r="GE10" s="58"/>
      <c r="GF10" s="58"/>
      <c r="GG10" s="13" t="str">
        <f>+ACTA!G21</f>
        <v/>
      </c>
      <c r="GH10" s="58"/>
      <c r="GI10" s="13" t="str">
        <f>+ACTA!G24</f>
        <v/>
      </c>
      <c r="GJ10" s="14">
        <f>+Entrev.8!C2</f>
        <v>0</v>
      </c>
      <c r="GK10" s="57">
        <f>+Entrev.8!G2</f>
        <v>0</v>
      </c>
      <c r="GL10" s="13">
        <f>+Entrev.8!J2</f>
        <v>0</v>
      </c>
      <c r="GM10" s="13">
        <f>+Entrev.8!C3</f>
        <v>0</v>
      </c>
      <c r="GN10" s="13">
        <f>+Entrev.8!H3</f>
        <v>0</v>
      </c>
      <c r="GO10" s="13">
        <f>+Entrev.8!E4</f>
        <v>0</v>
      </c>
      <c r="GP10" s="13">
        <f>+Entrev.8!E5</f>
        <v>0</v>
      </c>
      <c r="GQ10" s="13">
        <f>+Entrev.8!C6</f>
        <v>0</v>
      </c>
      <c r="GR10" s="13">
        <f>+Entrev.8!H6</f>
        <v>0</v>
      </c>
      <c r="GS10" s="13">
        <f>+Entrev.8!C7</f>
        <v>0</v>
      </c>
      <c r="GT10" s="13">
        <f>+Entrev.8!H7</f>
        <v>0</v>
      </c>
      <c r="GU10" s="14">
        <f>+Entrev.8!C8</f>
        <v>0</v>
      </c>
      <c r="GV10" s="58"/>
      <c r="GW10" s="58"/>
      <c r="GX10" s="58"/>
      <c r="GY10" s="58"/>
      <c r="GZ10" s="58"/>
      <c r="HA10" s="58"/>
      <c r="HB10" s="58"/>
      <c r="HC10" s="13" t="str">
        <f>+ACTA!H21</f>
        <v/>
      </c>
      <c r="HD10" s="58"/>
      <c r="HE10" s="13" t="str">
        <f>+ACTA!H24</f>
        <v/>
      </c>
      <c r="HF10" s="14">
        <f>+Entrev.9!C2</f>
        <v>0</v>
      </c>
      <c r="HG10" s="57">
        <f>+Entrev.9!G2</f>
        <v>0</v>
      </c>
      <c r="HH10" s="13">
        <f>+Entrev.9!J2</f>
        <v>0</v>
      </c>
      <c r="HI10" s="13">
        <f>+Entrev.9!C3</f>
        <v>0</v>
      </c>
      <c r="HJ10" s="13">
        <f>+Entrev.9!H3</f>
        <v>0</v>
      </c>
      <c r="HK10" s="13">
        <f>+Entrev.9!E4</f>
        <v>0</v>
      </c>
      <c r="HL10" s="13">
        <f>+Entrev.9!E5</f>
        <v>0</v>
      </c>
      <c r="HM10" s="13">
        <f>+Entrev.9!C6</f>
        <v>0</v>
      </c>
      <c r="HN10" s="13">
        <f>+Entrev.9!H6</f>
        <v>0</v>
      </c>
      <c r="HO10" s="13">
        <f>+Entrev.9!C7</f>
        <v>0</v>
      </c>
      <c r="HP10" s="13">
        <f>+Entrev.9!H7</f>
        <v>0</v>
      </c>
      <c r="HQ10" s="14">
        <f>+Entrev.9!C8</f>
        <v>0</v>
      </c>
      <c r="HR10" s="58"/>
      <c r="HS10" s="58"/>
      <c r="HT10" s="58"/>
      <c r="HU10" s="58"/>
      <c r="HV10" s="58"/>
      <c r="HW10" s="58"/>
      <c r="HX10" s="58"/>
      <c r="HY10" s="13" t="str">
        <f>+ACTA!I21</f>
        <v/>
      </c>
      <c r="HZ10" s="58"/>
      <c r="IA10" s="13" t="str">
        <f>+ACTA!I24</f>
        <v/>
      </c>
      <c r="IB10" s="14">
        <f>+Entrev.10!C2</f>
        <v>0</v>
      </c>
      <c r="IC10" s="57">
        <f>+Entrev.10!G2</f>
        <v>0</v>
      </c>
      <c r="ID10" s="13">
        <f>+Entrev.10!J2</f>
        <v>0</v>
      </c>
      <c r="IE10" s="13">
        <f>+Entrev.10!C3</f>
        <v>0</v>
      </c>
      <c r="IF10" s="13">
        <f>+Entrev.10!H3</f>
        <v>0</v>
      </c>
      <c r="IG10" s="13">
        <f>+Entrev.10!E4</f>
        <v>0</v>
      </c>
      <c r="IH10" s="13">
        <f>+Entrev.10!E5</f>
        <v>0</v>
      </c>
      <c r="II10" s="13">
        <f>+Entrev.10!C6</f>
        <v>0</v>
      </c>
      <c r="IJ10" s="13">
        <f>+Entrev.10!H6</f>
        <v>0</v>
      </c>
      <c r="IK10" s="13">
        <f>+Entrev.10!C7</f>
        <v>0</v>
      </c>
      <c r="IL10" s="13">
        <f>+Entrev.10!H7</f>
        <v>0</v>
      </c>
      <c r="IM10" s="14">
        <f>+Entrev.10!C8</f>
        <v>0</v>
      </c>
      <c r="IN10" s="58"/>
      <c r="IO10" s="58"/>
      <c r="IP10" s="58"/>
      <c r="IQ10" s="58"/>
      <c r="IR10" s="58"/>
      <c r="IS10" s="58"/>
      <c r="IT10" s="58"/>
      <c r="IU10" s="13" t="str">
        <f>+ACTA!J21</f>
        <v/>
      </c>
      <c r="IV10" s="58"/>
      <c r="IW10" s="13" t="str">
        <f>+ACTA!J24</f>
        <v/>
      </c>
      <c r="IX10" s="13">
        <f>+Entrev.1!A28</f>
        <v>0</v>
      </c>
      <c r="IY10" s="13">
        <f>+Entrev.1!A30</f>
        <v>0</v>
      </c>
      <c r="IZ10" s="13">
        <f>+Entrev.2!A28</f>
        <v>0</v>
      </c>
      <c r="JA10" s="13">
        <f>+Entrev.2!A30</f>
        <v>0</v>
      </c>
      <c r="JB10" s="13">
        <f>+Entrev.3!A28</f>
        <v>0</v>
      </c>
      <c r="JC10" s="13">
        <f>+Entrev.3!A30</f>
        <v>0</v>
      </c>
      <c r="JD10" s="13">
        <f>+Entrev.4!A28</f>
        <v>0</v>
      </c>
      <c r="JE10" s="13">
        <f>+Entrev.4!A30</f>
        <v>0</v>
      </c>
      <c r="JF10" s="13">
        <f>+Entrev.5!A28</f>
        <v>0</v>
      </c>
      <c r="JG10" s="13">
        <f>+Entrev.5!A30</f>
        <v>0</v>
      </c>
      <c r="JH10" s="13">
        <f>+Entrev.6!A28</f>
        <v>0</v>
      </c>
      <c r="JI10" s="13">
        <f>+Entrev.6!A30</f>
        <v>0</v>
      </c>
      <c r="JJ10" s="13">
        <f>+Entrev.7!A28</f>
        <v>0</v>
      </c>
      <c r="JK10" s="13">
        <f>+Entrev.7!A30</f>
        <v>0</v>
      </c>
      <c r="JL10" s="13">
        <f>+Entrev.8!A28</f>
        <v>0</v>
      </c>
      <c r="JM10" s="13">
        <f>+Entrev.8!A30</f>
        <v>0</v>
      </c>
      <c r="JN10" s="13">
        <f>+Entrev.9!A28</f>
        <v>0</v>
      </c>
      <c r="JO10" s="13">
        <f>+Entrev.9!A30</f>
        <v>0</v>
      </c>
      <c r="JP10" s="13">
        <f>+Entrev.10!A28</f>
        <v>0</v>
      </c>
      <c r="JQ10" s="13">
        <f>+Entrev.10!A30</f>
        <v>0</v>
      </c>
      <c r="JR10" s="13">
        <f>+ACTA!B26</f>
        <v>0</v>
      </c>
      <c r="JS10" s="13">
        <f>+ACTA!B27</f>
        <v>0</v>
      </c>
      <c r="JT10" s="13">
        <f>+ACTA!B28</f>
        <v>0</v>
      </c>
      <c r="JU10" s="13">
        <f>+ACTA!B29</f>
        <v>0</v>
      </c>
      <c r="JV10" s="13">
        <f>+ACTA!G26</f>
        <v>0</v>
      </c>
      <c r="JW10" s="13">
        <f>+ACTA!G27</f>
        <v>0</v>
      </c>
      <c r="JX10" s="13">
        <f>+ACTA!G28</f>
        <v>0</v>
      </c>
      <c r="JY10" s="13">
        <f>+ACTA!G29</f>
        <v>0</v>
      </c>
      <c r="JZ10" s="13">
        <f>+ACTA!B32</f>
        <v>0</v>
      </c>
      <c r="KA10" s="13">
        <f>+ACTA!B33</f>
        <v>0</v>
      </c>
      <c r="KB10" s="13">
        <f>+ACTA!B34</f>
        <v>0</v>
      </c>
      <c r="KC10" s="13">
        <f>+ACTA!B35</f>
        <v>0</v>
      </c>
      <c r="KD10" s="13">
        <f>+ACTA!G32</f>
        <v>0</v>
      </c>
      <c r="KE10" s="13">
        <f>+ACTA!G33</f>
        <v>0</v>
      </c>
      <c r="KF10" s="13">
        <f>+ACTA!G34</f>
        <v>0</v>
      </c>
      <c r="KG10" s="13">
        <f>+ACTA!G35</f>
        <v>0</v>
      </c>
      <c r="KH10" s="39" t="str">
        <f>+ACTA!I1</f>
        <v/>
      </c>
      <c r="KI10" s="39" t="str">
        <f>+IF(KH10=1,"100%",IF(AND(KH10&lt;1,KH10&gt;=0.9),"90%-99%",IF(AND(KH10&lt;0.9,KH10&gt;=0.8),"80%-89%",IF(AND(KH10&lt;8,KH10&gt;=0.7),"70%-79%","&lt;70"))))</f>
        <v>&lt;70</v>
      </c>
    </row>
  </sheetData>
  <sheetProtection algorithmName="SHA-512" hashValue="EAnUaZryQhaFCo/Xav2E2pKHRwzbZebh+k9x+ohDCPLfniipcExEUM7IDBlV4vJVUB9MceGUQMylSwG11vhGgQ==" saltValue="iuQMRfQGAszDc1mZQzLmnQ==" spinCount="100000" sheet="1" objects="1" scenarios="1"/>
  <mergeCells count="39">
    <mergeCell ref="JP8:JQ8"/>
    <mergeCell ref="B1:KG3"/>
    <mergeCell ref="KD8:KG8"/>
    <mergeCell ref="GJ8:GU8"/>
    <mergeCell ref="HF8:HQ8"/>
    <mergeCell ref="IB8:IM8"/>
    <mergeCell ref="AL8:AW8"/>
    <mergeCell ref="BH8:BS8"/>
    <mergeCell ref="CD8:CO8"/>
    <mergeCell ref="CZ8:DK8"/>
    <mergeCell ref="DV8:EG8"/>
    <mergeCell ref="AX8:BG8"/>
    <mergeCell ref="BT8:CC8"/>
    <mergeCell ref="CP8:CY8"/>
    <mergeCell ref="DL8:DU8"/>
    <mergeCell ref="EH8:EQ8"/>
    <mergeCell ref="JH8:JI8"/>
    <mergeCell ref="JJ8:JK8"/>
    <mergeCell ref="JL8:JM8"/>
    <mergeCell ref="A1:A3"/>
    <mergeCell ref="KH3:KI3"/>
    <mergeCell ref="P8:Z8"/>
    <mergeCell ref="D8:N8"/>
    <mergeCell ref="JV8:JY8"/>
    <mergeCell ref="JR8:JU8"/>
    <mergeCell ref="JZ8:KC8"/>
    <mergeCell ref="GV8:HE8"/>
    <mergeCell ref="HR8:IA8"/>
    <mergeCell ref="IN8:IW8"/>
    <mergeCell ref="IX8:IY8"/>
    <mergeCell ref="IZ8:JA8"/>
    <mergeCell ref="JN8:JO8"/>
    <mergeCell ref="JB8:JC8"/>
    <mergeCell ref="ER8:FC8"/>
    <mergeCell ref="FN8:FY8"/>
    <mergeCell ref="JD8:JE8"/>
    <mergeCell ref="JF8:JG8"/>
    <mergeCell ref="FD8:FM8"/>
    <mergeCell ref="FZ8:GI8"/>
  </mergeCells>
  <phoneticPr fontId="12" type="noConversion"/>
  <conditionalFormatting sqref="KH10">
    <cfRule type="containsBlanks" priority="1" stopIfTrue="1">
      <formula>LEN(TRIM(KH10))=0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scale="10" fitToHeight="0" orientation="landscape" r:id="rId1"/>
  <headerFooter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"/>
  <sheetViews>
    <sheetView zoomScale="80" zoomScaleNormal="80" workbookViewId="0">
      <selection activeCell="C21" sqref="C21"/>
    </sheetView>
  </sheetViews>
  <sheetFormatPr baseColWidth="10" defaultRowHeight="15" x14ac:dyDescent="0.25"/>
  <cols>
    <col min="3" max="3" width="11.28515625" bestFit="1" customWidth="1"/>
    <col min="4" max="4" width="20.28515625" bestFit="1" customWidth="1"/>
    <col min="6" max="6" width="30.28515625" bestFit="1" customWidth="1"/>
    <col min="8" max="8" width="13" bestFit="1" customWidth="1"/>
    <col min="9" max="9" width="32" bestFit="1" customWidth="1"/>
    <col min="10" max="10" width="24.140625" bestFit="1" customWidth="1"/>
    <col min="12" max="12" width="17.140625" bestFit="1" customWidth="1"/>
  </cols>
  <sheetData>
    <row r="1" spans="1:12" x14ac:dyDescent="0.25">
      <c r="A1" s="5" t="s">
        <v>27</v>
      </c>
      <c r="B1" s="5" t="s">
        <v>28</v>
      </c>
      <c r="C1" s="5" t="s">
        <v>29</v>
      </c>
      <c r="D1" s="6" t="s">
        <v>33</v>
      </c>
      <c r="E1" s="6" t="s">
        <v>28</v>
      </c>
      <c r="F1" s="6" t="s">
        <v>127</v>
      </c>
      <c r="G1" s="6" t="s">
        <v>68</v>
      </c>
      <c r="H1" s="6" t="s">
        <v>69</v>
      </c>
      <c r="I1" s="6" t="s">
        <v>98</v>
      </c>
      <c r="J1" s="5" t="s">
        <v>72</v>
      </c>
      <c r="K1" s="6" t="s">
        <v>73</v>
      </c>
      <c r="L1" s="5" t="s">
        <v>99</v>
      </c>
    </row>
    <row r="2" spans="1:12" x14ac:dyDescent="0.25">
      <c r="A2" s="4" t="s">
        <v>147</v>
      </c>
      <c r="B2" s="4" t="s">
        <v>24</v>
      </c>
      <c r="C2" s="7" t="s">
        <v>26</v>
      </c>
      <c r="D2" s="3" t="s">
        <v>31</v>
      </c>
      <c r="E2" s="4" t="s">
        <v>34</v>
      </c>
      <c r="F2" s="4" t="s">
        <v>128</v>
      </c>
      <c r="G2" s="44" t="s">
        <v>100</v>
      </c>
      <c r="H2" s="4" t="s">
        <v>102</v>
      </c>
      <c r="I2" s="4" t="s">
        <v>107</v>
      </c>
      <c r="J2" s="4" t="s">
        <v>110</v>
      </c>
      <c r="K2" s="4" t="s">
        <v>34</v>
      </c>
      <c r="L2" s="4" t="s">
        <v>116</v>
      </c>
    </row>
    <row r="3" spans="1:12" x14ac:dyDescent="0.25">
      <c r="A3" s="4" t="s">
        <v>148</v>
      </c>
      <c r="B3" s="4" t="s">
        <v>25</v>
      </c>
      <c r="D3" s="3" t="s">
        <v>32</v>
      </c>
      <c r="E3" s="4" t="s">
        <v>35</v>
      </c>
      <c r="F3" s="4" t="s">
        <v>129</v>
      </c>
      <c r="G3" s="44" t="s">
        <v>101</v>
      </c>
      <c r="H3" s="4" t="s">
        <v>103</v>
      </c>
      <c r="I3" s="4" t="s">
        <v>108</v>
      </c>
      <c r="J3" s="4" t="s">
        <v>109</v>
      </c>
      <c r="K3" s="4" t="s">
        <v>35</v>
      </c>
      <c r="L3" s="4" t="s">
        <v>117</v>
      </c>
    </row>
    <row r="4" spans="1:12" x14ac:dyDescent="0.25">
      <c r="A4" s="4" t="s">
        <v>149</v>
      </c>
      <c r="B4" s="9" t="s">
        <v>36</v>
      </c>
      <c r="D4" s="8" t="s">
        <v>30</v>
      </c>
      <c r="E4" s="4" t="s">
        <v>36</v>
      </c>
      <c r="F4" s="4" t="s">
        <v>131</v>
      </c>
      <c r="H4" s="4" t="s">
        <v>104</v>
      </c>
      <c r="I4" s="4" t="s">
        <v>113</v>
      </c>
      <c r="J4" s="4" t="s">
        <v>111</v>
      </c>
      <c r="L4" s="4" t="s">
        <v>122</v>
      </c>
    </row>
    <row r="5" spans="1:12" x14ac:dyDescent="0.25">
      <c r="A5" s="4" t="s">
        <v>150</v>
      </c>
      <c r="F5" s="4" t="s">
        <v>133</v>
      </c>
      <c r="H5" s="4" t="s">
        <v>105</v>
      </c>
      <c r="I5" s="4" t="s">
        <v>114</v>
      </c>
      <c r="J5" s="4" t="s">
        <v>44</v>
      </c>
      <c r="L5" s="4" t="s">
        <v>123</v>
      </c>
    </row>
    <row r="6" spans="1:12" x14ac:dyDescent="0.25">
      <c r="A6" s="4" t="s">
        <v>151</v>
      </c>
      <c r="F6" s="4" t="s">
        <v>130</v>
      </c>
      <c r="H6" s="4" t="s">
        <v>106</v>
      </c>
      <c r="J6" s="4" t="s">
        <v>115</v>
      </c>
      <c r="L6" s="4" t="s">
        <v>118</v>
      </c>
    </row>
    <row r="7" spans="1:12" x14ac:dyDescent="0.25">
      <c r="A7" s="4" t="s">
        <v>152</v>
      </c>
      <c r="F7" s="4" t="s">
        <v>132</v>
      </c>
      <c r="J7" s="4" t="s">
        <v>112</v>
      </c>
      <c r="L7" s="4" t="s">
        <v>119</v>
      </c>
    </row>
    <row r="8" spans="1:12" x14ac:dyDescent="0.25">
      <c r="A8" s="4" t="s">
        <v>153</v>
      </c>
      <c r="L8" s="4" t="s">
        <v>120</v>
      </c>
    </row>
    <row r="9" spans="1:12" x14ac:dyDescent="0.25">
      <c r="A9" s="4" t="s">
        <v>154</v>
      </c>
      <c r="L9" s="4" t="s">
        <v>121</v>
      </c>
    </row>
  </sheetData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86AD-DF7B-491D-A432-CC9F22F08004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19:G19"/>
    <mergeCell ref="H19:J19"/>
    <mergeCell ref="A20:I20"/>
    <mergeCell ref="A27:J27"/>
    <mergeCell ref="A28:J28"/>
    <mergeCell ref="A29:J29"/>
    <mergeCell ref="A30:J30"/>
    <mergeCell ref="A26:I26"/>
    <mergeCell ref="A21:I21"/>
    <mergeCell ref="A22:I22"/>
    <mergeCell ref="A23:I23"/>
    <mergeCell ref="A24:I24"/>
    <mergeCell ref="A25:I25"/>
    <mergeCell ref="A17:I17"/>
    <mergeCell ref="A18:I18"/>
    <mergeCell ref="A12:I12"/>
    <mergeCell ref="A13:I13"/>
    <mergeCell ref="A14:I14"/>
    <mergeCell ref="A15:I15"/>
    <mergeCell ref="A16:I16"/>
    <mergeCell ref="A10:G10"/>
    <mergeCell ref="H10:J10"/>
    <mergeCell ref="A11:I11"/>
    <mergeCell ref="G2:H2"/>
    <mergeCell ref="A8:B8"/>
    <mergeCell ref="C8:E8"/>
    <mergeCell ref="F8:J8"/>
    <mergeCell ref="A6:B6"/>
    <mergeCell ref="C6:E6"/>
    <mergeCell ref="F6:G6"/>
    <mergeCell ref="H6:J6"/>
    <mergeCell ref="A1:J1"/>
    <mergeCell ref="A9:J9"/>
    <mergeCell ref="C2:E2"/>
    <mergeCell ref="A2:B2"/>
    <mergeCell ref="A3:B3"/>
    <mergeCell ref="F3:G3"/>
    <mergeCell ref="C3:E3"/>
    <mergeCell ref="H3:J3"/>
    <mergeCell ref="A4:D4"/>
    <mergeCell ref="E4:J4"/>
    <mergeCell ref="A5:D5"/>
    <mergeCell ref="E5:J5"/>
    <mergeCell ref="A7:B7"/>
    <mergeCell ref="C7:E7"/>
    <mergeCell ref="F7:G7"/>
    <mergeCell ref="H7:J7"/>
  </mergeCells>
  <conditionalFormatting sqref="C2:C3">
    <cfRule type="containsBlanks" dxfId="134" priority="52">
      <formula>LEN(TRIM(C2))=0</formula>
    </cfRule>
  </conditionalFormatting>
  <conditionalFormatting sqref="C6:C8">
    <cfRule type="containsBlanks" dxfId="133" priority="1">
      <formula>LEN(TRIM(C6))=0</formula>
    </cfRule>
  </conditionalFormatting>
  <conditionalFormatting sqref="E4:E5">
    <cfRule type="containsBlanks" dxfId="132" priority="43">
      <formula>LEN(TRIM(E4))=0</formula>
    </cfRule>
  </conditionalFormatting>
  <conditionalFormatting sqref="G2">
    <cfRule type="containsBlanks" dxfId="131" priority="49">
      <formula>LEN(TRIM(G2))=0</formula>
    </cfRule>
  </conditionalFormatting>
  <conditionalFormatting sqref="H3">
    <cfRule type="containsBlanks" dxfId="130" priority="50">
      <formula>LEN(TRIM(H3))=0</formula>
    </cfRule>
  </conditionalFormatting>
  <conditionalFormatting sqref="H6:H7">
    <cfRule type="containsBlanks" dxfId="129" priority="45">
      <formula>LEN(TRIM(H6))=0</formula>
    </cfRule>
  </conditionalFormatting>
  <conditionalFormatting sqref="H10">
    <cfRule type="containsText" dxfId="128" priority="6" operator="containsText" text="No cumple">
      <formula>NOT(ISERROR(SEARCH("No cumple",H10)))</formula>
    </cfRule>
    <cfRule type="containsText" dxfId="127" priority="7" operator="containsText" text="Cumple">
      <formula>NOT(ISERROR(SEARCH("Cumple",H10)))</formula>
    </cfRule>
  </conditionalFormatting>
  <conditionalFormatting sqref="H19">
    <cfRule type="containsText" dxfId="126" priority="2" operator="containsText" text="No cumple">
      <formula>NOT(ISERROR(SEARCH("No cumple",H19)))</formula>
    </cfRule>
    <cfRule type="containsText" dxfId="125" priority="3" operator="containsText" text="Cumple">
      <formula>NOT(ISERROR(SEARCH("Cumple",H19)))</formula>
    </cfRule>
  </conditionalFormatting>
  <conditionalFormatting sqref="J2">
    <cfRule type="containsBlanks" dxfId="124" priority="51">
      <formula>LEN(TRIM(J2))=0</formula>
    </cfRule>
  </conditionalFormatting>
  <conditionalFormatting sqref="J12:J18">
    <cfRule type="containsBlanks" dxfId="123" priority="28">
      <formula>LEN(TRIM(J12))=0</formula>
    </cfRule>
  </conditionalFormatting>
  <conditionalFormatting sqref="J21:J26">
    <cfRule type="containsBlanks" dxfId="122" priority="22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3C1DC852-D9C5-4AAF-8979-EAA0C330272E}">
          <x14:formula1>
            <xm:f>Tablas!$C$2</xm:f>
          </x14:formula1>
          <xm:sqref>H13:I18 H22:I26</xm:sqref>
        </x14:dataValidation>
        <x14:dataValidation type="list" allowBlank="1" showInputMessage="1" showErrorMessage="1" xr:uid="{11487FED-9586-4214-9555-2058D1807AAB}">
          <x14:formula1>
            <xm:f>Tablas!$G$2:$G$3</xm:f>
          </x14:formula1>
          <xm:sqref>J2</xm:sqref>
        </x14:dataValidation>
        <x14:dataValidation type="list" allowBlank="1" showInputMessage="1" showErrorMessage="1" xr:uid="{91F8835D-2B95-4D5C-A59D-D03D6625AA9B}">
          <x14:formula1>
            <xm:f>Tablas!$I$2:$I$5</xm:f>
          </x14:formula1>
          <xm:sqref>E4:J4</xm:sqref>
        </x14:dataValidation>
        <x14:dataValidation type="list" allowBlank="1" showInputMessage="1" showErrorMessage="1" xr:uid="{C09B1AEE-F38A-4BAB-9958-DB4304473060}">
          <x14:formula1>
            <xm:f>Tablas!$J$2:$J$7</xm:f>
          </x14:formula1>
          <xm:sqref>C6:E6</xm:sqref>
        </x14:dataValidation>
        <x14:dataValidation type="list" allowBlank="1" showInputMessage="1" showErrorMessage="1" xr:uid="{9FC6D10B-B710-4B1B-AC9A-E68C347E3BC8}">
          <x14:formula1>
            <xm:f>Tablas!$K$2:$K$3</xm:f>
          </x14:formula1>
          <xm:sqref>H6:J6</xm:sqref>
        </x14:dataValidation>
        <x14:dataValidation type="list" allowBlank="1" showInputMessage="1" showErrorMessage="1" xr:uid="{5F56D9B0-C458-4FF0-880B-2E0218C0E314}">
          <x14:formula1>
            <xm:f>Tablas!$L$2:$L$9</xm:f>
          </x14:formula1>
          <xm:sqref>C7:E7</xm:sqref>
        </x14:dataValidation>
        <x14:dataValidation type="list" allowBlank="1" showInputMessage="1" showErrorMessage="1" xr:uid="{4CEC0328-84CA-460D-8AEE-371530EA11E9}">
          <x14:formula1>
            <xm:f>Tablas!$H$2:$H$6</xm:f>
          </x14:formula1>
          <xm:sqref>C3:E3</xm:sqref>
        </x14:dataValidation>
        <x14:dataValidation type="list" allowBlank="1" showInputMessage="1" showErrorMessage="1" xr:uid="{124E410E-7F43-49CF-9809-9CBC18BEA7DE}">
          <x14:formula1>
            <xm:f>Tablas!$E$2:$E$4</xm:f>
          </x14:formula1>
          <xm:sqref>J12:J18 J21:J26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BE74-EA86-4490-BD7F-AA77FC9D9A8A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121" priority="13">
      <formula>LEN(TRIM(C2))=0</formula>
    </cfRule>
  </conditionalFormatting>
  <conditionalFormatting sqref="C6:C8">
    <cfRule type="containsBlanks" dxfId="120" priority="1">
      <formula>LEN(TRIM(C6))=0</formula>
    </cfRule>
  </conditionalFormatting>
  <conditionalFormatting sqref="E4:E5">
    <cfRule type="containsBlanks" dxfId="119" priority="8">
      <formula>LEN(TRIM(E4))=0</formula>
    </cfRule>
  </conditionalFormatting>
  <conditionalFormatting sqref="G2">
    <cfRule type="containsBlanks" dxfId="118" priority="10">
      <formula>LEN(TRIM(G2))=0</formula>
    </cfRule>
  </conditionalFormatting>
  <conditionalFormatting sqref="H3">
    <cfRule type="containsBlanks" dxfId="117" priority="11">
      <formula>LEN(TRIM(H3))=0</formula>
    </cfRule>
  </conditionalFormatting>
  <conditionalFormatting sqref="H6:H7">
    <cfRule type="containsBlanks" dxfId="116" priority="9">
      <formula>LEN(TRIM(H6))=0</formula>
    </cfRule>
  </conditionalFormatting>
  <conditionalFormatting sqref="H10">
    <cfRule type="containsText" dxfId="115" priority="4" operator="containsText" text="No cumple">
      <formula>NOT(ISERROR(SEARCH("No cumple",H10)))</formula>
    </cfRule>
    <cfRule type="containsText" dxfId="114" priority="5" operator="containsText" text="Cumple">
      <formula>NOT(ISERROR(SEARCH("Cumple",H10)))</formula>
    </cfRule>
  </conditionalFormatting>
  <conditionalFormatting sqref="H19">
    <cfRule type="containsText" dxfId="113" priority="2" operator="containsText" text="No cumple">
      <formula>NOT(ISERROR(SEARCH("No cumple",H19)))</formula>
    </cfRule>
    <cfRule type="containsText" dxfId="112" priority="3" operator="containsText" text="Cumple">
      <formula>NOT(ISERROR(SEARCH("Cumple",H19)))</formula>
    </cfRule>
  </conditionalFormatting>
  <conditionalFormatting sqref="J2">
    <cfRule type="containsBlanks" dxfId="111" priority="12">
      <formula>LEN(TRIM(J2))=0</formula>
    </cfRule>
  </conditionalFormatting>
  <conditionalFormatting sqref="J12:J18">
    <cfRule type="containsBlanks" dxfId="110" priority="7">
      <formula>LEN(TRIM(J12))=0</formula>
    </cfRule>
  </conditionalFormatting>
  <conditionalFormatting sqref="J21:J26">
    <cfRule type="containsBlanks" dxfId="109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5459BC-92C4-4408-A81F-A57BDFC066D8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DA8DD118-D2A6-4AF6-9350-3DE61ECD7D56}">
          <x14:formula1>
            <xm:f>Tablas!$H$2:$H$6</xm:f>
          </x14:formula1>
          <xm:sqref>C3:E3</xm:sqref>
        </x14:dataValidation>
        <x14:dataValidation type="list" allowBlank="1" showInputMessage="1" showErrorMessage="1" xr:uid="{7ABC7367-0A7E-4634-A737-67AF24795C51}">
          <x14:formula1>
            <xm:f>Tablas!$L$2:$L$9</xm:f>
          </x14:formula1>
          <xm:sqref>C7:E7</xm:sqref>
        </x14:dataValidation>
        <x14:dataValidation type="list" allowBlank="1" showInputMessage="1" showErrorMessage="1" xr:uid="{0DF28D75-E780-46A8-B86B-4C9940AB8562}">
          <x14:formula1>
            <xm:f>Tablas!$K$2:$K$3</xm:f>
          </x14:formula1>
          <xm:sqref>H6:J6</xm:sqref>
        </x14:dataValidation>
        <x14:dataValidation type="list" allowBlank="1" showInputMessage="1" showErrorMessage="1" xr:uid="{46B2B48B-7AFB-4E70-AB30-48046D550C4C}">
          <x14:formula1>
            <xm:f>Tablas!$J$2:$J$7</xm:f>
          </x14:formula1>
          <xm:sqref>C6:E6</xm:sqref>
        </x14:dataValidation>
        <x14:dataValidation type="list" allowBlank="1" showInputMessage="1" showErrorMessage="1" xr:uid="{4A6A66CC-EA74-4DFF-9C6A-A75541EC4AEA}">
          <x14:formula1>
            <xm:f>Tablas!$I$2:$I$5</xm:f>
          </x14:formula1>
          <xm:sqref>E4:J4</xm:sqref>
        </x14:dataValidation>
        <x14:dataValidation type="list" allowBlank="1" showInputMessage="1" showErrorMessage="1" xr:uid="{576E4C6F-E25F-4792-BC8D-56AF4162113A}">
          <x14:formula1>
            <xm:f>Tablas!$G$2:$G$3</xm:f>
          </x14:formula1>
          <xm:sqref>J2</xm:sqref>
        </x14:dataValidation>
        <x14:dataValidation type="list" allowBlank="1" showInputMessage="1" showErrorMessage="1" xr:uid="{4B40F617-F537-41D3-B3C6-CCFEC28EDC7A}">
          <x14:formula1>
            <xm:f>Tablas!$C$2</xm:f>
          </x14:formula1>
          <xm:sqref>H13:I18 H22:I26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C8E6-F4A9-4BF5-83D3-1D92EF9EB9A6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108" priority="13">
      <formula>LEN(TRIM(C2))=0</formula>
    </cfRule>
  </conditionalFormatting>
  <conditionalFormatting sqref="C6:C8">
    <cfRule type="containsBlanks" dxfId="107" priority="1">
      <formula>LEN(TRIM(C6))=0</formula>
    </cfRule>
  </conditionalFormatting>
  <conditionalFormatting sqref="E4:E5">
    <cfRule type="containsBlanks" dxfId="106" priority="8">
      <formula>LEN(TRIM(E4))=0</formula>
    </cfRule>
  </conditionalFormatting>
  <conditionalFormatting sqref="G2">
    <cfRule type="containsBlanks" dxfId="105" priority="10">
      <formula>LEN(TRIM(G2))=0</formula>
    </cfRule>
  </conditionalFormatting>
  <conditionalFormatting sqref="H3">
    <cfRule type="containsBlanks" dxfId="104" priority="11">
      <formula>LEN(TRIM(H3))=0</formula>
    </cfRule>
  </conditionalFormatting>
  <conditionalFormatting sqref="H6:H7">
    <cfRule type="containsBlanks" dxfId="103" priority="9">
      <formula>LEN(TRIM(H6))=0</formula>
    </cfRule>
  </conditionalFormatting>
  <conditionalFormatting sqref="H10">
    <cfRule type="containsText" dxfId="102" priority="4" operator="containsText" text="No cumple">
      <formula>NOT(ISERROR(SEARCH("No cumple",H10)))</formula>
    </cfRule>
    <cfRule type="containsText" dxfId="101" priority="5" operator="containsText" text="Cumple">
      <formula>NOT(ISERROR(SEARCH("Cumple",H10)))</formula>
    </cfRule>
  </conditionalFormatting>
  <conditionalFormatting sqref="H19">
    <cfRule type="containsText" dxfId="100" priority="2" operator="containsText" text="No cumple">
      <formula>NOT(ISERROR(SEARCH("No cumple",H19)))</formula>
    </cfRule>
    <cfRule type="containsText" dxfId="99" priority="3" operator="containsText" text="Cumple">
      <formula>NOT(ISERROR(SEARCH("Cumple",H19)))</formula>
    </cfRule>
  </conditionalFormatting>
  <conditionalFormatting sqref="J2">
    <cfRule type="containsBlanks" dxfId="98" priority="12">
      <formula>LEN(TRIM(J2))=0</formula>
    </cfRule>
  </conditionalFormatting>
  <conditionalFormatting sqref="J12:J18">
    <cfRule type="containsBlanks" dxfId="97" priority="7">
      <formula>LEN(TRIM(J12))=0</formula>
    </cfRule>
  </conditionalFormatting>
  <conditionalFormatting sqref="J21:J26">
    <cfRule type="containsBlanks" dxfId="96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C46A057-3F4D-4746-9EE8-187AF13A8612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5ACFC62A-876D-4D72-9F80-973316C82BC3}">
          <x14:formula1>
            <xm:f>Tablas!$H$2:$H$6</xm:f>
          </x14:formula1>
          <xm:sqref>C3:E3</xm:sqref>
        </x14:dataValidation>
        <x14:dataValidation type="list" allowBlank="1" showInputMessage="1" showErrorMessage="1" xr:uid="{F1B8B09C-9BBB-4587-B2CA-15F25CFFF020}">
          <x14:formula1>
            <xm:f>Tablas!$L$2:$L$9</xm:f>
          </x14:formula1>
          <xm:sqref>C7:E7</xm:sqref>
        </x14:dataValidation>
        <x14:dataValidation type="list" allowBlank="1" showInputMessage="1" showErrorMessage="1" xr:uid="{329A4FED-7D39-4A5D-9BD4-0904232A3524}">
          <x14:formula1>
            <xm:f>Tablas!$K$2:$K$3</xm:f>
          </x14:formula1>
          <xm:sqref>H6:J6</xm:sqref>
        </x14:dataValidation>
        <x14:dataValidation type="list" allowBlank="1" showInputMessage="1" showErrorMessage="1" xr:uid="{B2692933-022F-46ED-8C31-E12AB964DD65}">
          <x14:formula1>
            <xm:f>Tablas!$J$2:$J$7</xm:f>
          </x14:formula1>
          <xm:sqref>C6:E6</xm:sqref>
        </x14:dataValidation>
        <x14:dataValidation type="list" allowBlank="1" showInputMessage="1" showErrorMessage="1" xr:uid="{3872A5AE-E1F8-4B42-A8C1-22B32CBED2C8}">
          <x14:formula1>
            <xm:f>Tablas!$I$2:$I$5</xm:f>
          </x14:formula1>
          <xm:sqref>E4:J4</xm:sqref>
        </x14:dataValidation>
        <x14:dataValidation type="list" allowBlank="1" showInputMessage="1" showErrorMessage="1" xr:uid="{3CB2B512-1B6A-4669-86CC-09AEEB977511}">
          <x14:formula1>
            <xm:f>Tablas!$G$2:$G$3</xm:f>
          </x14:formula1>
          <xm:sqref>J2</xm:sqref>
        </x14:dataValidation>
        <x14:dataValidation type="list" allowBlank="1" showInputMessage="1" showErrorMessage="1" xr:uid="{F0F23A64-0664-46A3-8EE6-67629E735B44}">
          <x14:formula1>
            <xm:f>Tablas!$C$2</xm:f>
          </x14:formula1>
          <xm:sqref>H13:I18 H22:I26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CF5D-550B-4B0C-AD9E-1874515BC6D0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95" priority="13">
      <formula>LEN(TRIM(C2))=0</formula>
    </cfRule>
  </conditionalFormatting>
  <conditionalFormatting sqref="C6:C8">
    <cfRule type="containsBlanks" dxfId="94" priority="1">
      <formula>LEN(TRIM(C6))=0</formula>
    </cfRule>
  </conditionalFormatting>
  <conditionalFormatting sqref="E4:E5">
    <cfRule type="containsBlanks" dxfId="93" priority="8">
      <formula>LEN(TRIM(E4))=0</formula>
    </cfRule>
  </conditionalFormatting>
  <conditionalFormatting sqref="G2">
    <cfRule type="containsBlanks" dxfId="92" priority="10">
      <formula>LEN(TRIM(G2))=0</formula>
    </cfRule>
  </conditionalFormatting>
  <conditionalFormatting sqref="H3">
    <cfRule type="containsBlanks" dxfId="91" priority="11">
      <formula>LEN(TRIM(H3))=0</formula>
    </cfRule>
  </conditionalFormatting>
  <conditionalFormatting sqref="H6:H7">
    <cfRule type="containsBlanks" dxfId="90" priority="9">
      <formula>LEN(TRIM(H6))=0</formula>
    </cfRule>
  </conditionalFormatting>
  <conditionalFormatting sqref="H10">
    <cfRule type="containsText" dxfId="89" priority="4" operator="containsText" text="No cumple">
      <formula>NOT(ISERROR(SEARCH("No cumple",H10)))</formula>
    </cfRule>
    <cfRule type="containsText" dxfId="88" priority="5" operator="containsText" text="Cumple">
      <formula>NOT(ISERROR(SEARCH("Cumple",H10)))</formula>
    </cfRule>
  </conditionalFormatting>
  <conditionalFormatting sqref="H19">
    <cfRule type="containsText" dxfId="87" priority="2" operator="containsText" text="No cumple">
      <formula>NOT(ISERROR(SEARCH("No cumple",H19)))</formula>
    </cfRule>
    <cfRule type="containsText" dxfId="86" priority="3" operator="containsText" text="Cumple">
      <formula>NOT(ISERROR(SEARCH("Cumple",H19)))</formula>
    </cfRule>
  </conditionalFormatting>
  <conditionalFormatting sqref="J2">
    <cfRule type="containsBlanks" dxfId="85" priority="12">
      <formula>LEN(TRIM(J2))=0</formula>
    </cfRule>
  </conditionalFormatting>
  <conditionalFormatting sqref="J12:J18">
    <cfRule type="containsBlanks" dxfId="84" priority="7">
      <formula>LEN(TRIM(J12))=0</formula>
    </cfRule>
  </conditionalFormatting>
  <conditionalFormatting sqref="J21:J26">
    <cfRule type="containsBlanks" dxfId="83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B17E9A6D-48D9-49EE-B789-E6F35D1AF1DD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F9865058-3E85-4630-9459-F435BB0E6584}">
          <x14:formula1>
            <xm:f>Tablas!$H$2:$H$6</xm:f>
          </x14:formula1>
          <xm:sqref>C3:E3</xm:sqref>
        </x14:dataValidation>
        <x14:dataValidation type="list" allowBlank="1" showInputMessage="1" showErrorMessage="1" xr:uid="{5FCC58C4-4FFD-4FAF-8A47-DB49DEAB534D}">
          <x14:formula1>
            <xm:f>Tablas!$L$2:$L$9</xm:f>
          </x14:formula1>
          <xm:sqref>C7:E7</xm:sqref>
        </x14:dataValidation>
        <x14:dataValidation type="list" allowBlank="1" showInputMessage="1" showErrorMessage="1" xr:uid="{25B0F594-6B82-4358-AD36-F208BFA73F96}">
          <x14:formula1>
            <xm:f>Tablas!$K$2:$K$3</xm:f>
          </x14:formula1>
          <xm:sqref>H6:J6</xm:sqref>
        </x14:dataValidation>
        <x14:dataValidation type="list" allowBlank="1" showInputMessage="1" showErrorMessage="1" xr:uid="{9EAEE289-36B9-41D5-8D68-C317E2E8712B}">
          <x14:formula1>
            <xm:f>Tablas!$J$2:$J$7</xm:f>
          </x14:formula1>
          <xm:sqref>C6:E6</xm:sqref>
        </x14:dataValidation>
        <x14:dataValidation type="list" allowBlank="1" showInputMessage="1" showErrorMessage="1" xr:uid="{FC448D2C-51EB-4BDF-BA52-F06B8F3DDE18}">
          <x14:formula1>
            <xm:f>Tablas!$I$2:$I$5</xm:f>
          </x14:formula1>
          <xm:sqref>E4:J4</xm:sqref>
        </x14:dataValidation>
        <x14:dataValidation type="list" allowBlank="1" showInputMessage="1" showErrorMessage="1" xr:uid="{E9926F9E-3C6D-42D9-9AD1-1F474487ADA5}">
          <x14:formula1>
            <xm:f>Tablas!$G$2:$G$3</xm:f>
          </x14:formula1>
          <xm:sqref>J2</xm:sqref>
        </x14:dataValidation>
        <x14:dataValidation type="list" allowBlank="1" showInputMessage="1" showErrorMessage="1" xr:uid="{F545853E-D3AB-4CA9-BEAF-E11F1EADB9E8}">
          <x14:formula1>
            <xm:f>Tablas!$C$2</xm:f>
          </x14:formula1>
          <xm:sqref>H13:I18 H22:I26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62AE-9BE5-4D5C-9BD0-D3717EA3753A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82" priority="13">
      <formula>LEN(TRIM(C2))=0</formula>
    </cfRule>
  </conditionalFormatting>
  <conditionalFormatting sqref="C6:C8">
    <cfRule type="containsBlanks" dxfId="81" priority="1">
      <formula>LEN(TRIM(C6))=0</formula>
    </cfRule>
  </conditionalFormatting>
  <conditionalFormatting sqref="E4:E5">
    <cfRule type="containsBlanks" dxfId="80" priority="8">
      <formula>LEN(TRIM(E4))=0</formula>
    </cfRule>
  </conditionalFormatting>
  <conditionalFormatting sqref="G2">
    <cfRule type="containsBlanks" dxfId="79" priority="10">
      <formula>LEN(TRIM(G2))=0</formula>
    </cfRule>
  </conditionalFormatting>
  <conditionalFormatting sqref="H3">
    <cfRule type="containsBlanks" dxfId="78" priority="11">
      <formula>LEN(TRIM(H3))=0</formula>
    </cfRule>
  </conditionalFormatting>
  <conditionalFormatting sqref="H6:H7">
    <cfRule type="containsBlanks" dxfId="77" priority="9">
      <formula>LEN(TRIM(H6))=0</formula>
    </cfRule>
  </conditionalFormatting>
  <conditionalFormatting sqref="H10">
    <cfRule type="containsText" dxfId="76" priority="4" operator="containsText" text="No cumple">
      <formula>NOT(ISERROR(SEARCH("No cumple",H10)))</formula>
    </cfRule>
    <cfRule type="containsText" dxfId="75" priority="5" operator="containsText" text="Cumple">
      <formula>NOT(ISERROR(SEARCH("Cumple",H10)))</formula>
    </cfRule>
  </conditionalFormatting>
  <conditionalFormatting sqref="H19">
    <cfRule type="containsText" dxfId="74" priority="2" operator="containsText" text="No cumple">
      <formula>NOT(ISERROR(SEARCH("No cumple",H19)))</formula>
    </cfRule>
    <cfRule type="containsText" dxfId="73" priority="3" operator="containsText" text="Cumple">
      <formula>NOT(ISERROR(SEARCH("Cumple",H19)))</formula>
    </cfRule>
  </conditionalFormatting>
  <conditionalFormatting sqref="J2">
    <cfRule type="containsBlanks" dxfId="72" priority="12">
      <formula>LEN(TRIM(J2))=0</formula>
    </cfRule>
  </conditionalFormatting>
  <conditionalFormatting sqref="J12:J18">
    <cfRule type="containsBlanks" dxfId="71" priority="7">
      <formula>LEN(TRIM(J12))=0</formula>
    </cfRule>
  </conditionalFormatting>
  <conditionalFormatting sqref="J21:J26">
    <cfRule type="containsBlanks" dxfId="70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E92C9FA-9716-46AC-9D3D-3CD09F8BF4AF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C7D27EB0-F559-4F71-959F-0337E37BEB43}">
          <x14:formula1>
            <xm:f>Tablas!$H$2:$H$6</xm:f>
          </x14:formula1>
          <xm:sqref>C3:E3</xm:sqref>
        </x14:dataValidation>
        <x14:dataValidation type="list" allowBlank="1" showInputMessage="1" showErrorMessage="1" xr:uid="{55577EBD-8E4F-45AB-A3D5-E06205013F48}">
          <x14:formula1>
            <xm:f>Tablas!$L$2:$L$9</xm:f>
          </x14:formula1>
          <xm:sqref>C7:E7</xm:sqref>
        </x14:dataValidation>
        <x14:dataValidation type="list" allowBlank="1" showInputMessage="1" showErrorMessage="1" xr:uid="{BE050F33-3B07-485F-8237-AA8A1CD33BD2}">
          <x14:formula1>
            <xm:f>Tablas!$K$2:$K$3</xm:f>
          </x14:formula1>
          <xm:sqref>H6:J6</xm:sqref>
        </x14:dataValidation>
        <x14:dataValidation type="list" allowBlank="1" showInputMessage="1" showErrorMessage="1" xr:uid="{F1DAB3D9-6906-4B81-ABF6-09CD525DE659}">
          <x14:formula1>
            <xm:f>Tablas!$J$2:$J$7</xm:f>
          </x14:formula1>
          <xm:sqref>C6:E6</xm:sqref>
        </x14:dataValidation>
        <x14:dataValidation type="list" allowBlank="1" showInputMessage="1" showErrorMessage="1" xr:uid="{D781ACFF-2DCF-4E28-9E86-03360E2359AD}">
          <x14:formula1>
            <xm:f>Tablas!$I$2:$I$5</xm:f>
          </x14:formula1>
          <xm:sqref>E4:J4</xm:sqref>
        </x14:dataValidation>
        <x14:dataValidation type="list" allowBlank="1" showInputMessage="1" showErrorMessage="1" xr:uid="{7FF2F852-195B-4A33-9A8C-013D9AB47355}">
          <x14:formula1>
            <xm:f>Tablas!$G$2:$G$3</xm:f>
          </x14:formula1>
          <xm:sqref>J2</xm:sqref>
        </x14:dataValidation>
        <x14:dataValidation type="list" allowBlank="1" showInputMessage="1" showErrorMessage="1" xr:uid="{D5C765BD-020B-4F70-9884-EF33C7456235}">
          <x14:formula1>
            <xm:f>Tablas!$C$2</xm:f>
          </x14:formula1>
          <xm:sqref>H13:I18 H22:I26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064C-8E37-4879-A67F-795AE2B5A7F2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69" priority="13">
      <formula>LEN(TRIM(C2))=0</formula>
    </cfRule>
  </conditionalFormatting>
  <conditionalFormatting sqref="C6:C8">
    <cfRule type="containsBlanks" dxfId="68" priority="1">
      <formula>LEN(TRIM(C6))=0</formula>
    </cfRule>
  </conditionalFormatting>
  <conditionalFormatting sqref="E4:E5">
    <cfRule type="containsBlanks" dxfId="67" priority="8">
      <formula>LEN(TRIM(E4))=0</formula>
    </cfRule>
  </conditionalFormatting>
  <conditionalFormatting sqref="G2">
    <cfRule type="containsBlanks" dxfId="66" priority="10">
      <formula>LEN(TRIM(G2))=0</formula>
    </cfRule>
  </conditionalFormatting>
  <conditionalFormatting sqref="H3">
    <cfRule type="containsBlanks" dxfId="65" priority="11">
      <formula>LEN(TRIM(H3))=0</formula>
    </cfRule>
  </conditionalFormatting>
  <conditionalFormatting sqref="H6:H7">
    <cfRule type="containsBlanks" dxfId="64" priority="9">
      <formula>LEN(TRIM(H6))=0</formula>
    </cfRule>
  </conditionalFormatting>
  <conditionalFormatting sqref="H10">
    <cfRule type="containsText" dxfId="63" priority="4" operator="containsText" text="No cumple">
      <formula>NOT(ISERROR(SEARCH("No cumple",H10)))</formula>
    </cfRule>
    <cfRule type="containsText" dxfId="62" priority="5" operator="containsText" text="Cumple">
      <formula>NOT(ISERROR(SEARCH("Cumple",H10)))</formula>
    </cfRule>
  </conditionalFormatting>
  <conditionalFormatting sqref="H19">
    <cfRule type="containsText" dxfId="61" priority="2" operator="containsText" text="No cumple">
      <formula>NOT(ISERROR(SEARCH("No cumple",H19)))</formula>
    </cfRule>
    <cfRule type="containsText" dxfId="60" priority="3" operator="containsText" text="Cumple">
      <formula>NOT(ISERROR(SEARCH("Cumple",H19)))</formula>
    </cfRule>
  </conditionalFormatting>
  <conditionalFormatting sqref="J2">
    <cfRule type="containsBlanks" dxfId="59" priority="12">
      <formula>LEN(TRIM(J2))=0</formula>
    </cfRule>
  </conditionalFormatting>
  <conditionalFormatting sqref="J12:J18">
    <cfRule type="containsBlanks" dxfId="58" priority="7">
      <formula>LEN(TRIM(J12))=0</formula>
    </cfRule>
  </conditionalFormatting>
  <conditionalFormatting sqref="J21:J26">
    <cfRule type="containsBlanks" dxfId="57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50437F0-491B-4E6E-AA51-C7BB7367E881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D10E85C8-9D56-4002-A5F6-CF03F34D6F17}">
          <x14:formula1>
            <xm:f>Tablas!$H$2:$H$6</xm:f>
          </x14:formula1>
          <xm:sqref>C3:E3</xm:sqref>
        </x14:dataValidation>
        <x14:dataValidation type="list" allowBlank="1" showInputMessage="1" showErrorMessage="1" xr:uid="{E24A31A1-B271-4D8F-B8E3-2482299512F5}">
          <x14:formula1>
            <xm:f>Tablas!$L$2:$L$9</xm:f>
          </x14:formula1>
          <xm:sqref>C7:E7</xm:sqref>
        </x14:dataValidation>
        <x14:dataValidation type="list" allowBlank="1" showInputMessage="1" showErrorMessage="1" xr:uid="{0B8FDEC8-3C82-4B81-81A3-E328F4CB8844}">
          <x14:formula1>
            <xm:f>Tablas!$K$2:$K$3</xm:f>
          </x14:formula1>
          <xm:sqref>H6:J6</xm:sqref>
        </x14:dataValidation>
        <x14:dataValidation type="list" allowBlank="1" showInputMessage="1" showErrorMessage="1" xr:uid="{DE68CD78-9BD1-41E3-B7AE-33E08A089D09}">
          <x14:formula1>
            <xm:f>Tablas!$J$2:$J$7</xm:f>
          </x14:formula1>
          <xm:sqref>C6:E6</xm:sqref>
        </x14:dataValidation>
        <x14:dataValidation type="list" allowBlank="1" showInputMessage="1" showErrorMessage="1" xr:uid="{961DA4FE-A0A2-4ADB-B19E-623E7E21173C}">
          <x14:formula1>
            <xm:f>Tablas!$I$2:$I$5</xm:f>
          </x14:formula1>
          <xm:sqref>E4:J4</xm:sqref>
        </x14:dataValidation>
        <x14:dataValidation type="list" allowBlank="1" showInputMessage="1" showErrorMessage="1" xr:uid="{9CD45BAC-D5E4-4DFB-B4EC-022E79C90390}">
          <x14:formula1>
            <xm:f>Tablas!$G$2:$G$3</xm:f>
          </x14:formula1>
          <xm:sqref>J2</xm:sqref>
        </x14:dataValidation>
        <x14:dataValidation type="list" allowBlank="1" showInputMessage="1" showErrorMessage="1" xr:uid="{FCAB77C6-D298-49BC-A0FE-47CEB91F7DA8}">
          <x14:formula1>
            <xm:f>Tablas!$C$2</xm:f>
          </x14:formula1>
          <xm:sqref>H13:I18 H22:I26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9CD2-5473-4777-837D-BF542DBF7110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56" priority="13">
      <formula>LEN(TRIM(C2))=0</formula>
    </cfRule>
  </conditionalFormatting>
  <conditionalFormatting sqref="C6:C8">
    <cfRule type="containsBlanks" dxfId="55" priority="1">
      <formula>LEN(TRIM(C6))=0</formula>
    </cfRule>
  </conditionalFormatting>
  <conditionalFormatting sqref="E4:E5">
    <cfRule type="containsBlanks" dxfId="54" priority="8">
      <formula>LEN(TRIM(E4))=0</formula>
    </cfRule>
  </conditionalFormatting>
  <conditionalFormatting sqref="G2">
    <cfRule type="containsBlanks" dxfId="53" priority="10">
      <formula>LEN(TRIM(G2))=0</formula>
    </cfRule>
  </conditionalFormatting>
  <conditionalFormatting sqref="H3">
    <cfRule type="containsBlanks" dxfId="52" priority="11">
      <formula>LEN(TRIM(H3))=0</formula>
    </cfRule>
  </conditionalFormatting>
  <conditionalFormatting sqref="H6:H7">
    <cfRule type="containsBlanks" dxfId="51" priority="9">
      <formula>LEN(TRIM(H6))=0</formula>
    </cfRule>
  </conditionalFormatting>
  <conditionalFormatting sqref="H10">
    <cfRule type="containsText" dxfId="50" priority="4" operator="containsText" text="No cumple">
      <formula>NOT(ISERROR(SEARCH("No cumple",H10)))</formula>
    </cfRule>
    <cfRule type="containsText" dxfId="49" priority="5" operator="containsText" text="Cumple">
      <formula>NOT(ISERROR(SEARCH("Cumple",H10)))</formula>
    </cfRule>
  </conditionalFormatting>
  <conditionalFormatting sqref="H19">
    <cfRule type="containsText" dxfId="48" priority="2" operator="containsText" text="No cumple">
      <formula>NOT(ISERROR(SEARCH("No cumple",H19)))</formula>
    </cfRule>
    <cfRule type="containsText" dxfId="47" priority="3" operator="containsText" text="Cumple">
      <formula>NOT(ISERROR(SEARCH("Cumple",H19)))</formula>
    </cfRule>
  </conditionalFormatting>
  <conditionalFormatting sqref="J2">
    <cfRule type="containsBlanks" dxfId="46" priority="12">
      <formula>LEN(TRIM(J2))=0</formula>
    </cfRule>
  </conditionalFormatting>
  <conditionalFormatting sqref="J12:J18">
    <cfRule type="containsBlanks" dxfId="45" priority="7">
      <formula>LEN(TRIM(J12))=0</formula>
    </cfRule>
  </conditionalFormatting>
  <conditionalFormatting sqref="J21:J26">
    <cfRule type="containsBlanks" dxfId="44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38687B5-375F-42C4-97D6-CA5DD880934D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D491CC27-9D79-4616-9D21-B6D90EF92C7F}">
          <x14:formula1>
            <xm:f>Tablas!$H$2:$H$6</xm:f>
          </x14:formula1>
          <xm:sqref>C3:E3</xm:sqref>
        </x14:dataValidation>
        <x14:dataValidation type="list" allowBlank="1" showInputMessage="1" showErrorMessage="1" xr:uid="{CB7DBEFB-52FF-4367-9D13-519F6230C026}">
          <x14:formula1>
            <xm:f>Tablas!$L$2:$L$9</xm:f>
          </x14:formula1>
          <xm:sqref>C7:E7</xm:sqref>
        </x14:dataValidation>
        <x14:dataValidation type="list" allowBlank="1" showInputMessage="1" showErrorMessage="1" xr:uid="{B2DAB4DC-DC05-4767-A7CD-AF3DADBBE0FF}">
          <x14:formula1>
            <xm:f>Tablas!$K$2:$K$3</xm:f>
          </x14:formula1>
          <xm:sqref>H6:J6</xm:sqref>
        </x14:dataValidation>
        <x14:dataValidation type="list" allowBlank="1" showInputMessage="1" showErrorMessage="1" xr:uid="{191EE5A9-35ED-4649-8F11-5A348A040CA1}">
          <x14:formula1>
            <xm:f>Tablas!$J$2:$J$7</xm:f>
          </x14:formula1>
          <xm:sqref>C6:E6</xm:sqref>
        </x14:dataValidation>
        <x14:dataValidation type="list" allowBlank="1" showInputMessage="1" showErrorMessage="1" xr:uid="{2739DDE1-8119-4F21-A2DA-BF271C9AEF17}">
          <x14:formula1>
            <xm:f>Tablas!$I$2:$I$5</xm:f>
          </x14:formula1>
          <xm:sqref>E4:J4</xm:sqref>
        </x14:dataValidation>
        <x14:dataValidation type="list" allowBlank="1" showInputMessage="1" showErrorMessage="1" xr:uid="{9D28BC50-2778-4EEC-8E8F-CA7D4B549900}">
          <x14:formula1>
            <xm:f>Tablas!$G$2:$G$3</xm:f>
          </x14:formula1>
          <xm:sqref>J2</xm:sqref>
        </x14:dataValidation>
        <x14:dataValidation type="list" allowBlank="1" showInputMessage="1" showErrorMessage="1" xr:uid="{0DF3C48E-6980-45F5-82DC-852502249462}">
          <x14:formula1>
            <xm:f>Tablas!$C$2</xm:f>
          </x14:formula1>
          <xm:sqref>H13:I18 H22:I26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E178-C791-45B8-B919-72DB1AF9EBAE}">
  <sheetPr>
    <pageSetUpPr fitToPage="1"/>
  </sheetPr>
  <dimension ref="A1:J30"/>
  <sheetViews>
    <sheetView showGridLines="0" view="pageBreakPreview" zoomScaleNormal="80" zoomScaleSheetLayoutView="100" workbookViewId="0">
      <selection activeCell="C1" sqref="C1"/>
    </sheetView>
  </sheetViews>
  <sheetFormatPr baseColWidth="10" defaultRowHeight="15" x14ac:dyDescent="0.25"/>
  <sheetData>
    <row r="1" spans="1:10" x14ac:dyDescent="0.25">
      <c r="A1" s="120" t="s">
        <v>156</v>
      </c>
      <c r="B1" s="121"/>
      <c r="C1" s="121"/>
      <c r="D1" s="121"/>
      <c r="E1" s="121"/>
      <c r="F1" s="121"/>
      <c r="G1" s="121"/>
      <c r="H1" s="121"/>
      <c r="I1" s="121"/>
      <c r="J1" s="122"/>
    </row>
    <row r="2" spans="1:10" x14ac:dyDescent="0.25">
      <c r="A2" s="127" t="s">
        <v>66</v>
      </c>
      <c r="B2" s="128"/>
      <c r="C2" s="126"/>
      <c r="D2" s="126"/>
      <c r="E2" s="126"/>
      <c r="F2" s="42" t="s">
        <v>67</v>
      </c>
      <c r="G2" s="136"/>
      <c r="H2" s="136"/>
      <c r="I2" s="42" t="s">
        <v>68</v>
      </c>
      <c r="J2" s="45"/>
    </row>
    <row r="3" spans="1:10" x14ac:dyDescent="0.25">
      <c r="A3" s="127" t="s">
        <v>69</v>
      </c>
      <c r="B3" s="128"/>
      <c r="C3" s="95"/>
      <c r="D3" s="95"/>
      <c r="E3" s="95"/>
      <c r="F3" s="128" t="s">
        <v>124</v>
      </c>
      <c r="G3" s="128"/>
      <c r="H3" s="95"/>
      <c r="I3" s="95"/>
      <c r="J3" s="97"/>
    </row>
    <row r="4" spans="1:10" x14ac:dyDescent="0.25">
      <c r="A4" s="127" t="s">
        <v>70</v>
      </c>
      <c r="B4" s="128"/>
      <c r="C4" s="128"/>
      <c r="D4" s="128"/>
      <c r="E4" s="95"/>
      <c r="F4" s="95"/>
      <c r="G4" s="95"/>
      <c r="H4" s="95"/>
      <c r="I4" s="95"/>
      <c r="J4" s="97"/>
    </row>
    <row r="5" spans="1:10" x14ac:dyDescent="0.25">
      <c r="A5" s="127" t="s">
        <v>71</v>
      </c>
      <c r="B5" s="128"/>
      <c r="C5" s="128"/>
      <c r="D5" s="128"/>
      <c r="E5" s="95"/>
      <c r="F5" s="95"/>
      <c r="G5" s="95"/>
      <c r="H5" s="95"/>
      <c r="I5" s="95"/>
      <c r="J5" s="97"/>
    </row>
    <row r="6" spans="1:10" x14ac:dyDescent="0.25">
      <c r="A6" s="127" t="s">
        <v>72</v>
      </c>
      <c r="B6" s="128"/>
      <c r="C6" s="126"/>
      <c r="D6" s="126"/>
      <c r="E6" s="126"/>
      <c r="F6" s="128" t="s">
        <v>73</v>
      </c>
      <c r="G6" s="128"/>
      <c r="H6" s="126"/>
      <c r="I6" s="126"/>
      <c r="J6" s="143"/>
    </row>
    <row r="7" spans="1:10" x14ac:dyDescent="0.25">
      <c r="A7" s="127" t="s">
        <v>61</v>
      </c>
      <c r="B7" s="128"/>
      <c r="C7" s="126"/>
      <c r="D7" s="126"/>
      <c r="E7" s="126"/>
      <c r="F7" s="128" t="s">
        <v>124</v>
      </c>
      <c r="G7" s="128"/>
      <c r="H7" s="95"/>
      <c r="I7" s="95"/>
      <c r="J7" s="97"/>
    </row>
    <row r="8" spans="1:10" ht="15.75" thickBot="1" x14ac:dyDescent="0.3">
      <c r="A8" s="137" t="s">
        <v>155</v>
      </c>
      <c r="B8" s="138"/>
      <c r="C8" s="139"/>
      <c r="D8" s="139"/>
      <c r="E8" s="139"/>
      <c r="F8" s="140"/>
      <c r="G8" s="141"/>
      <c r="H8" s="141"/>
      <c r="I8" s="141"/>
      <c r="J8" s="142"/>
    </row>
    <row r="9" spans="1:10" ht="20.100000000000001" customHeight="1" thickBot="1" x14ac:dyDescent="0.3">
      <c r="A9" s="123" t="s">
        <v>74</v>
      </c>
      <c r="B9" s="124"/>
      <c r="C9" s="124"/>
      <c r="D9" s="124"/>
      <c r="E9" s="124"/>
      <c r="F9" s="124"/>
      <c r="G9" s="124"/>
      <c r="H9" s="124"/>
      <c r="I9" s="124"/>
      <c r="J9" s="125"/>
    </row>
    <row r="10" spans="1:10" ht="39.950000000000003" customHeight="1" x14ac:dyDescent="0.25">
      <c r="A10" s="129" t="s">
        <v>164</v>
      </c>
      <c r="B10" s="130"/>
      <c r="C10" s="130"/>
      <c r="D10" s="130"/>
      <c r="E10" s="130"/>
      <c r="F10" s="130"/>
      <c r="G10" s="130"/>
      <c r="H10" s="131" t="str">
        <f>+IF(AND(J12="No aplica",J13="No aplica",J14="No aplica",J15="No aplica",J16="No aplica",J17="No aplica",J18="No aplica"),"No aplica",IF(OR(J12="",J13="",J14="",J15="",J16="",J17="",J18=""),"Valide todas las variables",IF(OR(J12="No",J13="No",J14="No",J15="No",J16="No",J17="No",J18="No"),"No cumple","Cumple")))</f>
        <v>Valide todas las variables</v>
      </c>
      <c r="I10" s="131"/>
      <c r="J10" s="132"/>
    </row>
    <row r="11" spans="1:10" ht="39.950000000000003" customHeight="1" x14ac:dyDescent="0.25">
      <c r="A11" s="133" t="s">
        <v>81</v>
      </c>
      <c r="B11" s="134"/>
      <c r="C11" s="134"/>
      <c r="D11" s="134"/>
      <c r="E11" s="134"/>
      <c r="F11" s="134"/>
      <c r="G11" s="134"/>
      <c r="H11" s="134"/>
      <c r="I11" s="135"/>
      <c r="J11" s="43" t="s">
        <v>126</v>
      </c>
    </row>
    <row r="12" spans="1:10" ht="30" customHeight="1" x14ac:dyDescent="0.25">
      <c r="A12" s="144" t="s">
        <v>82</v>
      </c>
      <c r="B12" s="145"/>
      <c r="C12" s="145"/>
      <c r="D12" s="145"/>
      <c r="E12" s="145"/>
      <c r="F12" s="145"/>
      <c r="G12" s="145"/>
      <c r="H12" s="145"/>
      <c r="I12" s="146"/>
      <c r="J12" s="45"/>
    </row>
    <row r="13" spans="1:10" ht="30" customHeight="1" x14ac:dyDescent="0.25">
      <c r="A13" s="144" t="s">
        <v>83</v>
      </c>
      <c r="B13" s="145"/>
      <c r="C13" s="145"/>
      <c r="D13" s="145"/>
      <c r="E13" s="145"/>
      <c r="F13" s="145"/>
      <c r="G13" s="145"/>
      <c r="H13" s="145"/>
      <c r="I13" s="146"/>
      <c r="J13" s="45"/>
    </row>
    <row r="14" spans="1:10" ht="30" customHeight="1" x14ac:dyDescent="0.25">
      <c r="A14" s="144" t="s">
        <v>84</v>
      </c>
      <c r="B14" s="145"/>
      <c r="C14" s="145"/>
      <c r="D14" s="145"/>
      <c r="E14" s="145"/>
      <c r="F14" s="145"/>
      <c r="G14" s="145"/>
      <c r="H14" s="145"/>
      <c r="I14" s="146"/>
      <c r="J14" s="45"/>
    </row>
    <row r="15" spans="1:10" ht="30" customHeight="1" x14ac:dyDescent="0.25">
      <c r="A15" s="144" t="s">
        <v>157</v>
      </c>
      <c r="B15" s="145"/>
      <c r="C15" s="145"/>
      <c r="D15" s="145"/>
      <c r="E15" s="145"/>
      <c r="F15" s="145"/>
      <c r="G15" s="145"/>
      <c r="H15" s="145"/>
      <c r="I15" s="146"/>
      <c r="J15" s="45"/>
    </row>
    <row r="16" spans="1:10" ht="30" customHeight="1" x14ac:dyDescent="0.25">
      <c r="A16" s="144" t="s">
        <v>85</v>
      </c>
      <c r="B16" s="145"/>
      <c r="C16" s="145"/>
      <c r="D16" s="145"/>
      <c r="E16" s="145"/>
      <c r="F16" s="145"/>
      <c r="G16" s="145"/>
      <c r="H16" s="145"/>
      <c r="I16" s="146"/>
      <c r="J16" s="45"/>
    </row>
    <row r="17" spans="1:10" ht="30" customHeight="1" x14ac:dyDescent="0.25">
      <c r="A17" s="144" t="s">
        <v>86</v>
      </c>
      <c r="B17" s="145"/>
      <c r="C17" s="145"/>
      <c r="D17" s="145"/>
      <c r="E17" s="145"/>
      <c r="F17" s="145"/>
      <c r="G17" s="145"/>
      <c r="H17" s="145"/>
      <c r="I17" s="146"/>
      <c r="J17" s="45"/>
    </row>
    <row r="18" spans="1:10" ht="30" customHeight="1" thickBot="1" x14ac:dyDescent="0.3">
      <c r="A18" s="147" t="s">
        <v>87</v>
      </c>
      <c r="B18" s="148"/>
      <c r="C18" s="148"/>
      <c r="D18" s="148"/>
      <c r="E18" s="148"/>
      <c r="F18" s="148"/>
      <c r="G18" s="148"/>
      <c r="H18" s="148"/>
      <c r="I18" s="149"/>
      <c r="J18" s="41"/>
    </row>
    <row r="19" spans="1:10" ht="39.950000000000003" customHeight="1" x14ac:dyDescent="0.25">
      <c r="A19" s="129" t="s">
        <v>165</v>
      </c>
      <c r="B19" s="130"/>
      <c r="C19" s="130"/>
      <c r="D19" s="130"/>
      <c r="E19" s="130"/>
      <c r="F19" s="130"/>
      <c r="G19" s="130"/>
      <c r="H19" s="131" t="str">
        <f>+IF(AND(J21="No aplica",J22="No aplica",J23="No aplica",J24="No aplica",J25="No aplica",J26="No aplica"),"No aplica",IF(OR(J21="",J22="",J23="",J24="",J25="",J26=""),"Valide todas las variables",IF(OR(J21="No",J22="No",J23="No",J24="No",J25="No",J26="No"),"No cumple","Cumple")))</f>
        <v>Valide todas las variables</v>
      </c>
      <c r="I19" s="131"/>
      <c r="J19" s="132"/>
    </row>
    <row r="20" spans="1:10" ht="39.950000000000003" customHeight="1" x14ac:dyDescent="0.25">
      <c r="A20" s="156" t="s">
        <v>89</v>
      </c>
      <c r="B20" s="157"/>
      <c r="C20" s="157"/>
      <c r="D20" s="157"/>
      <c r="E20" s="157"/>
      <c r="F20" s="157"/>
      <c r="G20" s="157"/>
      <c r="H20" s="157"/>
      <c r="I20" s="158"/>
      <c r="J20" s="43" t="s">
        <v>126</v>
      </c>
    </row>
    <row r="21" spans="1:10" ht="30" customHeight="1" x14ac:dyDescent="0.25">
      <c r="A21" s="144" t="s">
        <v>90</v>
      </c>
      <c r="B21" s="145"/>
      <c r="C21" s="145"/>
      <c r="D21" s="145"/>
      <c r="E21" s="145"/>
      <c r="F21" s="145"/>
      <c r="G21" s="145"/>
      <c r="H21" s="145"/>
      <c r="I21" s="146"/>
      <c r="J21" s="45"/>
    </row>
    <row r="22" spans="1:10" ht="30" customHeight="1" x14ac:dyDescent="0.25">
      <c r="A22" s="144" t="s">
        <v>91</v>
      </c>
      <c r="B22" s="145"/>
      <c r="C22" s="145"/>
      <c r="D22" s="145"/>
      <c r="E22" s="145"/>
      <c r="F22" s="145"/>
      <c r="G22" s="145"/>
      <c r="H22" s="145"/>
      <c r="I22" s="146"/>
      <c r="J22" s="45"/>
    </row>
    <row r="23" spans="1:10" ht="45" customHeight="1" x14ac:dyDescent="0.25">
      <c r="A23" s="144" t="s">
        <v>92</v>
      </c>
      <c r="B23" s="145"/>
      <c r="C23" s="145"/>
      <c r="D23" s="145"/>
      <c r="E23" s="145"/>
      <c r="F23" s="145"/>
      <c r="G23" s="145"/>
      <c r="H23" s="145"/>
      <c r="I23" s="146"/>
      <c r="J23" s="45"/>
    </row>
    <row r="24" spans="1:10" ht="30" customHeight="1" x14ac:dyDescent="0.25">
      <c r="A24" s="144" t="s">
        <v>93</v>
      </c>
      <c r="B24" s="145"/>
      <c r="C24" s="145"/>
      <c r="D24" s="145"/>
      <c r="E24" s="145"/>
      <c r="F24" s="145"/>
      <c r="G24" s="145"/>
      <c r="H24" s="145"/>
      <c r="I24" s="146"/>
      <c r="J24" s="45"/>
    </row>
    <row r="25" spans="1:10" ht="30" customHeight="1" x14ac:dyDescent="0.25">
      <c r="A25" s="144" t="s">
        <v>94</v>
      </c>
      <c r="B25" s="145"/>
      <c r="C25" s="145"/>
      <c r="D25" s="145"/>
      <c r="E25" s="145"/>
      <c r="F25" s="145"/>
      <c r="G25" s="145"/>
      <c r="H25" s="145"/>
      <c r="I25" s="146"/>
      <c r="J25" s="45"/>
    </row>
    <row r="26" spans="1:10" ht="30" customHeight="1" thickBot="1" x14ac:dyDescent="0.3">
      <c r="A26" s="147" t="s">
        <v>95</v>
      </c>
      <c r="B26" s="148"/>
      <c r="C26" s="148"/>
      <c r="D26" s="148"/>
      <c r="E26" s="148"/>
      <c r="F26" s="148"/>
      <c r="G26" s="148"/>
      <c r="H26" s="148"/>
      <c r="I26" s="149"/>
      <c r="J26" s="41"/>
    </row>
    <row r="27" spans="1:10" ht="50.1" customHeight="1" x14ac:dyDescent="0.25">
      <c r="A27" s="150" t="s">
        <v>96</v>
      </c>
      <c r="B27" s="151"/>
      <c r="C27" s="151"/>
      <c r="D27" s="151"/>
      <c r="E27" s="151"/>
      <c r="F27" s="151"/>
      <c r="G27" s="151"/>
      <c r="H27" s="151"/>
      <c r="I27" s="151"/>
      <c r="J27" s="152"/>
    </row>
    <row r="28" spans="1:10" ht="200.1" customHeight="1" thickBot="1" x14ac:dyDescent="0.3">
      <c r="A28" s="153"/>
      <c r="B28" s="154"/>
      <c r="C28" s="154"/>
      <c r="D28" s="154"/>
      <c r="E28" s="154"/>
      <c r="F28" s="154"/>
      <c r="G28" s="154"/>
      <c r="H28" s="154"/>
      <c r="I28" s="154"/>
      <c r="J28" s="155"/>
    </row>
    <row r="29" spans="1:10" ht="50.1" customHeight="1" x14ac:dyDescent="0.25">
      <c r="A29" s="150" t="s">
        <v>97</v>
      </c>
      <c r="B29" s="151"/>
      <c r="C29" s="151"/>
      <c r="D29" s="151"/>
      <c r="E29" s="151"/>
      <c r="F29" s="151"/>
      <c r="G29" s="151"/>
      <c r="H29" s="151"/>
      <c r="I29" s="151"/>
      <c r="J29" s="152"/>
    </row>
    <row r="30" spans="1:10" ht="200.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5"/>
    </row>
  </sheetData>
  <sheetProtection algorithmName="SHA-512" hashValue="NySgxsGeJbNDNiQ+5m1mmW+xXCseC5ZzF0JuyvMXxVmDYMyqK5belt8MmkSKtOPT8BW6/h1x/o6Y0wWHhpuCaA==" saltValue="T9swDa4hUHv7fnRPcUFS1w==" spinCount="100000" sheet="1" objects="1" scenarios="1"/>
  <mergeCells count="47">
    <mergeCell ref="A26:I26"/>
    <mergeCell ref="A27:J27"/>
    <mergeCell ref="A28:J28"/>
    <mergeCell ref="A29:J29"/>
    <mergeCell ref="A30:J30"/>
    <mergeCell ref="A25:I25"/>
    <mergeCell ref="A14:I14"/>
    <mergeCell ref="A15:I15"/>
    <mergeCell ref="A16:I16"/>
    <mergeCell ref="A17:I17"/>
    <mergeCell ref="A18:I18"/>
    <mergeCell ref="A19:G19"/>
    <mergeCell ref="H19:J19"/>
    <mergeCell ref="A20:I20"/>
    <mergeCell ref="A21:I21"/>
    <mergeCell ref="A22:I22"/>
    <mergeCell ref="A23:I23"/>
    <mergeCell ref="A24:I24"/>
    <mergeCell ref="A13:I13"/>
    <mergeCell ref="A7:B7"/>
    <mergeCell ref="C7:E7"/>
    <mergeCell ref="F7:G7"/>
    <mergeCell ref="H7:J7"/>
    <mergeCell ref="A8:B8"/>
    <mergeCell ref="C8:E8"/>
    <mergeCell ref="F8:J8"/>
    <mergeCell ref="A9:J9"/>
    <mergeCell ref="A10:G10"/>
    <mergeCell ref="H10:J10"/>
    <mergeCell ref="A11:I11"/>
    <mergeCell ref="A12:I12"/>
    <mergeCell ref="A4:D4"/>
    <mergeCell ref="E4:J4"/>
    <mergeCell ref="A5:D5"/>
    <mergeCell ref="E5:J5"/>
    <mergeCell ref="A6:B6"/>
    <mergeCell ref="C6:E6"/>
    <mergeCell ref="F6:G6"/>
    <mergeCell ref="H6:J6"/>
    <mergeCell ref="A1:J1"/>
    <mergeCell ref="A2:B2"/>
    <mergeCell ref="C2:E2"/>
    <mergeCell ref="G2:H2"/>
    <mergeCell ref="A3:B3"/>
    <mergeCell ref="C3:E3"/>
    <mergeCell ref="F3:G3"/>
    <mergeCell ref="H3:J3"/>
  </mergeCells>
  <conditionalFormatting sqref="C2:C3">
    <cfRule type="containsBlanks" dxfId="43" priority="13">
      <formula>LEN(TRIM(C2))=0</formula>
    </cfRule>
  </conditionalFormatting>
  <conditionalFormatting sqref="C6:C8">
    <cfRule type="containsBlanks" dxfId="42" priority="1">
      <formula>LEN(TRIM(C6))=0</formula>
    </cfRule>
  </conditionalFormatting>
  <conditionalFormatting sqref="E4:E5">
    <cfRule type="containsBlanks" dxfId="41" priority="8">
      <formula>LEN(TRIM(E4))=0</formula>
    </cfRule>
  </conditionalFormatting>
  <conditionalFormatting sqref="G2">
    <cfRule type="containsBlanks" dxfId="40" priority="10">
      <formula>LEN(TRIM(G2))=0</formula>
    </cfRule>
  </conditionalFormatting>
  <conditionalFormatting sqref="H3">
    <cfRule type="containsBlanks" dxfId="39" priority="11">
      <formula>LEN(TRIM(H3))=0</formula>
    </cfRule>
  </conditionalFormatting>
  <conditionalFormatting sqref="H6:H7">
    <cfRule type="containsBlanks" dxfId="38" priority="9">
      <formula>LEN(TRIM(H6))=0</formula>
    </cfRule>
  </conditionalFormatting>
  <conditionalFormatting sqref="H10">
    <cfRule type="containsText" dxfId="37" priority="4" operator="containsText" text="No cumple">
      <formula>NOT(ISERROR(SEARCH("No cumple",H10)))</formula>
    </cfRule>
    <cfRule type="containsText" dxfId="36" priority="5" operator="containsText" text="Cumple">
      <formula>NOT(ISERROR(SEARCH("Cumple",H10)))</formula>
    </cfRule>
  </conditionalFormatting>
  <conditionalFormatting sqref="H19">
    <cfRule type="containsText" dxfId="35" priority="2" operator="containsText" text="No cumple">
      <formula>NOT(ISERROR(SEARCH("No cumple",H19)))</formula>
    </cfRule>
    <cfRule type="containsText" dxfId="34" priority="3" operator="containsText" text="Cumple">
      <formula>NOT(ISERROR(SEARCH("Cumple",H19)))</formula>
    </cfRule>
  </conditionalFormatting>
  <conditionalFormatting sqref="J2">
    <cfRule type="containsBlanks" dxfId="33" priority="12">
      <formula>LEN(TRIM(J2))=0</formula>
    </cfRule>
  </conditionalFormatting>
  <conditionalFormatting sqref="J12:J18">
    <cfRule type="containsBlanks" dxfId="32" priority="7">
      <formula>LEN(TRIM(J12))=0</formula>
    </cfRule>
  </conditionalFormatting>
  <conditionalFormatting sqref="J21:J26">
    <cfRule type="containsBlanks" dxfId="31" priority="6">
      <formula>LEN(TRIM(J21))=0</formula>
    </cfRule>
  </conditionalFormatting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ENTREVISTA
APOYO PSICOLÓGICO ESPECIALIZADO SRD&amp;R&amp;"Arial,Normal"&amp;10F1.A45.G27.P 
Versión 1 
Página &amp;P de &amp;N 
21/05/2024 
Clasificación de la Información 
Clasificada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A4F9961-18D7-492F-B7AD-05D46EABFF32}">
          <x14:formula1>
            <xm:f>Tablas!$E$2:$E$4</xm:f>
          </x14:formula1>
          <xm:sqref>J12:J18 J21:J26</xm:sqref>
        </x14:dataValidation>
        <x14:dataValidation type="list" allowBlank="1" showInputMessage="1" showErrorMessage="1" xr:uid="{398A00FD-CD3D-452C-95F6-DD06F208BD53}">
          <x14:formula1>
            <xm:f>Tablas!$H$2:$H$6</xm:f>
          </x14:formula1>
          <xm:sqref>C3:E3</xm:sqref>
        </x14:dataValidation>
        <x14:dataValidation type="list" allowBlank="1" showInputMessage="1" showErrorMessage="1" xr:uid="{181A5261-332A-4D93-A292-56595BDEB333}">
          <x14:formula1>
            <xm:f>Tablas!$L$2:$L$9</xm:f>
          </x14:formula1>
          <xm:sqref>C7:E7</xm:sqref>
        </x14:dataValidation>
        <x14:dataValidation type="list" allowBlank="1" showInputMessage="1" showErrorMessage="1" xr:uid="{0EEB88FD-F718-4AD0-A553-9999A074D003}">
          <x14:formula1>
            <xm:f>Tablas!$K$2:$K$3</xm:f>
          </x14:formula1>
          <xm:sqref>H6:J6</xm:sqref>
        </x14:dataValidation>
        <x14:dataValidation type="list" allowBlank="1" showInputMessage="1" showErrorMessage="1" xr:uid="{19B9BB44-7166-477B-92B1-260B3482694C}">
          <x14:formula1>
            <xm:f>Tablas!$J$2:$J$7</xm:f>
          </x14:formula1>
          <xm:sqref>C6:E6</xm:sqref>
        </x14:dataValidation>
        <x14:dataValidation type="list" allowBlank="1" showInputMessage="1" showErrorMessage="1" xr:uid="{2BD5686E-A473-44DC-9656-7ED2EF087097}">
          <x14:formula1>
            <xm:f>Tablas!$I$2:$I$5</xm:f>
          </x14:formula1>
          <xm:sqref>E4:J4</xm:sqref>
        </x14:dataValidation>
        <x14:dataValidation type="list" allowBlank="1" showInputMessage="1" showErrorMessage="1" xr:uid="{9C6B137D-CD85-4590-B542-9C0A6E3C14B6}">
          <x14:formula1>
            <xm:f>Tablas!$G$2:$G$3</xm:f>
          </x14:formula1>
          <xm:sqref>J2</xm:sqref>
        </x14:dataValidation>
        <x14:dataValidation type="list" allowBlank="1" showInputMessage="1" showErrorMessage="1" xr:uid="{14721E79-BCAF-4C4F-8629-BC4178F5D721}">
          <x14:formula1>
            <xm:f>Tablas!$C$2</xm:f>
          </x14:formula1>
          <xm:sqref>H13:I18 H22:I26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EDD082-60EE-4016-A747-137F94307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C29AE0-888C-408E-830F-8EE7A60113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B26F9-4B6E-4A34-AD96-DE13397810DC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ACTA</vt:lpstr>
      <vt:lpstr>Entrev.1</vt:lpstr>
      <vt:lpstr>Entrev.2</vt:lpstr>
      <vt:lpstr>Entrev.3</vt:lpstr>
      <vt:lpstr>Entrev.4</vt:lpstr>
      <vt:lpstr>Entrev.5</vt:lpstr>
      <vt:lpstr>Entrev.6</vt:lpstr>
      <vt:lpstr>Entrev.7</vt:lpstr>
      <vt:lpstr>Entrev.8</vt:lpstr>
      <vt:lpstr>Entrev.9</vt:lpstr>
      <vt:lpstr>Entrev.10</vt:lpstr>
      <vt:lpstr>Consolidado</vt:lpstr>
      <vt:lpstr>Tablas</vt:lpstr>
      <vt:lpstr>ACTA!Área_de_impresión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Andres Perez Soraca</dc:creator>
  <cp:lastModifiedBy>Cesar Augusto Rodriguez Chaparro</cp:lastModifiedBy>
  <cp:lastPrinted>2024-05-21T14:30:04Z</cp:lastPrinted>
  <dcterms:created xsi:type="dcterms:W3CDTF">2019-01-30T14:18:32Z</dcterms:created>
  <dcterms:modified xsi:type="dcterms:W3CDTF">2024-05-21T14:30:21Z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</Properties>
</file>