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5956086D-5D39-4E9D-966B-892C037E1573}" xr6:coauthVersionLast="47" xr6:coauthVersionMax="47" xr10:uidLastSave="{EF5E7ABA-B374-4B49-B14B-65620B3C02A2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21" r:id="rId3"/>
    <sheet name="Entrev.3" sheetId="22" r:id="rId4"/>
    <sheet name="Entrev.4" sheetId="23" r:id="rId5"/>
    <sheet name="Entrev.5" sheetId="24" r:id="rId6"/>
    <sheet name="Entrev.6" sheetId="25" r:id="rId7"/>
    <sheet name="Entrev.7" sheetId="26" r:id="rId8"/>
    <sheet name="Entrev.8" sheetId="27" r:id="rId9"/>
    <sheet name="Entrev.9" sheetId="28" r:id="rId10"/>
    <sheet name="Entrev.10" sheetId="29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Entrev.1!$A$12</definedName>
    <definedName name="_ftnref1" localSheetId="10">Entrev.10!$A$12</definedName>
    <definedName name="_ftnref1" localSheetId="2">Entrev.2!$A$12</definedName>
    <definedName name="_ftnref1" localSheetId="3">Entrev.3!$A$12</definedName>
    <definedName name="_ftnref1" localSheetId="4">Entrev.4!$A$12</definedName>
    <definedName name="_ftnref1" localSheetId="5">Entrev.5!$A$12</definedName>
    <definedName name="_ftnref1" localSheetId="6">Entrev.6!$A$12</definedName>
    <definedName name="_ftnref1" localSheetId="7">Entrev.7!$A$12</definedName>
    <definedName name="_ftnref1" localSheetId="8">Entrev.8!$A$12</definedName>
    <definedName name="_ftnref1" localSheetId="9">Entrev.9!$A$12</definedName>
    <definedName name="_ftnref2" localSheetId="1">Entrev.1!$A$15</definedName>
    <definedName name="_ftnref2" localSheetId="10">Entrev.10!$A$15</definedName>
    <definedName name="_ftnref2" localSheetId="2">Entrev.2!$A$15</definedName>
    <definedName name="_ftnref2" localSheetId="3">Entrev.3!$A$15</definedName>
    <definedName name="_ftnref2" localSheetId="4">Entrev.4!$A$15</definedName>
    <definedName name="_ftnref2" localSheetId="5">Entrev.5!$A$15</definedName>
    <definedName name="_ftnref2" localSheetId="6">Entrev.6!$A$15</definedName>
    <definedName name="_ftnref2" localSheetId="7">Entrev.7!$A$15</definedName>
    <definedName name="_ftnref2" localSheetId="8">Entrev.8!$A$15</definedName>
    <definedName name="_ftnref2" localSheetId="9">Entrev.9!$A$15</definedName>
    <definedName name="_ftnref3" localSheetId="1">Entrev.1!$A$16</definedName>
    <definedName name="_ftnref3" localSheetId="10">Entrev.10!$A$16</definedName>
    <definedName name="_ftnref3" localSheetId="2">Entrev.2!$A$16</definedName>
    <definedName name="_ftnref3" localSheetId="3">Entrev.3!$A$16</definedName>
    <definedName name="_ftnref3" localSheetId="4">Entrev.4!$A$16</definedName>
    <definedName name="_ftnref3" localSheetId="5">Entrev.5!$A$16</definedName>
    <definedName name="_ftnref3" localSheetId="6">Entrev.6!$A$16</definedName>
    <definedName name="_ftnref3" localSheetId="7">Entrev.7!$A$16</definedName>
    <definedName name="_ftnref3" localSheetId="8">Entrev.8!$A$16</definedName>
    <definedName name="_ftnref3" localSheetId="9">Entrev.9!$A$16</definedName>
    <definedName name="_ftnref4" localSheetId="1">Entrev.1!$A$17</definedName>
    <definedName name="_ftnref4" localSheetId="10">Entrev.10!$A$17</definedName>
    <definedName name="_ftnref4" localSheetId="2">Entrev.2!$A$17</definedName>
    <definedName name="_ftnref4" localSheetId="3">Entrev.3!$A$17</definedName>
    <definedName name="_ftnref4" localSheetId="4">Entrev.4!$A$17</definedName>
    <definedName name="_ftnref4" localSheetId="5">Entrev.5!$A$17</definedName>
    <definedName name="_ftnref4" localSheetId="6">Entrev.6!$A$17</definedName>
    <definedName name="_ftnref4" localSheetId="7">Entrev.7!$A$17</definedName>
    <definedName name="_ftnref4" localSheetId="8">Entrev.8!$A$17</definedName>
    <definedName name="_ftnref4" localSheetId="9">Entrev.9!$A$17</definedName>
    <definedName name="_xlnm.Print_Area" localSheetId="0">ACTA!$A$1:$K$57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JQ10" i="5"/>
  <c r="JP10" i="5"/>
  <c r="JO10" i="5"/>
  <c r="JN10" i="5"/>
  <c r="JM10" i="5"/>
  <c r="JL10" i="5"/>
  <c r="JK10" i="5"/>
  <c r="JJ10" i="5"/>
  <c r="JI10" i="5"/>
  <c r="JH10" i="5"/>
  <c r="JG10" i="5"/>
  <c r="JF10" i="5"/>
  <c r="JE10" i="5"/>
  <c r="JD10" i="5"/>
  <c r="JC10" i="5"/>
  <c r="JB10" i="5"/>
  <c r="JA10" i="5"/>
  <c r="IZ10" i="5"/>
  <c r="IM10" i="5"/>
  <c r="IL10" i="5"/>
  <c r="IK10" i="5"/>
  <c r="IJ10" i="5"/>
  <c r="II10" i="5"/>
  <c r="IH10" i="5"/>
  <c r="IG10" i="5"/>
  <c r="IF10" i="5"/>
  <c r="IE10" i="5"/>
  <c r="ID10" i="5"/>
  <c r="IC10" i="5"/>
  <c r="IB10" i="5"/>
  <c r="HQ10" i="5"/>
  <c r="HP10" i="5"/>
  <c r="HO10" i="5"/>
  <c r="HN10" i="5"/>
  <c r="HM10" i="5"/>
  <c r="HL10" i="5"/>
  <c r="HK10" i="5"/>
  <c r="HJ10" i="5"/>
  <c r="HI10" i="5"/>
  <c r="HH10" i="5"/>
  <c r="HG10" i="5"/>
  <c r="HF10" i="5"/>
  <c r="GU10" i="5"/>
  <c r="GT10" i="5"/>
  <c r="GS10" i="5"/>
  <c r="GR10" i="5"/>
  <c r="GQ10" i="5"/>
  <c r="GP10" i="5"/>
  <c r="GO10" i="5"/>
  <c r="GN10" i="5"/>
  <c r="GM10" i="5"/>
  <c r="GL10" i="5"/>
  <c r="GK10" i="5"/>
  <c r="GJ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J45" i="1"/>
  <c r="J42" i="1"/>
  <c r="J39" i="1"/>
  <c r="J36" i="1"/>
  <c r="J33" i="1"/>
  <c r="J30" i="1"/>
  <c r="J27" i="1"/>
  <c r="J24" i="1"/>
  <c r="J21" i="1"/>
  <c r="H45" i="1"/>
  <c r="H42" i="1"/>
  <c r="H39" i="1"/>
  <c r="H36" i="1"/>
  <c r="H33" i="1"/>
  <c r="H30" i="1"/>
  <c r="H27" i="1"/>
  <c r="H24" i="1"/>
  <c r="H21" i="1"/>
  <c r="G21" i="1"/>
  <c r="G24" i="1"/>
  <c r="G27" i="1"/>
  <c r="G30" i="1"/>
  <c r="G33" i="1"/>
  <c r="G36" i="1"/>
  <c r="G39" i="1"/>
  <c r="G42" i="1"/>
  <c r="G45" i="1"/>
  <c r="F45" i="1"/>
  <c r="F42" i="1"/>
  <c r="F39" i="1"/>
  <c r="F36" i="1"/>
  <c r="F33" i="1"/>
  <c r="F30" i="1"/>
  <c r="F27" i="1"/>
  <c r="F24" i="1"/>
  <c r="F21" i="1"/>
  <c r="E21" i="1"/>
  <c r="E24" i="1"/>
  <c r="E27" i="1"/>
  <c r="E30" i="1"/>
  <c r="E33" i="1"/>
  <c r="E36" i="1"/>
  <c r="E39" i="1"/>
  <c r="E42" i="1"/>
  <c r="E45" i="1"/>
  <c r="D45" i="1"/>
  <c r="D42" i="1"/>
  <c r="D39" i="1"/>
  <c r="D36" i="1"/>
  <c r="D33" i="1"/>
  <c r="D30" i="1"/>
  <c r="D27" i="1"/>
  <c r="D24" i="1"/>
  <c r="D21" i="1"/>
  <c r="C21" i="1"/>
  <c r="C24" i="1"/>
  <c r="C27" i="1"/>
  <c r="C30" i="1"/>
  <c r="C33" i="1"/>
  <c r="C36" i="1"/>
  <c r="C39" i="1"/>
  <c r="C42" i="1"/>
  <c r="C45" i="1"/>
  <c r="B45" i="1"/>
  <c r="B42" i="1"/>
  <c r="B39" i="1"/>
  <c r="B36" i="1"/>
  <c r="B33" i="1"/>
  <c r="B30" i="1"/>
  <c r="B27" i="1"/>
  <c r="B24" i="1"/>
  <c r="H101" i="29"/>
  <c r="H92" i="29"/>
  <c r="H83" i="29"/>
  <c r="H77" i="29"/>
  <c r="H73" i="29"/>
  <c r="H54" i="29"/>
  <c r="H43" i="29"/>
  <c r="H21" i="29"/>
  <c r="H10" i="29"/>
  <c r="H101" i="28"/>
  <c r="I45" i="1" s="1"/>
  <c r="H92" i="28"/>
  <c r="I42" i="1" s="1"/>
  <c r="H83" i="28"/>
  <c r="I39" i="1" s="1"/>
  <c r="H77" i="28"/>
  <c r="I36" i="1" s="1"/>
  <c r="H73" i="28"/>
  <c r="I33" i="1" s="1"/>
  <c r="H54" i="28"/>
  <c r="I30" i="1" s="1"/>
  <c r="H43" i="28"/>
  <c r="I27" i="1" s="1"/>
  <c r="H21" i="28"/>
  <c r="I24" i="1" s="1"/>
  <c r="H10" i="28"/>
  <c r="I21" i="1" s="1"/>
  <c r="H101" i="27"/>
  <c r="H92" i="27"/>
  <c r="H83" i="27"/>
  <c r="H77" i="27"/>
  <c r="H73" i="27"/>
  <c r="H54" i="27"/>
  <c r="H43" i="27"/>
  <c r="H21" i="27"/>
  <c r="H10" i="27"/>
  <c r="H101" i="26"/>
  <c r="H92" i="26"/>
  <c r="H83" i="26"/>
  <c r="H77" i="26"/>
  <c r="H73" i="26"/>
  <c r="H54" i="26"/>
  <c r="H43" i="26"/>
  <c r="H21" i="26"/>
  <c r="H10" i="26"/>
  <c r="H101" i="25"/>
  <c r="H92" i="25"/>
  <c r="H83" i="25"/>
  <c r="H77" i="25"/>
  <c r="H73" i="25"/>
  <c r="H54" i="25"/>
  <c r="H43" i="25"/>
  <c r="H21" i="25"/>
  <c r="H10" i="25"/>
  <c r="H101" i="24"/>
  <c r="H92" i="24"/>
  <c r="H83" i="24"/>
  <c r="H77" i="24"/>
  <c r="H73" i="24"/>
  <c r="H54" i="24"/>
  <c r="H43" i="24"/>
  <c r="H21" i="24"/>
  <c r="H10" i="24"/>
  <c r="H101" i="23"/>
  <c r="H92" i="23"/>
  <c r="H83" i="23"/>
  <c r="H77" i="23"/>
  <c r="H73" i="23"/>
  <c r="H54" i="23"/>
  <c r="H43" i="23"/>
  <c r="H21" i="23"/>
  <c r="H10" i="23"/>
  <c r="H101" i="22"/>
  <c r="H92" i="22"/>
  <c r="H83" i="22"/>
  <c r="H77" i="22"/>
  <c r="H73" i="22"/>
  <c r="H54" i="22"/>
  <c r="H43" i="22"/>
  <c r="H21" i="22"/>
  <c r="H10" i="22"/>
  <c r="H101" i="21"/>
  <c r="H92" i="21"/>
  <c r="H83" i="21"/>
  <c r="H77" i="21"/>
  <c r="H73" i="21"/>
  <c r="H54" i="21"/>
  <c r="H43" i="21"/>
  <c r="H21" i="21"/>
  <c r="H10" i="21"/>
  <c r="B21" i="1" s="1"/>
  <c r="H77" i="11"/>
  <c r="H54" i="11"/>
  <c r="H43" i="11"/>
  <c r="H21" i="11"/>
  <c r="AW10" i="5" l="1"/>
  <c r="AV10" i="5"/>
  <c r="AU10" i="5"/>
  <c r="AT10" i="5"/>
  <c r="AS10" i="5"/>
  <c r="AR10" i="5"/>
  <c r="AQ10" i="5"/>
  <c r="AP10" i="5"/>
  <c r="AO10" i="5"/>
  <c r="AN10" i="5"/>
  <c r="AM10" i="5"/>
  <c r="AL10" i="5"/>
  <c r="JR10" i="5"/>
  <c r="JS10" i="5"/>
  <c r="JT10" i="5"/>
  <c r="JU10" i="5"/>
  <c r="JV10" i="5"/>
  <c r="JW10" i="5"/>
  <c r="JX10" i="5"/>
  <c r="JY10" i="5"/>
  <c r="JZ10" i="5"/>
  <c r="KA10" i="5"/>
  <c r="KB10" i="5"/>
  <c r="KC10" i="5"/>
  <c r="KD10" i="5"/>
  <c r="KE10" i="5"/>
  <c r="KF10" i="5"/>
  <c r="KG10" i="5"/>
  <c r="IY10" i="5"/>
  <c r="IX10" i="5"/>
  <c r="H101" i="11" l="1"/>
  <c r="H92" i="11"/>
  <c r="H83" i="11"/>
  <c r="H73" i="11"/>
  <c r="H10" i="11"/>
  <c r="A33" i="1" l="1"/>
  <c r="BB10" i="5" s="1"/>
  <c r="HV10" i="5"/>
  <c r="EL10" i="5"/>
  <c r="GZ10" i="5"/>
  <c r="DP10" i="5"/>
  <c r="GD10" i="5"/>
  <c r="CT10" i="5"/>
  <c r="IR10" i="5"/>
  <c r="FH10" i="5"/>
  <c r="BX10" i="5"/>
  <c r="A30" i="1"/>
  <c r="BA10" i="5" s="1"/>
  <c r="IQ10" i="5"/>
  <c r="FG10" i="5"/>
  <c r="BW10" i="5"/>
  <c r="HU10" i="5"/>
  <c r="EK10" i="5"/>
  <c r="GY10" i="5"/>
  <c r="DO10" i="5"/>
  <c r="GC10" i="5"/>
  <c r="CS10" i="5"/>
  <c r="A42" i="1"/>
  <c r="BF10" i="5" s="1"/>
  <c r="HZ10" i="5"/>
  <c r="EP10" i="5"/>
  <c r="HD10" i="5"/>
  <c r="DT10" i="5"/>
  <c r="GH10" i="5"/>
  <c r="CX10" i="5"/>
  <c r="IV10" i="5"/>
  <c r="FL10" i="5"/>
  <c r="CB10" i="5"/>
  <c r="A36" i="1"/>
  <c r="BD10" i="5" s="1"/>
  <c r="HB10" i="5"/>
  <c r="GF10" i="5"/>
  <c r="CV10" i="5"/>
  <c r="IT10" i="5"/>
  <c r="FJ10" i="5"/>
  <c r="BZ10" i="5"/>
  <c r="HX10" i="5"/>
  <c r="EN10" i="5"/>
  <c r="DR10" i="5"/>
  <c r="A39" i="1"/>
  <c r="BE10" i="5" s="1"/>
  <c r="IU10" i="5"/>
  <c r="FK10" i="5"/>
  <c r="CA10" i="5"/>
  <c r="HY10" i="5"/>
  <c r="EO10" i="5"/>
  <c r="HC10" i="5"/>
  <c r="DS10" i="5"/>
  <c r="GG10" i="5"/>
  <c r="CW10" i="5"/>
  <c r="A21" i="1"/>
  <c r="AX10" i="5" s="1"/>
  <c r="HR10" i="5"/>
  <c r="EH10" i="5"/>
  <c r="GV10" i="5"/>
  <c r="DL10" i="5"/>
  <c r="FZ10" i="5"/>
  <c r="CP10" i="5"/>
  <c r="IN10" i="5"/>
  <c r="FD10" i="5"/>
  <c r="BT10" i="5"/>
  <c r="A27" i="1"/>
  <c r="AZ10" i="5" s="1"/>
  <c r="GB10" i="5"/>
  <c r="CR10" i="5"/>
  <c r="IP10" i="5"/>
  <c r="FF10" i="5"/>
  <c r="BV10" i="5"/>
  <c r="HT10" i="5"/>
  <c r="EJ10" i="5"/>
  <c r="GX10" i="5"/>
  <c r="DN10" i="5"/>
  <c r="A24" i="1"/>
  <c r="AY10" i="5" s="1"/>
  <c r="GW10" i="5"/>
  <c r="DM10" i="5"/>
  <c r="GA10" i="5"/>
  <c r="CQ10" i="5"/>
  <c r="IO10" i="5"/>
  <c r="FE10" i="5"/>
  <c r="BU10" i="5"/>
  <c r="HS10" i="5"/>
  <c r="EI10" i="5"/>
  <c r="A45" i="1"/>
  <c r="BG10" i="5" s="1"/>
  <c r="HE10" i="5"/>
  <c r="DU10" i="5"/>
  <c r="GI10" i="5"/>
  <c r="CY10" i="5"/>
  <c r="IW10" i="5"/>
  <c r="FM10" i="5"/>
  <c r="CC10" i="5"/>
  <c r="IA10" i="5"/>
  <c r="EQ10" i="5"/>
  <c r="K43" i="1" l="1"/>
  <c r="AK10" i="5" s="1"/>
  <c r="K25" i="1"/>
  <c r="AD10" i="5" s="1"/>
  <c r="K37" i="1"/>
  <c r="AI10" i="5" s="1"/>
  <c r="K40" i="1"/>
  <c r="AJ10" i="5" s="1"/>
  <c r="K31" i="1"/>
  <c r="AF10" i="5" s="1"/>
  <c r="K22" i="1"/>
  <c r="AC10" i="5" s="1"/>
  <c r="K19" i="1"/>
  <c r="K34" i="1"/>
  <c r="AH10" i="5" s="1"/>
  <c r="K28" i="1"/>
  <c r="AE10" i="5" s="1"/>
  <c r="C10" i="5"/>
  <c r="B10" i="5"/>
  <c r="AA10" i="5"/>
  <c r="Z10" i="5"/>
  <c r="I1" i="1" l="1"/>
  <c r="KH10" i="5" s="1"/>
  <c r="AB10" i="5"/>
  <c r="V10" i="5"/>
  <c r="U10" i="5"/>
  <c r="S10" i="5"/>
  <c r="R10" i="5"/>
  <c r="P10" i="5"/>
  <c r="O10" i="5"/>
  <c r="A10" i="5" l="1"/>
  <c r="KI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<sst xmlns="http://schemas.openxmlformats.org/spreadsheetml/2006/main" count="1871" uniqueCount="244">
  <si>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</si>
  <si>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</si>
  <si>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</si>
  <si>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</si>
  <si>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</si>
  <si>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</si>
  <si>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</si>
  <si>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</si>
  <si>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</si>
  <si>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</si>
  <si>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</si>
  <si>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</si>
  <si>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</si>
  <si>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</si>
  <si>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</si>
  <si>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</si>
  <si>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</si>
  <si>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</si>
  <si>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</si>
  <si>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</si>
  <si>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</si>
  <si>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</si>
  <si>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</si>
  <si>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</si>
  <si>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</si>
  <si>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</si>
  <si>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</si>
  <si>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</si>
  <si>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</si>
  <si>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</si>
  <si>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</si>
  <si>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</si>
  <si>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</si>
  <si>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</si>
  <si>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</si>
  <si>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</si>
  <si>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</si>
  <si>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</si>
  <si>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</si>
  <si>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</si>
  <si>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</si>
  <si>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</si>
  <si>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</si>
  <si>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</si>
  <si>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</si>
  <si>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</si>
  <si>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</si>
  <si>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</si>
  <si>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</si>
  <si>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</si>
  <si>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</si>
  <si>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</si>
  <si>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</si>
  <si>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</si>
  <si>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</si>
  <si>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</si>
  <si>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</si>
  <si>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</si>
  <si>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</si>
  <si>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</si>
  <si>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</si>
  <si>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</si>
  <si>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</si>
  <si>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</si>
  <si>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</si>
  <si>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</si>
  <si>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</si>
  <si>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</si>
  <si>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</si>
  <si>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</si>
  <si>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</si>
  <si>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</si>
  <si>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</si>
  <si>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</si>
  <si>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</si>
  <si>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</si>
  <si>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Un colchón o colchoneta sin resortes, espumas o algodón por fuera, en adecuadas condiciones para uso y descanso. </t>
  </si>
  <si>
    <t xml:space="preserve">Un protector de colchón. Puede ser en material antifluido o caucho, debe estar en buenas condiciones, sin rotos ni descosido. </t>
  </si>
  <si>
    <t xml:space="preserve">Dos cubre lechos, sin rotos, ni descosidos, ni manchas. </t>
  </si>
  <si>
    <t xml:space="preserve">Una cómoda o armario sin óxido, sin grietas o rota. </t>
  </si>
  <si>
    <r>
      <t>Ventiladores</t>
    </r>
    <r>
      <rPr>
        <sz val="9"/>
        <color rgb="FF000000"/>
        <rFont val="Arial"/>
        <family val="2"/>
      </rPr>
      <t xml:space="preserve">: El número depende del clima y de las características de los espacios. </t>
    </r>
  </si>
  <si>
    <t xml:space="preserve">Una cama con juego de tablas completo, con colchón o colchoneta. </t>
  </si>
  <si>
    <t xml:space="preserve">Una almohada en buen estado sin rotos, no descosida y sin manchas. </t>
  </si>
  <si>
    <t xml:space="preserve">Dos juegos de cama (funda, sábana y sobre sábana) en buen estado, sin rotos, ni descosidos, ni manchas. </t>
  </si>
  <si>
    <t xml:space="preserve">II. DOTACIÓN PERSONAL - ELEMENTOS </t>
  </si>
  <si>
    <t>Calzoncillos</t>
  </si>
  <si>
    <t>Panties</t>
  </si>
  <si>
    <t>Brasieres o formadores</t>
  </si>
  <si>
    <t>Pantalón</t>
  </si>
  <si>
    <t>Falda, vestido, short</t>
  </si>
  <si>
    <t>Pijama</t>
  </si>
  <si>
    <t>Pantaloneta (Short bicicletero)</t>
  </si>
  <si>
    <t>Pantalón de sudadera</t>
  </si>
  <si>
    <t>Medias</t>
  </si>
  <si>
    <t>Saco - Chaqueta</t>
  </si>
  <si>
    <t>Zapatos de diario</t>
  </si>
  <si>
    <t>Chancletas</t>
  </si>
  <si>
    <t>EDADES</t>
  </si>
  <si>
    <t>12 - 18</t>
  </si>
  <si>
    <t>SD</t>
  </si>
  <si>
    <t>CD</t>
  </si>
  <si>
    <t>Elementos de dotación personal</t>
  </si>
  <si>
    <t>Vestido de baño (Opcional)</t>
  </si>
  <si>
    <t>Toalla</t>
  </si>
  <si>
    <t>Es nueva</t>
  </si>
  <si>
    <t>Es de tu talla</t>
  </si>
  <si>
    <t>Está en buen estado (no tiene rotos, no está descosida, deteriorada, descolorida, o con remiendos)</t>
  </si>
  <si>
    <t>IV. DOTACIÓN DE ASEO E HIGIENE</t>
  </si>
  <si>
    <t xml:space="preserve">Crema de manos y cuerpo </t>
  </si>
  <si>
    <t>Bloqueador solar</t>
  </si>
  <si>
    <t>Champú</t>
  </si>
  <si>
    <t>Crema dental</t>
  </si>
  <si>
    <t>Papel higiénico</t>
  </si>
  <si>
    <t>Talco para pies</t>
  </si>
  <si>
    <t>Jabón líquido para cuerpo</t>
  </si>
  <si>
    <t>Jabón líquido para manos</t>
  </si>
  <si>
    <t>Solicite a la persona responsable si el operador lleva un control de la entrega y uso adecuado, que permita que las niñas, los niños y los adolescentes cuenten diariamente con ellos.</t>
  </si>
  <si>
    <t>Cepillo de dientes</t>
  </si>
  <si>
    <t>Cepillo o peinilla para el cabello</t>
  </si>
  <si>
    <t xml:space="preserve">Desodorante (para mayores de 12 años) </t>
  </si>
  <si>
    <t>Máquina de afeitar (para mayores de 12 años)</t>
  </si>
  <si>
    <t>Toallas higiénicas (según necesidad)</t>
  </si>
  <si>
    <t>De acuerdo con los requerimientos y necesidades de cada niña, niño y adolescente</t>
  </si>
  <si>
    <t>Pregunte al niño, niña o adolescente:</t>
  </si>
  <si>
    <t xml:space="preserve">V. DOTACIÓN ESCOLAR Y MATERIAL PEDAGÓGICO </t>
  </si>
  <si>
    <t>VI. DOTACIÓN DE ELEMENTOS LÚDICO DEPORTIVOS</t>
  </si>
  <si>
    <t>Te tratan sin violencia y sientes que estás seguro y protegido.</t>
  </si>
  <si>
    <t>El código ético está publicado en un lugar visible.</t>
  </si>
  <si>
    <t>¿Te han socializado el código ético?</t>
  </si>
  <si>
    <t>Se cumple el código ético</t>
  </si>
  <si>
    <t xml:space="preserve">Se cumplen las normas de seguridad y prevención de desastres </t>
  </si>
  <si>
    <t>Te protegen de cualquier riesgo para tu salud e integridad.</t>
  </si>
  <si>
    <t xml:space="preserve">Te han informado que puedes denunciar las faltas al código ético </t>
  </si>
  <si>
    <t>Sabes cuáles son las personas a las que puedes dirigirte para denunciar una falta al código ético</t>
  </si>
  <si>
    <t>Indague con el coordinador de la modalidad o profesional responsable:</t>
  </si>
  <si>
    <t>Se socializa e implementa la Guía de orientaciones para la prevención y manejo de situaciones de riesgo de los niños, niñas y adolescentes. (Existen soportes relacionados con la implementación de las actividades).</t>
  </si>
  <si>
    <t>Se cuenta con soportes de inducción o reinducción al talento humano con atención directa a los niños, niñas y adolescentes, sobre la implementación de la Guía (planillas o registros de asistencia).</t>
  </si>
  <si>
    <t>Cuando se han presentado eventos, cuenta con soportes e informes relacionados con la implementación de las actividades correspondientes a las situaciones de riesgo y con los tiempos establecidos en el formato para el reporte de casos de niños, niñas y adolescentes lesionados, violencia sexual, conducta suicida, fallecidos y riñas.</t>
  </si>
  <si>
    <t>Cuenta con un plan de acción que reduzca la probabilidad de ocurrencia de situaciones de riesgos.</t>
  </si>
  <si>
    <t>Cuenta con un plan de acción para los eventos que se han presentado.</t>
  </si>
  <si>
    <t xml:space="preserve">Existe evidencia de la remisión del plan de acción al supervisor del contrato, máximo a los cinco (5) días calendario posteriores al evento. </t>
  </si>
  <si>
    <t>OBSERVACIONES GENERALES DEL NIÑO, NIÑA O ADOLESCENTE
Registre las observaciones, sugerencias o peticiones que tenga el niño, niña o adolescente, durante la aplicación de la entrevista.</t>
  </si>
  <si>
    <t>OBSERVACIONES GENERALES DEL PROFESIONAL
Registre las observaciones que tenga durante la aplicación de la entrevista.</t>
  </si>
  <si>
    <t xml:space="preserve">Dos cobijas en buen estado sin rotos, ni descosidos, ni manchas. 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</si>
  <si>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</si>
  <si>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</si>
  <si>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</si>
  <si>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</si>
  <si>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</si>
  <si>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</si>
  <si>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</si>
  <si>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</si>
  <si>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</si>
  <si>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</si>
  <si>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</si>
  <si>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</si>
  <si>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</si>
  <si>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</si>
  <si>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</si>
  <si>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</si>
  <si>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</si>
  <si>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</si>
  <si>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</si>
  <si>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</si>
  <si>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</si>
  <si>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</si>
  <si>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</si>
  <si>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</si>
  <si>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</si>
  <si>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</si>
  <si>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</si>
  <si>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</si>
  <si>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</si>
  <si>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</si>
  <si>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</si>
  <si>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</si>
  <si>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</si>
  <si>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</si>
  <si>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</si>
  <si>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</si>
  <si>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</si>
  <si>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</si>
  <si>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</si>
  <si>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</si>
  <si>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</si>
  <si>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</si>
  <si>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</si>
  <si>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</si>
  <si>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</si>
  <si>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</si>
  <si>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</si>
  <si>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</si>
  <si>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</si>
  <si>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</si>
  <si>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</si>
  <si>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</si>
  <si>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</si>
  <si>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</si>
  <si>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</si>
  <si>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</si>
  <si>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</si>
  <si>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</si>
  <si>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</si>
  <si>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</si>
  <si>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</si>
  <si>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</si>
  <si>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</si>
  <si>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</si>
  <si>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PROCESO
PROTECCIÓN
ENTREVISTA
CASA UNIVERSITARIA SRD</t>
  </si>
  <si>
    <t>VI. ACTIVIDADES CULTURALES, RECREATIVAS Y DEPORTIVAS</t>
  </si>
  <si>
    <t>VII. GUÍA DE ORIENTACIONES PARA LA PREVENCIÓN Y MANEJO DE SITUACIONES DE RIESGO DE LAS NIÑAS, NIÑOS Y ADOLESCENTES, EN LAS MODALIDADES Y SERVICIO DE RESTABLECIMIENTO DE DERECHOS – Niños, niñas o adolescentes</t>
  </si>
  <si>
    <t>VIII. CÓDIGO ÉTICO</t>
  </si>
  <si>
    <t>IX. GUÍA DE ORIENTACIONES PARA LA PREVENCIÓN Y MANEJO DE SITUACIONES DE RIESGO DE LAS NIÑAS, NIÑOS Y ADOLESCENTES, EN LAS MODALIDADES Y SERVICIO DE RESTABLECIMIENTO DE DERECHOS - Operador</t>
  </si>
  <si>
    <t xml:space="preserve">Pregunte al adolescente o joven si cuenta con la dotación básica y luego pídale que lo lleve a su dormitorio para verificar el número de elementos y las condiciones de la dotación básica.  </t>
  </si>
  <si>
    <t xml:space="preserve">Solicite al coordinador o persona responsable del vestuario, que le indique dónde se encuentra la dotación personal de cada adolescente o joven, de acuerdo con su edad. Pídale al usuario que lo acompañe y le permita verificar que cuente con los elementos siguientes: </t>
  </si>
  <si>
    <t>12 - 18 años o mas</t>
  </si>
  <si>
    <t>Pregunte al adolescente o joven, sobre el vestuario que ha recibido:</t>
  </si>
  <si>
    <t>Te entregaron  la dotación la primera semana de ingreso.</t>
  </si>
  <si>
    <t>Participaste en su elección</t>
  </si>
  <si>
    <t>La dotación es solo para tu uso personal</t>
  </si>
  <si>
    <t>Una vez lo has usado no puede ser entregado a otro usuario del servicio</t>
  </si>
  <si>
    <t>Los materiales de la ropa son adecuados para el clima</t>
  </si>
  <si>
    <t>Si se te daña una prenda de vestir, te queda pequeña o se pierde, ¿te dan otra nueva?</t>
  </si>
  <si>
    <t>Cepillo y betún para zapatos</t>
  </si>
  <si>
    <t>Seda dental</t>
  </si>
  <si>
    <t>Pregunte al usuario si cuenta con los elementos siguientes:</t>
  </si>
  <si>
    <t>Dispones de los elementos de uso personal, siguientes:</t>
  </si>
  <si>
    <t>Pregunte al joven o adolescente:</t>
  </si>
  <si>
    <t>Cuentas con los insumos para educación vocacional, ocupacional o educación superior de acuerdo al programa educativo al que te encuentras vinculado.</t>
  </si>
  <si>
    <t>Los insumos para educación vocacional, ocupacional o educación superior se entregaron a más tardar al inicio del programa educativo al que te encuentras vinculado.</t>
  </si>
  <si>
    <t xml:space="preserve">En la modalidad existe un cronograma de actividades culturales, recreativas y deportivas. </t>
  </si>
  <si>
    <t>Participas en actividades artísticas, culturales, deportivas, recreativas o de estimulación, de acuerdo con tus intereses.</t>
  </si>
  <si>
    <t>Se planean y desarrollan actividades artísticas, culturales, deportivas, recreativas de acuerdo con las edades los intereses y disponibilidad de tiempo de los adolescentes y jóvenes.</t>
  </si>
  <si>
    <t>Solicite a la persona responsable las actas, registros fotográficos, videos o listados de asistencia, de las actividades culturales, recreativas y deportivas y de las salidas.</t>
  </si>
  <si>
    <t>Pregunte al adolescente o joven si en la modalidad:</t>
  </si>
  <si>
    <t>Los profesionales, formadores y personal de servicios generales de esta modalidad te tratan bien, con respeto y confianza y te hacen sentir bien.</t>
  </si>
  <si>
    <t>En esta modalidad los profesionales, formadores y personal de servicios generales evitan situaciones de violencia, discriminación, o cualquier acción u omisión que atente contra tus derechos.</t>
  </si>
  <si>
    <t>Los profesionales, formadores y personal de servicios generales de esta modalidad evitan comportamientos o expresiones de rechazo, indiferencia u otros tratos que afecten tu salud mental o física.</t>
  </si>
  <si>
    <t>En esta modalidad se garantiza tu seguridad e integridad y evitan situaciones que pongan en peligro tu salud o tu vida.</t>
  </si>
  <si>
    <t>Te respetan y tu respetas a los demás como lo establece el acuerdo de convivencia y el código ético.</t>
  </si>
  <si>
    <t>Se promueve el trabajo en equipo y se estimula la colaboración y ayuda mutua en todas las actividades de grupo que se desarrollan.</t>
  </si>
  <si>
    <t>VII. GUÍA DE ORIENTACIONES PARA LA PREVENCIÓN Y MANEJO DE SITUACIONES DE RIESGO DE LAS NIÑAS, NIÑOS Y ADOLESCENTES, EN LAS MODALIDADES Y SERVICIO DE RESTABLECIMIENTO DE DERECHOS – Adolescentes y jóvenes</t>
  </si>
  <si>
    <t>Pregunte al adolescente si en la modalidad:</t>
  </si>
  <si>
    <t>F1.A42.G27.P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</si>
</sst>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3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7" fillId="9" borderId="5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1" fillId="14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6" fillId="9" borderId="51" xfId="0" applyFont="1" applyFill="1" applyBorder="1" applyAlignment="1">
      <alignment horizontal="center" vertical="center" wrapText="1"/>
    </xf>
    <xf numFmtId="0" fontId="6" fillId="9" borderId="52" xfId="0" applyFont="1" applyFill="1" applyBorder="1" applyAlignment="1">
      <alignment horizontal="center" vertical="center" wrapText="1"/>
    </xf>
    <xf numFmtId="0" fontId="6" fillId="9" borderId="5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48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0" fillId="6" borderId="54" xfId="0" applyFont="1" applyFill="1" applyBorder="1" applyAlignment="1">
      <alignment horizontal="center" vertical="center"/>
    </xf>
    <xf numFmtId="0" fontId="10" fillId="6" borderId="5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2" fontId="2" fillId="0" borderId="32" xfId="1" applyFont="1" applyBorder="1" applyAlignment="1">
      <alignment horizontal="center" vertical="center"/>
    </xf>
    <xf numFmtId="42" fontId="2" fillId="0" borderId="33" xfId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6" xfId="0" applyNumberFormat="1" applyFont="1" applyBorder="1" applyAlignment="1">
      <alignment horizontal="center" vertical="center"/>
    </xf>
    <xf numFmtId="10" fontId="9" fillId="0" borderId="47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center" wrapText="1"/>
    </xf>
    <xf numFmtId="0" fontId="0" fillId="3" borderId="25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0" fillId="3" borderId="34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8" borderId="40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63" xfId="0" applyFont="1" applyFill="1" applyBorder="1" applyAlignment="1">
      <alignment horizontal="center" vertical="center" wrapText="1"/>
    </xf>
    <xf numFmtId="0" fontId="0" fillId="3" borderId="57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44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0" fillId="3" borderId="40" xfId="0" applyFill="1" applyBorder="1" applyAlignment="1">
      <alignment horizontal="left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49" fontId="1" fillId="11" borderId="4" xfId="0" applyNumberFormat="1" applyFont="1" applyFill="1" applyBorder="1" applyAlignment="1">
      <alignment horizontal="center" vertical="center" wrapText="1"/>
    </xf>
    <xf numFmtId="49" fontId="1" fillId="11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3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15" fillId="2" borderId="60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5" fillId="2" borderId="6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0" fontId="1" fillId="11" borderId="2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399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125" t="s">
        <v>191</v>
      </c>
      <c r="B1" s="126"/>
      <c r="C1" s="34"/>
      <c r="D1" s="40" t="s">
        <v>192</v>
      </c>
      <c r="E1" s="33"/>
      <c r="F1" s="32" t="s">
        <v>23</v>
      </c>
      <c r="G1" s="26"/>
      <c r="H1" s="31" t="s">
        <v>205</v>
      </c>
      <c r="I1" s="131" t="str">
        <f>+IF(OR(K19="",K22="",K25="",K28="",K31="",K34="",K37="",K40="",K43=""),"",(1-COUNTIF(K19:K45,"No cumple")/(9-COUNTIF(K19:K45,"No aplica"))))</f>
        <v/>
      </c>
      <c r="J1" s="132"/>
      <c r="K1" s="133"/>
      <c r="N1" s="30"/>
    </row>
    <row r="2" spans="1:14" ht="15" customHeight="1" x14ac:dyDescent="0.2">
      <c r="A2" s="118" t="s">
        <v>1</v>
      </c>
      <c r="B2" s="119"/>
      <c r="C2" s="119"/>
      <c r="D2" s="119"/>
      <c r="E2" s="119"/>
      <c r="F2" s="119"/>
      <c r="G2" s="119"/>
      <c r="H2" s="119"/>
      <c r="I2" s="119"/>
      <c r="J2" s="120"/>
      <c r="K2" s="121"/>
    </row>
    <row r="3" spans="1:14" ht="15" customHeight="1" x14ac:dyDescent="0.2">
      <c r="A3" s="82" t="s">
        <v>2</v>
      </c>
      <c r="B3" s="83"/>
      <c r="C3" s="83" t="s">
        <v>3</v>
      </c>
      <c r="D3" s="83"/>
      <c r="E3" s="83"/>
      <c r="F3" s="83"/>
      <c r="G3" s="83"/>
      <c r="H3" s="83"/>
      <c r="I3" s="83" t="s">
        <v>4</v>
      </c>
      <c r="J3" s="84"/>
      <c r="K3" s="85"/>
    </row>
    <row r="4" spans="1:14" ht="20.100000000000001" customHeight="1" x14ac:dyDescent="0.2">
      <c r="A4" s="127" t="str">
        <f>+IFERROR(VLOOKUP(G1,[2]Directorio!$B$2:$Z$1100,2,FALSE),"")</f>
        <v/>
      </c>
      <c r="B4" s="128"/>
      <c r="C4" s="128" t="str">
        <f>+IFERROR(VLOOKUP(G1,[2]Directorio!$B$2:$Z$1100,3,FALSE),"")</f>
        <v/>
      </c>
      <c r="D4" s="128"/>
      <c r="E4" s="128"/>
      <c r="F4" s="128"/>
      <c r="G4" s="128"/>
      <c r="H4" s="128"/>
      <c r="I4" s="128" t="str">
        <f>+IFERROR(VLOOKUP(G1,[2]Directorio!$B$2:$Z$1100,4,FALSE),"")</f>
        <v/>
      </c>
      <c r="J4" s="129"/>
      <c r="K4" s="130"/>
    </row>
    <row r="5" spans="1:14" ht="15" customHeight="1" x14ac:dyDescent="0.2">
      <c r="A5" s="82" t="s">
        <v>6</v>
      </c>
      <c r="B5" s="83"/>
      <c r="C5" s="83"/>
      <c r="D5" s="83"/>
      <c r="E5" s="83" t="s">
        <v>5</v>
      </c>
      <c r="F5" s="83"/>
      <c r="G5" s="83"/>
      <c r="H5" s="83"/>
      <c r="I5" s="83"/>
      <c r="J5" s="84"/>
      <c r="K5" s="85"/>
    </row>
    <row r="6" spans="1:14" ht="15" customHeight="1" x14ac:dyDescent="0.2">
      <c r="A6" s="95" t="str">
        <f>+IFERROR(VLOOKUP(G1,[2]Directorio!$B$2:$Z$1100,5,FALSE),"")</f>
        <v/>
      </c>
      <c r="B6" s="96"/>
      <c r="C6" s="96"/>
      <c r="D6" s="96"/>
      <c r="E6" s="96" t="str">
        <f>+IFERROR(VLOOKUP(G1,[2]Directorio!$B$2:$Z$1100,6,FALSE),"")</f>
        <v/>
      </c>
      <c r="F6" s="96"/>
      <c r="G6" s="96"/>
      <c r="H6" s="96"/>
      <c r="I6" s="96"/>
      <c r="J6" s="97"/>
      <c r="K6" s="98"/>
    </row>
    <row r="7" spans="1:14" ht="15" customHeight="1" x14ac:dyDescent="0.2">
      <c r="A7" s="82" t="s">
        <v>7</v>
      </c>
      <c r="B7" s="83"/>
      <c r="C7" s="83"/>
      <c r="D7" s="83"/>
      <c r="E7" s="83" t="s">
        <v>8</v>
      </c>
      <c r="F7" s="83"/>
      <c r="G7" s="83"/>
      <c r="H7" s="83" t="s">
        <v>9</v>
      </c>
      <c r="I7" s="83"/>
      <c r="J7" s="84"/>
      <c r="K7" s="85"/>
    </row>
    <row r="8" spans="1:14" ht="15" customHeight="1" x14ac:dyDescent="0.2">
      <c r="A8" s="95" t="str">
        <f>+IFERROR(VLOOKUP(G1,[2]Directorio!$B$2:$Z$1100,7,FALSE),"")</f>
        <v/>
      </c>
      <c r="B8" s="96"/>
      <c r="C8" s="96"/>
      <c r="D8" s="96"/>
      <c r="E8" s="96" t="str">
        <f>+IFERROR(VLOOKUP(G1,[2]Directorio!$B$2:$Z$1100,8,FALSE),"")</f>
        <v/>
      </c>
      <c r="F8" s="96"/>
      <c r="G8" s="96"/>
      <c r="H8" s="96" t="str">
        <f>+IFERROR(VLOOKUP(G1,[2]Directorio!$B$2:$Z$1100,9,FALSE),"")</f>
        <v/>
      </c>
      <c r="I8" s="96"/>
      <c r="J8" s="97"/>
      <c r="K8" s="98"/>
    </row>
    <row r="9" spans="1:14" ht="15" customHeight="1" x14ac:dyDescent="0.2">
      <c r="A9" s="82" t="s">
        <v>10</v>
      </c>
      <c r="B9" s="83"/>
      <c r="C9" s="83"/>
      <c r="D9" s="83" t="s">
        <v>11</v>
      </c>
      <c r="E9" s="83"/>
      <c r="F9" s="83"/>
      <c r="G9" s="83" t="s">
        <v>12</v>
      </c>
      <c r="H9" s="83"/>
      <c r="I9" s="83"/>
      <c r="J9" s="84"/>
      <c r="K9" s="85"/>
    </row>
    <row r="10" spans="1:14" ht="30" customHeight="1" thickBot="1" x14ac:dyDescent="0.25">
      <c r="A10" s="107" t="str">
        <f>+IFERROR(VLOOKUP(G1,[2]Directorio!$B$2:$Z$1100,10,FALSE),"")</f>
        <v/>
      </c>
      <c r="B10" s="108"/>
      <c r="C10" s="108"/>
      <c r="D10" s="108" t="str">
        <f>+IFERROR(VLOOKUP(G1,[2]Directorio!$B$2:$Z$1100,11,FALSE),"")</f>
        <v/>
      </c>
      <c r="E10" s="108"/>
      <c r="F10" s="108"/>
      <c r="G10" s="109" t="str">
        <f>+IFERROR(VLOOKUP(G1,[2]Directorio!$B$2:$Z$1100,12,FALSE),"")</f>
        <v/>
      </c>
      <c r="H10" s="109"/>
      <c r="I10" s="109"/>
      <c r="J10" s="110"/>
      <c r="K10" s="111"/>
    </row>
    <row r="11" spans="1:14" ht="15" customHeight="1" x14ac:dyDescent="0.2">
      <c r="A11" s="118" t="s">
        <v>13</v>
      </c>
      <c r="B11" s="119"/>
      <c r="C11" s="119"/>
      <c r="D11" s="119"/>
      <c r="E11" s="119"/>
      <c r="F11" s="119"/>
      <c r="G11" s="119"/>
      <c r="H11" s="119"/>
      <c r="I11" s="119"/>
      <c r="J11" s="120"/>
      <c r="K11" s="121"/>
    </row>
    <row r="12" spans="1:14" ht="15" customHeight="1" x14ac:dyDescent="0.2">
      <c r="A12" s="28" t="s">
        <v>60</v>
      </c>
      <c r="B12" s="83" t="s">
        <v>14</v>
      </c>
      <c r="C12" s="83"/>
      <c r="D12" s="83"/>
      <c r="E12" s="84" t="s">
        <v>15</v>
      </c>
      <c r="F12" s="100"/>
      <c r="G12" s="84" t="s">
        <v>16</v>
      </c>
      <c r="H12" s="100"/>
      <c r="I12" s="84" t="s">
        <v>61</v>
      </c>
      <c r="J12" s="103"/>
      <c r="K12" s="104"/>
    </row>
    <row r="13" spans="1:14" ht="15" customHeight="1" x14ac:dyDescent="0.2">
      <c r="A13" s="27" t="str">
        <f>+IFERROR(VLOOKUP(G1,[2]Directorio!$B$2:$Z$1100,13,FALSE),"")</f>
        <v/>
      </c>
      <c r="B13" s="96" t="str">
        <f>+IFERROR(VLOOKUP(G1,[2]Directorio!$B$2:$Z$1100,14,FALSE),"")</f>
        <v/>
      </c>
      <c r="C13" s="96"/>
      <c r="D13" s="96"/>
      <c r="E13" s="97" t="str">
        <f>+IFERROR(VLOOKUP(G1,[2]Directorio!$B$2:$Z$1100,15,FALSE),"")</f>
        <v/>
      </c>
      <c r="F13" s="102"/>
      <c r="G13" s="97" t="str">
        <f>+IFERROR(VLOOKUP(G1,[2]Directorio!$B$2:$Z$1100,16,FALSE),"")</f>
        <v/>
      </c>
      <c r="H13" s="102"/>
      <c r="I13" s="97" t="str">
        <f>+IFERROR(VLOOKUP(G1,[2]Directorio!$B$2:$Z$1100,17,FALSE),"")</f>
        <v/>
      </c>
      <c r="J13" s="105"/>
      <c r="K13" s="106"/>
    </row>
    <row r="14" spans="1:14" ht="15" customHeight="1" x14ac:dyDescent="0.2">
      <c r="A14" s="99" t="s">
        <v>17</v>
      </c>
      <c r="B14" s="100"/>
      <c r="C14" s="84" t="s">
        <v>18</v>
      </c>
      <c r="D14" s="100"/>
      <c r="E14" s="122" t="s">
        <v>62</v>
      </c>
      <c r="F14" s="123"/>
      <c r="G14" s="83" t="s">
        <v>19</v>
      </c>
      <c r="H14" s="83"/>
      <c r="I14" s="83" t="s">
        <v>20</v>
      </c>
      <c r="J14" s="84"/>
      <c r="K14" s="85"/>
    </row>
    <row r="15" spans="1:14" ht="15" customHeight="1" x14ac:dyDescent="0.2">
      <c r="A15" s="101" t="str">
        <f>+IFERROR(VLOOKUP(G1,[2]Directorio!$B$2:$Z$1100,18,FALSE),"")</f>
        <v/>
      </c>
      <c r="B15" s="102"/>
      <c r="C15" s="97" t="str">
        <f>+IFERROR(VLOOKUP(G1,[2]Directorio!$B$2:$Z$1100,19,FALSE),"")</f>
        <v/>
      </c>
      <c r="D15" s="102"/>
      <c r="E15" s="87" t="str">
        <f>+IFERROR(VLOOKUP(G1,[2]Directorio!$B$2:$Z$1100,20,FALSE),"")</f>
        <v/>
      </c>
      <c r="F15" s="124"/>
      <c r="G15" s="86" t="str">
        <f>+IFERROR(VLOOKUP(G1,[2]Directorio!$B$2:$Z$1100,21,FALSE),"")</f>
        <v/>
      </c>
      <c r="H15" s="86"/>
      <c r="I15" s="86" t="str">
        <f>+IFERROR(VLOOKUP(G1,[2]Directorio!$B$2:$Z$1100,22,FALSE),"")</f>
        <v/>
      </c>
      <c r="J15" s="87"/>
      <c r="K15" s="88"/>
    </row>
    <row r="16" spans="1:14" ht="15" customHeight="1" x14ac:dyDescent="0.2">
      <c r="A16" s="99" t="s">
        <v>21</v>
      </c>
      <c r="B16" s="100"/>
      <c r="C16" s="84" t="s">
        <v>22</v>
      </c>
      <c r="D16" s="103"/>
      <c r="E16" s="103"/>
      <c r="F16" s="103"/>
      <c r="G16" s="100"/>
      <c r="H16" s="84" t="s">
        <v>63</v>
      </c>
      <c r="I16" s="103"/>
      <c r="J16" s="103"/>
      <c r="K16" s="104"/>
    </row>
    <row r="17" spans="1:11" ht="15" customHeight="1" thickBot="1" x14ac:dyDescent="0.25">
      <c r="A17" s="112" t="str">
        <f>+IFERROR(VLOOKUP(G1,[2]Directorio!$B$2:$Z$1100,23,FALSE),"")</f>
        <v/>
      </c>
      <c r="B17" s="113"/>
      <c r="C17" s="114" t="str">
        <f>+IFERROR(VLOOKUP(G1,[2]Directorio!$B$2:$Z$1100,24,FALSE),"")</f>
        <v/>
      </c>
      <c r="D17" s="115"/>
      <c r="E17" s="115"/>
      <c r="F17" s="115"/>
      <c r="G17" s="116"/>
      <c r="H17" s="114" t="str">
        <f>+IFERROR(VLOOKUP(G1,[2]Directorio!$B$2:$Z$1100,25,FALSE),"")</f>
        <v/>
      </c>
      <c r="I17" s="115"/>
      <c r="J17" s="115"/>
      <c r="K17" s="117"/>
    </row>
    <row r="18" spans="1:11" ht="18" customHeight="1" thickBot="1" x14ac:dyDescent="0.25">
      <c r="A18" s="93" t="s">
        <v>203</v>
      </c>
      <c r="B18" s="94"/>
      <c r="C18" s="94"/>
      <c r="D18" s="94"/>
      <c r="E18" s="94"/>
      <c r="F18" s="94"/>
      <c r="G18" s="94"/>
      <c r="H18" s="94"/>
      <c r="I18" s="94"/>
      <c r="J18" s="94"/>
      <c r="K18" s="60" t="s">
        <v>33</v>
      </c>
    </row>
    <row r="19" spans="1:11" ht="30" customHeight="1" x14ac:dyDescent="0.2">
      <c r="A19" s="75" t="s">
        <v>75</v>
      </c>
      <c r="B19" s="76"/>
      <c r="C19" s="76"/>
      <c r="D19" s="76"/>
      <c r="E19" s="76"/>
      <c r="F19" s="76"/>
      <c r="G19" s="76"/>
      <c r="H19" s="76"/>
      <c r="I19" s="76"/>
      <c r="J19" s="77"/>
      <c r="K19" s="79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5" customHeight="1" x14ac:dyDescent="0.2">
      <c r="A20" s="52" t="s">
        <v>180</v>
      </c>
      <c r="B20" s="53" t="s">
        <v>181</v>
      </c>
      <c r="C20" s="53" t="s">
        <v>182</v>
      </c>
      <c r="D20" s="53" t="s">
        <v>183</v>
      </c>
      <c r="E20" s="53" t="s">
        <v>184</v>
      </c>
      <c r="F20" s="53" t="s">
        <v>185</v>
      </c>
      <c r="G20" s="53" t="s">
        <v>186</v>
      </c>
      <c r="H20" s="53" t="s">
        <v>187</v>
      </c>
      <c r="I20" s="53" t="s">
        <v>188</v>
      </c>
      <c r="J20" s="57" t="s">
        <v>189</v>
      </c>
      <c r="K20" s="80"/>
    </row>
    <row r="21" spans="1:11" ht="20.100000000000001" customHeight="1" thickBot="1" x14ac:dyDescent="0.25">
      <c r="A21" s="55" t="str">
        <f>+IF(Entrev.1!H10="Valide todas las variables","",Entrev.1!H10)</f>
        <v/>
      </c>
      <c r="B21" s="58" t="str">
        <f>+IF(Entrev.2!H10="Valide todas las variables","",Entrev.2!H10)</f>
        <v/>
      </c>
      <c r="C21" s="58" t="str">
        <f>+IF(Entrev.3!H10="Valide todas las variables","",Entrev.3!H10)</f>
        <v/>
      </c>
      <c r="D21" s="58" t="str">
        <f>+IF(Entrev.4!H10="Valide todas las variables","",Entrev.4!H10)</f>
        <v/>
      </c>
      <c r="E21" s="58" t="str">
        <f>+IF(Entrev.5!H10="Valide todas las variables","",Entrev.5!H10)</f>
        <v/>
      </c>
      <c r="F21" s="58" t="str">
        <f>+IF(Entrev.6!H10="Valide todas las variables","",Entrev.6!H10)</f>
        <v/>
      </c>
      <c r="G21" s="58" t="str">
        <f>+IF(Entrev.7!H10="Valide todas las variables","",Entrev.7!H10)</f>
        <v/>
      </c>
      <c r="H21" s="58" t="str">
        <f>+IF(Entrev.8!H10="Valide todas las variables","",Entrev.8!H10)</f>
        <v/>
      </c>
      <c r="I21" s="58" t="str">
        <f>+IF(Entrev.9!H10="Valide todas las variables","",Entrev.9!H10)</f>
        <v/>
      </c>
      <c r="J21" s="59" t="str">
        <f>+IF(Entrev.10!H10="Valide todas las variables","",Entrev.10!H10)</f>
        <v/>
      </c>
      <c r="K21" s="81"/>
    </row>
    <row r="22" spans="1:11" ht="30" customHeight="1" x14ac:dyDescent="0.2">
      <c r="A22" s="73" t="s">
        <v>84</v>
      </c>
      <c r="B22" s="74"/>
      <c r="C22" s="74"/>
      <c r="D22" s="74"/>
      <c r="E22" s="74"/>
      <c r="F22" s="74"/>
      <c r="G22" s="74"/>
      <c r="H22" s="74"/>
      <c r="I22" s="74"/>
      <c r="J22" s="78"/>
      <c r="K22" s="79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52" t="s">
        <v>180</v>
      </c>
      <c r="B23" s="53" t="s">
        <v>181</v>
      </c>
      <c r="C23" s="53" t="s">
        <v>182</v>
      </c>
      <c r="D23" s="53" t="s">
        <v>183</v>
      </c>
      <c r="E23" s="53" t="s">
        <v>184</v>
      </c>
      <c r="F23" s="53" t="s">
        <v>185</v>
      </c>
      <c r="G23" s="53" t="s">
        <v>186</v>
      </c>
      <c r="H23" s="53" t="s">
        <v>187</v>
      </c>
      <c r="I23" s="53" t="s">
        <v>188</v>
      </c>
      <c r="J23" s="54" t="s">
        <v>189</v>
      </c>
      <c r="K23" s="80"/>
    </row>
    <row r="24" spans="1:11" ht="20.100000000000001" customHeight="1" thickBot="1" x14ac:dyDescent="0.25">
      <c r="A24" s="55" t="str">
        <f>+IF(Entrev.1!H21="Valide todas las variables","",Entrev.1!H21)</f>
        <v/>
      </c>
      <c r="B24" s="58" t="str">
        <f>+IF(Entrev.2!H21="Valide todas las variables","",Entrev.2!H21)</f>
        <v/>
      </c>
      <c r="C24" s="58" t="str">
        <f>+IF(Entrev.3!H21="Valide todas las variables","",Entrev.3!H21)</f>
        <v/>
      </c>
      <c r="D24" s="58" t="str">
        <f>+IF(Entrev.4!H21="Valide todas las variables","",Entrev.4!H21)</f>
        <v/>
      </c>
      <c r="E24" s="58" t="str">
        <f>+IF(Entrev.5!H21="Valide todas las variables","",Entrev.5!H21)</f>
        <v/>
      </c>
      <c r="F24" s="58" t="str">
        <f>+IF(Entrev.6!H21="Valide todas las variables","",Entrev.6!H21)</f>
        <v/>
      </c>
      <c r="G24" s="58" t="str">
        <f>+IF(Entrev.7!H21="Valide todas las variables","",Entrev.7!H21)</f>
        <v/>
      </c>
      <c r="H24" s="58" t="str">
        <f>+IF(Entrev.8!H21="Valide todas las variables","",Entrev.8!H21)</f>
        <v/>
      </c>
      <c r="I24" s="58" t="str">
        <f>+IF(Entrev.9!H21="Valide todas las variables","",Entrev.9!H21)</f>
        <v/>
      </c>
      <c r="J24" s="59" t="str">
        <f>+IF(Entrev.10!H21="Valide todas las variables","",Entrev.10!H21)</f>
        <v/>
      </c>
      <c r="K24" s="81"/>
    </row>
    <row r="25" spans="1:11" ht="30" customHeight="1" x14ac:dyDescent="0.2">
      <c r="A25" s="73" t="s">
        <v>171</v>
      </c>
      <c r="B25" s="74"/>
      <c r="C25" s="74"/>
      <c r="D25" s="74"/>
      <c r="E25" s="74"/>
      <c r="F25" s="74"/>
      <c r="G25" s="74"/>
      <c r="H25" s="74"/>
      <c r="I25" s="74"/>
      <c r="J25" s="74"/>
      <c r="K25" s="79" t="str">
        <f>+IF(AND(A27="",B27="",C27="",D27="",E27="",F27="",G27="",H27="",I27="",J27=""),"",IF(OR(A27="No cumple",B27="No cumple",C27="No cumple",D27="No cumple",E27="No cumple",F27="No cumple",G27="No cumple",H27="No cumple",I27="No cumple",J27="No cumple"),"No cumple",IF(OR(A27="Cumple",B27="Cumple",C27="Cumple",D27="Cumple",E27="Cumple",F27="Cumple",G27="Cumple",H27="Cumple",I27="Cumple",J27="Cumple"),"Cumple","No aplica")))</f>
        <v/>
      </c>
    </row>
    <row r="26" spans="1:11" ht="12.75" customHeight="1" x14ac:dyDescent="0.2">
      <c r="A26" s="52" t="s">
        <v>180</v>
      </c>
      <c r="B26" s="53" t="s">
        <v>181</v>
      </c>
      <c r="C26" s="53" t="s">
        <v>182</v>
      </c>
      <c r="D26" s="53" t="s">
        <v>183</v>
      </c>
      <c r="E26" s="53" t="s">
        <v>184</v>
      </c>
      <c r="F26" s="53" t="s">
        <v>185</v>
      </c>
      <c r="G26" s="53" t="s">
        <v>186</v>
      </c>
      <c r="H26" s="53" t="s">
        <v>187</v>
      </c>
      <c r="I26" s="53" t="s">
        <v>188</v>
      </c>
      <c r="J26" s="54" t="s">
        <v>189</v>
      </c>
      <c r="K26" s="80"/>
    </row>
    <row r="27" spans="1:11" ht="20.100000000000001" customHeight="1" thickBot="1" x14ac:dyDescent="0.25">
      <c r="A27" s="55" t="str">
        <f>+IF(Entrev.1!H43="Valide todas las variables","",Entrev.1!H43)</f>
        <v/>
      </c>
      <c r="B27" s="58" t="str">
        <f>+IF(Entrev.2!H43="Valide todas las variables","",Entrev.2!H43)</f>
        <v/>
      </c>
      <c r="C27" s="58" t="str">
        <f>+IF(Entrev.3!H43="Valide todas las variables","",Entrev.3!H43)</f>
        <v/>
      </c>
      <c r="D27" s="58" t="str">
        <f>+IF(Entrev.4!H43="Valide todas las variables","",Entrev.4!H43)</f>
        <v/>
      </c>
      <c r="E27" s="58" t="str">
        <f>+IF(Entrev.5!H43="Valide todas las variables","",Entrev.5!H43)</f>
        <v/>
      </c>
      <c r="F27" s="58" t="str">
        <f>+IF(Entrev.6!H43="Valide todas las variables","",Entrev.6!H43)</f>
        <v/>
      </c>
      <c r="G27" s="58" t="str">
        <f>+IF(Entrev.7!H43="Valide todas las variables","",Entrev.7!H43)</f>
        <v/>
      </c>
      <c r="H27" s="58" t="str">
        <f>+IF(Entrev.8!H43="Valide todas las variables","",Entrev.8!H43)</f>
        <v/>
      </c>
      <c r="I27" s="58" t="str">
        <f>+IF(Entrev.9!H43="Valide todas las variables","",Entrev.9!H43)</f>
        <v/>
      </c>
      <c r="J27" s="59" t="str">
        <f>+IF(Entrev.10!H43="Valide todas las variables","",Entrev.10!H43)</f>
        <v/>
      </c>
      <c r="K27" s="81"/>
    </row>
    <row r="28" spans="1:11" ht="30" customHeight="1" x14ac:dyDescent="0.2">
      <c r="A28" s="73" t="s">
        <v>107</v>
      </c>
      <c r="B28" s="74"/>
      <c r="C28" s="74"/>
      <c r="D28" s="74"/>
      <c r="E28" s="74"/>
      <c r="F28" s="74"/>
      <c r="G28" s="74"/>
      <c r="H28" s="74"/>
      <c r="I28" s="74"/>
      <c r="J28" s="74"/>
      <c r="K28" s="79" t="str">
        <f>+IF(AND(A30="",B30="",C30="",D30="",E30="",F30="",G30="",H30="",I30="",J30=""),"",IF(OR(A30="No cumple",B30="No cumple",C30="No cumple",D30="No cumple",E30="No cumple",F30="No cumple",G30="No cumple",H30="No cumple",I30="No cumple",J30="No cumple"),"No cumple",IF(OR(A30="Cumple",B30="Cumple",C30="Cumple",D30="Cumple",E30="Cumple",F30="Cumple",G30="Cumple",H30="Cumple",I30="Cumple",J30="Cumple"),"Cumple","No aplica")))</f>
        <v/>
      </c>
    </row>
    <row r="29" spans="1:11" ht="12.75" customHeight="1" x14ac:dyDescent="0.2">
      <c r="A29" s="52" t="s">
        <v>180</v>
      </c>
      <c r="B29" s="53" t="s">
        <v>181</v>
      </c>
      <c r="C29" s="53" t="s">
        <v>182</v>
      </c>
      <c r="D29" s="53" t="s">
        <v>183</v>
      </c>
      <c r="E29" s="53" t="s">
        <v>184</v>
      </c>
      <c r="F29" s="53" t="s">
        <v>185</v>
      </c>
      <c r="G29" s="53" t="s">
        <v>186</v>
      </c>
      <c r="H29" s="53" t="s">
        <v>187</v>
      </c>
      <c r="I29" s="53" t="s">
        <v>188</v>
      </c>
      <c r="J29" s="54" t="s">
        <v>189</v>
      </c>
      <c r="K29" s="80"/>
    </row>
    <row r="30" spans="1:11" ht="20.100000000000001" customHeight="1" thickBot="1" x14ac:dyDescent="0.25">
      <c r="A30" s="55" t="str">
        <f>+IF(Entrev.1!H54="Valide todas las variables","",Entrev.1!H54)</f>
        <v/>
      </c>
      <c r="B30" s="58" t="str">
        <f>+IF(Entrev.2!H54="Valide todas las variables","",Entrev.2!H54)</f>
        <v/>
      </c>
      <c r="C30" s="58" t="str">
        <f>+IF(Entrev.3!H54="Valide todas las variables","",Entrev.3!H54)</f>
        <v/>
      </c>
      <c r="D30" s="58" t="str">
        <f>+IF(Entrev.4!H54="Valide todas las variables","",Entrev.4!H54)</f>
        <v/>
      </c>
      <c r="E30" s="58" t="str">
        <f>+IF(Entrev.5!H54="Valide todas las variables","",Entrev.5!H54)</f>
        <v/>
      </c>
      <c r="F30" s="58" t="str">
        <f>+IF(Entrev.6!H54="Valide todas las variables","",Entrev.6!H54)</f>
        <v/>
      </c>
      <c r="G30" s="58" t="str">
        <f>+IF(Entrev.7!H54="Valide todas las variables","",Entrev.7!H54)</f>
        <v/>
      </c>
      <c r="H30" s="58" t="str">
        <f>+IF(Entrev.8!H54="Valide todas las variables","",Entrev.8!H54)</f>
        <v/>
      </c>
      <c r="I30" s="58" t="str">
        <f>+IF(Entrev.9!H54="Valide todas las variables","",Entrev.9!H54)</f>
        <v/>
      </c>
      <c r="J30" s="59" t="str">
        <f>+IF(Entrev.10!H54="Valide todas las variables","",Entrev.10!H54)</f>
        <v/>
      </c>
      <c r="K30" s="81"/>
    </row>
    <row r="31" spans="1:11" ht="30" customHeight="1" x14ac:dyDescent="0.2">
      <c r="A31" s="73" t="s">
        <v>124</v>
      </c>
      <c r="B31" s="74"/>
      <c r="C31" s="74"/>
      <c r="D31" s="74"/>
      <c r="E31" s="74"/>
      <c r="F31" s="74"/>
      <c r="G31" s="74"/>
      <c r="H31" s="74"/>
      <c r="I31" s="74"/>
      <c r="J31" s="74"/>
      <c r="K31" s="79" t="str">
        <f>+IF(AND(A33="",B33="",C33="",D33="",E33="",F33="",G33="",H33="",I33="",J33=""),"",IF(OR(A33="No cumple",B33="No cumple",C33="No cumple",D33="No cumple",E33="No cumple",F33="No cumple",G33="No cumple",H33="No cumple",I33="No cumple",J33="No cumple"),"No cumple",IF(OR(A33="Cumple",B33="Cumple",C33="Cumple",D33="Cumple",E33="Cumple",F33="Cumple",G33="Cumple",H33="Cumple",I33="Cumple",J33="Cumple"),"Cumple","No aplica")))</f>
        <v/>
      </c>
    </row>
    <row r="32" spans="1:11" ht="12.75" customHeight="1" x14ac:dyDescent="0.2">
      <c r="A32" s="52" t="s">
        <v>180</v>
      </c>
      <c r="B32" s="53" t="s">
        <v>181</v>
      </c>
      <c r="C32" s="53" t="s">
        <v>182</v>
      </c>
      <c r="D32" s="53" t="s">
        <v>183</v>
      </c>
      <c r="E32" s="53" t="s">
        <v>184</v>
      </c>
      <c r="F32" s="53" t="s">
        <v>185</v>
      </c>
      <c r="G32" s="53" t="s">
        <v>186</v>
      </c>
      <c r="H32" s="53" t="s">
        <v>187</v>
      </c>
      <c r="I32" s="53" t="s">
        <v>188</v>
      </c>
      <c r="J32" s="54" t="s">
        <v>189</v>
      </c>
      <c r="K32" s="80"/>
    </row>
    <row r="33" spans="1:11" ht="20.100000000000001" customHeight="1" thickBot="1" x14ac:dyDescent="0.25">
      <c r="A33" s="55" t="str">
        <f>+IF(Entrev.1!H73="Valide todas las variables","",Entrev.1!H73)</f>
        <v/>
      </c>
      <c r="B33" s="58" t="str">
        <f>+IF(Entrev.2!H73="Valide todas las variables","",Entrev.2!H73)</f>
        <v/>
      </c>
      <c r="C33" s="58" t="str">
        <f>+IF(Entrev.3!H73="Valide todas las variables","",Entrev.3!H73)</f>
        <v/>
      </c>
      <c r="D33" s="58" t="str">
        <f>+IF(Entrev.4!H73="Valide todas las variables","",Entrev.4!H73)</f>
        <v/>
      </c>
      <c r="E33" s="58" t="str">
        <f>+IF(Entrev.5!H73="Valide todas las variables","",Entrev.5!H73)</f>
        <v/>
      </c>
      <c r="F33" s="58" t="str">
        <f>+IF(Entrev.6!H73="Valide todas las variables","",Entrev.6!H73)</f>
        <v/>
      </c>
      <c r="G33" s="58" t="str">
        <f>+IF(Entrev.7!H73="Valide todas las variables","",Entrev.7!H73)</f>
        <v/>
      </c>
      <c r="H33" s="58" t="str">
        <f>+IF(Entrev.8!H73="Valide todas las variables","",Entrev.8!H73)</f>
        <v/>
      </c>
      <c r="I33" s="58" t="str">
        <f>+IF(Entrev.9!H73="Valide todas las variables","",Entrev.9!H73)</f>
        <v/>
      </c>
      <c r="J33" s="59" t="str">
        <f>+IF(Entrev.10!H73="Valide todas las variables","",Entrev.10!H73)</f>
        <v/>
      </c>
      <c r="K33" s="81"/>
    </row>
    <row r="34" spans="1:11" ht="30" customHeight="1" x14ac:dyDescent="0.2">
      <c r="A34" s="73" t="s">
        <v>209</v>
      </c>
      <c r="B34" s="74"/>
      <c r="C34" s="74"/>
      <c r="D34" s="74"/>
      <c r="E34" s="74"/>
      <c r="F34" s="74"/>
      <c r="G34" s="74"/>
      <c r="H34" s="74"/>
      <c r="I34" s="74"/>
      <c r="J34" s="74"/>
      <c r="K34" s="79" t="str">
        <f>+IF(AND(A36="",B36="",C36="",D36="",E36="",F36="",G36="",H36="",I36="",J36=""),"",IF(OR(A36="No cumple",B36="No cumple",C36="No cumple",D36="No cumple",E36="No cumple",F36="No cumple",G36="No cumple",H36="No cumple",I36="No cumple",J36="No cumple"),"No cumple",IF(OR(A36="Cumple",B36="Cumple",C36="Cumple",D36="Cumple",E36="Cumple",F36="Cumple",G36="Cumple",H36="Cumple",I36="Cumple",J36="Cumple"),"Cumple","No aplica")))</f>
        <v/>
      </c>
    </row>
    <row r="35" spans="1:11" ht="12.75" customHeight="1" x14ac:dyDescent="0.2">
      <c r="A35" s="52" t="s">
        <v>180</v>
      </c>
      <c r="B35" s="53" t="s">
        <v>181</v>
      </c>
      <c r="C35" s="53" t="s">
        <v>182</v>
      </c>
      <c r="D35" s="53" t="s">
        <v>183</v>
      </c>
      <c r="E35" s="53" t="s">
        <v>184</v>
      </c>
      <c r="F35" s="53" t="s">
        <v>185</v>
      </c>
      <c r="G35" s="53" t="s">
        <v>186</v>
      </c>
      <c r="H35" s="53" t="s">
        <v>187</v>
      </c>
      <c r="I35" s="53" t="s">
        <v>188</v>
      </c>
      <c r="J35" s="54" t="s">
        <v>189</v>
      </c>
      <c r="K35" s="80"/>
    </row>
    <row r="36" spans="1:11" ht="20.100000000000001" customHeight="1" thickBot="1" x14ac:dyDescent="0.25">
      <c r="A36" s="55" t="str">
        <f>+IF(Entrev.1!H77="Valide todas las variables","",Entrev.1!H77)</f>
        <v/>
      </c>
      <c r="B36" s="58" t="str">
        <f>+IF(Entrev.2!H77="Valide todas las variables","",Entrev.2!H77)</f>
        <v/>
      </c>
      <c r="C36" s="58" t="str">
        <f>+IF(Entrev.3!H77="Valide todas las variables","",Entrev.3!H77)</f>
        <v/>
      </c>
      <c r="D36" s="58" t="str">
        <f>+IF(Entrev.4!H77="Valide todas las variables","",Entrev.4!H77)</f>
        <v/>
      </c>
      <c r="E36" s="58" t="str">
        <f>+IF(Entrev.5!H77="Valide todas las variables","",Entrev.5!H77)</f>
        <v/>
      </c>
      <c r="F36" s="58" t="str">
        <f>+IF(Entrev.6!H77="Valide todas las variables","",Entrev.6!H77)</f>
        <v/>
      </c>
      <c r="G36" s="58" t="str">
        <f>+IF(Entrev.7!H77="Valide todas las variables","",Entrev.7!H77)</f>
        <v/>
      </c>
      <c r="H36" s="58" t="str">
        <f>+IF(Entrev.8!H77="Valide todas las variables","",Entrev.8!H77)</f>
        <v/>
      </c>
      <c r="I36" s="58" t="str">
        <f>+IF(Entrev.9!H77="Valide todas las variables","",Entrev.9!H77)</f>
        <v/>
      </c>
      <c r="J36" s="59" t="str">
        <f>+IF(Entrev.10!H77="Valide todas las variables","",Entrev.10!H77)</f>
        <v/>
      </c>
      <c r="K36" s="81"/>
    </row>
    <row r="37" spans="1:11" ht="30" customHeight="1" x14ac:dyDescent="0.2">
      <c r="A37" s="73" t="s">
        <v>241</v>
      </c>
      <c r="B37" s="74"/>
      <c r="C37" s="74"/>
      <c r="D37" s="74"/>
      <c r="E37" s="74"/>
      <c r="F37" s="74"/>
      <c r="G37" s="74"/>
      <c r="H37" s="74"/>
      <c r="I37" s="74"/>
      <c r="J37" s="74"/>
      <c r="K37" s="79" t="str">
        <f>+IF(AND(A39="",B39="",C39="",D39="",E39="",F39="",G39="",H39="",I39="",J39=""),"",IF(OR(A39="No cumple",B39="No cumple",C39="No cumple",D39="No cumple",E39="No cumple",F39="No cumple",G39="No cumple",H39="No cumple",I39="No cumple",J39="No cumple"),"No cumple",IF(OR(A39="Cumple",B39="Cumple",C39="Cumple",D39="Cumple",E39="Cumple",F39="Cumple",G39="Cumple",H39="Cumple",I39="Cumple",J39="Cumple"),"Cumple","No aplica")))</f>
        <v/>
      </c>
    </row>
    <row r="38" spans="1:11" ht="12.75" customHeight="1" x14ac:dyDescent="0.2">
      <c r="A38" s="52" t="s">
        <v>180</v>
      </c>
      <c r="B38" s="53" t="s">
        <v>181</v>
      </c>
      <c r="C38" s="53" t="s">
        <v>182</v>
      </c>
      <c r="D38" s="53" t="s">
        <v>183</v>
      </c>
      <c r="E38" s="53" t="s">
        <v>184</v>
      </c>
      <c r="F38" s="53" t="s">
        <v>185</v>
      </c>
      <c r="G38" s="53" t="s">
        <v>186</v>
      </c>
      <c r="H38" s="53" t="s">
        <v>187</v>
      </c>
      <c r="I38" s="53" t="s">
        <v>188</v>
      </c>
      <c r="J38" s="54" t="s">
        <v>189</v>
      </c>
      <c r="K38" s="80"/>
    </row>
    <row r="39" spans="1:11" ht="20.100000000000001" customHeight="1" thickBot="1" x14ac:dyDescent="0.25">
      <c r="A39" s="55" t="str">
        <f>+IF(Entrev.1!H83="Valide todas las variables","",Entrev.1!H83)</f>
        <v/>
      </c>
      <c r="B39" s="58" t="str">
        <f>+IF(Entrev.2!H83="Valide todas las variables","",Entrev.2!H83)</f>
        <v/>
      </c>
      <c r="C39" s="58" t="str">
        <f>+IF(Entrev.3!H83="Valide todas las variables","",Entrev.3!H83)</f>
        <v/>
      </c>
      <c r="D39" s="58" t="str">
        <f>+IF(Entrev.4!H83="Valide todas las variables","",Entrev.4!H83)</f>
        <v/>
      </c>
      <c r="E39" s="58" t="str">
        <f>+IF(Entrev.5!H83="Valide todas las variables","",Entrev.5!H83)</f>
        <v/>
      </c>
      <c r="F39" s="58" t="str">
        <f>+IF(Entrev.6!H83="Valide todas las variables","",Entrev.6!H83)</f>
        <v/>
      </c>
      <c r="G39" s="58" t="str">
        <f>+IF(Entrev.7!H83="Valide todas las variables","",Entrev.7!H83)</f>
        <v/>
      </c>
      <c r="H39" s="58" t="str">
        <f>+IF(Entrev.8!H83="Valide todas las variables","",Entrev.8!H83)</f>
        <v/>
      </c>
      <c r="I39" s="58" t="str">
        <f>+IF(Entrev.9!H83="Valide todas las variables","",Entrev.9!H83)</f>
        <v/>
      </c>
      <c r="J39" s="59" t="str">
        <f>+IF(Entrev.10!H83="Valide todas las variables","",Entrev.10!H83)</f>
        <v/>
      </c>
      <c r="K39" s="81"/>
    </row>
    <row r="40" spans="1:11" ht="30" customHeight="1" x14ac:dyDescent="0.2">
      <c r="A40" s="73" t="s">
        <v>211</v>
      </c>
      <c r="B40" s="74"/>
      <c r="C40" s="74"/>
      <c r="D40" s="74"/>
      <c r="E40" s="74"/>
      <c r="F40" s="74"/>
      <c r="G40" s="74"/>
      <c r="H40" s="74"/>
      <c r="I40" s="74"/>
      <c r="J40" s="74"/>
      <c r="K40" s="79" t="str">
        <f>+IF(AND(A42="",B42="",C42="",D42="",E42="",F42="",G42="",H42="",I42="",J42=""),"",IF(OR(A42="No cumple",B42="No cumple",C42="No cumple",D42="No cumple",E42="No cumple",F42="No cumple",G42="No cumple",H42="No cumple",I42="No cumple",J42="No cumple"),"No cumple",IF(OR(A42="Cumple",B42="Cumple",C42="Cumple",D42="Cumple",E42="Cumple",F42="Cumple",G42="Cumple",H42="Cumple",I42="Cumple",J42="Cumple"),"Cumple","No aplica")))</f>
        <v/>
      </c>
    </row>
    <row r="41" spans="1:11" ht="12.75" customHeight="1" x14ac:dyDescent="0.2">
      <c r="A41" s="52" t="s">
        <v>180</v>
      </c>
      <c r="B41" s="53" t="s">
        <v>181</v>
      </c>
      <c r="C41" s="53" t="s">
        <v>182</v>
      </c>
      <c r="D41" s="53" t="s">
        <v>183</v>
      </c>
      <c r="E41" s="53" t="s">
        <v>184</v>
      </c>
      <c r="F41" s="53" t="s">
        <v>185</v>
      </c>
      <c r="G41" s="53" t="s">
        <v>186</v>
      </c>
      <c r="H41" s="53" t="s">
        <v>187</v>
      </c>
      <c r="I41" s="53" t="s">
        <v>188</v>
      </c>
      <c r="J41" s="54" t="s">
        <v>189</v>
      </c>
      <c r="K41" s="80"/>
    </row>
    <row r="42" spans="1:11" ht="20.100000000000001" customHeight="1" thickBot="1" x14ac:dyDescent="0.25">
      <c r="A42" s="55" t="str">
        <f>+IF(Entrev.1!H92="Valide todas las variables","",Entrev.1!H92)</f>
        <v/>
      </c>
      <c r="B42" s="58" t="str">
        <f>+IF(Entrev.2!H92="Valide todas las variables","",Entrev.2!H92)</f>
        <v/>
      </c>
      <c r="C42" s="58" t="str">
        <f>+IF(Entrev.3!H92="Valide todas las variables","",Entrev.3!H92)</f>
        <v/>
      </c>
      <c r="D42" s="58" t="str">
        <f>+IF(Entrev.4!H92="Valide todas las variables","",Entrev.4!H92)</f>
        <v/>
      </c>
      <c r="E42" s="58" t="str">
        <f>+IF(Entrev.5!H92="Valide todas las variables","",Entrev.5!H92)</f>
        <v/>
      </c>
      <c r="F42" s="58" t="str">
        <f>+IF(Entrev.6!H92="Valide todas las variables","",Entrev.6!H92)</f>
        <v/>
      </c>
      <c r="G42" s="58" t="str">
        <f>+IF(Entrev.7!H92="Valide todas las variables","",Entrev.7!H92)</f>
        <v/>
      </c>
      <c r="H42" s="58" t="str">
        <f>+IF(Entrev.8!H92="Valide todas las variables","",Entrev.8!H92)</f>
        <v/>
      </c>
      <c r="I42" s="58" t="str">
        <f>+IF(Entrev.9!H92="Valide todas las variables","",Entrev.9!H92)</f>
        <v/>
      </c>
      <c r="J42" s="59" t="str">
        <f>+IF(Entrev.10!H92="Valide todas las variables","",Entrev.10!H92)</f>
        <v/>
      </c>
      <c r="K42" s="81"/>
    </row>
    <row r="43" spans="1:11" ht="30" customHeight="1" x14ac:dyDescent="0.2">
      <c r="A43" s="73" t="s">
        <v>212</v>
      </c>
      <c r="B43" s="74"/>
      <c r="C43" s="74"/>
      <c r="D43" s="74"/>
      <c r="E43" s="74"/>
      <c r="F43" s="74"/>
      <c r="G43" s="74"/>
      <c r="H43" s="74"/>
      <c r="I43" s="74"/>
      <c r="J43" s="74"/>
      <c r="K43" s="79" t="str">
        <f>+IF(AND(A45="",B45="",C45="",D45="",E45="",F45="",G45="",H45="",I45="",J45=""),"",IF(OR(A45="No cumple",B45="No cumple",C45="No cumple",D45="No cumple",E45="No cumple",F45="No cumple",G45="No cumple",H45="No cumple",I45="No cumple",J45="No cumple"),"No cumple",IF(OR(A45="Cumple",B45="Cumple",C45="Cumple",D45="Cumple",E45="Cumple",F45="Cumple",G45="Cumple",H45="Cumple",I45="Cumple",J45="Cumple"),"Cumple","No aplica")))</f>
        <v/>
      </c>
    </row>
    <row r="44" spans="1:11" ht="12.75" customHeight="1" x14ac:dyDescent="0.2">
      <c r="A44" s="52" t="s">
        <v>180</v>
      </c>
      <c r="B44" s="53" t="s">
        <v>181</v>
      </c>
      <c r="C44" s="53" t="s">
        <v>182</v>
      </c>
      <c r="D44" s="53" t="s">
        <v>183</v>
      </c>
      <c r="E44" s="53" t="s">
        <v>184</v>
      </c>
      <c r="F44" s="53" t="s">
        <v>185</v>
      </c>
      <c r="G44" s="53" t="s">
        <v>186</v>
      </c>
      <c r="H44" s="53" t="s">
        <v>187</v>
      </c>
      <c r="I44" s="53" t="s">
        <v>188</v>
      </c>
      <c r="J44" s="54" t="s">
        <v>189</v>
      </c>
      <c r="K44" s="80"/>
    </row>
    <row r="45" spans="1:11" ht="20.100000000000001" customHeight="1" thickBot="1" x14ac:dyDescent="0.25">
      <c r="A45" s="55" t="str">
        <f>+IF(Entrev.1!H101="Valide todas las variables","",Entrev.1!H101)</f>
        <v/>
      </c>
      <c r="B45" s="58" t="str">
        <f>+IF(Entrev.2!H101="Valide todas las variables","",Entrev.2!H101)</f>
        <v/>
      </c>
      <c r="C45" s="58" t="str">
        <f>+IF(Entrev.3!H101="Valide todas las variables","",Entrev.3!H101)</f>
        <v/>
      </c>
      <c r="D45" s="58" t="str">
        <f>+IF(Entrev.4!H101="Valide todas las variables","",Entrev.4!H101)</f>
        <v/>
      </c>
      <c r="E45" s="58" t="str">
        <f>+IF(Entrev.5!H101="Valide todas las variables","",Entrev.5!H101)</f>
        <v/>
      </c>
      <c r="F45" s="58" t="str">
        <f>+IF(Entrev.6!H101="Valide todas las variables","",Entrev.6!H101)</f>
        <v/>
      </c>
      <c r="G45" s="58" t="str">
        <f>+IF(Entrev.7!H101="Valide todas las variables","",Entrev.7!H101)</f>
        <v/>
      </c>
      <c r="H45" s="58" t="str">
        <f>+IF(Entrev.8!H101="Valide todas las variables","",Entrev.8!H101)</f>
        <v/>
      </c>
      <c r="I45" s="58" t="str">
        <f>+IF(Entrev.9!H101="Valide todas las variables","",Entrev.9!H101)</f>
        <v/>
      </c>
      <c r="J45" s="59" t="str">
        <f>+IF(Entrev.10!H101="Valide todas las variables","",Entrev.10!H101)</f>
        <v/>
      </c>
      <c r="K45" s="81"/>
    </row>
    <row r="46" spans="1:11" ht="20.100000000000001" customHeight="1" x14ac:dyDescent="0.2">
      <c r="A46" s="89" t="s">
        <v>190</v>
      </c>
      <c r="B46" s="90"/>
      <c r="C46" s="90"/>
      <c r="D46" s="90"/>
      <c r="E46" s="90"/>
      <c r="F46" s="90"/>
      <c r="G46" s="90"/>
      <c r="H46" s="90"/>
      <c r="I46" s="90"/>
      <c r="J46" s="91"/>
      <c r="K46" s="92"/>
    </row>
    <row r="47" spans="1:11" ht="24.95" customHeight="1" x14ac:dyDescent="0.2">
      <c r="A47" s="21" t="s">
        <v>49</v>
      </c>
      <c r="B47" s="70"/>
      <c r="C47" s="70"/>
      <c r="D47" s="70"/>
      <c r="E47" s="70"/>
      <c r="F47" s="20" t="s">
        <v>50</v>
      </c>
      <c r="G47" s="70"/>
      <c r="H47" s="70"/>
      <c r="I47" s="70"/>
      <c r="J47" s="71"/>
      <c r="K47" s="72"/>
    </row>
    <row r="48" spans="1:11" ht="24.95" customHeight="1" x14ac:dyDescent="0.2">
      <c r="A48" s="21" t="s">
        <v>45</v>
      </c>
      <c r="B48" s="70"/>
      <c r="C48" s="70"/>
      <c r="D48" s="70"/>
      <c r="E48" s="70"/>
      <c r="F48" s="20" t="s">
        <v>45</v>
      </c>
      <c r="G48" s="70"/>
      <c r="H48" s="70"/>
      <c r="I48" s="70"/>
      <c r="J48" s="71"/>
      <c r="K48" s="72"/>
    </row>
    <row r="49" spans="1:11" ht="24.95" customHeight="1" x14ac:dyDescent="0.2">
      <c r="A49" s="21" t="s">
        <v>48</v>
      </c>
      <c r="B49" s="70"/>
      <c r="C49" s="70"/>
      <c r="D49" s="70"/>
      <c r="E49" s="70"/>
      <c r="F49" s="20" t="s">
        <v>48</v>
      </c>
      <c r="G49" s="70"/>
      <c r="H49" s="70"/>
      <c r="I49" s="70"/>
      <c r="J49" s="71"/>
      <c r="K49" s="72"/>
    </row>
    <row r="50" spans="1:11" ht="24.95" customHeight="1" x14ac:dyDescent="0.2">
      <c r="A50" s="21" t="s">
        <v>47</v>
      </c>
      <c r="B50" s="70"/>
      <c r="C50" s="70"/>
      <c r="D50" s="70"/>
      <c r="E50" s="70"/>
      <c r="F50" s="20" t="s">
        <v>47</v>
      </c>
      <c r="G50" s="70"/>
      <c r="H50" s="70"/>
      <c r="I50" s="70"/>
      <c r="J50" s="71"/>
      <c r="K50" s="72"/>
    </row>
    <row r="51" spans="1:11" ht="39.950000000000003" customHeight="1" x14ac:dyDescent="0.2">
      <c r="A51" s="21" t="s">
        <v>46</v>
      </c>
      <c r="B51" s="70"/>
      <c r="C51" s="70"/>
      <c r="D51" s="70"/>
      <c r="E51" s="70"/>
      <c r="F51" s="20" t="s">
        <v>46</v>
      </c>
      <c r="G51" s="70"/>
      <c r="H51" s="70"/>
      <c r="I51" s="70"/>
      <c r="J51" s="71"/>
      <c r="K51" s="72"/>
    </row>
    <row r="52" spans="1:11" ht="5.0999999999999996" customHeight="1" x14ac:dyDescent="0.2">
      <c r="A52" s="82"/>
      <c r="B52" s="83"/>
      <c r="C52" s="83"/>
      <c r="D52" s="83"/>
      <c r="E52" s="83"/>
      <c r="F52" s="83"/>
      <c r="G52" s="83"/>
      <c r="H52" s="83"/>
      <c r="I52" s="83"/>
      <c r="J52" s="84"/>
      <c r="K52" s="85"/>
    </row>
    <row r="53" spans="1:11" ht="24.95" customHeight="1" x14ac:dyDescent="0.2">
      <c r="A53" s="21" t="s">
        <v>51</v>
      </c>
      <c r="B53" s="70"/>
      <c r="C53" s="70"/>
      <c r="D53" s="70"/>
      <c r="E53" s="70"/>
      <c r="F53" s="20" t="s">
        <v>52</v>
      </c>
      <c r="G53" s="70"/>
      <c r="H53" s="70"/>
      <c r="I53" s="70"/>
      <c r="J53" s="71"/>
      <c r="K53" s="72"/>
    </row>
    <row r="54" spans="1:11" ht="24.95" customHeight="1" x14ac:dyDescent="0.2">
      <c r="A54" s="21" t="s">
        <v>45</v>
      </c>
      <c r="B54" s="70"/>
      <c r="C54" s="70"/>
      <c r="D54" s="70"/>
      <c r="E54" s="70"/>
      <c r="F54" s="20" t="s">
        <v>45</v>
      </c>
      <c r="G54" s="70"/>
      <c r="H54" s="70"/>
      <c r="I54" s="70"/>
      <c r="J54" s="71"/>
      <c r="K54" s="72"/>
    </row>
    <row r="55" spans="1:11" ht="24.95" customHeight="1" x14ac:dyDescent="0.2">
      <c r="A55" s="21" t="s">
        <v>48</v>
      </c>
      <c r="B55" s="70"/>
      <c r="C55" s="70"/>
      <c r="D55" s="70"/>
      <c r="E55" s="70"/>
      <c r="F55" s="20" t="s">
        <v>48</v>
      </c>
      <c r="G55" s="70"/>
      <c r="H55" s="70"/>
      <c r="I55" s="70"/>
      <c r="J55" s="71"/>
      <c r="K55" s="72"/>
    </row>
    <row r="56" spans="1:11" ht="24.95" customHeight="1" x14ac:dyDescent="0.2">
      <c r="A56" s="21" t="s">
        <v>47</v>
      </c>
      <c r="B56" s="70"/>
      <c r="C56" s="70"/>
      <c r="D56" s="70"/>
      <c r="E56" s="70"/>
      <c r="F56" s="20" t="s">
        <v>47</v>
      </c>
      <c r="G56" s="70"/>
      <c r="H56" s="70"/>
      <c r="I56" s="70"/>
      <c r="J56" s="71"/>
      <c r="K56" s="72"/>
    </row>
    <row r="57" spans="1:11" ht="39.950000000000003" customHeight="1" x14ac:dyDescent="0.2">
      <c r="A57" s="21" t="s">
        <v>46</v>
      </c>
      <c r="B57" s="70"/>
      <c r="C57" s="70"/>
      <c r="D57" s="70"/>
      <c r="E57" s="70"/>
      <c r="F57" s="20" t="s">
        <v>46</v>
      </c>
      <c r="G57" s="70"/>
      <c r="H57" s="70"/>
      <c r="I57" s="70"/>
      <c r="J57" s="71"/>
      <c r="K57" s="72"/>
    </row>
  </sheetData>
  <sheetProtection algorithmName="SHA-512" hashValue="NRrrG/1XYH1H9UwZfP++F5IEL13rhx2+gg1KecgBy8IL76IwWEh3kSRdo668uZlf2/Hx4XuhZdlPkiUA0GLZ7Q==" saltValue="G91LAC4jNg8grj6QfcvqXg==" spinCount="100000" sheet="1" formatRows="0"/>
  <mergeCells count="91">
    <mergeCell ref="A1:B1"/>
    <mergeCell ref="A2:K2"/>
    <mergeCell ref="A3:B3"/>
    <mergeCell ref="A4:B4"/>
    <mergeCell ref="C3:H3"/>
    <mergeCell ref="C4:H4"/>
    <mergeCell ref="I3:K3"/>
    <mergeCell ref="I4:K4"/>
    <mergeCell ref="I1:K1"/>
    <mergeCell ref="G10:K10"/>
    <mergeCell ref="I14:K14"/>
    <mergeCell ref="A17:B17"/>
    <mergeCell ref="C17:G17"/>
    <mergeCell ref="H17:K17"/>
    <mergeCell ref="A11:K11"/>
    <mergeCell ref="B13:D13"/>
    <mergeCell ref="B12:D12"/>
    <mergeCell ref="C14:D14"/>
    <mergeCell ref="C15:D15"/>
    <mergeCell ref="E14:F14"/>
    <mergeCell ref="E15:F15"/>
    <mergeCell ref="A16:B16"/>
    <mergeCell ref="C16:G16"/>
    <mergeCell ref="G15:H15"/>
    <mergeCell ref="H16:K16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9:C9"/>
    <mergeCell ref="D9:F9"/>
    <mergeCell ref="G9:K9"/>
    <mergeCell ref="A10:C10"/>
    <mergeCell ref="D10:F10"/>
    <mergeCell ref="A5:D5"/>
    <mergeCell ref="E5:K5"/>
    <mergeCell ref="A6:D6"/>
    <mergeCell ref="E6:K6"/>
    <mergeCell ref="A7:D7"/>
    <mergeCell ref="E7:G7"/>
    <mergeCell ref="H7:K7"/>
    <mergeCell ref="I15:K15"/>
    <mergeCell ref="G14:H14"/>
    <mergeCell ref="A46:K46"/>
    <mergeCell ref="B47:E47"/>
    <mergeCell ref="G47:K47"/>
    <mergeCell ref="A18:J18"/>
    <mergeCell ref="K34:K36"/>
    <mergeCell ref="K37:K39"/>
    <mergeCell ref="K40:K42"/>
    <mergeCell ref="A34:J34"/>
    <mergeCell ref="A37:J37"/>
    <mergeCell ref="A40:J40"/>
    <mergeCell ref="G48:K48"/>
    <mergeCell ref="B57:E57"/>
    <mergeCell ref="G57:K57"/>
    <mergeCell ref="B50:E50"/>
    <mergeCell ref="G50:K50"/>
    <mergeCell ref="B51:E51"/>
    <mergeCell ref="G51:K51"/>
    <mergeCell ref="A52:K52"/>
    <mergeCell ref="B53:E53"/>
    <mergeCell ref="G53:K53"/>
    <mergeCell ref="B54:E54"/>
    <mergeCell ref="G54:K54"/>
    <mergeCell ref="B55:E55"/>
    <mergeCell ref="G55:K55"/>
    <mergeCell ref="B56:E56"/>
    <mergeCell ref="G56:K56"/>
    <mergeCell ref="A43:J43"/>
    <mergeCell ref="A19:J19"/>
    <mergeCell ref="A22:J22"/>
    <mergeCell ref="A25:J25"/>
    <mergeCell ref="A28:J28"/>
    <mergeCell ref="A31:J31"/>
    <mergeCell ref="K43:K45"/>
    <mergeCell ref="K19:K21"/>
    <mergeCell ref="K22:K24"/>
    <mergeCell ref="K25:K27"/>
    <mergeCell ref="K28:K30"/>
    <mergeCell ref="K31:K33"/>
    <mergeCell ref="B48:E48"/>
    <mergeCell ref="B49:E49"/>
    <mergeCell ref="G49:K49"/>
  </mergeCells>
  <phoneticPr fontId="12" type="noConversion"/>
  <conditionalFormatting sqref="A21:J21">
    <cfRule type="cellIs" dxfId="398" priority="26" operator="equal">
      <formula>"No aplica"</formula>
    </cfRule>
    <cfRule type="containsText" dxfId="397" priority="27" operator="containsText" text="No cumple">
      <formula>NOT(ISERROR(SEARCH("No cumple",A21)))</formula>
    </cfRule>
    <cfRule type="containsText" dxfId="396" priority="28" operator="containsText" text="Cumple">
      <formula>NOT(ISERROR(SEARCH("Cumple",A21)))</formula>
    </cfRule>
  </conditionalFormatting>
  <conditionalFormatting sqref="A24:J24">
    <cfRule type="cellIs" dxfId="395" priority="23" operator="equal">
      <formula>"No aplica"</formula>
    </cfRule>
    <cfRule type="containsText" dxfId="394" priority="24" operator="containsText" text="No cumple">
      <formula>NOT(ISERROR(SEARCH("No cumple",A24)))</formula>
    </cfRule>
    <cfRule type="containsText" dxfId="393" priority="25" operator="containsText" text="Cumple">
      <formula>NOT(ISERROR(SEARCH("Cumple",A24)))</formula>
    </cfRule>
  </conditionalFormatting>
  <conditionalFormatting sqref="A27:J27">
    <cfRule type="cellIs" dxfId="392" priority="20" operator="equal">
      <formula>"No aplica"</formula>
    </cfRule>
    <cfRule type="containsText" dxfId="391" priority="21" operator="containsText" text="No cumple">
      <formula>NOT(ISERROR(SEARCH("No cumple",A27)))</formula>
    </cfRule>
    <cfRule type="containsText" dxfId="390" priority="22" operator="containsText" text="Cumple">
      <formula>NOT(ISERROR(SEARCH("Cumple",A27)))</formula>
    </cfRule>
  </conditionalFormatting>
  <conditionalFormatting sqref="A30:J30">
    <cfRule type="cellIs" dxfId="389" priority="17" operator="equal">
      <formula>"No aplica"</formula>
    </cfRule>
    <cfRule type="containsText" dxfId="388" priority="18" operator="containsText" text="No cumple">
      <formula>NOT(ISERROR(SEARCH("No cumple",A30)))</formula>
    </cfRule>
    <cfRule type="containsText" dxfId="387" priority="19" operator="containsText" text="Cumple">
      <formula>NOT(ISERROR(SEARCH("Cumple",A30)))</formula>
    </cfRule>
  </conditionalFormatting>
  <conditionalFormatting sqref="A33:J33">
    <cfRule type="containsText" dxfId="386" priority="59" operator="containsText" text="Cumple">
      <formula>NOT(ISERROR(SEARCH("Cumple",A33)))</formula>
    </cfRule>
    <cfRule type="cellIs" dxfId="385" priority="29" operator="equal">
      <formula>"No aplica"</formula>
    </cfRule>
    <cfRule type="containsText" dxfId="384" priority="58" operator="containsText" text="No cumple">
      <formula>NOT(ISERROR(SEARCH("No cumple",A33)))</formula>
    </cfRule>
  </conditionalFormatting>
  <conditionalFormatting sqref="A36:J36">
    <cfRule type="containsText" dxfId="383" priority="13" operator="containsText" text="Cumple">
      <formula>NOT(ISERROR(SEARCH("Cumple",A36)))</formula>
    </cfRule>
    <cfRule type="cellIs" dxfId="382" priority="11" operator="equal">
      <formula>"No aplica"</formula>
    </cfRule>
    <cfRule type="containsText" dxfId="381" priority="12" operator="containsText" text="No cumple">
      <formula>NOT(ISERROR(SEARCH("No cumple",A36)))</formula>
    </cfRule>
  </conditionalFormatting>
  <conditionalFormatting sqref="A39:J39">
    <cfRule type="cellIs" dxfId="380" priority="8" operator="equal">
      <formula>"No aplica"</formula>
    </cfRule>
    <cfRule type="containsText" dxfId="379" priority="9" operator="containsText" text="No cumple">
      <formula>NOT(ISERROR(SEARCH("No cumple",A39)))</formula>
    </cfRule>
    <cfRule type="containsText" dxfId="378" priority="10" operator="containsText" text="Cumple">
      <formula>NOT(ISERROR(SEARCH("Cumple",A39)))</formula>
    </cfRule>
  </conditionalFormatting>
  <conditionalFormatting sqref="A42:J42">
    <cfRule type="cellIs" dxfId="377" priority="5" operator="equal">
      <formula>"No aplica"</formula>
    </cfRule>
    <cfRule type="containsText" dxfId="376" priority="6" operator="containsText" text="No cumple">
      <formula>NOT(ISERROR(SEARCH("No cumple",A42)))</formula>
    </cfRule>
    <cfRule type="containsText" dxfId="375" priority="7" operator="containsText" text="Cumple">
      <formula>NOT(ISERROR(SEARCH("Cumple",A42)))</formula>
    </cfRule>
  </conditionalFormatting>
  <conditionalFormatting sqref="A45:J45">
    <cfRule type="cellIs" dxfId="374" priority="2" operator="equal">
      <formula>"No aplica"</formula>
    </cfRule>
    <cfRule type="containsText" dxfId="373" priority="3" operator="containsText" text="No cumple">
      <formula>NOT(ISERROR(SEARCH("No cumple",A45)))</formula>
    </cfRule>
    <cfRule type="containsText" dxfId="372" priority="4" operator="containsText" text="Cumple">
      <formula>NOT(ISERROR(SEARCH("Cumple",A45)))</formula>
    </cfRule>
  </conditionalFormatting>
  <conditionalFormatting sqref="A4:K4 A6:K6 A8:K8 A10:K10 A13:B13 E13 G13 I13:J13 A15 C15 E15 G15:K15 A17 C17 H17">
    <cfRule type="containsBlanks" dxfId="371" priority="344">
      <formula>LEN(TRIM(A4))=0</formula>
    </cfRule>
  </conditionalFormatting>
  <conditionalFormatting sqref="C1:E1">
    <cfRule type="containsBlanks" dxfId="370" priority="289">
      <formula>LEN(TRIM(C1))=0</formula>
    </cfRule>
  </conditionalFormatting>
  <conditionalFormatting sqref="G1">
    <cfRule type="containsBlanks" dxfId="369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368" priority="283" operator="lessThan">
      <formula>0.7</formula>
    </cfRule>
    <cfRule type="cellIs" dxfId="367" priority="285" operator="lessThan">
      <formula>0.9</formula>
    </cfRule>
    <cfRule type="cellIs" dxfId="366" priority="286" operator="lessThan">
      <formula>1</formula>
    </cfRule>
    <cfRule type="cellIs" dxfId="365" priority="287" operator="equal">
      <formula>1</formula>
    </cfRule>
    <cfRule type="cellIs" dxfId="364" priority="284" operator="lessThan">
      <formula>0.8</formula>
    </cfRule>
  </conditionalFormatting>
  <conditionalFormatting sqref="K19">
    <cfRule type="containsText" dxfId="363" priority="46" operator="containsText" text="No cumple">
      <formula>NOT(ISERROR(SEARCH("No cumple",K19)))</formula>
    </cfRule>
    <cfRule type="containsText" dxfId="362" priority="47" operator="containsText" text="Cumple">
      <formula>NOT(ISERROR(SEARCH("Cumple",K19)))</formula>
    </cfRule>
  </conditionalFormatting>
  <conditionalFormatting sqref="K19:K45">
    <cfRule type="cellIs" dxfId="361" priority="1" operator="equal">
      <formula>"No aplica"</formula>
    </cfRule>
  </conditionalFormatting>
  <conditionalFormatting sqref="K22">
    <cfRule type="containsText" dxfId="360" priority="44" operator="containsText" text="No cumple">
      <formula>NOT(ISERROR(SEARCH("No cumple",K22)))</formula>
    </cfRule>
    <cfRule type="containsText" dxfId="359" priority="45" operator="containsText" text="Cumple">
      <formula>NOT(ISERROR(SEARCH("Cumple",K22)))</formula>
    </cfRule>
  </conditionalFormatting>
  <conditionalFormatting sqref="K25">
    <cfRule type="containsText" dxfId="358" priority="42" operator="containsText" text="No cumple">
      <formula>NOT(ISERROR(SEARCH("No cumple",K25)))</formula>
    </cfRule>
    <cfRule type="containsText" dxfId="357" priority="43" operator="containsText" text="Cumple">
      <formula>NOT(ISERROR(SEARCH("Cumple",K25)))</formula>
    </cfRule>
  </conditionalFormatting>
  <conditionalFormatting sqref="K28">
    <cfRule type="containsText" dxfId="356" priority="40" operator="containsText" text="No cumple">
      <formula>NOT(ISERROR(SEARCH("No cumple",K28)))</formula>
    </cfRule>
    <cfRule type="containsText" dxfId="355" priority="41" operator="containsText" text="Cumple">
      <formula>NOT(ISERROR(SEARCH("Cumple",K28)))</formula>
    </cfRule>
  </conditionalFormatting>
  <conditionalFormatting sqref="K31">
    <cfRule type="containsText" dxfId="354" priority="76" operator="containsText" text="No cumple">
      <formula>NOT(ISERROR(SEARCH("No cumple",K31)))</formula>
    </cfRule>
    <cfRule type="containsText" dxfId="353" priority="77" operator="containsText" text="Cumple">
      <formula>NOT(ISERROR(SEARCH("Cumple",K31)))</formula>
    </cfRule>
  </conditionalFormatting>
  <conditionalFormatting sqref="K34">
    <cfRule type="containsText" dxfId="352" priority="36" operator="containsText" text="No cumple">
      <formula>NOT(ISERROR(SEARCH("No cumple",K34)))</formula>
    </cfRule>
    <cfRule type="containsText" dxfId="351" priority="37" operator="containsText" text="Cumple">
      <formula>NOT(ISERROR(SEARCH("Cumple",K34)))</formula>
    </cfRule>
  </conditionalFormatting>
  <conditionalFormatting sqref="K37">
    <cfRule type="containsText" dxfId="350" priority="34" operator="containsText" text="No cumple">
      <formula>NOT(ISERROR(SEARCH("No cumple",K37)))</formula>
    </cfRule>
    <cfRule type="containsText" dxfId="349" priority="35" operator="containsText" text="Cumple">
      <formula>NOT(ISERROR(SEARCH("Cumple",K37)))</formula>
    </cfRule>
  </conditionalFormatting>
  <conditionalFormatting sqref="K40">
    <cfRule type="containsText" dxfId="348" priority="32" operator="containsText" text="No cumple">
      <formula>NOT(ISERROR(SEARCH("No cumple",K40)))</formula>
    </cfRule>
    <cfRule type="containsText" dxfId="347" priority="33" operator="containsText" text="Cumple">
      <formula>NOT(ISERROR(SEARCH("Cumple",K40)))</formula>
    </cfRule>
  </conditionalFormatting>
  <conditionalFormatting sqref="K43">
    <cfRule type="containsText" dxfId="346" priority="31" operator="containsText" text="Cumple">
      <formula>NOT(ISERROR(SEARCH("Cumple",K43)))</formula>
    </cfRule>
    <cfRule type="containsText" dxfId="345" priority="30" operator="containsText" text="No cumple">
      <formula>NOT(ISERROR(SEARCH("No cumple",K43)))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0CEA-9F13-4937-ADD2-BB2CD6F852EA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9:J9"/>
    <mergeCell ref="A10:G10"/>
    <mergeCell ref="H10:J10"/>
    <mergeCell ref="A11:I11"/>
    <mergeCell ref="A12:I12"/>
    <mergeCell ref="A13:I13"/>
    <mergeCell ref="A7:B7"/>
    <mergeCell ref="C7:E7"/>
    <mergeCell ref="F7:G7"/>
    <mergeCell ref="H7:J7"/>
    <mergeCell ref="A8:B8"/>
    <mergeCell ref="C8:E8"/>
    <mergeCell ref="F8:J8"/>
    <mergeCell ref="A20:I20"/>
    <mergeCell ref="A21:G21"/>
    <mergeCell ref="H21:J21"/>
    <mergeCell ref="A22:I22"/>
    <mergeCell ref="J22:J25"/>
    <mergeCell ref="A23:G25"/>
    <mergeCell ref="H23:I23"/>
    <mergeCell ref="H24:I24"/>
    <mergeCell ref="A14:I14"/>
    <mergeCell ref="A15:I15"/>
    <mergeCell ref="A16:I16"/>
    <mergeCell ref="A17:I17"/>
    <mergeCell ref="A18:I18"/>
    <mergeCell ref="A19:I19"/>
    <mergeCell ref="A32:G32"/>
    <mergeCell ref="A33:G33"/>
    <mergeCell ref="A34:G34"/>
    <mergeCell ref="A35:G35"/>
    <mergeCell ref="A36:G38"/>
    <mergeCell ref="H36:I36"/>
    <mergeCell ref="A26:G26"/>
    <mergeCell ref="A27:G27"/>
    <mergeCell ref="A28:G28"/>
    <mergeCell ref="A29:G29"/>
    <mergeCell ref="A30:G30"/>
    <mergeCell ref="A31:G31"/>
    <mergeCell ref="A43:G43"/>
    <mergeCell ref="H43:J43"/>
    <mergeCell ref="A44:I44"/>
    <mergeCell ref="A45:I45"/>
    <mergeCell ref="A46:I46"/>
    <mergeCell ref="A47:I47"/>
    <mergeCell ref="J36:J38"/>
    <mergeCell ref="H37:I37"/>
    <mergeCell ref="A39:G39"/>
    <mergeCell ref="A40:G40"/>
    <mergeCell ref="A41:G41"/>
    <mergeCell ref="A42:G42"/>
    <mergeCell ref="A54:G54"/>
    <mergeCell ref="H54:J54"/>
    <mergeCell ref="A55:I55"/>
    <mergeCell ref="A56:I56"/>
    <mergeCell ref="A57:I57"/>
    <mergeCell ref="A58:I58"/>
    <mergeCell ref="A48:I48"/>
    <mergeCell ref="A49:I49"/>
    <mergeCell ref="A50:I50"/>
    <mergeCell ref="A51:I51"/>
    <mergeCell ref="A52:I52"/>
    <mergeCell ref="A53:I53"/>
    <mergeCell ref="A65:I65"/>
    <mergeCell ref="A66:I66"/>
    <mergeCell ref="A67:G67"/>
    <mergeCell ref="H67:I71"/>
    <mergeCell ref="A68:G68"/>
    <mergeCell ref="A69:G69"/>
    <mergeCell ref="A70:G70"/>
    <mergeCell ref="A71:G71"/>
    <mergeCell ref="A59:I59"/>
    <mergeCell ref="A60:I60"/>
    <mergeCell ref="A61:I61"/>
    <mergeCell ref="A62:I62"/>
    <mergeCell ref="A63:I63"/>
    <mergeCell ref="A64:I64"/>
    <mergeCell ref="A77:G77"/>
    <mergeCell ref="H77:J77"/>
    <mergeCell ref="A78:I78"/>
    <mergeCell ref="A79:I79"/>
    <mergeCell ref="A80:I80"/>
    <mergeCell ref="A81:I81"/>
    <mergeCell ref="A72:I72"/>
    <mergeCell ref="A73:G73"/>
    <mergeCell ref="H73:J73"/>
    <mergeCell ref="A74:I74"/>
    <mergeCell ref="A75:I75"/>
    <mergeCell ref="A76:I76"/>
    <mergeCell ref="A87:I87"/>
    <mergeCell ref="A88:I88"/>
    <mergeCell ref="A89:I89"/>
    <mergeCell ref="A90:I90"/>
    <mergeCell ref="A91:I91"/>
    <mergeCell ref="A92:G92"/>
    <mergeCell ref="H92:J92"/>
    <mergeCell ref="A82:I82"/>
    <mergeCell ref="A83:G83"/>
    <mergeCell ref="H83:J83"/>
    <mergeCell ref="A84:I84"/>
    <mergeCell ref="A85:I85"/>
    <mergeCell ref="A86:I86"/>
    <mergeCell ref="A99:I99"/>
    <mergeCell ref="A100:I100"/>
    <mergeCell ref="A101:G101"/>
    <mergeCell ref="H101:J101"/>
    <mergeCell ref="A102:I102"/>
    <mergeCell ref="A103:I103"/>
    <mergeCell ref="A93:I93"/>
    <mergeCell ref="A94:I94"/>
    <mergeCell ref="A95:I95"/>
    <mergeCell ref="A96:I96"/>
    <mergeCell ref="A97:I97"/>
    <mergeCell ref="A98:I98"/>
    <mergeCell ref="A110:J110"/>
    <mergeCell ref="A111:J111"/>
    <mergeCell ref="A112:J112"/>
    <mergeCell ref="A104:I104"/>
    <mergeCell ref="A105:I105"/>
    <mergeCell ref="A106:I106"/>
    <mergeCell ref="A107:I107"/>
    <mergeCell ref="A108:I108"/>
    <mergeCell ref="A109:J109"/>
  </mergeCells>
  <conditionalFormatting sqref="C2:C3 J39:J42 J79:J82">
    <cfRule type="containsBlanks" dxfId="72" priority="32">
      <formula>LEN(TRIM(C2))=0</formula>
    </cfRule>
  </conditionalFormatting>
  <conditionalFormatting sqref="C6:C8">
    <cfRule type="containsBlanks" dxfId="71" priority="1">
      <formula>LEN(TRIM(C6))=0</formula>
    </cfRule>
  </conditionalFormatting>
  <conditionalFormatting sqref="E4:E5">
    <cfRule type="containsBlanks" dxfId="70" priority="27">
      <formula>LEN(TRIM(E4))=0</formula>
    </cfRule>
  </conditionalFormatting>
  <conditionalFormatting sqref="G2">
    <cfRule type="containsBlanks" dxfId="69" priority="29">
      <formula>LEN(TRIM(G2))=0</formula>
    </cfRule>
  </conditionalFormatting>
  <conditionalFormatting sqref="H3">
    <cfRule type="containsBlanks" dxfId="68" priority="30">
      <formula>LEN(TRIM(H3))=0</formula>
    </cfRule>
  </conditionalFormatting>
  <conditionalFormatting sqref="H6:H7">
    <cfRule type="containsBlanks" dxfId="67" priority="28">
      <formula>LEN(TRIM(H6))=0</formula>
    </cfRule>
  </conditionalFormatting>
  <conditionalFormatting sqref="H10">
    <cfRule type="containsText" dxfId="66" priority="33" operator="containsText" text="No cumple">
      <formula>NOT(ISERROR(SEARCH("No cumple",H10)))</formula>
    </cfRule>
    <cfRule type="containsText" dxfId="65" priority="34" operator="containsText" text="Cumple">
      <formula>NOT(ISERROR(SEARCH("Cumple",H10)))</formula>
    </cfRule>
  </conditionalFormatting>
  <conditionalFormatting sqref="H21">
    <cfRule type="containsText" dxfId="64" priority="17" operator="containsText" text="Cumple">
      <formula>NOT(ISERROR(SEARCH("Cumple",H21)))</formula>
    </cfRule>
    <cfRule type="containsText" dxfId="63" priority="16" operator="containsText" text="No cumple">
      <formula>NOT(ISERROR(SEARCH("No cumple",H21)))</formula>
    </cfRule>
  </conditionalFormatting>
  <conditionalFormatting sqref="H43">
    <cfRule type="containsText" dxfId="62" priority="15" operator="containsText" text="Cumple">
      <formula>NOT(ISERROR(SEARCH("Cumple",H43)))</formula>
    </cfRule>
    <cfRule type="containsText" dxfId="61" priority="14" operator="containsText" text="No cumple">
      <formula>NOT(ISERROR(SEARCH("No cumple",H43)))</formula>
    </cfRule>
  </conditionalFormatting>
  <conditionalFormatting sqref="H54">
    <cfRule type="containsText" dxfId="60" priority="12" operator="containsText" text="No cumple">
      <formula>NOT(ISERROR(SEARCH("No cumple",H54)))</formula>
    </cfRule>
    <cfRule type="containsText" dxfId="59" priority="13" operator="containsText" text="Cumple">
      <formula>NOT(ISERROR(SEARCH("Cumple",H54)))</formula>
    </cfRule>
  </conditionalFormatting>
  <conditionalFormatting sqref="H73">
    <cfRule type="containsText" dxfId="58" priority="10" operator="containsText" text="No cumple">
      <formula>NOT(ISERROR(SEARCH("No cumple",H73)))</formula>
    </cfRule>
    <cfRule type="containsText" dxfId="57" priority="11" operator="containsText" text="Cumple">
      <formula>NOT(ISERROR(SEARCH("Cumple",H73)))</formula>
    </cfRule>
  </conditionalFormatting>
  <conditionalFormatting sqref="H77">
    <cfRule type="containsText" dxfId="56" priority="8" operator="containsText" text="No cumple">
      <formula>NOT(ISERROR(SEARCH("No cumple",H77)))</formula>
    </cfRule>
    <cfRule type="containsText" dxfId="55" priority="9" operator="containsText" text="Cumple">
      <formula>NOT(ISERROR(SEARCH("Cumple",H77)))</formula>
    </cfRule>
  </conditionalFormatting>
  <conditionalFormatting sqref="H83">
    <cfRule type="containsText" dxfId="54" priority="6" operator="containsText" text="No cumple">
      <formula>NOT(ISERROR(SEARCH("No cumple",H83)))</formula>
    </cfRule>
    <cfRule type="containsText" dxfId="53" priority="7" operator="containsText" text="Cumple">
      <formula>NOT(ISERROR(SEARCH("Cumple",H83)))</formula>
    </cfRule>
  </conditionalFormatting>
  <conditionalFormatting sqref="H92">
    <cfRule type="containsText" dxfId="52" priority="4" operator="containsText" text="No cumple">
      <formula>NOT(ISERROR(SEARCH("No cumple",H92)))</formula>
    </cfRule>
    <cfRule type="containsText" dxfId="51" priority="5" operator="containsText" text="Cumple">
      <formula>NOT(ISERROR(SEARCH("Cumple",H92)))</formula>
    </cfRule>
  </conditionalFormatting>
  <conditionalFormatting sqref="H101">
    <cfRule type="containsText" dxfId="50" priority="2" operator="containsText" text="No cumple">
      <formula>NOT(ISERROR(SEARCH("No cumple",H101)))</formula>
    </cfRule>
    <cfRule type="containsText" dxfId="49" priority="3" operator="containsText" text="Cumple">
      <formula>NOT(ISERROR(SEARCH("Cumple",H101)))</formula>
    </cfRule>
  </conditionalFormatting>
  <conditionalFormatting sqref="J2">
    <cfRule type="containsBlanks" dxfId="48" priority="31">
      <formula>LEN(TRIM(J2))=0</formula>
    </cfRule>
  </conditionalFormatting>
  <conditionalFormatting sqref="J12:J20">
    <cfRule type="containsBlanks" dxfId="47" priority="26">
      <formula>LEN(TRIM(J12))=0</formula>
    </cfRule>
  </conditionalFormatting>
  <conditionalFormatting sqref="J26:J35">
    <cfRule type="containsBlanks" dxfId="46" priority="21">
      <formula>LEN(TRIM(J26))=0</formula>
    </cfRule>
  </conditionalFormatting>
  <conditionalFormatting sqref="J45:J53">
    <cfRule type="containsBlanks" dxfId="45" priority="25">
      <formula>LEN(TRIM(J45))=0</formula>
    </cfRule>
  </conditionalFormatting>
  <conditionalFormatting sqref="J56:J65">
    <cfRule type="containsBlanks" dxfId="44" priority="24">
      <formula>LEN(TRIM(J56))=0</formula>
    </cfRule>
  </conditionalFormatting>
  <conditionalFormatting sqref="J67:J72">
    <cfRule type="containsBlanks" dxfId="43" priority="23">
      <formula>LEN(TRIM(J67))=0</formula>
    </cfRule>
  </conditionalFormatting>
  <conditionalFormatting sqref="J75:J76">
    <cfRule type="containsBlanks" dxfId="42" priority="22">
      <formula>LEN(TRIM(J75))=0</formula>
    </cfRule>
  </conditionalFormatting>
  <conditionalFormatting sqref="J85:J91">
    <cfRule type="containsBlanks" dxfId="41" priority="20">
      <formula>LEN(TRIM(J85))=0</formula>
    </cfRule>
  </conditionalFormatting>
  <conditionalFormatting sqref="J94:J100">
    <cfRule type="containsBlanks" dxfId="40" priority="19">
      <formula>LEN(TRIM(J94))=0</formula>
    </cfRule>
  </conditionalFormatting>
  <conditionalFormatting sqref="J103:J108">
    <cfRule type="containsBlanks" dxfId="39" priority="18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1AA9D53E-BDC9-4EA3-AF6D-1A22C404C812}">
          <x14:formula1>
            <xm:f>Tablas!$E$2:$E$4</xm:f>
          </x14:formula1>
          <xm:sqref>J56:J65 J67:J72 J75:J76 J12:J20 J103:J108 J45:J53 J85:J91 J94:J100 J26:J35 J39:J42 J79:J82</xm:sqref>
        </x14:dataValidation>
        <x14:dataValidation type="list" allowBlank="1" showInputMessage="1" showErrorMessage="1" xr:uid="{815D2424-F078-455B-AC65-44642605C72E}">
          <x14:formula1>
            <xm:f>Tablas!$H$2:$H$6</xm:f>
          </x14:formula1>
          <xm:sqref>C3:E3</xm:sqref>
        </x14:dataValidation>
        <x14:dataValidation type="list" allowBlank="1" showInputMessage="1" showErrorMessage="1" xr:uid="{69566368-9E98-4541-A497-10D02C49A567}">
          <x14:formula1>
            <xm:f>Tablas!$L$2:$L$9</xm:f>
          </x14:formula1>
          <xm:sqref>C7:E7</xm:sqref>
        </x14:dataValidation>
        <x14:dataValidation type="list" allowBlank="1" showInputMessage="1" showErrorMessage="1" xr:uid="{96385D21-89B2-45EA-871C-7B9EECA21567}">
          <x14:formula1>
            <xm:f>Tablas!$K$2:$K$3</xm:f>
          </x14:formula1>
          <xm:sqref>H6:J6</xm:sqref>
        </x14:dataValidation>
        <x14:dataValidation type="list" allowBlank="1" showInputMessage="1" showErrorMessage="1" xr:uid="{07288448-1697-41BD-9064-5C813A6EAF83}">
          <x14:formula1>
            <xm:f>Tablas!$J$2:$J$7</xm:f>
          </x14:formula1>
          <xm:sqref>C6:E6</xm:sqref>
        </x14:dataValidation>
        <x14:dataValidation type="list" allowBlank="1" showInputMessage="1" showErrorMessage="1" xr:uid="{784E2304-97BE-474C-BE5E-A210732DA910}">
          <x14:formula1>
            <xm:f>Tablas!$I$2:$I$5</xm:f>
          </x14:formula1>
          <xm:sqref>E4:J4</xm:sqref>
        </x14:dataValidation>
        <x14:dataValidation type="list" allowBlank="1" showInputMessage="1" showErrorMessage="1" xr:uid="{BF8B3A71-1166-48F0-93F6-7456ECEE2FA9}">
          <x14:formula1>
            <xm:f>Tablas!$G$2:$G$3</xm:f>
          </x14:formula1>
          <xm:sqref>J2</xm:sqref>
        </x14:dataValidation>
        <x14:dataValidation type="list" allowBlank="1" showInputMessage="1" showErrorMessage="1" xr:uid="{79094D98-17DD-4725-81DD-A4ED125E0587}">
          <x14:formula1>
            <xm:f>Tablas!$C$2</xm:f>
          </x14:formula1>
          <xm:sqref>H95:I100 H13:I20 H86:I91 H104:I108 H57:I65 H76:I76 H46:I53 H80:I82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8B95-8C89-4977-8F98-873E8FBED274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9:J9"/>
    <mergeCell ref="A10:G10"/>
    <mergeCell ref="H10:J10"/>
    <mergeCell ref="A11:I11"/>
    <mergeCell ref="A12:I12"/>
    <mergeCell ref="A13:I13"/>
    <mergeCell ref="A7:B7"/>
    <mergeCell ref="C7:E7"/>
    <mergeCell ref="F7:G7"/>
    <mergeCell ref="H7:J7"/>
    <mergeCell ref="A8:B8"/>
    <mergeCell ref="C8:E8"/>
    <mergeCell ref="F8:J8"/>
    <mergeCell ref="A20:I20"/>
    <mergeCell ref="A21:G21"/>
    <mergeCell ref="H21:J21"/>
    <mergeCell ref="A22:I22"/>
    <mergeCell ref="J22:J25"/>
    <mergeCell ref="A23:G25"/>
    <mergeCell ref="H23:I23"/>
    <mergeCell ref="H24:I24"/>
    <mergeCell ref="A14:I14"/>
    <mergeCell ref="A15:I15"/>
    <mergeCell ref="A16:I16"/>
    <mergeCell ref="A17:I17"/>
    <mergeCell ref="A18:I18"/>
    <mergeCell ref="A19:I19"/>
    <mergeCell ref="A32:G32"/>
    <mergeCell ref="A33:G33"/>
    <mergeCell ref="A34:G34"/>
    <mergeCell ref="A35:G35"/>
    <mergeCell ref="A36:G38"/>
    <mergeCell ref="H36:I36"/>
    <mergeCell ref="A26:G26"/>
    <mergeCell ref="A27:G27"/>
    <mergeCell ref="A28:G28"/>
    <mergeCell ref="A29:G29"/>
    <mergeCell ref="A30:G30"/>
    <mergeCell ref="A31:G31"/>
    <mergeCell ref="A43:G43"/>
    <mergeCell ref="H43:J43"/>
    <mergeCell ref="A44:I44"/>
    <mergeCell ref="A45:I45"/>
    <mergeCell ref="A46:I46"/>
    <mergeCell ref="A47:I47"/>
    <mergeCell ref="J36:J38"/>
    <mergeCell ref="H37:I37"/>
    <mergeCell ref="A39:G39"/>
    <mergeCell ref="A40:G40"/>
    <mergeCell ref="A41:G41"/>
    <mergeCell ref="A42:G42"/>
    <mergeCell ref="A54:G54"/>
    <mergeCell ref="H54:J54"/>
    <mergeCell ref="A55:I55"/>
    <mergeCell ref="A56:I56"/>
    <mergeCell ref="A57:I57"/>
    <mergeCell ref="A58:I58"/>
    <mergeCell ref="A48:I48"/>
    <mergeCell ref="A49:I49"/>
    <mergeCell ref="A50:I50"/>
    <mergeCell ref="A51:I51"/>
    <mergeCell ref="A52:I52"/>
    <mergeCell ref="A53:I53"/>
    <mergeCell ref="A65:I65"/>
    <mergeCell ref="A66:I66"/>
    <mergeCell ref="A67:G67"/>
    <mergeCell ref="H67:I71"/>
    <mergeCell ref="A68:G68"/>
    <mergeCell ref="A69:G69"/>
    <mergeCell ref="A70:G70"/>
    <mergeCell ref="A71:G71"/>
    <mergeCell ref="A59:I59"/>
    <mergeCell ref="A60:I60"/>
    <mergeCell ref="A61:I61"/>
    <mergeCell ref="A62:I62"/>
    <mergeCell ref="A63:I63"/>
    <mergeCell ref="A64:I64"/>
    <mergeCell ref="A77:G77"/>
    <mergeCell ref="H77:J77"/>
    <mergeCell ref="A78:I78"/>
    <mergeCell ref="A79:I79"/>
    <mergeCell ref="A80:I80"/>
    <mergeCell ref="A81:I81"/>
    <mergeCell ref="A72:I72"/>
    <mergeCell ref="A73:G73"/>
    <mergeCell ref="H73:J73"/>
    <mergeCell ref="A74:I74"/>
    <mergeCell ref="A75:I75"/>
    <mergeCell ref="A76:I76"/>
    <mergeCell ref="A87:I87"/>
    <mergeCell ref="A88:I88"/>
    <mergeCell ref="A89:I89"/>
    <mergeCell ref="A90:I90"/>
    <mergeCell ref="A91:I91"/>
    <mergeCell ref="A92:G92"/>
    <mergeCell ref="H92:J92"/>
    <mergeCell ref="A82:I82"/>
    <mergeCell ref="A83:G83"/>
    <mergeCell ref="H83:J83"/>
    <mergeCell ref="A84:I84"/>
    <mergeCell ref="A85:I85"/>
    <mergeCell ref="A86:I86"/>
    <mergeCell ref="A99:I99"/>
    <mergeCell ref="A100:I100"/>
    <mergeCell ref="A101:G101"/>
    <mergeCell ref="H101:J101"/>
    <mergeCell ref="A102:I102"/>
    <mergeCell ref="A103:I103"/>
    <mergeCell ref="A93:I93"/>
    <mergeCell ref="A94:I94"/>
    <mergeCell ref="A95:I95"/>
    <mergeCell ref="A96:I96"/>
    <mergeCell ref="A97:I97"/>
    <mergeCell ref="A98:I98"/>
    <mergeCell ref="A110:J110"/>
    <mergeCell ref="A111:J111"/>
    <mergeCell ref="A112:J112"/>
    <mergeCell ref="A104:I104"/>
    <mergeCell ref="A105:I105"/>
    <mergeCell ref="A106:I106"/>
    <mergeCell ref="A107:I107"/>
    <mergeCell ref="A108:I108"/>
    <mergeCell ref="A109:J109"/>
  </mergeCells>
  <conditionalFormatting sqref="C2:C3 J39:J42 J79:J82">
    <cfRule type="containsBlanks" dxfId="38" priority="32">
      <formula>LEN(TRIM(C2))=0</formula>
    </cfRule>
  </conditionalFormatting>
  <conditionalFormatting sqref="C6:C8">
    <cfRule type="containsBlanks" dxfId="37" priority="1">
      <formula>LEN(TRIM(C6))=0</formula>
    </cfRule>
  </conditionalFormatting>
  <conditionalFormatting sqref="E4:E5">
    <cfRule type="containsBlanks" dxfId="36" priority="27">
      <formula>LEN(TRIM(E4))=0</formula>
    </cfRule>
  </conditionalFormatting>
  <conditionalFormatting sqref="G2">
    <cfRule type="containsBlanks" dxfId="35" priority="29">
      <formula>LEN(TRIM(G2))=0</formula>
    </cfRule>
  </conditionalFormatting>
  <conditionalFormatting sqref="H3">
    <cfRule type="containsBlanks" dxfId="34" priority="30">
      <formula>LEN(TRIM(H3))=0</formula>
    </cfRule>
  </conditionalFormatting>
  <conditionalFormatting sqref="H6:H7">
    <cfRule type="containsBlanks" dxfId="33" priority="28">
      <formula>LEN(TRIM(H6))=0</formula>
    </cfRule>
  </conditionalFormatting>
  <conditionalFormatting sqref="H10">
    <cfRule type="containsText" dxfId="32" priority="33" operator="containsText" text="No cumple">
      <formula>NOT(ISERROR(SEARCH("No cumple",H10)))</formula>
    </cfRule>
    <cfRule type="containsText" dxfId="31" priority="34" operator="containsText" text="Cumple">
      <formula>NOT(ISERROR(SEARCH("Cumple",H10)))</formula>
    </cfRule>
  </conditionalFormatting>
  <conditionalFormatting sqref="H21">
    <cfRule type="containsText" dxfId="30" priority="17" operator="containsText" text="Cumple">
      <formula>NOT(ISERROR(SEARCH("Cumple",H21)))</formula>
    </cfRule>
    <cfRule type="containsText" dxfId="29" priority="16" operator="containsText" text="No cumple">
      <formula>NOT(ISERROR(SEARCH("No cumple",H21)))</formula>
    </cfRule>
  </conditionalFormatting>
  <conditionalFormatting sqref="H43">
    <cfRule type="containsText" dxfId="28" priority="15" operator="containsText" text="Cumple">
      <formula>NOT(ISERROR(SEARCH("Cumple",H43)))</formula>
    </cfRule>
    <cfRule type="containsText" dxfId="27" priority="14" operator="containsText" text="No cumple">
      <formula>NOT(ISERROR(SEARCH("No cumple",H43)))</formula>
    </cfRule>
  </conditionalFormatting>
  <conditionalFormatting sqref="H54">
    <cfRule type="containsText" dxfId="26" priority="12" operator="containsText" text="No cumple">
      <formula>NOT(ISERROR(SEARCH("No cumple",H54)))</formula>
    </cfRule>
    <cfRule type="containsText" dxfId="25" priority="13" operator="containsText" text="Cumple">
      <formula>NOT(ISERROR(SEARCH("Cumple",H54)))</formula>
    </cfRule>
  </conditionalFormatting>
  <conditionalFormatting sqref="H73">
    <cfRule type="containsText" dxfId="24" priority="10" operator="containsText" text="No cumple">
      <formula>NOT(ISERROR(SEARCH("No cumple",H73)))</formula>
    </cfRule>
    <cfRule type="containsText" dxfId="23" priority="11" operator="containsText" text="Cumple">
      <formula>NOT(ISERROR(SEARCH("Cumple",H73)))</formula>
    </cfRule>
  </conditionalFormatting>
  <conditionalFormatting sqref="H77">
    <cfRule type="containsText" dxfId="22" priority="8" operator="containsText" text="No cumple">
      <formula>NOT(ISERROR(SEARCH("No cumple",H77)))</formula>
    </cfRule>
    <cfRule type="containsText" dxfId="21" priority="9" operator="containsText" text="Cumple">
      <formula>NOT(ISERROR(SEARCH("Cumple",H77)))</formula>
    </cfRule>
  </conditionalFormatting>
  <conditionalFormatting sqref="H83">
    <cfRule type="containsText" dxfId="20" priority="6" operator="containsText" text="No cumple">
      <formula>NOT(ISERROR(SEARCH("No cumple",H83)))</formula>
    </cfRule>
    <cfRule type="containsText" dxfId="19" priority="7" operator="containsText" text="Cumple">
      <formula>NOT(ISERROR(SEARCH("Cumple",H83)))</formula>
    </cfRule>
  </conditionalFormatting>
  <conditionalFormatting sqref="H92">
    <cfRule type="containsText" dxfId="18" priority="4" operator="containsText" text="No cumple">
      <formula>NOT(ISERROR(SEARCH("No cumple",H92)))</formula>
    </cfRule>
    <cfRule type="containsText" dxfId="17" priority="5" operator="containsText" text="Cumple">
      <formula>NOT(ISERROR(SEARCH("Cumple",H92)))</formula>
    </cfRule>
  </conditionalFormatting>
  <conditionalFormatting sqref="H101">
    <cfRule type="containsText" dxfId="16" priority="2" operator="containsText" text="No cumple">
      <formula>NOT(ISERROR(SEARCH("No cumple",H101)))</formula>
    </cfRule>
    <cfRule type="containsText" dxfId="15" priority="3" operator="containsText" text="Cumple">
      <formula>NOT(ISERROR(SEARCH("Cumple",H101)))</formula>
    </cfRule>
  </conditionalFormatting>
  <conditionalFormatting sqref="J2">
    <cfRule type="containsBlanks" dxfId="14" priority="31">
      <formula>LEN(TRIM(J2))=0</formula>
    </cfRule>
  </conditionalFormatting>
  <conditionalFormatting sqref="J12:J20">
    <cfRule type="containsBlanks" dxfId="13" priority="26">
      <formula>LEN(TRIM(J12))=0</formula>
    </cfRule>
  </conditionalFormatting>
  <conditionalFormatting sqref="J26:J35">
    <cfRule type="containsBlanks" dxfId="12" priority="21">
      <formula>LEN(TRIM(J26))=0</formula>
    </cfRule>
  </conditionalFormatting>
  <conditionalFormatting sqref="J45:J53">
    <cfRule type="containsBlanks" dxfId="11" priority="25">
      <formula>LEN(TRIM(J45))=0</formula>
    </cfRule>
  </conditionalFormatting>
  <conditionalFormatting sqref="J56:J65">
    <cfRule type="containsBlanks" dxfId="10" priority="24">
      <formula>LEN(TRIM(J56))=0</formula>
    </cfRule>
  </conditionalFormatting>
  <conditionalFormatting sqref="J67:J72">
    <cfRule type="containsBlanks" dxfId="9" priority="23">
      <formula>LEN(TRIM(J67))=0</formula>
    </cfRule>
  </conditionalFormatting>
  <conditionalFormatting sqref="J75:J76">
    <cfRule type="containsBlanks" dxfId="8" priority="22">
      <formula>LEN(TRIM(J75))=0</formula>
    </cfRule>
  </conditionalFormatting>
  <conditionalFormatting sqref="J85:J91">
    <cfRule type="containsBlanks" dxfId="7" priority="20">
      <formula>LEN(TRIM(J85))=0</formula>
    </cfRule>
  </conditionalFormatting>
  <conditionalFormatting sqref="J94:J100">
    <cfRule type="containsBlanks" dxfId="6" priority="19">
      <formula>LEN(TRIM(J94))=0</formula>
    </cfRule>
  </conditionalFormatting>
  <conditionalFormatting sqref="J103:J108">
    <cfRule type="containsBlanks" dxfId="5" priority="18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B264DCA-7896-4CFD-B237-23F82C483CAB}">
          <x14:formula1>
            <xm:f>Tablas!$E$2:$E$4</xm:f>
          </x14:formula1>
          <xm:sqref>J56:J65 J67:J72 J75:J76 J12:J20 J103:J108 J45:J53 J85:J91 J94:J100 J26:J35 J39:J42 J79:J82</xm:sqref>
        </x14:dataValidation>
        <x14:dataValidation type="list" allowBlank="1" showInputMessage="1" showErrorMessage="1" xr:uid="{86C82071-AD7B-4463-A8A7-2173C3426FA4}">
          <x14:formula1>
            <xm:f>Tablas!$H$2:$H$6</xm:f>
          </x14:formula1>
          <xm:sqref>C3:E3</xm:sqref>
        </x14:dataValidation>
        <x14:dataValidation type="list" allowBlank="1" showInputMessage="1" showErrorMessage="1" xr:uid="{1C643996-6D1E-4B35-833E-36ECCAF8A605}">
          <x14:formula1>
            <xm:f>Tablas!$L$2:$L$9</xm:f>
          </x14:formula1>
          <xm:sqref>C7:E7</xm:sqref>
        </x14:dataValidation>
        <x14:dataValidation type="list" allowBlank="1" showInputMessage="1" showErrorMessage="1" xr:uid="{AF521002-657B-4E1E-962C-B9EEC7A07FE3}">
          <x14:formula1>
            <xm:f>Tablas!$K$2:$K$3</xm:f>
          </x14:formula1>
          <xm:sqref>H6:J6</xm:sqref>
        </x14:dataValidation>
        <x14:dataValidation type="list" allowBlank="1" showInputMessage="1" showErrorMessage="1" xr:uid="{0F5EC205-EA79-431E-AD02-5140B319BDF7}">
          <x14:formula1>
            <xm:f>Tablas!$J$2:$J$7</xm:f>
          </x14:formula1>
          <xm:sqref>C6:E6</xm:sqref>
        </x14:dataValidation>
        <x14:dataValidation type="list" allowBlank="1" showInputMessage="1" showErrorMessage="1" xr:uid="{4577F44E-D2F9-401B-9FE7-E9E6E2C8C961}">
          <x14:formula1>
            <xm:f>Tablas!$I$2:$I$5</xm:f>
          </x14:formula1>
          <xm:sqref>E4:J4</xm:sqref>
        </x14:dataValidation>
        <x14:dataValidation type="list" allowBlank="1" showInputMessage="1" showErrorMessage="1" xr:uid="{DB40B4AB-C016-4199-B703-D7BD62B269B5}">
          <x14:formula1>
            <xm:f>Tablas!$G$2:$G$3</xm:f>
          </x14:formula1>
          <xm:sqref>J2</xm:sqref>
        </x14:dataValidation>
        <x14:dataValidation type="list" allowBlank="1" showInputMessage="1" showErrorMessage="1" xr:uid="{24765C8D-87CB-414C-83AB-20E4FBF33496}">
          <x14:formula1>
            <xm:f>Tablas!$C$2</xm:f>
          </x14:formula1>
          <xm:sqref>H95:I100 H13:I20 H86:I91 H104:I108 H57:I65 H76:I76 H46:I53 H80:I82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10"/>
  <sheetViews>
    <sheetView showGridLines="0" tabSelected="1" topLeftCell="JS1" zoomScale="60" zoomScaleNormal="60" workbookViewId="0">
      <selection activeCell="KB18" sqref="KB18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7" width="35.7109375" style="2" customWidth="1"/>
    <col min="38" max="49" width="15.7109375" style="2" customWidth="1"/>
    <col min="50" max="59" width="25.7109375" style="2"/>
    <col min="60" max="71" width="15.7109375" style="2" customWidth="1"/>
    <col min="72" max="81" width="25.7109375" style="2"/>
    <col min="82" max="93" width="15.7109375" style="2" customWidth="1"/>
    <col min="94" max="103" width="25.7109375" style="2"/>
    <col min="104" max="115" width="15.7109375" style="2" customWidth="1"/>
    <col min="116" max="125" width="25.7109375" style="2"/>
    <col min="126" max="137" width="15.7109375" style="2" customWidth="1"/>
    <col min="138" max="147" width="25.7109375" style="2"/>
    <col min="148" max="159" width="15.7109375" style="2" customWidth="1"/>
    <col min="160" max="169" width="25.7109375" style="2"/>
    <col min="170" max="181" width="15.7109375" style="2" customWidth="1"/>
    <col min="182" max="191" width="25.7109375" style="2"/>
    <col min="192" max="203" width="15.7109375" style="2" customWidth="1"/>
    <col min="204" max="213" width="25.7109375" style="2"/>
    <col min="214" max="225" width="15.7109375" style="2" customWidth="1"/>
    <col min="226" max="235" width="25.7109375" style="2"/>
    <col min="236" max="247" width="15.7109375" style="2" customWidth="1"/>
    <col min="248" max="16384" width="25.7109375" style="2"/>
  </cols>
  <sheetData>
    <row r="1" spans="1:296" ht="30" customHeight="1" x14ac:dyDescent="0.25">
      <c r="A1" s="216"/>
      <c r="B1" s="197" t="s">
        <v>208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  <c r="DS1" s="198"/>
      <c r="DT1" s="198"/>
      <c r="DU1" s="198"/>
      <c r="DV1" s="198"/>
      <c r="DW1" s="198"/>
      <c r="DX1" s="198"/>
      <c r="DY1" s="198"/>
      <c r="DZ1" s="198"/>
      <c r="EA1" s="198"/>
      <c r="EB1" s="198"/>
      <c r="EC1" s="198"/>
      <c r="ED1" s="198"/>
      <c r="EE1" s="198"/>
      <c r="EF1" s="198"/>
      <c r="EG1" s="198"/>
      <c r="EH1" s="198"/>
      <c r="EI1" s="198"/>
      <c r="EJ1" s="198"/>
      <c r="EK1" s="198"/>
      <c r="EL1" s="198"/>
      <c r="EM1" s="198"/>
      <c r="EN1" s="198"/>
      <c r="EO1" s="198"/>
      <c r="EP1" s="198"/>
      <c r="EQ1" s="198"/>
      <c r="ER1" s="198"/>
      <c r="ES1" s="198"/>
      <c r="ET1" s="198"/>
      <c r="EU1" s="198"/>
      <c r="EV1" s="198"/>
      <c r="EW1" s="198"/>
      <c r="EX1" s="198"/>
      <c r="EY1" s="198"/>
      <c r="EZ1" s="198"/>
      <c r="FA1" s="198"/>
      <c r="FB1" s="198"/>
      <c r="FC1" s="198"/>
      <c r="FD1" s="198"/>
      <c r="FE1" s="198"/>
      <c r="FF1" s="198"/>
      <c r="FG1" s="198"/>
      <c r="FH1" s="198"/>
      <c r="FI1" s="198"/>
      <c r="FJ1" s="198"/>
      <c r="FK1" s="198"/>
      <c r="FL1" s="198"/>
      <c r="FM1" s="198"/>
      <c r="FN1" s="198"/>
      <c r="FO1" s="198"/>
      <c r="FP1" s="198"/>
      <c r="FQ1" s="198"/>
      <c r="FR1" s="198"/>
      <c r="FS1" s="198"/>
      <c r="FT1" s="198"/>
      <c r="FU1" s="198"/>
      <c r="FV1" s="198"/>
      <c r="FW1" s="198"/>
      <c r="FX1" s="198"/>
      <c r="FY1" s="198"/>
      <c r="FZ1" s="198"/>
      <c r="GA1" s="198"/>
      <c r="GB1" s="198"/>
      <c r="GC1" s="198"/>
      <c r="GD1" s="198"/>
      <c r="GE1" s="198"/>
      <c r="GF1" s="198"/>
      <c r="GG1" s="198"/>
      <c r="GH1" s="198"/>
      <c r="GI1" s="198"/>
      <c r="GJ1" s="198"/>
      <c r="GK1" s="198"/>
      <c r="GL1" s="198"/>
      <c r="GM1" s="198"/>
      <c r="GN1" s="198"/>
      <c r="GO1" s="198"/>
      <c r="GP1" s="198"/>
      <c r="GQ1" s="198"/>
      <c r="GR1" s="198"/>
      <c r="GS1" s="198"/>
      <c r="GT1" s="198"/>
      <c r="GU1" s="198"/>
      <c r="GV1" s="198"/>
      <c r="GW1" s="198"/>
      <c r="GX1" s="198"/>
      <c r="GY1" s="198"/>
      <c r="GZ1" s="198"/>
      <c r="HA1" s="198"/>
      <c r="HB1" s="198"/>
      <c r="HC1" s="198"/>
      <c r="HD1" s="198"/>
      <c r="HE1" s="198"/>
      <c r="HF1" s="198"/>
      <c r="HG1" s="198"/>
      <c r="HH1" s="198"/>
      <c r="HI1" s="198"/>
      <c r="HJ1" s="198"/>
      <c r="HK1" s="198"/>
      <c r="HL1" s="198"/>
      <c r="HM1" s="198"/>
      <c r="HN1" s="198"/>
      <c r="HO1" s="198"/>
      <c r="HP1" s="198"/>
      <c r="HQ1" s="198"/>
      <c r="HR1" s="198"/>
      <c r="HS1" s="198"/>
      <c r="HT1" s="198"/>
      <c r="HU1" s="198"/>
      <c r="HV1" s="198"/>
      <c r="HW1" s="198"/>
      <c r="HX1" s="198"/>
      <c r="HY1" s="198"/>
      <c r="HZ1" s="198"/>
      <c r="IA1" s="198"/>
      <c r="IB1" s="198"/>
      <c r="IC1" s="198"/>
      <c r="ID1" s="198"/>
      <c r="IE1" s="198"/>
      <c r="IF1" s="198"/>
      <c r="IG1" s="198"/>
      <c r="IH1" s="198"/>
      <c r="II1" s="198"/>
      <c r="IJ1" s="198"/>
      <c r="IK1" s="198"/>
      <c r="IL1" s="198"/>
      <c r="IM1" s="198"/>
      <c r="IN1" s="198"/>
      <c r="IO1" s="198"/>
      <c r="IP1" s="198"/>
      <c r="IQ1" s="198"/>
      <c r="IR1" s="198"/>
      <c r="IS1" s="198"/>
      <c r="IT1" s="198"/>
      <c r="IU1" s="198"/>
      <c r="IV1" s="198"/>
      <c r="IW1" s="198"/>
      <c r="IX1" s="198"/>
      <c r="IY1" s="198"/>
      <c r="IZ1" s="198"/>
      <c r="JA1" s="198"/>
      <c r="JB1" s="198"/>
      <c r="JC1" s="198"/>
      <c r="JD1" s="198"/>
      <c r="JE1" s="198"/>
      <c r="JF1" s="198"/>
      <c r="JG1" s="198"/>
      <c r="JH1" s="198"/>
      <c r="JI1" s="198"/>
      <c r="JJ1" s="198"/>
      <c r="JK1" s="198"/>
      <c r="JL1" s="198"/>
      <c r="JM1" s="198"/>
      <c r="JN1" s="198"/>
      <c r="JO1" s="198"/>
      <c r="JP1" s="198"/>
      <c r="JQ1" s="198"/>
      <c r="JR1" s="198"/>
      <c r="JS1" s="198"/>
      <c r="JT1" s="198"/>
      <c r="JU1" s="198"/>
      <c r="JV1" s="198"/>
      <c r="JW1" s="198"/>
      <c r="JX1" s="198"/>
      <c r="JY1" s="198"/>
      <c r="JZ1" s="198"/>
      <c r="KA1" s="198"/>
      <c r="KB1" s="198"/>
      <c r="KC1" s="198"/>
      <c r="KD1" s="198"/>
      <c r="KE1" s="198"/>
      <c r="KF1" s="198"/>
      <c r="KG1" s="199"/>
      <c r="KH1" s="62" t="s">
        <v>243</v>
      </c>
      <c r="KI1" s="63">
        <v>45433</v>
      </c>
    </row>
    <row r="2" spans="1:296" ht="30" customHeight="1" x14ac:dyDescent="0.25">
      <c r="A2" s="217"/>
      <c r="B2" s="200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01"/>
      <c r="DA2" s="201"/>
      <c r="DB2" s="201"/>
      <c r="DC2" s="201"/>
      <c r="DD2" s="201"/>
      <c r="DE2" s="201"/>
      <c r="DF2" s="201"/>
      <c r="DG2" s="201"/>
      <c r="DH2" s="201"/>
      <c r="DI2" s="201"/>
      <c r="DJ2" s="201"/>
      <c r="DK2" s="201"/>
      <c r="DL2" s="201"/>
      <c r="DM2" s="201"/>
      <c r="DN2" s="201"/>
      <c r="DO2" s="201"/>
      <c r="DP2" s="201"/>
      <c r="DQ2" s="201"/>
      <c r="DR2" s="201"/>
      <c r="DS2" s="201"/>
      <c r="DT2" s="201"/>
      <c r="DU2" s="201"/>
      <c r="DV2" s="201"/>
      <c r="DW2" s="201"/>
      <c r="DX2" s="201"/>
      <c r="DY2" s="201"/>
      <c r="DZ2" s="201"/>
      <c r="EA2" s="201"/>
      <c r="EB2" s="201"/>
      <c r="EC2" s="201"/>
      <c r="ED2" s="201"/>
      <c r="EE2" s="201"/>
      <c r="EF2" s="201"/>
      <c r="EG2" s="201"/>
      <c r="EH2" s="201"/>
      <c r="EI2" s="201"/>
      <c r="EJ2" s="201"/>
      <c r="EK2" s="201"/>
      <c r="EL2" s="201"/>
      <c r="EM2" s="201"/>
      <c r="EN2" s="201"/>
      <c r="EO2" s="201"/>
      <c r="EP2" s="201"/>
      <c r="EQ2" s="201"/>
      <c r="ER2" s="201"/>
      <c r="ES2" s="201"/>
      <c r="ET2" s="201"/>
      <c r="EU2" s="201"/>
      <c r="EV2" s="201"/>
      <c r="EW2" s="201"/>
      <c r="EX2" s="201"/>
      <c r="EY2" s="201"/>
      <c r="EZ2" s="201"/>
      <c r="FA2" s="201"/>
      <c r="FB2" s="201"/>
      <c r="FC2" s="201"/>
      <c r="FD2" s="201"/>
      <c r="FE2" s="201"/>
      <c r="FF2" s="201"/>
      <c r="FG2" s="201"/>
      <c r="FH2" s="201"/>
      <c r="FI2" s="201"/>
      <c r="FJ2" s="201"/>
      <c r="FK2" s="201"/>
      <c r="FL2" s="201"/>
      <c r="FM2" s="201"/>
      <c r="FN2" s="201"/>
      <c r="FO2" s="201"/>
      <c r="FP2" s="201"/>
      <c r="FQ2" s="201"/>
      <c r="FR2" s="201"/>
      <c r="FS2" s="201"/>
      <c r="FT2" s="201"/>
      <c r="FU2" s="201"/>
      <c r="FV2" s="201"/>
      <c r="FW2" s="201"/>
      <c r="FX2" s="201"/>
      <c r="FY2" s="201"/>
      <c r="FZ2" s="201"/>
      <c r="GA2" s="201"/>
      <c r="GB2" s="201"/>
      <c r="GC2" s="201"/>
      <c r="GD2" s="201"/>
      <c r="GE2" s="201"/>
      <c r="GF2" s="201"/>
      <c r="GG2" s="201"/>
      <c r="GH2" s="201"/>
      <c r="GI2" s="201"/>
      <c r="GJ2" s="201"/>
      <c r="GK2" s="201"/>
      <c r="GL2" s="201"/>
      <c r="GM2" s="201"/>
      <c r="GN2" s="201"/>
      <c r="GO2" s="201"/>
      <c r="GP2" s="201"/>
      <c r="GQ2" s="201"/>
      <c r="GR2" s="201"/>
      <c r="GS2" s="201"/>
      <c r="GT2" s="201"/>
      <c r="GU2" s="201"/>
      <c r="GV2" s="201"/>
      <c r="GW2" s="201"/>
      <c r="GX2" s="201"/>
      <c r="GY2" s="201"/>
      <c r="GZ2" s="201"/>
      <c r="HA2" s="201"/>
      <c r="HB2" s="201"/>
      <c r="HC2" s="201"/>
      <c r="HD2" s="201"/>
      <c r="HE2" s="201"/>
      <c r="HF2" s="201"/>
      <c r="HG2" s="201"/>
      <c r="HH2" s="201"/>
      <c r="HI2" s="201"/>
      <c r="HJ2" s="201"/>
      <c r="HK2" s="201"/>
      <c r="HL2" s="201"/>
      <c r="HM2" s="201"/>
      <c r="HN2" s="201"/>
      <c r="HO2" s="201"/>
      <c r="HP2" s="201"/>
      <c r="HQ2" s="201"/>
      <c r="HR2" s="201"/>
      <c r="HS2" s="201"/>
      <c r="HT2" s="201"/>
      <c r="HU2" s="201"/>
      <c r="HV2" s="201"/>
      <c r="HW2" s="201"/>
      <c r="HX2" s="201"/>
      <c r="HY2" s="201"/>
      <c r="HZ2" s="201"/>
      <c r="IA2" s="201"/>
      <c r="IB2" s="201"/>
      <c r="IC2" s="201"/>
      <c r="ID2" s="201"/>
      <c r="IE2" s="201"/>
      <c r="IF2" s="201"/>
      <c r="IG2" s="201"/>
      <c r="IH2" s="201"/>
      <c r="II2" s="201"/>
      <c r="IJ2" s="201"/>
      <c r="IK2" s="201"/>
      <c r="IL2" s="201"/>
      <c r="IM2" s="201"/>
      <c r="IN2" s="201"/>
      <c r="IO2" s="201"/>
      <c r="IP2" s="201"/>
      <c r="IQ2" s="201"/>
      <c r="IR2" s="201"/>
      <c r="IS2" s="201"/>
      <c r="IT2" s="201"/>
      <c r="IU2" s="201"/>
      <c r="IV2" s="201"/>
      <c r="IW2" s="201"/>
      <c r="IX2" s="201"/>
      <c r="IY2" s="201"/>
      <c r="IZ2" s="201"/>
      <c r="JA2" s="201"/>
      <c r="JB2" s="201"/>
      <c r="JC2" s="201"/>
      <c r="JD2" s="201"/>
      <c r="JE2" s="201"/>
      <c r="JF2" s="201"/>
      <c r="JG2" s="201"/>
      <c r="JH2" s="201"/>
      <c r="JI2" s="201"/>
      <c r="JJ2" s="201"/>
      <c r="JK2" s="201"/>
      <c r="JL2" s="201"/>
      <c r="JM2" s="201"/>
      <c r="JN2" s="201"/>
      <c r="JO2" s="201"/>
      <c r="JP2" s="201"/>
      <c r="JQ2" s="201"/>
      <c r="JR2" s="201"/>
      <c r="JS2" s="201"/>
      <c r="JT2" s="201"/>
      <c r="JU2" s="201"/>
      <c r="JV2" s="201"/>
      <c r="JW2" s="201"/>
      <c r="JX2" s="201"/>
      <c r="JY2" s="201"/>
      <c r="JZ2" s="201"/>
      <c r="KA2" s="201"/>
      <c r="KB2" s="201"/>
      <c r="KC2" s="201"/>
      <c r="KD2" s="201"/>
      <c r="KE2" s="201"/>
      <c r="KF2" s="201"/>
      <c r="KG2" s="202"/>
      <c r="KH2" s="64" t="s">
        <v>204</v>
      </c>
      <c r="KI2" s="24" t="s">
        <v>59</v>
      </c>
    </row>
    <row r="3" spans="1:296" ht="30" customHeight="1" thickBot="1" x14ac:dyDescent="0.3">
      <c r="A3" s="218"/>
      <c r="B3" s="203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  <c r="IW3" s="204"/>
      <c r="IX3" s="204"/>
      <c r="IY3" s="204"/>
      <c r="IZ3" s="204"/>
      <c r="JA3" s="204"/>
      <c r="JB3" s="204"/>
      <c r="JC3" s="204"/>
      <c r="JD3" s="204"/>
      <c r="JE3" s="204"/>
      <c r="JF3" s="204"/>
      <c r="JG3" s="204"/>
      <c r="JH3" s="204"/>
      <c r="JI3" s="204"/>
      <c r="JJ3" s="204"/>
      <c r="JK3" s="204"/>
      <c r="JL3" s="204"/>
      <c r="JM3" s="204"/>
      <c r="JN3" s="204"/>
      <c r="JO3" s="204"/>
      <c r="JP3" s="204"/>
      <c r="JQ3" s="204"/>
      <c r="JR3" s="204"/>
      <c r="JS3" s="204"/>
      <c r="JT3" s="204"/>
      <c r="JU3" s="204"/>
      <c r="JV3" s="204"/>
      <c r="JW3" s="204"/>
      <c r="JX3" s="204"/>
      <c r="JY3" s="204"/>
      <c r="JZ3" s="204"/>
      <c r="KA3" s="204"/>
      <c r="KB3" s="204"/>
      <c r="KC3" s="204"/>
      <c r="KD3" s="204"/>
      <c r="KE3" s="204"/>
      <c r="KF3" s="204"/>
      <c r="KG3" s="205"/>
      <c r="KH3" s="219" t="s">
        <v>58</v>
      </c>
      <c r="KI3" s="220"/>
    </row>
    <row r="4" spans="1:296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  <c r="IX4" s="61"/>
      <c r="IY4" s="61"/>
      <c r="IZ4" s="61"/>
      <c r="JA4" s="61"/>
      <c r="JB4" s="61"/>
      <c r="JC4" s="61"/>
      <c r="JD4" s="61"/>
      <c r="JE4" s="61"/>
      <c r="JF4" s="61"/>
      <c r="JG4" s="61"/>
      <c r="JH4" s="61"/>
      <c r="JI4" s="61"/>
      <c r="JJ4" s="61"/>
      <c r="JK4" s="61"/>
      <c r="JL4" s="61"/>
      <c r="JM4" s="61"/>
      <c r="JN4" s="61"/>
      <c r="JO4" s="61"/>
      <c r="JP4" s="61"/>
      <c r="JQ4" s="6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35"/>
      <c r="KJ4" s="35"/>
    </row>
    <row r="5" spans="1:296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35"/>
      <c r="KJ5" s="35"/>
    </row>
    <row r="6" spans="1:296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  <c r="IX6" s="61"/>
      <c r="IY6" s="61"/>
      <c r="IZ6" s="61"/>
      <c r="JA6" s="61"/>
      <c r="JB6" s="61"/>
      <c r="JC6" s="61"/>
      <c r="JD6" s="61"/>
      <c r="JE6" s="61"/>
      <c r="JF6" s="61"/>
      <c r="JG6" s="61"/>
      <c r="JH6" s="61"/>
      <c r="JI6" s="61"/>
      <c r="JJ6" s="61"/>
      <c r="JK6" s="61"/>
      <c r="JL6" s="61"/>
      <c r="JM6" s="61"/>
      <c r="JN6" s="61"/>
      <c r="JO6" s="61"/>
      <c r="JP6" s="61"/>
      <c r="JQ6" s="6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35"/>
      <c r="KJ6" s="35"/>
    </row>
    <row r="7" spans="1:296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  <c r="IW7" s="61"/>
      <c r="IX7" s="61"/>
      <c r="IY7" s="61"/>
      <c r="IZ7" s="61"/>
      <c r="JA7" s="61"/>
      <c r="JB7" s="61"/>
      <c r="JC7" s="61"/>
      <c r="JD7" s="61"/>
      <c r="JE7" s="61"/>
      <c r="JF7" s="61"/>
      <c r="JG7" s="61"/>
      <c r="JH7" s="61"/>
      <c r="JI7" s="61"/>
      <c r="JJ7" s="61"/>
      <c r="JK7" s="61"/>
      <c r="JL7" s="61"/>
      <c r="JM7" s="61"/>
      <c r="JN7" s="61"/>
      <c r="JO7" s="61"/>
      <c r="JP7" s="61"/>
      <c r="JQ7" s="61"/>
      <c r="JR7" s="61"/>
      <c r="JS7" s="61"/>
      <c r="JT7" s="61"/>
      <c r="JU7" s="61"/>
      <c r="JV7" s="61"/>
      <c r="JW7" s="61"/>
      <c r="JX7" s="61"/>
      <c r="JY7" s="61"/>
      <c r="JZ7" s="61"/>
      <c r="KA7" s="61"/>
      <c r="KB7" s="61"/>
      <c r="KC7" s="61"/>
      <c r="KD7" s="61"/>
      <c r="KE7" s="61"/>
      <c r="KF7" s="61"/>
      <c r="KG7" s="61"/>
    </row>
    <row r="8" spans="1:296" ht="15" customHeight="1" x14ac:dyDescent="0.25">
      <c r="D8" s="221" t="s">
        <v>1</v>
      </c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5"/>
      <c r="P8" s="221" t="s">
        <v>13</v>
      </c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5"/>
      <c r="AB8" s="36" t="s">
        <v>53</v>
      </c>
      <c r="AC8" s="36" t="s">
        <v>53</v>
      </c>
      <c r="AD8" s="36" t="s">
        <v>53</v>
      </c>
      <c r="AE8" s="36" t="s">
        <v>53</v>
      </c>
      <c r="AF8" s="36" t="s">
        <v>53</v>
      </c>
      <c r="AG8" s="68" t="s">
        <v>53</v>
      </c>
      <c r="AH8" s="36" t="s">
        <v>53</v>
      </c>
      <c r="AI8" s="36" t="s">
        <v>53</v>
      </c>
      <c r="AJ8" s="36" t="s">
        <v>53</v>
      </c>
      <c r="AK8" s="36" t="s">
        <v>53</v>
      </c>
      <c r="AL8" s="209" t="s">
        <v>180</v>
      </c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1"/>
      <c r="AX8" s="212" t="s">
        <v>180</v>
      </c>
      <c r="AY8" s="212"/>
      <c r="AZ8" s="212"/>
      <c r="BA8" s="212"/>
      <c r="BB8" s="212"/>
      <c r="BC8" s="212"/>
      <c r="BD8" s="212"/>
      <c r="BE8" s="212"/>
      <c r="BF8" s="212"/>
      <c r="BG8" s="212"/>
      <c r="BH8" s="209" t="s">
        <v>181</v>
      </c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1"/>
      <c r="BT8" s="213" t="s">
        <v>181</v>
      </c>
      <c r="BU8" s="213"/>
      <c r="BV8" s="213"/>
      <c r="BW8" s="213"/>
      <c r="BX8" s="213"/>
      <c r="BY8" s="213"/>
      <c r="BZ8" s="213"/>
      <c r="CA8" s="213"/>
      <c r="CB8" s="213"/>
      <c r="CC8" s="213"/>
      <c r="CD8" s="209" t="s">
        <v>182</v>
      </c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1"/>
      <c r="CP8" s="212" t="s">
        <v>182</v>
      </c>
      <c r="CQ8" s="212"/>
      <c r="CR8" s="212"/>
      <c r="CS8" s="212"/>
      <c r="CT8" s="212"/>
      <c r="CU8" s="212"/>
      <c r="CV8" s="212"/>
      <c r="CW8" s="212"/>
      <c r="CX8" s="212"/>
      <c r="CY8" s="212"/>
      <c r="CZ8" s="209" t="s">
        <v>183</v>
      </c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1"/>
      <c r="DL8" s="213" t="s">
        <v>183</v>
      </c>
      <c r="DM8" s="213"/>
      <c r="DN8" s="213"/>
      <c r="DO8" s="213"/>
      <c r="DP8" s="213"/>
      <c r="DQ8" s="213"/>
      <c r="DR8" s="213"/>
      <c r="DS8" s="213"/>
      <c r="DT8" s="213"/>
      <c r="DU8" s="213"/>
      <c r="DV8" s="209" t="s">
        <v>184</v>
      </c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1"/>
      <c r="EH8" s="212" t="s">
        <v>184</v>
      </c>
      <c r="EI8" s="212"/>
      <c r="EJ8" s="212"/>
      <c r="EK8" s="212"/>
      <c r="EL8" s="212"/>
      <c r="EM8" s="212"/>
      <c r="EN8" s="212"/>
      <c r="EO8" s="212"/>
      <c r="EP8" s="212"/>
      <c r="EQ8" s="212"/>
      <c r="ER8" s="209" t="s">
        <v>185</v>
      </c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1"/>
      <c r="FD8" s="213" t="s">
        <v>185</v>
      </c>
      <c r="FE8" s="213"/>
      <c r="FF8" s="213"/>
      <c r="FG8" s="213"/>
      <c r="FH8" s="213"/>
      <c r="FI8" s="213"/>
      <c r="FJ8" s="213"/>
      <c r="FK8" s="213"/>
      <c r="FL8" s="213"/>
      <c r="FM8" s="213"/>
      <c r="FN8" s="209" t="s">
        <v>186</v>
      </c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1"/>
      <c r="FZ8" s="212" t="s">
        <v>186</v>
      </c>
      <c r="GA8" s="212"/>
      <c r="GB8" s="212"/>
      <c r="GC8" s="212"/>
      <c r="GD8" s="212"/>
      <c r="GE8" s="212"/>
      <c r="GF8" s="212"/>
      <c r="GG8" s="212"/>
      <c r="GH8" s="212"/>
      <c r="GI8" s="212"/>
      <c r="GJ8" s="209" t="s">
        <v>187</v>
      </c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1"/>
      <c r="GV8" s="213" t="s">
        <v>187</v>
      </c>
      <c r="GW8" s="213"/>
      <c r="GX8" s="213"/>
      <c r="GY8" s="213"/>
      <c r="GZ8" s="213"/>
      <c r="HA8" s="213"/>
      <c r="HB8" s="213"/>
      <c r="HC8" s="213"/>
      <c r="HD8" s="213"/>
      <c r="HE8" s="213"/>
      <c r="HF8" s="209" t="s">
        <v>188</v>
      </c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1"/>
      <c r="HR8" s="212" t="s">
        <v>188</v>
      </c>
      <c r="HS8" s="212"/>
      <c r="HT8" s="212"/>
      <c r="HU8" s="212"/>
      <c r="HV8" s="212"/>
      <c r="HW8" s="212"/>
      <c r="HX8" s="212"/>
      <c r="HY8" s="212"/>
      <c r="HZ8" s="212"/>
      <c r="IA8" s="212"/>
      <c r="IB8" s="209" t="s">
        <v>189</v>
      </c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1"/>
      <c r="IN8" s="213" t="s">
        <v>189</v>
      </c>
      <c r="IO8" s="213"/>
      <c r="IP8" s="213"/>
      <c r="IQ8" s="213"/>
      <c r="IR8" s="213"/>
      <c r="IS8" s="213"/>
      <c r="IT8" s="213"/>
      <c r="IU8" s="213"/>
      <c r="IV8" s="213"/>
      <c r="IW8" s="213"/>
      <c r="IX8" s="214" t="s">
        <v>180</v>
      </c>
      <c r="IY8" s="215"/>
      <c r="IZ8" s="195" t="s">
        <v>181</v>
      </c>
      <c r="JA8" s="196"/>
      <c r="JB8" s="214" t="s">
        <v>182</v>
      </c>
      <c r="JC8" s="215"/>
      <c r="JD8" s="195" t="s">
        <v>183</v>
      </c>
      <c r="JE8" s="196"/>
      <c r="JF8" s="214" t="s">
        <v>184</v>
      </c>
      <c r="JG8" s="215"/>
      <c r="JH8" s="195" t="s">
        <v>185</v>
      </c>
      <c r="JI8" s="196"/>
      <c r="JJ8" s="214" t="s">
        <v>186</v>
      </c>
      <c r="JK8" s="215"/>
      <c r="JL8" s="195" t="s">
        <v>187</v>
      </c>
      <c r="JM8" s="196"/>
      <c r="JN8" s="214" t="s">
        <v>188</v>
      </c>
      <c r="JO8" s="215"/>
      <c r="JP8" s="195" t="s">
        <v>189</v>
      </c>
      <c r="JQ8" s="196"/>
      <c r="JR8" s="206" t="s">
        <v>54</v>
      </c>
      <c r="JS8" s="207"/>
      <c r="JT8" s="207"/>
      <c r="JU8" s="208"/>
      <c r="JV8" s="206" t="s">
        <v>55</v>
      </c>
      <c r="JW8" s="207"/>
      <c r="JX8" s="207"/>
      <c r="JY8" s="208"/>
      <c r="JZ8" s="206" t="s">
        <v>56</v>
      </c>
      <c r="KA8" s="207"/>
      <c r="KB8" s="207"/>
      <c r="KC8" s="208"/>
      <c r="KD8" s="206" t="s">
        <v>57</v>
      </c>
      <c r="KE8" s="207"/>
      <c r="KF8" s="207"/>
      <c r="KG8" s="208"/>
    </row>
    <row r="9" spans="1:296" ht="140.25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18" t="s">
        <v>75</v>
      </c>
      <c r="AC9" s="18" t="s">
        <v>84</v>
      </c>
      <c r="AD9" s="18" t="s">
        <v>171</v>
      </c>
      <c r="AE9" s="18" t="s">
        <v>107</v>
      </c>
      <c r="AF9" s="18" t="s">
        <v>124</v>
      </c>
      <c r="AG9" s="69" t="s">
        <v>125</v>
      </c>
      <c r="AH9" s="18" t="s">
        <v>209</v>
      </c>
      <c r="AI9" s="18" t="s">
        <v>210</v>
      </c>
      <c r="AJ9" s="18" t="s">
        <v>211</v>
      </c>
      <c r="AK9" s="18" t="s">
        <v>212</v>
      </c>
      <c r="AL9" s="23" t="s">
        <v>66</v>
      </c>
      <c r="AM9" s="23" t="s">
        <v>67</v>
      </c>
      <c r="AN9" s="23" t="s">
        <v>68</v>
      </c>
      <c r="AO9" s="23" t="s">
        <v>69</v>
      </c>
      <c r="AP9" s="23" t="s">
        <v>170</v>
      </c>
      <c r="AQ9" s="23" t="s">
        <v>70</v>
      </c>
      <c r="AR9" s="23" t="s">
        <v>71</v>
      </c>
      <c r="AS9" s="23" t="s">
        <v>72</v>
      </c>
      <c r="AT9" s="23" t="s">
        <v>73</v>
      </c>
      <c r="AU9" s="23" t="s">
        <v>61</v>
      </c>
      <c r="AV9" s="23" t="s">
        <v>170</v>
      </c>
      <c r="AW9" s="23" t="s">
        <v>201</v>
      </c>
      <c r="AX9" s="22" t="s">
        <v>75</v>
      </c>
      <c r="AY9" s="22" t="s">
        <v>84</v>
      </c>
      <c r="AZ9" s="22" t="s">
        <v>171</v>
      </c>
      <c r="BA9" s="22" t="s">
        <v>107</v>
      </c>
      <c r="BB9" s="22" t="s">
        <v>124</v>
      </c>
      <c r="BC9" s="69" t="s">
        <v>125</v>
      </c>
      <c r="BD9" s="22" t="s">
        <v>209</v>
      </c>
      <c r="BE9" s="22" t="s">
        <v>210</v>
      </c>
      <c r="BF9" s="22" t="s">
        <v>211</v>
      </c>
      <c r="BG9" s="22" t="s">
        <v>212</v>
      </c>
      <c r="BH9" s="23" t="s">
        <v>66</v>
      </c>
      <c r="BI9" s="23" t="s">
        <v>67</v>
      </c>
      <c r="BJ9" s="23" t="s">
        <v>68</v>
      </c>
      <c r="BK9" s="23" t="s">
        <v>69</v>
      </c>
      <c r="BL9" s="23" t="s">
        <v>170</v>
      </c>
      <c r="BM9" s="23" t="s">
        <v>70</v>
      </c>
      <c r="BN9" s="23" t="s">
        <v>71</v>
      </c>
      <c r="BO9" s="23" t="s">
        <v>72</v>
      </c>
      <c r="BP9" s="23" t="s">
        <v>73</v>
      </c>
      <c r="BQ9" s="23" t="s">
        <v>61</v>
      </c>
      <c r="BR9" s="23" t="s">
        <v>170</v>
      </c>
      <c r="BS9" s="23" t="s">
        <v>201</v>
      </c>
      <c r="BT9" s="15" t="s">
        <v>75</v>
      </c>
      <c r="BU9" s="15" t="s">
        <v>84</v>
      </c>
      <c r="BV9" s="15" t="s">
        <v>171</v>
      </c>
      <c r="BW9" s="15" t="s">
        <v>107</v>
      </c>
      <c r="BX9" s="15" t="s">
        <v>124</v>
      </c>
      <c r="BY9" s="69" t="s">
        <v>125</v>
      </c>
      <c r="BZ9" s="15" t="s">
        <v>209</v>
      </c>
      <c r="CA9" s="15" t="s">
        <v>210</v>
      </c>
      <c r="CB9" s="15" t="s">
        <v>211</v>
      </c>
      <c r="CC9" s="15" t="s">
        <v>212</v>
      </c>
      <c r="CD9" s="23" t="s">
        <v>66</v>
      </c>
      <c r="CE9" s="23" t="s">
        <v>67</v>
      </c>
      <c r="CF9" s="23" t="s">
        <v>68</v>
      </c>
      <c r="CG9" s="23" t="s">
        <v>69</v>
      </c>
      <c r="CH9" s="23" t="s">
        <v>170</v>
      </c>
      <c r="CI9" s="23" t="s">
        <v>70</v>
      </c>
      <c r="CJ9" s="23" t="s">
        <v>71</v>
      </c>
      <c r="CK9" s="23" t="s">
        <v>72</v>
      </c>
      <c r="CL9" s="23" t="s">
        <v>73</v>
      </c>
      <c r="CM9" s="23" t="s">
        <v>61</v>
      </c>
      <c r="CN9" s="23" t="s">
        <v>170</v>
      </c>
      <c r="CO9" s="23" t="s">
        <v>201</v>
      </c>
      <c r="CP9" s="22" t="s">
        <v>75</v>
      </c>
      <c r="CQ9" s="22" t="s">
        <v>84</v>
      </c>
      <c r="CR9" s="22" t="s">
        <v>171</v>
      </c>
      <c r="CS9" s="22" t="s">
        <v>107</v>
      </c>
      <c r="CT9" s="22" t="s">
        <v>124</v>
      </c>
      <c r="CU9" s="69" t="s">
        <v>125</v>
      </c>
      <c r="CV9" s="22" t="s">
        <v>209</v>
      </c>
      <c r="CW9" s="22" t="s">
        <v>210</v>
      </c>
      <c r="CX9" s="22" t="s">
        <v>211</v>
      </c>
      <c r="CY9" s="22" t="s">
        <v>212</v>
      </c>
      <c r="CZ9" s="23" t="s">
        <v>66</v>
      </c>
      <c r="DA9" s="23" t="s">
        <v>67</v>
      </c>
      <c r="DB9" s="23" t="s">
        <v>68</v>
      </c>
      <c r="DC9" s="23" t="s">
        <v>69</v>
      </c>
      <c r="DD9" s="23" t="s">
        <v>170</v>
      </c>
      <c r="DE9" s="23" t="s">
        <v>70</v>
      </c>
      <c r="DF9" s="23" t="s">
        <v>71</v>
      </c>
      <c r="DG9" s="23" t="s">
        <v>72</v>
      </c>
      <c r="DH9" s="23" t="s">
        <v>73</v>
      </c>
      <c r="DI9" s="23" t="s">
        <v>61</v>
      </c>
      <c r="DJ9" s="23" t="s">
        <v>170</v>
      </c>
      <c r="DK9" s="23" t="s">
        <v>201</v>
      </c>
      <c r="DL9" s="15" t="s">
        <v>75</v>
      </c>
      <c r="DM9" s="15" t="s">
        <v>84</v>
      </c>
      <c r="DN9" s="15" t="s">
        <v>171</v>
      </c>
      <c r="DO9" s="15" t="s">
        <v>107</v>
      </c>
      <c r="DP9" s="15" t="s">
        <v>124</v>
      </c>
      <c r="DQ9" s="69" t="s">
        <v>125</v>
      </c>
      <c r="DR9" s="15" t="s">
        <v>209</v>
      </c>
      <c r="DS9" s="15" t="s">
        <v>210</v>
      </c>
      <c r="DT9" s="15" t="s">
        <v>211</v>
      </c>
      <c r="DU9" s="15" t="s">
        <v>212</v>
      </c>
      <c r="DV9" s="23" t="s">
        <v>66</v>
      </c>
      <c r="DW9" s="23" t="s">
        <v>67</v>
      </c>
      <c r="DX9" s="23" t="s">
        <v>68</v>
      </c>
      <c r="DY9" s="23" t="s">
        <v>69</v>
      </c>
      <c r="DZ9" s="23" t="s">
        <v>170</v>
      </c>
      <c r="EA9" s="23" t="s">
        <v>70</v>
      </c>
      <c r="EB9" s="23" t="s">
        <v>71</v>
      </c>
      <c r="EC9" s="23" t="s">
        <v>72</v>
      </c>
      <c r="ED9" s="23" t="s">
        <v>73</v>
      </c>
      <c r="EE9" s="23" t="s">
        <v>61</v>
      </c>
      <c r="EF9" s="23" t="s">
        <v>170</v>
      </c>
      <c r="EG9" s="23" t="s">
        <v>201</v>
      </c>
      <c r="EH9" s="22" t="s">
        <v>75</v>
      </c>
      <c r="EI9" s="22" t="s">
        <v>84</v>
      </c>
      <c r="EJ9" s="22" t="s">
        <v>171</v>
      </c>
      <c r="EK9" s="22" t="s">
        <v>107</v>
      </c>
      <c r="EL9" s="22" t="s">
        <v>124</v>
      </c>
      <c r="EM9" s="69" t="s">
        <v>125</v>
      </c>
      <c r="EN9" s="22" t="s">
        <v>209</v>
      </c>
      <c r="EO9" s="22" t="s">
        <v>210</v>
      </c>
      <c r="EP9" s="22" t="s">
        <v>211</v>
      </c>
      <c r="EQ9" s="22" t="s">
        <v>212</v>
      </c>
      <c r="ER9" s="23" t="s">
        <v>66</v>
      </c>
      <c r="ES9" s="23" t="s">
        <v>67</v>
      </c>
      <c r="ET9" s="23" t="s">
        <v>68</v>
      </c>
      <c r="EU9" s="23" t="s">
        <v>69</v>
      </c>
      <c r="EV9" s="23" t="s">
        <v>170</v>
      </c>
      <c r="EW9" s="23" t="s">
        <v>70</v>
      </c>
      <c r="EX9" s="23" t="s">
        <v>71</v>
      </c>
      <c r="EY9" s="23" t="s">
        <v>72</v>
      </c>
      <c r="EZ9" s="23" t="s">
        <v>73</v>
      </c>
      <c r="FA9" s="23" t="s">
        <v>61</v>
      </c>
      <c r="FB9" s="23" t="s">
        <v>170</v>
      </c>
      <c r="FC9" s="23" t="s">
        <v>201</v>
      </c>
      <c r="FD9" s="15" t="s">
        <v>75</v>
      </c>
      <c r="FE9" s="15" t="s">
        <v>84</v>
      </c>
      <c r="FF9" s="15" t="s">
        <v>171</v>
      </c>
      <c r="FG9" s="15" t="s">
        <v>107</v>
      </c>
      <c r="FH9" s="15" t="s">
        <v>124</v>
      </c>
      <c r="FI9" s="69" t="s">
        <v>125</v>
      </c>
      <c r="FJ9" s="15" t="s">
        <v>209</v>
      </c>
      <c r="FK9" s="15" t="s">
        <v>210</v>
      </c>
      <c r="FL9" s="15" t="s">
        <v>211</v>
      </c>
      <c r="FM9" s="15" t="s">
        <v>212</v>
      </c>
      <c r="FN9" s="23" t="s">
        <v>66</v>
      </c>
      <c r="FO9" s="23" t="s">
        <v>67</v>
      </c>
      <c r="FP9" s="23" t="s">
        <v>68</v>
      </c>
      <c r="FQ9" s="23" t="s">
        <v>69</v>
      </c>
      <c r="FR9" s="23" t="s">
        <v>170</v>
      </c>
      <c r="FS9" s="23" t="s">
        <v>70</v>
      </c>
      <c r="FT9" s="23" t="s">
        <v>71</v>
      </c>
      <c r="FU9" s="23" t="s">
        <v>72</v>
      </c>
      <c r="FV9" s="23" t="s">
        <v>73</v>
      </c>
      <c r="FW9" s="23" t="s">
        <v>61</v>
      </c>
      <c r="FX9" s="23" t="s">
        <v>170</v>
      </c>
      <c r="FY9" s="23" t="s">
        <v>201</v>
      </c>
      <c r="FZ9" s="22" t="s">
        <v>75</v>
      </c>
      <c r="GA9" s="22" t="s">
        <v>84</v>
      </c>
      <c r="GB9" s="22" t="s">
        <v>171</v>
      </c>
      <c r="GC9" s="22" t="s">
        <v>107</v>
      </c>
      <c r="GD9" s="22" t="s">
        <v>124</v>
      </c>
      <c r="GE9" s="69" t="s">
        <v>125</v>
      </c>
      <c r="GF9" s="22" t="s">
        <v>209</v>
      </c>
      <c r="GG9" s="22" t="s">
        <v>210</v>
      </c>
      <c r="GH9" s="22" t="s">
        <v>211</v>
      </c>
      <c r="GI9" s="22" t="s">
        <v>212</v>
      </c>
      <c r="GJ9" s="23" t="s">
        <v>66</v>
      </c>
      <c r="GK9" s="23" t="s">
        <v>67</v>
      </c>
      <c r="GL9" s="23" t="s">
        <v>68</v>
      </c>
      <c r="GM9" s="23" t="s">
        <v>69</v>
      </c>
      <c r="GN9" s="23" t="s">
        <v>170</v>
      </c>
      <c r="GO9" s="23" t="s">
        <v>70</v>
      </c>
      <c r="GP9" s="23" t="s">
        <v>71</v>
      </c>
      <c r="GQ9" s="23" t="s">
        <v>72</v>
      </c>
      <c r="GR9" s="23" t="s">
        <v>73</v>
      </c>
      <c r="GS9" s="23" t="s">
        <v>61</v>
      </c>
      <c r="GT9" s="23" t="s">
        <v>170</v>
      </c>
      <c r="GU9" s="23" t="s">
        <v>201</v>
      </c>
      <c r="GV9" s="15" t="s">
        <v>75</v>
      </c>
      <c r="GW9" s="15" t="s">
        <v>84</v>
      </c>
      <c r="GX9" s="15" t="s">
        <v>171</v>
      </c>
      <c r="GY9" s="15" t="s">
        <v>107</v>
      </c>
      <c r="GZ9" s="15" t="s">
        <v>124</v>
      </c>
      <c r="HA9" s="69" t="s">
        <v>125</v>
      </c>
      <c r="HB9" s="15" t="s">
        <v>209</v>
      </c>
      <c r="HC9" s="15" t="s">
        <v>210</v>
      </c>
      <c r="HD9" s="15" t="s">
        <v>211</v>
      </c>
      <c r="HE9" s="15" t="s">
        <v>212</v>
      </c>
      <c r="HF9" s="23" t="s">
        <v>66</v>
      </c>
      <c r="HG9" s="23" t="s">
        <v>67</v>
      </c>
      <c r="HH9" s="23" t="s">
        <v>68</v>
      </c>
      <c r="HI9" s="23" t="s">
        <v>69</v>
      </c>
      <c r="HJ9" s="23" t="s">
        <v>170</v>
      </c>
      <c r="HK9" s="23" t="s">
        <v>70</v>
      </c>
      <c r="HL9" s="23" t="s">
        <v>71</v>
      </c>
      <c r="HM9" s="23" t="s">
        <v>72</v>
      </c>
      <c r="HN9" s="23" t="s">
        <v>73</v>
      </c>
      <c r="HO9" s="23" t="s">
        <v>61</v>
      </c>
      <c r="HP9" s="23" t="s">
        <v>170</v>
      </c>
      <c r="HQ9" s="23" t="s">
        <v>201</v>
      </c>
      <c r="HR9" s="22" t="s">
        <v>75</v>
      </c>
      <c r="HS9" s="22" t="s">
        <v>84</v>
      </c>
      <c r="HT9" s="22" t="s">
        <v>171</v>
      </c>
      <c r="HU9" s="22" t="s">
        <v>107</v>
      </c>
      <c r="HV9" s="22" t="s">
        <v>124</v>
      </c>
      <c r="HW9" s="69" t="s">
        <v>125</v>
      </c>
      <c r="HX9" s="22" t="s">
        <v>209</v>
      </c>
      <c r="HY9" s="22" t="s">
        <v>210</v>
      </c>
      <c r="HZ9" s="22" t="s">
        <v>211</v>
      </c>
      <c r="IA9" s="22" t="s">
        <v>212</v>
      </c>
      <c r="IB9" s="23" t="s">
        <v>66</v>
      </c>
      <c r="IC9" s="23" t="s">
        <v>67</v>
      </c>
      <c r="ID9" s="23" t="s">
        <v>68</v>
      </c>
      <c r="IE9" s="23" t="s">
        <v>69</v>
      </c>
      <c r="IF9" s="23" t="s">
        <v>170</v>
      </c>
      <c r="IG9" s="23" t="s">
        <v>70</v>
      </c>
      <c r="IH9" s="23" t="s">
        <v>71</v>
      </c>
      <c r="II9" s="23" t="s">
        <v>72</v>
      </c>
      <c r="IJ9" s="23" t="s">
        <v>73</v>
      </c>
      <c r="IK9" s="23" t="s">
        <v>61</v>
      </c>
      <c r="IL9" s="23" t="s">
        <v>170</v>
      </c>
      <c r="IM9" s="23" t="s">
        <v>201</v>
      </c>
      <c r="IN9" s="15" t="s">
        <v>75</v>
      </c>
      <c r="IO9" s="15" t="s">
        <v>84</v>
      </c>
      <c r="IP9" s="15" t="s">
        <v>171</v>
      </c>
      <c r="IQ9" s="15" t="s">
        <v>107</v>
      </c>
      <c r="IR9" s="15" t="s">
        <v>124</v>
      </c>
      <c r="IS9" s="69" t="s">
        <v>125</v>
      </c>
      <c r="IT9" s="15" t="s">
        <v>209</v>
      </c>
      <c r="IU9" s="15" t="s">
        <v>210</v>
      </c>
      <c r="IV9" s="15" t="s">
        <v>211</v>
      </c>
      <c r="IW9" s="15" t="s">
        <v>212</v>
      </c>
      <c r="IX9" s="23" t="s">
        <v>206</v>
      </c>
      <c r="IY9" s="23" t="s">
        <v>207</v>
      </c>
      <c r="IZ9" s="23" t="s">
        <v>206</v>
      </c>
      <c r="JA9" s="23" t="s">
        <v>207</v>
      </c>
      <c r="JB9" s="23" t="s">
        <v>206</v>
      </c>
      <c r="JC9" s="23" t="s">
        <v>207</v>
      </c>
      <c r="JD9" s="23" t="s">
        <v>206</v>
      </c>
      <c r="JE9" s="23" t="s">
        <v>207</v>
      </c>
      <c r="JF9" s="23" t="s">
        <v>206</v>
      </c>
      <c r="JG9" s="23" t="s">
        <v>207</v>
      </c>
      <c r="JH9" s="23" t="s">
        <v>206</v>
      </c>
      <c r="JI9" s="23" t="s">
        <v>207</v>
      </c>
      <c r="JJ9" s="23" t="s">
        <v>206</v>
      </c>
      <c r="JK9" s="23" t="s">
        <v>207</v>
      </c>
      <c r="JL9" s="23" t="s">
        <v>206</v>
      </c>
      <c r="JM9" s="23" t="s">
        <v>207</v>
      </c>
      <c r="JN9" s="23" t="s">
        <v>206</v>
      </c>
      <c r="JO9" s="23" t="s">
        <v>207</v>
      </c>
      <c r="JP9" s="23" t="s">
        <v>206</v>
      </c>
      <c r="JQ9" s="23" t="s">
        <v>207</v>
      </c>
      <c r="JR9" s="19" t="s">
        <v>49</v>
      </c>
      <c r="JS9" s="19" t="s">
        <v>45</v>
      </c>
      <c r="JT9" s="19" t="s">
        <v>48</v>
      </c>
      <c r="JU9" s="19" t="s">
        <v>47</v>
      </c>
      <c r="JV9" s="19" t="s">
        <v>50</v>
      </c>
      <c r="JW9" s="19" t="s">
        <v>45</v>
      </c>
      <c r="JX9" s="19" t="s">
        <v>48</v>
      </c>
      <c r="JY9" s="19" t="s">
        <v>47</v>
      </c>
      <c r="JZ9" s="19" t="s">
        <v>51</v>
      </c>
      <c r="KA9" s="19" t="s">
        <v>45</v>
      </c>
      <c r="KB9" s="19" t="s">
        <v>48</v>
      </c>
      <c r="KC9" s="19" t="s">
        <v>47</v>
      </c>
      <c r="KD9" s="19" t="s">
        <v>52</v>
      </c>
      <c r="KE9" s="19" t="s">
        <v>45</v>
      </c>
      <c r="KF9" s="19" t="s">
        <v>48</v>
      </c>
      <c r="KG9" s="19" t="s">
        <v>47</v>
      </c>
      <c r="KH9" s="37" t="s">
        <v>64</v>
      </c>
      <c r="KI9" s="38" t="s">
        <v>65</v>
      </c>
    </row>
    <row r="10" spans="1:296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13" t="str">
        <f>+ACTA!K19</f>
        <v/>
      </c>
      <c r="AC10" s="13" t="str">
        <f>+ACTA!K22</f>
        <v/>
      </c>
      <c r="AD10" s="13" t="str">
        <f>+ACTA!K25</f>
        <v/>
      </c>
      <c r="AE10" s="13" t="str">
        <f>+ACTA!K28</f>
        <v/>
      </c>
      <c r="AF10" s="13" t="str">
        <f>+ACTA!K31</f>
        <v/>
      </c>
      <c r="AG10" s="69"/>
      <c r="AH10" s="13" t="str">
        <f>+ACTA!K34</f>
        <v/>
      </c>
      <c r="AI10" s="13" t="str">
        <f>+ACTA!K37</f>
        <v/>
      </c>
      <c r="AJ10" s="13" t="str">
        <f>+ACTA!K40</f>
        <v/>
      </c>
      <c r="AK10" s="13" t="str">
        <f>+ACTA!K43</f>
        <v/>
      </c>
      <c r="AL10" s="14">
        <f>+Entrev.1!C2</f>
        <v>0</v>
      </c>
      <c r="AM10" s="65">
        <f>+Entrev.1!G2</f>
        <v>0</v>
      </c>
      <c r="AN10" s="13">
        <f>+Entrev.1!J2</f>
        <v>0</v>
      </c>
      <c r="AO10" s="13">
        <f>+Entrev.1!C3</f>
        <v>0</v>
      </c>
      <c r="AP10" s="13">
        <f>+Entrev.1!H3</f>
        <v>0</v>
      </c>
      <c r="AQ10" s="13">
        <f>+Entrev.1!E4</f>
        <v>0</v>
      </c>
      <c r="AR10" s="13">
        <f>+Entrev.1!E5</f>
        <v>0</v>
      </c>
      <c r="AS10" s="13">
        <f>+Entrev.1!C6</f>
        <v>0</v>
      </c>
      <c r="AT10" s="13">
        <f>+Entrev.1!H6</f>
        <v>0</v>
      </c>
      <c r="AU10" s="13">
        <f>+Entrev.1!C7</f>
        <v>0</v>
      </c>
      <c r="AV10" s="13">
        <f>+Entrev.1!H7</f>
        <v>0</v>
      </c>
      <c r="AW10" s="14">
        <f>+Entrev.1!C8</f>
        <v>0</v>
      </c>
      <c r="AX10" s="13" t="str">
        <f>+ACTA!A21</f>
        <v/>
      </c>
      <c r="AY10" s="13" t="str">
        <f>+ACTA!A24</f>
        <v/>
      </c>
      <c r="AZ10" s="13" t="str">
        <f>+ACTA!A27</f>
        <v/>
      </c>
      <c r="BA10" s="13" t="str">
        <f>+ACTA!A30</f>
        <v/>
      </c>
      <c r="BB10" s="13" t="str">
        <f>+ACTA!A33</f>
        <v/>
      </c>
      <c r="BC10" s="69"/>
      <c r="BD10" s="13" t="str">
        <f>+ACTA!A36</f>
        <v/>
      </c>
      <c r="BE10" s="13" t="str">
        <f>+ACTA!A39</f>
        <v/>
      </c>
      <c r="BF10" s="13" t="str">
        <f>+ACTA!A42</f>
        <v/>
      </c>
      <c r="BG10" s="13" t="str">
        <f>+ACTA!A45</f>
        <v/>
      </c>
      <c r="BH10" s="14">
        <f>+Entrev.2!C2</f>
        <v>0</v>
      </c>
      <c r="BI10" s="65">
        <f>+Entrev.2!G2</f>
        <v>0</v>
      </c>
      <c r="BJ10" s="13">
        <f>+Entrev.2!J2</f>
        <v>0</v>
      </c>
      <c r="BK10" s="13">
        <f>+Entrev.2!C3</f>
        <v>0</v>
      </c>
      <c r="BL10" s="13">
        <f>+Entrev.2!H3</f>
        <v>0</v>
      </c>
      <c r="BM10" s="13">
        <f>+Entrev.2!E4</f>
        <v>0</v>
      </c>
      <c r="BN10" s="13">
        <f>+Entrev.2!E5</f>
        <v>0</v>
      </c>
      <c r="BO10" s="13">
        <f>+Entrev.2!C6</f>
        <v>0</v>
      </c>
      <c r="BP10" s="13">
        <f>+Entrev.2!H6</f>
        <v>0</v>
      </c>
      <c r="BQ10" s="13">
        <f>+Entrev.2!C7</f>
        <v>0</v>
      </c>
      <c r="BR10" s="13">
        <f>+Entrev.2!H7</f>
        <v>0</v>
      </c>
      <c r="BS10" s="14">
        <f>+Entrev.2!C8</f>
        <v>0</v>
      </c>
      <c r="BT10" s="13" t="str">
        <f>+ACTA!B21</f>
        <v/>
      </c>
      <c r="BU10" s="13" t="str">
        <f>+ACTA!B24</f>
        <v/>
      </c>
      <c r="BV10" s="13" t="str">
        <f>+ACTA!B27</f>
        <v/>
      </c>
      <c r="BW10" s="13" t="str">
        <f>+ACTA!B30</f>
        <v/>
      </c>
      <c r="BX10" s="13" t="str">
        <f>+ACTA!B33</f>
        <v/>
      </c>
      <c r="BY10" s="69"/>
      <c r="BZ10" s="13" t="str">
        <f>+ACTA!B36</f>
        <v/>
      </c>
      <c r="CA10" s="13" t="str">
        <f>+ACTA!B39</f>
        <v/>
      </c>
      <c r="CB10" s="13" t="str">
        <f>+ACTA!B42</f>
        <v/>
      </c>
      <c r="CC10" s="13" t="str">
        <f>+ACTA!B45</f>
        <v/>
      </c>
      <c r="CD10" s="14">
        <f>+Entrev.3!C2</f>
        <v>0</v>
      </c>
      <c r="CE10" s="65">
        <f>+Entrev.3!G2</f>
        <v>0</v>
      </c>
      <c r="CF10" s="13">
        <f>+Entrev.3!J2</f>
        <v>0</v>
      </c>
      <c r="CG10" s="13">
        <f>+Entrev.3!C3</f>
        <v>0</v>
      </c>
      <c r="CH10" s="13">
        <f>+Entrev.3!H3</f>
        <v>0</v>
      </c>
      <c r="CI10" s="13">
        <f>+Entrev.3!E4</f>
        <v>0</v>
      </c>
      <c r="CJ10" s="13">
        <f>+Entrev.3!E5</f>
        <v>0</v>
      </c>
      <c r="CK10" s="13">
        <f>+Entrev.3!C6</f>
        <v>0</v>
      </c>
      <c r="CL10" s="13">
        <f>+Entrev.3!H6</f>
        <v>0</v>
      </c>
      <c r="CM10" s="13">
        <f>+Entrev.3!C7</f>
        <v>0</v>
      </c>
      <c r="CN10" s="13">
        <f>+Entrev.3!H7</f>
        <v>0</v>
      </c>
      <c r="CO10" s="14">
        <f>+Entrev.3!C8</f>
        <v>0</v>
      </c>
      <c r="CP10" s="13" t="str">
        <f>+ACTA!C21</f>
        <v/>
      </c>
      <c r="CQ10" s="13" t="str">
        <f>+ACTA!C24</f>
        <v/>
      </c>
      <c r="CR10" s="13" t="str">
        <f>+ACTA!C27</f>
        <v/>
      </c>
      <c r="CS10" s="13" t="str">
        <f>+ACTA!C30</f>
        <v/>
      </c>
      <c r="CT10" s="13" t="str">
        <f>+ACTA!C33</f>
        <v/>
      </c>
      <c r="CU10" s="69"/>
      <c r="CV10" s="13" t="str">
        <f>+ACTA!C36</f>
        <v/>
      </c>
      <c r="CW10" s="13" t="str">
        <f>+ACTA!C39</f>
        <v/>
      </c>
      <c r="CX10" s="13" t="str">
        <f>+ACTA!C42</f>
        <v/>
      </c>
      <c r="CY10" s="13" t="str">
        <f>+ACTA!C45</f>
        <v/>
      </c>
      <c r="CZ10" s="14">
        <f>+Entrev.4!C2</f>
        <v>0</v>
      </c>
      <c r="DA10" s="65">
        <f>+Entrev.4!G2</f>
        <v>0</v>
      </c>
      <c r="DB10" s="13">
        <f>+Entrev.4!J2</f>
        <v>0</v>
      </c>
      <c r="DC10" s="13">
        <f>+Entrev.4!C3</f>
        <v>0</v>
      </c>
      <c r="DD10" s="13">
        <f>+Entrev.4!H3</f>
        <v>0</v>
      </c>
      <c r="DE10" s="13">
        <f>+Entrev.4!E4</f>
        <v>0</v>
      </c>
      <c r="DF10" s="13">
        <f>+Entrev.4!E5</f>
        <v>0</v>
      </c>
      <c r="DG10" s="13">
        <f>+Entrev.4!C6</f>
        <v>0</v>
      </c>
      <c r="DH10" s="13">
        <f>+Entrev.4!H6</f>
        <v>0</v>
      </c>
      <c r="DI10" s="13">
        <f>+Entrev.4!C7</f>
        <v>0</v>
      </c>
      <c r="DJ10" s="13">
        <f>+Entrev.4!H7</f>
        <v>0</v>
      </c>
      <c r="DK10" s="14">
        <f>+Entrev.4!C8</f>
        <v>0</v>
      </c>
      <c r="DL10" s="13" t="str">
        <f>+ACTA!D21</f>
        <v/>
      </c>
      <c r="DM10" s="13" t="str">
        <f>+ACTA!D24</f>
        <v/>
      </c>
      <c r="DN10" s="13" t="str">
        <f>+ACTA!D27</f>
        <v/>
      </c>
      <c r="DO10" s="13" t="str">
        <f>+ACTA!D30</f>
        <v/>
      </c>
      <c r="DP10" s="13" t="str">
        <f>+ACTA!D33</f>
        <v/>
      </c>
      <c r="DQ10" s="69"/>
      <c r="DR10" s="13" t="str">
        <f>+ACTA!D36</f>
        <v/>
      </c>
      <c r="DS10" s="13" t="str">
        <f>+ACTA!D39</f>
        <v/>
      </c>
      <c r="DT10" s="13" t="str">
        <f>+ACTA!D42</f>
        <v/>
      </c>
      <c r="DU10" s="13" t="str">
        <f>+ACTA!D45</f>
        <v/>
      </c>
      <c r="DV10" s="14">
        <f>+Entrev.5!C2</f>
        <v>0</v>
      </c>
      <c r="DW10" s="65">
        <f>+Entrev.5!G2</f>
        <v>0</v>
      </c>
      <c r="DX10" s="13">
        <f>+Entrev.5!J2</f>
        <v>0</v>
      </c>
      <c r="DY10" s="13">
        <f>+Entrev.5!C3</f>
        <v>0</v>
      </c>
      <c r="DZ10" s="13">
        <f>+Entrev.5!H3</f>
        <v>0</v>
      </c>
      <c r="EA10" s="13">
        <f>+Entrev.5!E4</f>
        <v>0</v>
      </c>
      <c r="EB10" s="13">
        <f>+Entrev.5!E5</f>
        <v>0</v>
      </c>
      <c r="EC10" s="13">
        <f>+Entrev.5!C6</f>
        <v>0</v>
      </c>
      <c r="ED10" s="13">
        <f>+Entrev.5!H6</f>
        <v>0</v>
      </c>
      <c r="EE10" s="13">
        <f>+Entrev.5!C7</f>
        <v>0</v>
      </c>
      <c r="EF10" s="13">
        <f>+Entrev.5!H7</f>
        <v>0</v>
      </c>
      <c r="EG10" s="14">
        <f>+Entrev.5!C8</f>
        <v>0</v>
      </c>
      <c r="EH10" s="13" t="str">
        <f>+ACTA!E21</f>
        <v/>
      </c>
      <c r="EI10" s="13" t="str">
        <f>+ACTA!E24</f>
        <v/>
      </c>
      <c r="EJ10" s="13" t="str">
        <f>+ACTA!E27</f>
        <v/>
      </c>
      <c r="EK10" s="13" t="str">
        <f>+ACTA!E30</f>
        <v/>
      </c>
      <c r="EL10" s="13" t="str">
        <f>+ACTA!E33</f>
        <v/>
      </c>
      <c r="EM10" s="69"/>
      <c r="EN10" s="13" t="str">
        <f>+ACTA!E36</f>
        <v/>
      </c>
      <c r="EO10" s="13" t="str">
        <f>+ACTA!E39</f>
        <v/>
      </c>
      <c r="EP10" s="13" t="str">
        <f>+ACTA!E42</f>
        <v/>
      </c>
      <c r="EQ10" s="13" t="str">
        <f>+ACTA!E45</f>
        <v/>
      </c>
      <c r="ER10" s="14">
        <f>+Entrev.6!C2</f>
        <v>0</v>
      </c>
      <c r="ES10" s="65">
        <f>+Entrev.6!G2</f>
        <v>0</v>
      </c>
      <c r="ET10" s="13">
        <f>+Entrev.6!J2</f>
        <v>0</v>
      </c>
      <c r="EU10" s="13">
        <f>+Entrev.6!C3</f>
        <v>0</v>
      </c>
      <c r="EV10" s="13">
        <f>+Entrev.6!H3</f>
        <v>0</v>
      </c>
      <c r="EW10" s="13">
        <f>+Entrev.6!E4</f>
        <v>0</v>
      </c>
      <c r="EX10" s="13">
        <f>+Entrev.6!E5</f>
        <v>0</v>
      </c>
      <c r="EY10" s="13">
        <f>+Entrev.6!C6</f>
        <v>0</v>
      </c>
      <c r="EZ10" s="13">
        <f>+Entrev.6!H6</f>
        <v>0</v>
      </c>
      <c r="FA10" s="13">
        <f>+Entrev.6!C7</f>
        <v>0</v>
      </c>
      <c r="FB10" s="13">
        <f>+Entrev.6!H7</f>
        <v>0</v>
      </c>
      <c r="FC10" s="14">
        <f>+Entrev.6!C8</f>
        <v>0</v>
      </c>
      <c r="FD10" s="13" t="str">
        <f>+ACTA!F21</f>
        <v/>
      </c>
      <c r="FE10" s="13" t="str">
        <f>+ACTA!F24</f>
        <v/>
      </c>
      <c r="FF10" s="13" t="str">
        <f>+ACTA!F27</f>
        <v/>
      </c>
      <c r="FG10" s="13" t="str">
        <f>+ACTA!F30</f>
        <v/>
      </c>
      <c r="FH10" s="13" t="str">
        <f>+ACTA!F33</f>
        <v/>
      </c>
      <c r="FI10" s="69"/>
      <c r="FJ10" s="13" t="str">
        <f>+ACTA!F36</f>
        <v/>
      </c>
      <c r="FK10" s="13" t="str">
        <f>+ACTA!F39</f>
        <v/>
      </c>
      <c r="FL10" s="13" t="str">
        <f>+ACTA!F42</f>
        <v/>
      </c>
      <c r="FM10" s="13" t="str">
        <f>+ACTA!F45</f>
        <v/>
      </c>
      <c r="FN10" s="14">
        <f>+Entrev.7!C2</f>
        <v>0</v>
      </c>
      <c r="FO10" s="65">
        <f>+Entrev.7!G2</f>
        <v>0</v>
      </c>
      <c r="FP10" s="13">
        <f>+Entrev.7!J2</f>
        <v>0</v>
      </c>
      <c r="FQ10" s="13">
        <f>+Entrev.7!C3</f>
        <v>0</v>
      </c>
      <c r="FR10" s="13">
        <f>+Entrev.7!H3</f>
        <v>0</v>
      </c>
      <c r="FS10" s="13">
        <f>+Entrev.7!E4</f>
        <v>0</v>
      </c>
      <c r="FT10" s="13">
        <f>+Entrev.7!E5</f>
        <v>0</v>
      </c>
      <c r="FU10" s="13">
        <f>+Entrev.7!C6</f>
        <v>0</v>
      </c>
      <c r="FV10" s="13">
        <f>+Entrev.7!H6</f>
        <v>0</v>
      </c>
      <c r="FW10" s="13">
        <f>+Entrev.7!C7</f>
        <v>0</v>
      </c>
      <c r="FX10" s="13">
        <f>+Entrev.7!H7</f>
        <v>0</v>
      </c>
      <c r="FY10" s="14">
        <f>+Entrev.7!C8</f>
        <v>0</v>
      </c>
      <c r="FZ10" s="13" t="str">
        <f>+ACTA!G21</f>
        <v/>
      </c>
      <c r="GA10" s="13" t="str">
        <f>+ACTA!G24</f>
        <v/>
      </c>
      <c r="GB10" s="13" t="str">
        <f>+ACTA!G27</f>
        <v/>
      </c>
      <c r="GC10" s="13" t="str">
        <f>+ACTA!G30</f>
        <v/>
      </c>
      <c r="GD10" s="13" t="str">
        <f>+ACTA!G33</f>
        <v/>
      </c>
      <c r="GE10" s="69"/>
      <c r="GF10" s="13" t="str">
        <f>+ACTA!G36</f>
        <v/>
      </c>
      <c r="GG10" s="13" t="str">
        <f>+ACTA!G39</f>
        <v/>
      </c>
      <c r="GH10" s="13" t="str">
        <f>+ACTA!G42</f>
        <v/>
      </c>
      <c r="GI10" s="13" t="str">
        <f>+ACTA!G45</f>
        <v/>
      </c>
      <c r="GJ10" s="14">
        <f>+Entrev.8!C2</f>
        <v>0</v>
      </c>
      <c r="GK10" s="65">
        <f>+Entrev.8!G2</f>
        <v>0</v>
      </c>
      <c r="GL10" s="13">
        <f>+Entrev.8!J2</f>
        <v>0</v>
      </c>
      <c r="GM10" s="13">
        <f>+Entrev.8!C3</f>
        <v>0</v>
      </c>
      <c r="GN10" s="13">
        <f>+Entrev.8!H3</f>
        <v>0</v>
      </c>
      <c r="GO10" s="13">
        <f>+Entrev.8!E4</f>
        <v>0</v>
      </c>
      <c r="GP10" s="13">
        <f>+Entrev.8!E5</f>
        <v>0</v>
      </c>
      <c r="GQ10" s="13">
        <f>+Entrev.8!C6</f>
        <v>0</v>
      </c>
      <c r="GR10" s="13">
        <f>+Entrev.8!H6</f>
        <v>0</v>
      </c>
      <c r="GS10" s="13">
        <f>+Entrev.8!C7</f>
        <v>0</v>
      </c>
      <c r="GT10" s="13">
        <f>+Entrev.8!H7</f>
        <v>0</v>
      </c>
      <c r="GU10" s="14">
        <f>+Entrev.8!C8</f>
        <v>0</v>
      </c>
      <c r="GV10" s="13" t="str">
        <f>+ACTA!H21</f>
        <v/>
      </c>
      <c r="GW10" s="13" t="str">
        <f>+ACTA!H24</f>
        <v/>
      </c>
      <c r="GX10" s="13" t="str">
        <f>+ACTA!H27</f>
        <v/>
      </c>
      <c r="GY10" s="13" t="str">
        <f>+ACTA!H30</f>
        <v/>
      </c>
      <c r="GZ10" s="13" t="str">
        <f>+ACTA!H33</f>
        <v/>
      </c>
      <c r="HA10" s="69"/>
      <c r="HB10" s="13" t="str">
        <f>+ACTA!H36</f>
        <v/>
      </c>
      <c r="HC10" s="13" t="str">
        <f>+ACTA!H39</f>
        <v/>
      </c>
      <c r="HD10" s="13" t="str">
        <f>+ACTA!H42</f>
        <v/>
      </c>
      <c r="HE10" s="13" t="str">
        <f>+ACTA!H45</f>
        <v/>
      </c>
      <c r="HF10" s="14">
        <f>+Entrev.9!C2</f>
        <v>0</v>
      </c>
      <c r="HG10" s="65">
        <f>+Entrev.9!G2</f>
        <v>0</v>
      </c>
      <c r="HH10" s="13">
        <f>+Entrev.9!J2</f>
        <v>0</v>
      </c>
      <c r="HI10" s="13">
        <f>+Entrev.9!C3</f>
        <v>0</v>
      </c>
      <c r="HJ10" s="13">
        <f>+Entrev.9!H3</f>
        <v>0</v>
      </c>
      <c r="HK10" s="13">
        <f>+Entrev.9!E4</f>
        <v>0</v>
      </c>
      <c r="HL10" s="13">
        <f>+Entrev.9!E5</f>
        <v>0</v>
      </c>
      <c r="HM10" s="13">
        <f>+Entrev.9!C6</f>
        <v>0</v>
      </c>
      <c r="HN10" s="13">
        <f>+Entrev.9!H6</f>
        <v>0</v>
      </c>
      <c r="HO10" s="13">
        <f>+Entrev.9!C7</f>
        <v>0</v>
      </c>
      <c r="HP10" s="13">
        <f>+Entrev.9!H7</f>
        <v>0</v>
      </c>
      <c r="HQ10" s="14">
        <f>+Entrev.9!C8</f>
        <v>0</v>
      </c>
      <c r="HR10" s="13" t="str">
        <f>+ACTA!I21</f>
        <v/>
      </c>
      <c r="HS10" s="13" t="str">
        <f>+ACTA!I24</f>
        <v/>
      </c>
      <c r="HT10" s="13" t="str">
        <f>+ACTA!I27</f>
        <v/>
      </c>
      <c r="HU10" s="13" t="str">
        <f>+ACTA!I30</f>
        <v/>
      </c>
      <c r="HV10" s="13" t="str">
        <f>+ACTA!I33</f>
        <v/>
      </c>
      <c r="HW10" s="69"/>
      <c r="HX10" s="13" t="str">
        <f>+ACTA!I36</f>
        <v/>
      </c>
      <c r="HY10" s="13" t="str">
        <f>+ACTA!I39</f>
        <v/>
      </c>
      <c r="HZ10" s="13" t="str">
        <f>+ACTA!I42</f>
        <v/>
      </c>
      <c r="IA10" s="13" t="str">
        <f>+ACTA!I45</f>
        <v/>
      </c>
      <c r="IB10" s="14">
        <f>+Entrev.10!C2</f>
        <v>0</v>
      </c>
      <c r="IC10" s="65">
        <f>+Entrev.10!G2</f>
        <v>0</v>
      </c>
      <c r="ID10" s="13">
        <f>+Entrev.10!J2</f>
        <v>0</v>
      </c>
      <c r="IE10" s="13">
        <f>+Entrev.10!C3</f>
        <v>0</v>
      </c>
      <c r="IF10" s="13">
        <f>+Entrev.10!H3</f>
        <v>0</v>
      </c>
      <c r="IG10" s="13">
        <f>+Entrev.10!E4</f>
        <v>0</v>
      </c>
      <c r="IH10" s="13">
        <f>+Entrev.10!E5</f>
        <v>0</v>
      </c>
      <c r="II10" s="13">
        <f>+Entrev.10!C6</f>
        <v>0</v>
      </c>
      <c r="IJ10" s="13">
        <f>+Entrev.10!H6</f>
        <v>0</v>
      </c>
      <c r="IK10" s="13">
        <f>+Entrev.10!C7</f>
        <v>0</v>
      </c>
      <c r="IL10" s="13">
        <f>+Entrev.10!H7</f>
        <v>0</v>
      </c>
      <c r="IM10" s="14">
        <f>+Entrev.10!C8</f>
        <v>0</v>
      </c>
      <c r="IN10" s="13" t="str">
        <f>+ACTA!J21</f>
        <v/>
      </c>
      <c r="IO10" s="13" t="str">
        <f>+ACTA!J24</f>
        <v/>
      </c>
      <c r="IP10" s="13" t="str">
        <f>+ACTA!J27</f>
        <v/>
      </c>
      <c r="IQ10" s="13" t="str">
        <f>+ACTA!J30</f>
        <v/>
      </c>
      <c r="IR10" s="13" t="str">
        <f>+ACTA!J33</f>
        <v/>
      </c>
      <c r="IS10" s="69"/>
      <c r="IT10" s="13" t="str">
        <f>+ACTA!J36</f>
        <v/>
      </c>
      <c r="IU10" s="13" t="str">
        <f>+ACTA!J39</f>
        <v/>
      </c>
      <c r="IV10" s="13" t="str">
        <f>+ACTA!J42</f>
        <v/>
      </c>
      <c r="IW10" s="13" t="str">
        <f>+ACTA!J45</f>
        <v/>
      </c>
      <c r="IX10" s="13">
        <f>+Entrev.1!A110</f>
        <v>0</v>
      </c>
      <c r="IY10" s="13">
        <f>+Entrev.1!A112</f>
        <v>0</v>
      </c>
      <c r="IZ10" s="13">
        <f>+Entrev.2!A110</f>
        <v>0</v>
      </c>
      <c r="JA10" s="13">
        <f>+Entrev.2!A112</f>
        <v>0</v>
      </c>
      <c r="JB10" s="13">
        <f>+Entrev.3!A110</f>
        <v>0</v>
      </c>
      <c r="JC10" s="13">
        <f>+Entrev.3!A112</f>
        <v>0</v>
      </c>
      <c r="JD10" s="13">
        <f>+Entrev.4!A110</f>
        <v>0</v>
      </c>
      <c r="JE10" s="13">
        <f>+Entrev.4!A112</f>
        <v>0</v>
      </c>
      <c r="JF10" s="13">
        <f>+Entrev.5!A110</f>
        <v>0</v>
      </c>
      <c r="JG10" s="13">
        <f>+Entrev.5!A112</f>
        <v>0</v>
      </c>
      <c r="JH10" s="13">
        <f>+Entrev.6!A110</f>
        <v>0</v>
      </c>
      <c r="JI10" s="13">
        <f>+Entrev.6!A112</f>
        <v>0</v>
      </c>
      <c r="JJ10" s="13">
        <f>+Entrev.7!A110</f>
        <v>0</v>
      </c>
      <c r="JK10" s="13">
        <f>+Entrev.7!A112</f>
        <v>0</v>
      </c>
      <c r="JL10" s="13">
        <f>+Entrev.8!A110</f>
        <v>0</v>
      </c>
      <c r="JM10" s="13">
        <f>+Entrev.8!A112</f>
        <v>0</v>
      </c>
      <c r="JN10" s="13">
        <f>+Entrev.9!A110</f>
        <v>0</v>
      </c>
      <c r="JO10" s="13">
        <f>+Entrev.9!A112</f>
        <v>0</v>
      </c>
      <c r="JP10" s="13">
        <f>+Entrev.10!A110</f>
        <v>0</v>
      </c>
      <c r="JQ10" s="13">
        <f>+Entrev.10!A112</f>
        <v>0</v>
      </c>
      <c r="JR10" s="13">
        <f>+ACTA!B47</f>
        <v>0</v>
      </c>
      <c r="JS10" s="13">
        <f>+ACTA!B48</f>
        <v>0</v>
      </c>
      <c r="JT10" s="13">
        <f>+ACTA!B49</f>
        <v>0</v>
      </c>
      <c r="JU10" s="13">
        <f>+ACTA!B50</f>
        <v>0</v>
      </c>
      <c r="JV10" s="13">
        <f>+ACTA!G47</f>
        <v>0</v>
      </c>
      <c r="JW10" s="13">
        <f>+ACTA!G48</f>
        <v>0</v>
      </c>
      <c r="JX10" s="13">
        <f>+ACTA!G49</f>
        <v>0</v>
      </c>
      <c r="JY10" s="13">
        <f>+ACTA!G50</f>
        <v>0</v>
      </c>
      <c r="JZ10" s="13">
        <f>+ACTA!B53</f>
        <v>0</v>
      </c>
      <c r="KA10" s="13">
        <f>+ACTA!B54</f>
        <v>0</v>
      </c>
      <c r="KB10" s="13">
        <f>+ACTA!B55</f>
        <v>0</v>
      </c>
      <c r="KC10" s="13">
        <f>+ACTA!B56</f>
        <v>0</v>
      </c>
      <c r="KD10" s="13">
        <f>+ACTA!G53</f>
        <v>0</v>
      </c>
      <c r="KE10" s="13">
        <f>+ACTA!G54</f>
        <v>0</v>
      </c>
      <c r="KF10" s="13">
        <f>+ACTA!G55</f>
        <v>0</v>
      </c>
      <c r="KG10" s="13">
        <f>+ACTA!G56</f>
        <v>0</v>
      </c>
      <c r="KH10" s="39" t="str">
        <f>+ACTA!I1</f>
        <v/>
      </c>
      <c r="KI10" s="39" t="str">
        <f>+IF(KH10=1,"100%",IF(AND(KH10&lt;1,KH10&gt;=0.9),"90%-99%",IF(AND(KH10&lt;0.9,KH10&gt;=0.8),"80%-89%",IF(AND(KH10&lt;8,KH10&gt;=0.7),"70%-79%","&lt;70"))))</f>
        <v>&lt;70</v>
      </c>
    </row>
  </sheetData>
  <sheetProtection algorithmName="SHA-512" hashValue="vhsyaGeJor43ag2eAzRfAm/VDRhPgULnMwR9LUIZm1/DH6XUKgNvBr+deHXilVIqVh+luUCXmbCVpeKAl1bu0g==" saltValue="ORkAbkFauCrRhYC7LiuUYQ==" spinCount="100000" sheet="1" objects="1" scenarios="1"/>
  <mergeCells count="39">
    <mergeCell ref="JB8:JC8"/>
    <mergeCell ref="ER8:FC8"/>
    <mergeCell ref="FN8:FY8"/>
    <mergeCell ref="JD8:JE8"/>
    <mergeCell ref="JF8:JG8"/>
    <mergeCell ref="FD8:FM8"/>
    <mergeCell ref="FZ8:GI8"/>
    <mergeCell ref="JH8:JI8"/>
    <mergeCell ref="JJ8:JK8"/>
    <mergeCell ref="JL8:JM8"/>
    <mergeCell ref="A1:A3"/>
    <mergeCell ref="KH3:KI3"/>
    <mergeCell ref="P8:Z8"/>
    <mergeCell ref="D8:N8"/>
    <mergeCell ref="JV8:JY8"/>
    <mergeCell ref="JR8:JU8"/>
    <mergeCell ref="JZ8:KC8"/>
    <mergeCell ref="GV8:HE8"/>
    <mergeCell ref="HR8:IA8"/>
    <mergeCell ref="IN8:IW8"/>
    <mergeCell ref="IX8:IY8"/>
    <mergeCell ref="IZ8:JA8"/>
    <mergeCell ref="JN8:JO8"/>
    <mergeCell ref="JP8:JQ8"/>
    <mergeCell ref="B1:KG3"/>
    <mergeCell ref="KD8:KG8"/>
    <mergeCell ref="GJ8:GU8"/>
    <mergeCell ref="HF8:HQ8"/>
    <mergeCell ref="IB8:IM8"/>
    <mergeCell ref="AL8:AW8"/>
    <mergeCell ref="BH8:BS8"/>
    <mergeCell ref="CD8:CO8"/>
    <mergeCell ref="CZ8:DK8"/>
    <mergeCell ref="DV8:EG8"/>
    <mergeCell ref="AX8:BG8"/>
    <mergeCell ref="BT8:CC8"/>
    <mergeCell ref="CP8:CY8"/>
    <mergeCell ref="DL8:DU8"/>
    <mergeCell ref="EH8:EQ8"/>
  </mergeCells>
  <phoneticPr fontId="12" type="noConversion"/>
  <conditionalFormatting sqref="KH10">
    <cfRule type="containsBlanks" priority="1" stopIfTrue="1">
      <formula>LEN(TRIM(KH10))=0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173</v>
      </c>
      <c r="G1" s="6" t="s">
        <v>68</v>
      </c>
      <c r="H1" s="6" t="s">
        <v>69</v>
      </c>
      <c r="I1" s="6" t="s">
        <v>144</v>
      </c>
      <c r="J1" s="5" t="s">
        <v>72</v>
      </c>
      <c r="K1" s="6" t="s">
        <v>73</v>
      </c>
      <c r="L1" s="5" t="s">
        <v>145</v>
      </c>
    </row>
    <row r="2" spans="1:12" x14ac:dyDescent="0.25">
      <c r="A2" s="4" t="s">
        <v>193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174</v>
      </c>
      <c r="G2" s="50" t="s">
        <v>146</v>
      </c>
      <c r="H2" s="4" t="s">
        <v>148</v>
      </c>
      <c r="I2" s="4" t="s">
        <v>153</v>
      </c>
      <c r="J2" s="4" t="s">
        <v>156</v>
      </c>
      <c r="K2" s="4" t="s">
        <v>34</v>
      </c>
      <c r="L2" s="4" t="s">
        <v>162</v>
      </c>
    </row>
    <row r="3" spans="1:12" x14ac:dyDescent="0.25">
      <c r="A3" s="4" t="s">
        <v>194</v>
      </c>
      <c r="B3" s="4" t="s">
        <v>25</v>
      </c>
      <c r="D3" s="3" t="s">
        <v>32</v>
      </c>
      <c r="E3" s="4" t="s">
        <v>35</v>
      </c>
      <c r="F3" s="4" t="s">
        <v>175</v>
      </c>
      <c r="G3" s="50" t="s">
        <v>147</v>
      </c>
      <c r="H3" s="4" t="s">
        <v>149</v>
      </c>
      <c r="I3" s="4" t="s">
        <v>154</v>
      </c>
      <c r="J3" s="4" t="s">
        <v>155</v>
      </c>
      <c r="K3" s="4" t="s">
        <v>35</v>
      </c>
      <c r="L3" s="4" t="s">
        <v>163</v>
      </c>
    </row>
    <row r="4" spans="1:12" x14ac:dyDescent="0.25">
      <c r="A4" s="4" t="s">
        <v>195</v>
      </c>
      <c r="B4" s="9" t="s">
        <v>36</v>
      </c>
      <c r="D4" s="8" t="s">
        <v>30</v>
      </c>
      <c r="E4" s="4" t="s">
        <v>36</v>
      </c>
      <c r="F4" s="4" t="s">
        <v>177</v>
      </c>
      <c r="H4" s="4" t="s">
        <v>150</v>
      </c>
      <c r="I4" s="4" t="s">
        <v>159</v>
      </c>
      <c r="J4" s="4" t="s">
        <v>157</v>
      </c>
      <c r="L4" s="4" t="s">
        <v>168</v>
      </c>
    </row>
    <row r="5" spans="1:12" x14ac:dyDescent="0.25">
      <c r="A5" s="4" t="s">
        <v>196</v>
      </c>
      <c r="F5" s="4" t="s">
        <v>179</v>
      </c>
      <c r="H5" s="4" t="s">
        <v>151</v>
      </c>
      <c r="I5" s="4" t="s">
        <v>160</v>
      </c>
      <c r="J5" s="4" t="s">
        <v>44</v>
      </c>
      <c r="L5" s="4" t="s">
        <v>169</v>
      </c>
    </row>
    <row r="6" spans="1:12" x14ac:dyDescent="0.25">
      <c r="A6" s="4" t="s">
        <v>197</v>
      </c>
      <c r="F6" s="4" t="s">
        <v>176</v>
      </c>
      <c r="H6" s="4" t="s">
        <v>152</v>
      </c>
      <c r="J6" s="4" t="s">
        <v>161</v>
      </c>
      <c r="L6" s="4" t="s">
        <v>164</v>
      </c>
    </row>
    <row r="7" spans="1:12" x14ac:dyDescent="0.25">
      <c r="A7" s="4" t="s">
        <v>198</v>
      </c>
      <c r="F7" s="4" t="s">
        <v>178</v>
      </c>
      <c r="J7" s="4" t="s">
        <v>158</v>
      </c>
      <c r="L7" s="4" t="s">
        <v>165</v>
      </c>
    </row>
    <row r="8" spans="1:12" x14ac:dyDescent="0.25">
      <c r="A8" s="4" t="s">
        <v>199</v>
      </c>
      <c r="L8" s="4" t="s">
        <v>166</v>
      </c>
    </row>
    <row r="9" spans="1:12" x14ac:dyDescent="0.25">
      <c r="A9" s="4" t="s">
        <v>200</v>
      </c>
      <c r="L9" s="4" t="s">
        <v>167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1:J1"/>
    <mergeCell ref="A9:J9"/>
    <mergeCell ref="A10:G10"/>
    <mergeCell ref="H10:J10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  <mergeCell ref="A6:B6"/>
    <mergeCell ref="C6:E6"/>
    <mergeCell ref="F6:G6"/>
    <mergeCell ref="H6:J6"/>
    <mergeCell ref="G2:H2"/>
    <mergeCell ref="A8:B8"/>
    <mergeCell ref="A43:G43"/>
    <mergeCell ref="H43:J43"/>
    <mergeCell ref="A44:I44"/>
    <mergeCell ref="J22:J25"/>
    <mergeCell ref="A22:I22"/>
    <mergeCell ref="A21:G21"/>
    <mergeCell ref="H21:J21"/>
    <mergeCell ref="H24:I24"/>
    <mergeCell ref="C8:E8"/>
    <mergeCell ref="F8:J8"/>
    <mergeCell ref="H37:I37"/>
    <mergeCell ref="J36:J38"/>
    <mergeCell ref="A33:G33"/>
    <mergeCell ref="A34:G34"/>
    <mergeCell ref="A35:G35"/>
    <mergeCell ref="A39:G39"/>
    <mergeCell ref="A40:G40"/>
    <mergeCell ref="A41:G41"/>
    <mergeCell ref="A42:G42"/>
    <mergeCell ref="A36:G38"/>
    <mergeCell ref="H77:J77"/>
    <mergeCell ref="A78:I78"/>
    <mergeCell ref="A73:G73"/>
    <mergeCell ref="H73:J73"/>
    <mergeCell ref="A74:I74"/>
    <mergeCell ref="A75:I75"/>
    <mergeCell ref="A76:I76"/>
    <mergeCell ref="A54:G54"/>
    <mergeCell ref="H54:J54"/>
    <mergeCell ref="A64:I64"/>
    <mergeCell ref="A65:I65"/>
    <mergeCell ref="A56:I56"/>
    <mergeCell ref="A57:I57"/>
    <mergeCell ref="A58:I58"/>
    <mergeCell ref="A59:I59"/>
    <mergeCell ref="A60:I60"/>
    <mergeCell ref="A71:G71"/>
    <mergeCell ref="H67:I71"/>
    <mergeCell ref="A72:I72"/>
    <mergeCell ref="A70:G70"/>
    <mergeCell ref="A55:I55"/>
    <mergeCell ref="A69:G69"/>
    <mergeCell ref="A67:G67"/>
    <mergeCell ref="A68:G68"/>
    <mergeCell ref="A112:J112"/>
    <mergeCell ref="A108:I108"/>
    <mergeCell ref="A103:I103"/>
    <mergeCell ref="A104:I104"/>
    <mergeCell ref="A105:I105"/>
    <mergeCell ref="A106:I106"/>
    <mergeCell ref="A107:I107"/>
    <mergeCell ref="H92:J92"/>
    <mergeCell ref="A90:I90"/>
    <mergeCell ref="A91:I91"/>
    <mergeCell ref="A93:I93"/>
    <mergeCell ref="A92:G92"/>
    <mergeCell ref="A102:I102"/>
    <mergeCell ref="A94:I94"/>
    <mergeCell ref="A95:I95"/>
    <mergeCell ref="A96:I96"/>
    <mergeCell ref="A97:I97"/>
    <mergeCell ref="A98:I98"/>
    <mergeCell ref="A109:J109"/>
    <mergeCell ref="A110:J110"/>
    <mergeCell ref="A111:J111"/>
    <mergeCell ref="A101:G101"/>
    <mergeCell ref="H101:J101"/>
    <mergeCell ref="A99:I99"/>
    <mergeCell ref="A100:I100"/>
    <mergeCell ref="A85:I85"/>
    <mergeCell ref="A86:I86"/>
    <mergeCell ref="A87:I87"/>
    <mergeCell ref="A88:I88"/>
    <mergeCell ref="A89:I89"/>
    <mergeCell ref="A83:G83"/>
    <mergeCell ref="H83:J83"/>
    <mergeCell ref="A82:I82"/>
    <mergeCell ref="A84:I84"/>
    <mergeCell ref="A79:I79"/>
    <mergeCell ref="A80:I80"/>
    <mergeCell ref="A81:I81"/>
    <mergeCell ref="A77:G77"/>
    <mergeCell ref="A20:I2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H23:I23"/>
    <mergeCell ref="A23:G25"/>
    <mergeCell ref="A26:G26"/>
    <mergeCell ref="A27:G27"/>
    <mergeCell ref="A28:G28"/>
    <mergeCell ref="A29:G29"/>
    <mergeCell ref="A30:G30"/>
    <mergeCell ref="A31:G31"/>
    <mergeCell ref="A32:G32"/>
    <mergeCell ref="H36:I36"/>
    <mergeCell ref="A66:I66"/>
    <mergeCell ref="A61:I61"/>
    <mergeCell ref="A62:I62"/>
    <mergeCell ref="A63:I63"/>
    <mergeCell ref="A52:I52"/>
    <mergeCell ref="A53:I53"/>
    <mergeCell ref="A45:I45"/>
    <mergeCell ref="A46:I46"/>
    <mergeCell ref="A47:I47"/>
    <mergeCell ref="A48:I48"/>
    <mergeCell ref="A49:I49"/>
    <mergeCell ref="A50:I50"/>
    <mergeCell ref="A51:I51"/>
  </mergeCells>
  <conditionalFormatting sqref="C2:C3 J39:J42 J79:J82">
    <cfRule type="containsBlanks" dxfId="344" priority="52">
      <formula>LEN(TRIM(C2))=0</formula>
    </cfRule>
  </conditionalFormatting>
  <conditionalFormatting sqref="C6:C8">
    <cfRule type="containsBlanks" dxfId="343" priority="1">
      <formula>LEN(TRIM(C6))=0</formula>
    </cfRule>
  </conditionalFormatting>
  <conditionalFormatting sqref="E4:E5">
    <cfRule type="containsBlanks" dxfId="342" priority="43">
      <formula>LEN(TRIM(E4))=0</formula>
    </cfRule>
  </conditionalFormatting>
  <conditionalFormatting sqref="G2">
    <cfRule type="containsBlanks" dxfId="341" priority="49">
      <formula>LEN(TRIM(G2))=0</formula>
    </cfRule>
  </conditionalFormatting>
  <conditionalFormatting sqref="H3">
    <cfRule type="containsBlanks" dxfId="340" priority="50">
      <formula>LEN(TRIM(H3))=0</formula>
    </cfRule>
  </conditionalFormatting>
  <conditionalFormatting sqref="H6:H7">
    <cfRule type="containsBlanks" dxfId="339" priority="45">
      <formula>LEN(TRIM(H6))=0</formula>
    </cfRule>
  </conditionalFormatting>
  <conditionalFormatting sqref="H10">
    <cfRule type="containsText" dxfId="338" priority="71" operator="containsText" text="No cumple">
      <formula>NOT(ISERROR(SEARCH("No cumple",H10)))</formula>
    </cfRule>
    <cfRule type="containsText" dxfId="337" priority="72" operator="containsText" text="Cumple">
      <formula>NOT(ISERROR(SEARCH("Cumple",H10)))</formula>
    </cfRule>
  </conditionalFormatting>
  <conditionalFormatting sqref="H21">
    <cfRule type="containsText" dxfId="336" priority="19" operator="containsText" text="Cumple">
      <formula>NOT(ISERROR(SEARCH("Cumple",H21)))</formula>
    </cfRule>
    <cfRule type="containsText" dxfId="335" priority="18" operator="containsText" text="No cumple">
      <formula>NOT(ISERROR(SEARCH("No cumple",H21)))</formula>
    </cfRule>
  </conditionalFormatting>
  <conditionalFormatting sqref="H43">
    <cfRule type="containsText" dxfId="334" priority="17" operator="containsText" text="Cumple">
      <formula>NOT(ISERROR(SEARCH("Cumple",H43)))</formula>
    </cfRule>
    <cfRule type="containsText" dxfId="333" priority="16" operator="containsText" text="No cumple">
      <formula>NOT(ISERROR(SEARCH("No cumple",H43)))</formula>
    </cfRule>
  </conditionalFormatting>
  <conditionalFormatting sqref="H54">
    <cfRule type="containsText" dxfId="332" priority="14" operator="containsText" text="No cumple">
      <formula>NOT(ISERROR(SEARCH("No cumple",H54)))</formula>
    </cfRule>
    <cfRule type="containsText" dxfId="331" priority="15" operator="containsText" text="Cumple">
      <formula>NOT(ISERROR(SEARCH("Cumple",H54)))</formula>
    </cfRule>
  </conditionalFormatting>
  <conditionalFormatting sqref="H73">
    <cfRule type="containsText" dxfId="330" priority="12" operator="containsText" text="No cumple">
      <formula>NOT(ISERROR(SEARCH("No cumple",H73)))</formula>
    </cfRule>
    <cfRule type="containsText" dxfId="329" priority="13" operator="containsText" text="Cumple">
      <formula>NOT(ISERROR(SEARCH("Cumple",H73)))</formula>
    </cfRule>
  </conditionalFormatting>
  <conditionalFormatting sqref="H77">
    <cfRule type="containsText" dxfId="328" priority="8" operator="containsText" text="No cumple">
      <formula>NOT(ISERROR(SEARCH("No cumple",H77)))</formula>
    </cfRule>
    <cfRule type="containsText" dxfId="327" priority="9" operator="containsText" text="Cumple">
      <formula>NOT(ISERROR(SEARCH("Cumple",H77)))</formula>
    </cfRule>
  </conditionalFormatting>
  <conditionalFormatting sqref="H83">
    <cfRule type="containsText" dxfId="326" priority="6" operator="containsText" text="No cumple">
      <formula>NOT(ISERROR(SEARCH("No cumple",H83)))</formula>
    </cfRule>
    <cfRule type="containsText" dxfId="325" priority="7" operator="containsText" text="Cumple">
      <formula>NOT(ISERROR(SEARCH("Cumple",H83)))</formula>
    </cfRule>
  </conditionalFormatting>
  <conditionalFormatting sqref="H92">
    <cfRule type="containsText" dxfId="324" priority="4" operator="containsText" text="No cumple">
      <formula>NOT(ISERROR(SEARCH("No cumple",H92)))</formula>
    </cfRule>
    <cfRule type="containsText" dxfId="323" priority="5" operator="containsText" text="Cumple">
      <formula>NOT(ISERROR(SEARCH("Cumple",H92)))</formula>
    </cfRule>
  </conditionalFormatting>
  <conditionalFormatting sqref="H101">
    <cfRule type="containsText" dxfId="322" priority="2" operator="containsText" text="No cumple">
      <formula>NOT(ISERROR(SEARCH("No cumple",H101)))</formula>
    </cfRule>
    <cfRule type="containsText" dxfId="321" priority="3" operator="containsText" text="Cumple">
      <formula>NOT(ISERROR(SEARCH("Cumple",H101)))</formula>
    </cfRule>
  </conditionalFormatting>
  <conditionalFormatting sqref="J2">
    <cfRule type="containsBlanks" dxfId="320" priority="51">
      <formula>LEN(TRIM(J2))=0</formula>
    </cfRule>
  </conditionalFormatting>
  <conditionalFormatting sqref="J12:J20">
    <cfRule type="containsBlanks" dxfId="319" priority="42">
      <formula>LEN(TRIM(J12))=0</formula>
    </cfRule>
  </conditionalFormatting>
  <conditionalFormatting sqref="J26:J35">
    <cfRule type="containsBlanks" dxfId="318" priority="31">
      <formula>LEN(TRIM(J26))=0</formula>
    </cfRule>
  </conditionalFormatting>
  <conditionalFormatting sqref="J45:J53">
    <cfRule type="containsBlanks" dxfId="317" priority="40">
      <formula>LEN(TRIM(J45))=0</formula>
    </cfRule>
  </conditionalFormatting>
  <conditionalFormatting sqref="J56:J65">
    <cfRule type="containsBlanks" dxfId="316" priority="39">
      <formula>LEN(TRIM(J56))=0</formula>
    </cfRule>
  </conditionalFormatting>
  <conditionalFormatting sqref="J67:J72">
    <cfRule type="containsBlanks" dxfId="315" priority="38">
      <formula>LEN(TRIM(J67))=0</formula>
    </cfRule>
  </conditionalFormatting>
  <conditionalFormatting sqref="J75:J76">
    <cfRule type="containsBlanks" dxfId="314" priority="37">
      <formula>LEN(TRIM(J75))=0</formula>
    </cfRule>
  </conditionalFormatting>
  <conditionalFormatting sqref="J85:J91">
    <cfRule type="containsBlanks" dxfId="313" priority="28">
      <formula>LEN(TRIM(J85))=0</formula>
    </cfRule>
  </conditionalFormatting>
  <conditionalFormatting sqref="J94:J100">
    <cfRule type="containsBlanks" dxfId="312" priority="25">
      <formula>LEN(TRIM(J94))=0</formula>
    </cfRule>
  </conditionalFormatting>
  <conditionalFormatting sqref="J103:J108">
    <cfRule type="containsBlanks" dxfId="311" priority="22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H95:I100 H13:I20 H86:I91 H104:I108 H57:I65 H76:I76 H46:I53 H80:I82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J56:J65 J67:J72 J75:J76 J12:J20 J103:J108 J45:J53 J85:J91 J94:J100 J26:J35 J39:J42 J79:J82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C47E-2397-425C-A7E0-82410DC2CB48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9:J9"/>
    <mergeCell ref="A10:G10"/>
    <mergeCell ref="H10:J10"/>
    <mergeCell ref="A11:I11"/>
    <mergeCell ref="A12:I12"/>
    <mergeCell ref="A13:I13"/>
    <mergeCell ref="A7:B7"/>
    <mergeCell ref="C7:E7"/>
    <mergeCell ref="F7:G7"/>
    <mergeCell ref="H7:J7"/>
    <mergeCell ref="A8:B8"/>
    <mergeCell ref="C8:E8"/>
    <mergeCell ref="F8:J8"/>
    <mergeCell ref="A20:I20"/>
    <mergeCell ref="A21:G21"/>
    <mergeCell ref="H21:J21"/>
    <mergeCell ref="A22:I22"/>
    <mergeCell ref="J22:J25"/>
    <mergeCell ref="A23:G25"/>
    <mergeCell ref="H23:I23"/>
    <mergeCell ref="H24:I24"/>
    <mergeCell ref="A14:I14"/>
    <mergeCell ref="A15:I15"/>
    <mergeCell ref="A16:I16"/>
    <mergeCell ref="A17:I17"/>
    <mergeCell ref="A18:I18"/>
    <mergeCell ref="A19:I19"/>
    <mergeCell ref="A32:G32"/>
    <mergeCell ref="A33:G33"/>
    <mergeCell ref="A34:G34"/>
    <mergeCell ref="A35:G35"/>
    <mergeCell ref="A36:G38"/>
    <mergeCell ref="H36:I36"/>
    <mergeCell ref="A26:G26"/>
    <mergeCell ref="A27:G27"/>
    <mergeCell ref="A28:G28"/>
    <mergeCell ref="A29:G29"/>
    <mergeCell ref="A30:G30"/>
    <mergeCell ref="A31:G31"/>
    <mergeCell ref="A43:G43"/>
    <mergeCell ref="H43:J43"/>
    <mergeCell ref="A44:I44"/>
    <mergeCell ref="A45:I45"/>
    <mergeCell ref="A46:I46"/>
    <mergeCell ref="A47:I47"/>
    <mergeCell ref="J36:J38"/>
    <mergeCell ref="H37:I37"/>
    <mergeCell ref="A39:G39"/>
    <mergeCell ref="A40:G40"/>
    <mergeCell ref="A41:G41"/>
    <mergeCell ref="A42:G42"/>
    <mergeCell ref="A54:G54"/>
    <mergeCell ref="H54:J54"/>
    <mergeCell ref="A55:I55"/>
    <mergeCell ref="A56:I56"/>
    <mergeCell ref="A57:I57"/>
    <mergeCell ref="A58:I58"/>
    <mergeCell ref="A48:I48"/>
    <mergeCell ref="A49:I49"/>
    <mergeCell ref="A50:I50"/>
    <mergeCell ref="A51:I51"/>
    <mergeCell ref="A52:I52"/>
    <mergeCell ref="A53:I53"/>
    <mergeCell ref="A65:I65"/>
    <mergeCell ref="A66:I66"/>
    <mergeCell ref="A67:G67"/>
    <mergeCell ref="H67:I71"/>
    <mergeCell ref="A68:G68"/>
    <mergeCell ref="A69:G69"/>
    <mergeCell ref="A70:G70"/>
    <mergeCell ref="A71:G71"/>
    <mergeCell ref="A59:I59"/>
    <mergeCell ref="A60:I60"/>
    <mergeCell ref="A61:I61"/>
    <mergeCell ref="A62:I62"/>
    <mergeCell ref="A63:I63"/>
    <mergeCell ref="A64:I64"/>
    <mergeCell ref="A77:G77"/>
    <mergeCell ref="H77:J77"/>
    <mergeCell ref="A78:I78"/>
    <mergeCell ref="A79:I79"/>
    <mergeCell ref="A80:I80"/>
    <mergeCell ref="A81:I81"/>
    <mergeCell ref="A72:I72"/>
    <mergeCell ref="A73:G73"/>
    <mergeCell ref="H73:J73"/>
    <mergeCell ref="A74:I74"/>
    <mergeCell ref="A75:I75"/>
    <mergeCell ref="A76:I76"/>
    <mergeCell ref="A87:I87"/>
    <mergeCell ref="A88:I88"/>
    <mergeCell ref="A89:I89"/>
    <mergeCell ref="A90:I90"/>
    <mergeCell ref="A91:I91"/>
    <mergeCell ref="A92:G92"/>
    <mergeCell ref="H92:J92"/>
    <mergeCell ref="A82:I82"/>
    <mergeCell ref="A83:G83"/>
    <mergeCell ref="H83:J83"/>
    <mergeCell ref="A84:I84"/>
    <mergeCell ref="A85:I85"/>
    <mergeCell ref="A86:I86"/>
    <mergeCell ref="A99:I99"/>
    <mergeCell ref="A100:I100"/>
    <mergeCell ref="A101:G101"/>
    <mergeCell ref="H101:J101"/>
    <mergeCell ref="A102:I102"/>
    <mergeCell ref="A103:I103"/>
    <mergeCell ref="A93:I93"/>
    <mergeCell ref="A94:I94"/>
    <mergeCell ref="A95:I95"/>
    <mergeCell ref="A96:I96"/>
    <mergeCell ref="A97:I97"/>
    <mergeCell ref="A98:I98"/>
    <mergeCell ref="A110:J110"/>
    <mergeCell ref="A111:J111"/>
    <mergeCell ref="A112:J112"/>
    <mergeCell ref="A104:I104"/>
    <mergeCell ref="A105:I105"/>
    <mergeCell ref="A106:I106"/>
    <mergeCell ref="A107:I107"/>
    <mergeCell ref="A108:I108"/>
    <mergeCell ref="A109:J109"/>
  </mergeCells>
  <conditionalFormatting sqref="C2:C3 J39:J42 J79:J82">
    <cfRule type="containsBlanks" dxfId="310" priority="32">
      <formula>LEN(TRIM(C2))=0</formula>
    </cfRule>
  </conditionalFormatting>
  <conditionalFormatting sqref="C6:C8">
    <cfRule type="containsBlanks" dxfId="309" priority="1">
      <formula>LEN(TRIM(C6))=0</formula>
    </cfRule>
  </conditionalFormatting>
  <conditionalFormatting sqref="E4:E5">
    <cfRule type="containsBlanks" dxfId="308" priority="27">
      <formula>LEN(TRIM(E4))=0</formula>
    </cfRule>
  </conditionalFormatting>
  <conditionalFormatting sqref="G2">
    <cfRule type="containsBlanks" dxfId="307" priority="29">
      <formula>LEN(TRIM(G2))=0</formula>
    </cfRule>
  </conditionalFormatting>
  <conditionalFormatting sqref="H3">
    <cfRule type="containsBlanks" dxfId="306" priority="30">
      <formula>LEN(TRIM(H3))=0</formula>
    </cfRule>
  </conditionalFormatting>
  <conditionalFormatting sqref="H6:H7">
    <cfRule type="containsBlanks" dxfId="305" priority="28">
      <formula>LEN(TRIM(H6))=0</formula>
    </cfRule>
  </conditionalFormatting>
  <conditionalFormatting sqref="H10">
    <cfRule type="containsText" dxfId="304" priority="33" operator="containsText" text="No cumple">
      <formula>NOT(ISERROR(SEARCH("No cumple",H10)))</formula>
    </cfRule>
    <cfRule type="containsText" dxfId="303" priority="34" operator="containsText" text="Cumple">
      <formula>NOT(ISERROR(SEARCH("Cumple",H10)))</formula>
    </cfRule>
  </conditionalFormatting>
  <conditionalFormatting sqref="H21">
    <cfRule type="containsText" dxfId="302" priority="17" operator="containsText" text="Cumple">
      <formula>NOT(ISERROR(SEARCH("Cumple",H21)))</formula>
    </cfRule>
    <cfRule type="containsText" dxfId="301" priority="16" operator="containsText" text="No cumple">
      <formula>NOT(ISERROR(SEARCH("No cumple",H21)))</formula>
    </cfRule>
  </conditionalFormatting>
  <conditionalFormatting sqref="H43">
    <cfRule type="containsText" dxfId="300" priority="15" operator="containsText" text="Cumple">
      <formula>NOT(ISERROR(SEARCH("Cumple",H43)))</formula>
    </cfRule>
    <cfRule type="containsText" dxfId="299" priority="14" operator="containsText" text="No cumple">
      <formula>NOT(ISERROR(SEARCH("No cumple",H43)))</formula>
    </cfRule>
  </conditionalFormatting>
  <conditionalFormatting sqref="H54">
    <cfRule type="containsText" dxfId="298" priority="12" operator="containsText" text="No cumple">
      <formula>NOT(ISERROR(SEARCH("No cumple",H54)))</formula>
    </cfRule>
    <cfRule type="containsText" dxfId="297" priority="13" operator="containsText" text="Cumple">
      <formula>NOT(ISERROR(SEARCH("Cumple",H54)))</formula>
    </cfRule>
  </conditionalFormatting>
  <conditionalFormatting sqref="H73">
    <cfRule type="containsText" dxfId="296" priority="10" operator="containsText" text="No cumple">
      <formula>NOT(ISERROR(SEARCH("No cumple",H73)))</formula>
    </cfRule>
    <cfRule type="containsText" dxfId="295" priority="11" operator="containsText" text="Cumple">
      <formula>NOT(ISERROR(SEARCH("Cumple",H73)))</formula>
    </cfRule>
  </conditionalFormatting>
  <conditionalFormatting sqref="H77">
    <cfRule type="containsText" dxfId="294" priority="8" operator="containsText" text="No cumple">
      <formula>NOT(ISERROR(SEARCH("No cumple",H77)))</formula>
    </cfRule>
    <cfRule type="containsText" dxfId="293" priority="9" operator="containsText" text="Cumple">
      <formula>NOT(ISERROR(SEARCH("Cumple",H77)))</formula>
    </cfRule>
  </conditionalFormatting>
  <conditionalFormatting sqref="H83">
    <cfRule type="containsText" dxfId="292" priority="6" operator="containsText" text="No cumple">
      <formula>NOT(ISERROR(SEARCH("No cumple",H83)))</formula>
    </cfRule>
    <cfRule type="containsText" dxfId="291" priority="7" operator="containsText" text="Cumple">
      <formula>NOT(ISERROR(SEARCH("Cumple",H83)))</formula>
    </cfRule>
  </conditionalFormatting>
  <conditionalFormatting sqref="H92">
    <cfRule type="containsText" dxfId="290" priority="4" operator="containsText" text="No cumple">
      <formula>NOT(ISERROR(SEARCH("No cumple",H92)))</formula>
    </cfRule>
    <cfRule type="containsText" dxfId="289" priority="5" operator="containsText" text="Cumple">
      <formula>NOT(ISERROR(SEARCH("Cumple",H92)))</formula>
    </cfRule>
  </conditionalFormatting>
  <conditionalFormatting sqref="H101">
    <cfRule type="containsText" dxfId="288" priority="2" operator="containsText" text="No cumple">
      <formula>NOT(ISERROR(SEARCH("No cumple",H101)))</formula>
    </cfRule>
    <cfRule type="containsText" dxfId="287" priority="3" operator="containsText" text="Cumple">
      <formula>NOT(ISERROR(SEARCH("Cumple",H101)))</formula>
    </cfRule>
  </conditionalFormatting>
  <conditionalFormatting sqref="J2">
    <cfRule type="containsBlanks" dxfId="286" priority="31">
      <formula>LEN(TRIM(J2))=0</formula>
    </cfRule>
  </conditionalFormatting>
  <conditionalFormatting sqref="J12:J20">
    <cfRule type="containsBlanks" dxfId="285" priority="26">
      <formula>LEN(TRIM(J12))=0</formula>
    </cfRule>
  </conditionalFormatting>
  <conditionalFormatting sqref="J26:J35">
    <cfRule type="containsBlanks" dxfId="284" priority="21">
      <formula>LEN(TRIM(J26))=0</formula>
    </cfRule>
  </conditionalFormatting>
  <conditionalFormatting sqref="J45:J53">
    <cfRule type="containsBlanks" dxfId="283" priority="25">
      <formula>LEN(TRIM(J45))=0</formula>
    </cfRule>
  </conditionalFormatting>
  <conditionalFormatting sqref="J56:J65">
    <cfRule type="containsBlanks" dxfId="282" priority="24">
      <formula>LEN(TRIM(J56))=0</formula>
    </cfRule>
  </conditionalFormatting>
  <conditionalFormatting sqref="J67:J72">
    <cfRule type="containsBlanks" dxfId="281" priority="23">
      <formula>LEN(TRIM(J67))=0</formula>
    </cfRule>
  </conditionalFormatting>
  <conditionalFormatting sqref="J75:J76">
    <cfRule type="containsBlanks" dxfId="280" priority="22">
      <formula>LEN(TRIM(J75))=0</formula>
    </cfRule>
  </conditionalFormatting>
  <conditionalFormatting sqref="J85:J91">
    <cfRule type="containsBlanks" dxfId="279" priority="20">
      <formula>LEN(TRIM(J85))=0</formula>
    </cfRule>
  </conditionalFormatting>
  <conditionalFormatting sqref="J94:J100">
    <cfRule type="containsBlanks" dxfId="278" priority="19">
      <formula>LEN(TRIM(J94))=0</formula>
    </cfRule>
  </conditionalFormatting>
  <conditionalFormatting sqref="J103:J108">
    <cfRule type="containsBlanks" dxfId="277" priority="18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93CAFB52-73B8-4B3E-A498-51D75B336650}">
          <x14:formula1>
            <xm:f>Tablas!$E$2:$E$4</xm:f>
          </x14:formula1>
          <xm:sqref>J56:J65 J67:J72 J75:J76 J12:J20 J103:J108 J45:J53 J85:J91 J94:J100 J26:J35 J39:J42 J79:J82</xm:sqref>
        </x14:dataValidation>
        <x14:dataValidation type="list" allowBlank="1" showInputMessage="1" showErrorMessage="1" xr:uid="{FCDC293F-EC60-4263-9AE9-E563DCC7EC47}">
          <x14:formula1>
            <xm:f>Tablas!$H$2:$H$6</xm:f>
          </x14:formula1>
          <xm:sqref>C3:E3</xm:sqref>
        </x14:dataValidation>
        <x14:dataValidation type="list" allowBlank="1" showInputMessage="1" showErrorMessage="1" xr:uid="{0E8C7B03-9C81-48E5-AA23-43C1197E69D3}">
          <x14:formula1>
            <xm:f>Tablas!$L$2:$L$9</xm:f>
          </x14:formula1>
          <xm:sqref>C7:E7</xm:sqref>
        </x14:dataValidation>
        <x14:dataValidation type="list" allowBlank="1" showInputMessage="1" showErrorMessage="1" xr:uid="{CC60D174-0AE2-4BA1-80D9-E0F7E7D2C95C}">
          <x14:formula1>
            <xm:f>Tablas!$K$2:$K$3</xm:f>
          </x14:formula1>
          <xm:sqref>H6:J6</xm:sqref>
        </x14:dataValidation>
        <x14:dataValidation type="list" allowBlank="1" showInputMessage="1" showErrorMessage="1" xr:uid="{7811109E-5BD9-4801-A219-F5C0A483868A}">
          <x14:formula1>
            <xm:f>Tablas!$J$2:$J$7</xm:f>
          </x14:formula1>
          <xm:sqref>C6:E6</xm:sqref>
        </x14:dataValidation>
        <x14:dataValidation type="list" allowBlank="1" showInputMessage="1" showErrorMessage="1" xr:uid="{FFE67151-27B4-48AF-882B-AF5E5576AB24}">
          <x14:formula1>
            <xm:f>Tablas!$I$2:$I$5</xm:f>
          </x14:formula1>
          <xm:sqref>E4:J4</xm:sqref>
        </x14:dataValidation>
        <x14:dataValidation type="list" allowBlank="1" showInputMessage="1" showErrorMessage="1" xr:uid="{55FDCB4F-DACE-4AA0-B95A-F640C48E5C98}">
          <x14:formula1>
            <xm:f>Tablas!$G$2:$G$3</xm:f>
          </x14:formula1>
          <xm:sqref>J2</xm:sqref>
        </x14:dataValidation>
        <x14:dataValidation type="list" allowBlank="1" showInputMessage="1" showErrorMessage="1" xr:uid="{60A6E90A-9831-45DC-953F-212B89F443D3}">
          <x14:formula1>
            <xm:f>Tablas!$C$2</xm:f>
          </x14:formula1>
          <xm:sqref>H95:I100 H13:I20 H86:I91 H104:I108 H57:I65 H76:I76 H46:I53 H80:I82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133CE-93FE-4616-B7A0-5C6B091D2BEA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9:J9"/>
    <mergeCell ref="A10:G10"/>
    <mergeCell ref="H10:J10"/>
    <mergeCell ref="A11:I11"/>
    <mergeCell ref="A12:I12"/>
    <mergeCell ref="A13:I13"/>
    <mergeCell ref="A7:B7"/>
    <mergeCell ref="C7:E7"/>
    <mergeCell ref="F7:G7"/>
    <mergeCell ref="H7:J7"/>
    <mergeCell ref="A8:B8"/>
    <mergeCell ref="C8:E8"/>
    <mergeCell ref="F8:J8"/>
    <mergeCell ref="A20:I20"/>
    <mergeCell ref="A21:G21"/>
    <mergeCell ref="H21:J21"/>
    <mergeCell ref="A22:I22"/>
    <mergeCell ref="J22:J25"/>
    <mergeCell ref="A23:G25"/>
    <mergeCell ref="H23:I23"/>
    <mergeCell ref="H24:I24"/>
    <mergeCell ref="A14:I14"/>
    <mergeCell ref="A15:I15"/>
    <mergeCell ref="A16:I16"/>
    <mergeCell ref="A17:I17"/>
    <mergeCell ref="A18:I18"/>
    <mergeCell ref="A19:I19"/>
    <mergeCell ref="A32:G32"/>
    <mergeCell ref="A33:G33"/>
    <mergeCell ref="A34:G34"/>
    <mergeCell ref="A35:G35"/>
    <mergeCell ref="A36:G38"/>
    <mergeCell ref="H36:I36"/>
    <mergeCell ref="A26:G26"/>
    <mergeCell ref="A27:G27"/>
    <mergeCell ref="A28:G28"/>
    <mergeCell ref="A29:G29"/>
    <mergeCell ref="A30:G30"/>
    <mergeCell ref="A31:G31"/>
    <mergeCell ref="A43:G43"/>
    <mergeCell ref="H43:J43"/>
    <mergeCell ref="A44:I44"/>
    <mergeCell ref="A45:I45"/>
    <mergeCell ref="A46:I46"/>
    <mergeCell ref="A47:I47"/>
    <mergeCell ref="J36:J38"/>
    <mergeCell ref="H37:I37"/>
    <mergeCell ref="A39:G39"/>
    <mergeCell ref="A40:G40"/>
    <mergeCell ref="A41:G41"/>
    <mergeCell ref="A42:G42"/>
    <mergeCell ref="A54:G54"/>
    <mergeCell ref="H54:J54"/>
    <mergeCell ref="A55:I55"/>
    <mergeCell ref="A56:I56"/>
    <mergeCell ref="A57:I57"/>
    <mergeCell ref="A58:I58"/>
    <mergeCell ref="A48:I48"/>
    <mergeCell ref="A49:I49"/>
    <mergeCell ref="A50:I50"/>
    <mergeCell ref="A51:I51"/>
    <mergeCell ref="A52:I52"/>
    <mergeCell ref="A53:I53"/>
    <mergeCell ref="A65:I65"/>
    <mergeCell ref="A66:I66"/>
    <mergeCell ref="A67:G67"/>
    <mergeCell ref="H67:I71"/>
    <mergeCell ref="A68:G68"/>
    <mergeCell ref="A69:G69"/>
    <mergeCell ref="A70:G70"/>
    <mergeCell ref="A71:G71"/>
    <mergeCell ref="A59:I59"/>
    <mergeCell ref="A60:I60"/>
    <mergeCell ref="A61:I61"/>
    <mergeCell ref="A62:I62"/>
    <mergeCell ref="A63:I63"/>
    <mergeCell ref="A64:I64"/>
    <mergeCell ref="A77:G77"/>
    <mergeCell ref="H77:J77"/>
    <mergeCell ref="A78:I78"/>
    <mergeCell ref="A79:I79"/>
    <mergeCell ref="A80:I80"/>
    <mergeCell ref="A81:I81"/>
    <mergeCell ref="A72:I72"/>
    <mergeCell ref="A73:G73"/>
    <mergeCell ref="H73:J73"/>
    <mergeCell ref="A74:I74"/>
    <mergeCell ref="A75:I75"/>
    <mergeCell ref="A76:I76"/>
    <mergeCell ref="A87:I87"/>
    <mergeCell ref="A88:I88"/>
    <mergeCell ref="A89:I89"/>
    <mergeCell ref="A90:I90"/>
    <mergeCell ref="A91:I91"/>
    <mergeCell ref="A92:G92"/>
    <mergeCell ref="H92:J92"/>
    <mergeCell ref="A82:I82"/>
    <mergeCell ref="A83:G83"/>
    <mergeCell ref="H83:J83"/>
    <mergeCell ref="A84:I84"/>
    <mergeCell ref="A85:I85"/>
    <mergeCell ref="A86:I86"/>
    <mergeCell ref="A99:I99"/>
    <mergeCell ref="A100:I100"/>
    <mergeCell ref="A101:G101"/>
    <mergeCell ref="H101:J101"/>
    <mergeCell ref="A102:I102"/>
    <mergeCell ref="A103:I103"/>
    <mergeCell ref="A93:I93"/>
    <mergeCell ref="A94:I94"/>
    <mergeCell ref="A95:I95"/>
    <mergeCell ref="A96:I96"/>
    <mergeCell ref="A97:I97"/>
    <mergeCell ref="A98:I98"/>
    <mergeCell ref="A110:J110"/>
    <mergeCell ref="A111:J111"/>
    <mergeCell ref="A112:J112"/>
    <mergeCell ref="A104:I104"/>
    <mergeCell ref="A105:I105"/>
    <mergeCell ref="A106:I106"/>
    <mergeCell ref="A107:I107"/>
    <mergeCell ref="A108:I108"/>
    <mergeCell ref="A109:J109"/>
  </mergeCells>
  <conditionalFormatting sqref="C2:C3 J39:J42 J79:J82">
    <cfRule type="containsBlanks" dxfId="276" priority="32">
      <formula>LEN(TRIM(C2))=0</formula>
    </cfRule>
  </conditionalFormatting>
  <conditionalFormatting sqref="C6:C8">
    <cfRule type="containsBlanks" dxfId="275" priority="1">
      <formula>LEN(TRIM(C6))=0</formula>
    </cfRule>
  </conditionalFormatting>
  <conditionalFormatting sqref="E4:E5">
    <cfRule type="containsBlanks" dxfId="274" priority="27">
      <formula>LEN(TRIM(E4))=0</formula>
    </cfRule>
  </conditionalFormatting>
  <conditionalFormatting sqref="G2">
    <cfRule type="containsBlanks" dxfId="273" priority="29">
      <formula>LEN(TRIM(G2))=0</formula>
    </cfRule>
  </conditionalFormatting>
  <conditionalFormatting sqref="H3">
    <cfRule type="containsBlanks" dxfId="272" priority="30">
      <formula>LEN(TRIM(H3))=0</formula>
    </cfRule>
  </conditionalFormatting>
  <conditionalFormatting sqref="H6:H7">
    <cfRule type="containsBlanks" dxfId="271" priority="28">
      <formula>LEN(TRIM(H6))=0</formula>
    </cfRule>
  </conditionalFormatting>
  <conditionalFormatting sqref="H10">
    <cfRule type="containsText" dxfId="270" priority="33" operator="containsText" text="No cumple">
      <formula>NOT(ISERROR(SEARCH("No cumple",H10)))</formula>
    </cfRule>
    <cfRule type="containsText" dxfId="269" priority="34" operator="containsText" text="Cumple">
      <formula>NOT(ISERROR(SEARCH("Cumple",H10)))</formula>
    </cfRule>
  </conditionalFormatting>
  <conditionalFormatting sqref="H21">
    <cfRule type="containsText" dxfId="268" priority="17" operator="containsText" text="Cumple">
      <formula>NOT(ISERROR(SEARCH("Cumple",H21)))</formula>
    </cfRule>
    <cfRule type="containsText" dxfId="267" priority="16" operator="containsText" text="No cumple">
      <formula>NOT(ISERROR(SEARCH("No cumple",H21)))</formula>
    </cfRule>
  </conditionalFormatting>
  <conditionalFormatting sqref="H43">
    <cfRule type="containsText" dxfId="266" priority="15" operator="containsText" text="Cumple">
      <formula>NOT(ISERROR(SEARCH("Cumple",H43)))</formula>
    </cfRule>
    <cfRule type="containsText" dxfId="265" priority="14" operator="containsText" text="No cumple">
      <formula>NOT(ISERROR(SEARCH("No cumple",H43)))</formula>
    </cfRule>
  </conditionalFormatting>
  <conditionalFormatting sqref="H54">
    <cfRule type="containsText" dxfId="264" priority="12" operator="containsText" text="No cumple">
      <formula>NOT(ISERROR(SEARCH("No cumple",H54)))</formula>
    </cfRule>
    <cfRule type="containsText" dxfId="263" priority="13" operator="containsText" text="Cumple">
      <formula>NOT(ISERROR(SEARCH("Cumple",H54)))</formula>
    </cfRule>
  </conditionalFormatting>
  <conditionalFormatting sqref="H73">
    <cfRule type="containsText" dxfId="262" priority="10" operator="containsText" text="No cumple">
      <formula>NOT(ISERROR(SEARCH("No cumple",H73)))</formula>
    </cfRule>
    <cfRule type="containsText" dxfId="261" priority="11" operator="containsText" text="Cumple">
      <formula>NOT(ISERROR(SEARCH("Cumple",H73)))</formula>
    </cfRule>
  </conditionalFormatting>
  <conditionalFormatting sqref="H77">
    <cfRule type="containsText" dxfId="260" priority="8" operator="containsText" text="No cumple">
      <formula>NOT(ISERROR(SEARCH("No cumple",H77)))</formula>
    </cfRule>
    <cfRule type="containsText" dxfId="259" priority="9" operator="containsText" text="Cumple">
      <formula>NOT(ISERROR(SEARCH("Cumple",H77)))</formula>
    </cfRule>
  </conditionalFormatting>
  <conditionalFormatting sqref="H83">
    <cfRule type="containsText" dxfId="258" priority="6" operator="containsText" text="No cumple">
      <formula>NOT(ISERROR(SEARCH("No cumple",H83)))</formula>
    </cfRule>
    <cfRule type="containsText" dxfId="257" priority="7" operator="containsText" text="Cumple">
      <formula>NOT(ISERROR(SEARCH("Cumple",H83)))</formula>
    </cfRule>
  </conditionalFormatting>
  <conditionalFormatting sqref="H92">
    <cfRule type="containsText" dxfId="256" priority="4" operator="containsText" text="No cumple">
      <formula>NOT(ISERROR(SEARCH("No cumple",H92)))</formula>
    </cfRule>
    <cfRule type="containsText" dxfId="255" priority="5" operator="containsText" text="Cumple">
      <formula>NOT(ISERROR(SEARCH("Cumple",H92)))</formula>
    </cfRule>
  </conditionalFormatting>
  <conditionalFormatting sqref="H101">
    <cfRule type="containsText" dxfId="254" priority="2" operator="containsText" text="No cumple">
      <formula>NOT(ISERROR(SEARCH("No cumple",H101)))</formula>
    </cfRule>
    <cfRule type="containsText" dxfId="253" priority="3" operator="containsText" text="Cumple">
      <formula>NOT(ISERROR(SEARCH("Cumple",H101)))</formula>
    </cfRule>
  </conditionalFormatting>
  <conditionalFormatting sqref="J2">
    <cfRule type="containsBlanks" dxfId="252" priority="31">
      <formula>LEN(TRIM(J2))=0</formula>
    </cfRule>
  </conditionalFormatting>
  <conditionalFormatting sqref="J12:J20">
    <cfRule type="containsBlanks" dxfId="251" priority="26">
      <formula>LEN(TRIM(J12))=0</formula>
    </cfRule>
  </conditionalFormatting>
  <conditionalFormatting sqref="J26:J35">
    <cfRule type="containsBlanks" dxfId="250" priority="21">
      <formula>LEN(TRIM(J26))=0</formula>
    </cfRule>
  </conditionalFormatting>
  <conditionalFormatting sqref="J45:J53">
    <cfRule type="containsBlanks" dxfId="249" priority="25">
      <formula>LEN(TRIM(J45))=0</formula>
    </cfRule>
  </conditionalFormatting>
  <conditionalFormatting sqref="J56:J65">
    <cfRule type="containsBlanks" dxfId="248" priority="24">
      <formula>LEN(TRIM(J56))=0</formula>
    </cfRule>
  </conditionalFormatting>
  <conditionalFormatting sqref="J67:J72">
    <cfRule type="containsBlanks" dxfId="247" priority="23">
      <formula>LEN(TRIM(J67))=0</formula>
    </cfRule>
  </conditionalFormatting>
  <conditionalFormatting sqref="J75:J76">
    <cfRule type="containsBlanks" dxfId="246" priority="22">
      <formula>LEN(TRIM(J75))=0</formula>
    </cfRule>
  </conditionalFormatting>
  <conditionalFormatting sqref="J85:J91">
    <cfRule type="containsBlanks" dxfId="245" priority="20">
      <formula>LEN(TRIM(J85))=0</formula>
    </cfRule>
  </conditionalFormatting>
  <conditionalFormatting sqref="J94:J100">
    <cfRule type="containsBlanks" dxfId="244" priority="19">
      <formula>LEN(TRIM(J94))=0</formula>
    </cfRule>
  </conditionalFormatting>
  <conditionalFormatting sqref="J103:J108">
    <cfRule type="containsBlanks" dxfId="243" priority="18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6E91391-EA53-41CA-887A-10BD8E6C0F7C}">
          <x14:formula1>
            <xm:f>Tablas!$E$2:$E$4</xm:f>
          </x14:formula1>
          <xm:sqref>J56:J65 J67:J72 J75:J76 J12:J20 J103:J108 J45:J53 J85:J91 J94:J100 J26:J35 J39:J42 J79:J82</xm:sqref>
        </x14:dataValidation>
        <x14:dataValidation type="list" allowBlank="1" showInputMessage="1" showErrorMessage="1" xr:uid="{9033F757-8827-443A-B97F-C9BE6BEDDE24}">
          <x14:formula1>
            <xm:f>Tablas!$H$2:$H$6</xm:f>
          </x14:formula1>
          <xm:sqref>C3:E3</xm:sqref>
        </x14:dataValidation>
        <x14:dataValidation type="list" allowBlank="1" showInputMessage="1" showErrorMessage="1" xr:uid="{150291F5-0725-4F40-A066-925594B57AC1}">
          <x14:formula1>
            <xm:f>Tablas!$L$2:$L$9</xm:f>
          </x14:formula1>
          <xm:sqref>C7:E7</xm:sqref>
        </x14:dataValidation>
        <x14:dataValidation type="list" allowBlank="1" showInputMessage="1" showErrorMessage="1" xr:uid="{1BA9F5DD-4854-4680-8349-ED43050CEBAB}">
          <x14:formula1>
            <xm:f>Tablas!$K$2:$K$3</xm:f>
          </x14:formula1>
          <xm:sqref>H6:J6</xm:sqref>
        </x14:dataValidation>
        <x14:dataValidation type="list" allowBlank="1" showInputMessage="1" showErrorMessage="1" xr:uid="{A45B63B0-1024-429A-914B-0F2679F8F850}">
          <x14:formula1>
            <xm:f>Tablas!$J$2:$J$7</xm:f>
          </x14:formula1>
          <xm:sqref>C6:E6</xm:sqref>
        </x14:dataValidation>
        <x14:dataValidation type="list" allowBlank="1" showInputMessage="1" showErrorMessage="1" xr:uid="{63D458C5-1635-43C6-A395-2D6E5062DDBF}">
          <x14:formula1>
            <xm:f>Tablas!$I$2:$I$5</xm:f>
          </x14:formula1>
          <xm:sqref>E4:J4</xm:sqref>
        </x14:dataValidation>
        <x14:dataValidation type="list" allowBlank="1" showInputMessage="1" showErrorMessage="1" xr:uid="{6690D5C6-B9B8-4E4C-92C7-1FBF4E641FD8}">
          <x14:formula1>
            <xm:f>Tablas!$G$2:$G$3</xm:f>
          </x14:formula1>
          <xm:sqref>J2</xm:sqref>
        </x14:dataValidation>
        <x14:dataValidation type="list" allowBlank="1" showInputMessage="1" showErrorMessage="1" xr:uid="{C414C486-81F3-4455-8C74-73D71A2ECBD6}">
          <x14:formula1>
            <xm:f>Tablas!$C$2</xm:f>
          </x14:formula1>
          <xm:sqref>H95:I100 H13:I20 H86:I91 H104:I108 H57:I65 H76:I76 H46:I53 H80:I82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7F3DD-A099-44C2-8274-A7E6E46E5D34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9:J9"/>
    <mergeCell ref="A10:G10"/>
    <mergeCell ref="H10:J10"/>
    <mergeCell ref="A11:I11"/>
    <mergeCell ref="A12:I12"/>
    <mergeCell ref="A13:I13"/>
    <mergeCell ref="A7:B7"/>
    <mergeCell ref="C7:E7"/>
    <mergeCell ref="F7:G7"/>
    <mergeCell ref="H7:J7"/>
    <mergeCell ref="A8:B8"/>
    <mergeCell ref="C8:E8"/>
    <mergeCell ref="F8:J8"/>
    <mergeCell ref="A20:I20"/>
    <mergeCell ref="A21:G21"/>
    <mergeCell ref="H21:J21"/>
    <mergeCell ref="A22:I22"/>
    <mergeCell ref="J22:J25"/>
    <mergeCell ref="A23:G25"/>
    <mergeCell ref="H23:I23"/>
    <mergeCell ref="H24:I24"/>
    <mergeCell ref="A14:I14"/>
    <mergeCell ref="A15:I15"/>
    <mergeCell ref="A16:I16"/>
    <mergeCell ref="A17:I17"/>
    <mergeCell ref="A18:I18"/>
    <mergeCell ref="A19:I19"/>
    <mergeCell ref="A32:G32"/>
    <mergeCell ref="A33:G33"/>
    <mergeCell ref="A34:G34"/>
    <mergeCell ref="A35:G35"/>
    <mergeCell ref="A36:G38"/>
    <mergeCell ref="H36:I36"/>
    <mergeCell ref="A26:G26"/>
    <mergeCell ref="A27:G27"/>
    <mergeCell ref="A28:G28"/>
    <mergeCell ref="A29:G29"/>
    <mergeCell ref="A30:G30"/>
    <mergeCell ref="A31:G31"/>
    <mergeCell ref="A43:G43"/>
    <mergeCell ref="H43:J43"/>
    <mergeCell ref="A44:I44"/>
    <mergeCell ref="A45:I45"/>
    <mergeCell ref="A46:I46"/>
    <mergeCell ref="A47:I47"/>
    <mergeCell ref="J36:J38"/>
    <mergeCell ref="H37:I37"/>
    <mergeCell ref="A39:G39"/>
    <mergeCell ref="A40:G40"/>
    <mergeCell ref="A41:G41"/>
    <mergeCell ref="A42:G42"/>
    <mergeCell ref="A54:G54"/>
    <mergeCell ref="H54:J54"/>
    <mergeCell ref="A55:I55"/>
    <mergeCell ref="A56:I56"/>
    <mergeCell ref="A57:I57"/>
    <mergeCell ref="A58:I58"/>
    <mergeCell ref="A48:I48"/>
    <mergeCell ref="A49:I49"/>
    <mergeCell ref="A50:I50"/>
    <mergeCell ref="A51:I51"/>
    <mergeCell ref="A52:I52"/>
    <mergeCell ref="A53:I53"/>
    <mergeCell ref="A65:I65"/>
    <mergeCell ref="A66:I66"/>
    <mergeCell ref="A67:G67"/>
    <mergeCell ref="H67:I71"/>
    <mergeCell ref="A68:G68"/>
    <mergeCell ref="A69:G69"/>
    <mergeCell ref="A70:G70"/>
    <mergeCell ref="A71:G71"/>
    <mergeCell ref="A59:I59"/>
    <mergeCell ref="A60:I60"/>
    <mergeCell ref="A61:I61"/>
    <mergeCell ref="A62:I62"/>
    <mergeCell ref="A63:I63"/>
    <mergeCell ref="A64:I64"/>
    <mergeCell ref="A77:G77"/>
    <mergeCell ref="H77:J77"/>
    <mergeCell ref="A78:I78"/>
    <mergeCell ref="A79:I79"/>
    <mergeCell ref="A80:I80"/>
    <mergeCell ref="A81:I81"/>
    <mergeCell ref="A72:I72"/>
    <mergeCell ref="A73:G73"/>
    <mergeCell ref="H73:J73"/>
    <mergeCell ref="A74:I74"/>
    <mergeCell ref="A75:I75"/>
    <mergeCell ref="A76:I76"/>
    <mergeCell ref="A87:I87"/>
    <mergeCell ref="A88:I88"/>
    <mergeCell ref="A89:I89"/>
    <mergeCell ref="A90:I90"/>
    <mergeCell ref="A91:I91"/>
    <mergeCell ref="A92:G92"/>
    <mergeCell ref="H92:J92"/>
    <mergeCell ref="A82:I82"/>
    <mergeCell ref="A83:G83"/>
    <mergeCell ref="H83:J83"/>
    <mergeCell ref="A84:I84"/>
    <mergeCell ref="A85:I85"/>
    <mergeCell ref="A86:I86"/>
    <mergeCell ref="A99:I99"/>
    <mergeCell ref="A100:I100"/>
    <mergeCell ref="A101:G101"/>
    <mergeCell ref="H101:J101"/>
    <mergeCell ref="A102:I102"/>
    <mergeCell ref="A103:I103"/>
    <mergeCell ref="A93:I93"/>
    <mergeCell ref="A94:I94"/>
    <mergeCell ref="A95:I95"/>
    <mergeCell ref="A96:I96"/>
    <mergeCell ref="A97:I97"/>
    <mergeCell ref="A98:I98"/>
    <mergeCell ref="A110:J110"/>
    <mergeCell ref="A111:J111"/>
    <mergeCell ref="A112:J112"/>
    <mergeCell ref="A104:I104"/>
    <mergeCell ref="A105:I105"/>
    <mergeCell ref="A106:I106"/>
    <mergeCell ref="A107:I107"/>
    <mergeCell ref="A108:I108"/>
    <mergeCell ref="A109:J109"/>
  </mergeCells>
  <conditionalFormatting sqref="C2:C3 J39:J42 J79:J82">
    <cfRule type="containsBlanks" dxfId="242" priority="32">
      <formula>LEN(TRIM(C2))=0</formula>
    </cfRule>
  </conditionalFormatting>
  <conditionalFormatting sqref="C6:C8">
    <cfRule type="containsBlanks" dxfId="241" priority="1">
      <formula>LEN(TRIM(C6))=0</formula>
    </cfRule>
  </conditionalFormatting>
  <conditionalFormatting sqref="E4:E5">
    <cfRule type="containsBlanks" dxfId="240" priority="27">
      <formula>LEN(TRIM(E4))=0</formula>
    </cfRule>
  </conditionalFormatting>
  <conditionalFormatting sqref="G2">
    <cfRule type="containsBlanks" dxfId="239" priority="29">
      <formula>LEN(TRIM(G2))=0</formula>
    </cfRule>
  </conditionalFormatting>
  <conditionalFormatting sqref="H3">
    <cfRule type="containsBlanks" dxfId="238" priority="30">
      <formula>LEN(TRIM(H3))=0</formula>
    </cfRule>
  </conditionalFormatting>
  <conditionalFormatting sqref="H6:H7">
    <cfRule type="containsBlanks" dxfId="237" priority="28">
      <formula>LEN(TRIM(H6))=0</formula>
    </cfRule>
  </conditionalFormatting>
  <conditionalFormatting sqref="H10">
    <cfRule type="containsText" dxfId="236" priority="33" operator="containsText" text="No cumple">
      <formula>NOT(ISERROR(SEARCH("No cumple",H10)))</formula>
    </cfRule>
    <cfRule type="containsText" dxfId="235" priority="34" operator="containsText" text="Cumple">
      <formula>NOT(ISERROR(SEARCH("Cumple",H10)))</formula>
    </cfRule>
  </conditionalFormatting>
  <conditionalFormatting sqref="H21">
    <cfRule type="containsText" dxfId="234" priority="17" operator="containsText" text="Cumple">
      <formula>NOT(ISERROR(SEARCH("Cumple",H21)))</formula>
    </cfRule>
    <cfRule type="containsText" dxfId="233" priority="16" operator="containsText" text="No cumple">
      <formula>NOT(ISERROR(SEARCH("No cumple",H21)))</formula>
    </cfRule>
  </conditionalFormatting>
  <conditionalFormatting sqref="H43">
    <cfRule type="containsText" dxfId="232" priority="15" operator="containsText" text="Cumple">
      <formula>NOT(ISERROR(SEARCH("Cumple",H43)))</formula>
    </cfRule>
    <cfRule type="containsText" dxfId="231" priority="14" operator="containsText" text="No cumple">
      <formula>NOT(ISERROR(SEARCH("No cumple",H43)))</formula>
    </cfRule>
  </conditionalFormatting>
  <conditionalFormatting sqref="H54">
    <cfRule type="containsText" dxfId="230" priority="12" operator="containsText" text="No cumple">
      <formula>NOT(ISERROR(SEARCH("No cumple",H54)))</formula>
    </cfRule>
    <cfRule type="containsText" dxfId="229" priority="13" operator="containsText" text="Cumple">
      <formula>NOT(ISERROR(SEARCH("Cumple",H54)))</formula>
    </cfRule>
  </conditionalFormatting>
  <conditionalFormatting sqref="H73">
    <cfRule type="containsText" dxfId="228" priority="10" operator="containsText" text="No cumple">
      <formula>NOT(ISERROR(SEARCH("No cumple",H73)))</formula>
    </cfRule>
    <cfRule type="containsText" dxfId="227" priority="11" operator="containsText" text="Cumple">
      <formula>NOT(ISERROR(SEARCH("Cumple",H73)))</formula>
    </cfRule>
  </conditionalFormatting>
  <conditionalFormatting sqref="H77">
    <cfRule type="containsText" dxfId="226" priority="8" operator="containsText" text="No cumple">
      <formula>NOT(ISERROR(SEARCH("No cumple",H77)))</formula>
    </cfRule>
    <cfRule type="containsText" dxfId="225" priority="9" operator="containsText" text="Cumple">
      <formula>NOT(ISERROR(SEARCH("Cumple",H77)))</formula>
    </cfRule>
  </conditionalFormatting>
  <conditionalFormatting sqref="H83">
    <cfRule type="containsText" dxfId="224" priority="6" operator="containsText" text="No cumple">
      <formula>NOT(ISERROR(SEARCH("No cumple",H83)))</formula>
    </cfRule>
    <cfRule type="containsText" dxfId="223" priority="7" operator="containsText" text="Cumple">
      <formula>NOT(ISERROR(SEARCH("Cumple",H83)))</formula>
    </cfRule>
  </conditionalFormatting>
  <conditionalFormatting sqref="H92">
    <cfRule type="containsText" dxfId="222" priority="4" operator="containsText" text="No cumple">
      <formula>NOT(ISERROR(SEARCH("No cumple",H92)))</formula>
    </cfRule>
    <cfRule type="containsText" dxfId="221" priority="5" operator="containsText" text="Cumple">
      <formula>NOT(ISERROR(SEARCH("Cumple",H92)))</formula>
    </cfRule>
  </conditionalFormatting>
  <conditionalFormatting sqref="H101">
    <cfRule type="containsText" dxfId="220" priority="2" operator="containsText" text="No cumple">
      <formula>NOT(ISERROR(SEARCH("No cumple",H101)))</formula>
    </cfRule>
    <cfRule type="containsText" dxfId="219" priority="3" operator="containsText" text="Cumple">
      <formula>NOT(ISERROR(SEARCH("Cumple",H101)))</formula>
    </cfRule>
  </conditionalFormatting>
  <conditionalFormatting sqref="J2">
    <cfRule type="containsBlanks" dxfId="218" priority="31">
      <formula>LEN(TRIM(J2))=0</formula>
    </cfRule>
  </conditionalFormatting>
  <conditionalFormatting sqref="J12:J20">
    <cfRule type="containsBlanks" dxfId="217" priority="26">
      <formula>LEN(TRIM(J12))=0</formula>
    </cfRule>
  </conditionalFormatting>
  <conditionalFormatting sqref="J26:J35">
    <cfRule type="containsBlanks" dxfId="216" priority="21">
      <formula>LEN(TRIM(J26))=0</formula>
    </cfRule>
  </conditionalFormatting>
  <conditionalFormatting sqref="J45:J53">
    <cfRule type="containsBlanks" dxfId="215" priority="25">
      <formula>LEN(TRIM(J45))=0</formula>
    </cfRule>
  </conditionalFormatting>
  <conditionalFormatting sqref="J56:J65">
    <cfRule type="containsBlanks" dxfId="214" priority="24">
      <formula>LEN(TRIM(J56))=0</formula>
    </cfRule>
  </conditionalFormatting>
  <conditionalFormatting sqref="J67:J72">
    <cfRule type="containsBlanks" dxfId="213" priority="23">
      <formula>LEN(TRIM(J67))=0</formula>
    </cfRule>
  </conditionalFormatting>
  <conditionalFormatting sqref="J75:J76">
    <cfRule type="containsBlanks" dxfId="212" priority="22">
      <formula>LEN(TRIM(J75))=0</formula>
    </cfRule>
  </conditionalFormatting>
  <conditionalFormatting sqref="J85:J91">
    <cfRule type="containsBlanks" dxfId="211" priority="20">
      <formula>LEN(TRIM(J85))=0</formula>
    </cfRule>
  </conditionalFormatting>
  <conditionalFormatting sqref="J94:J100">
    <cfRule type="containsBlanks" dxfId="210" priority="19">
      <formula>LEN(TRIM(J94))=0</formula>
    </cfRule>
  </conditionalFormatting>
  <conditionalFormatting sqref="J103:J108">
    <cfRule type="containsBlanks" dxfId="209" priority="18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D17D6A2-F1F2-4CE7-AFAA-065AC13132EA}">
          <x14:formula1>
            <xm:f>Tablas!$E$2:$E$4</xm:f>
          </x14:formula1>
          <xm:sqref>J56:J65 J67:J72 J75:J76 J12:J20 J103:J108 J45:J53 J85:J91 J94:J100 J26:J35 J39:J42 J79:J82</xm:sqref>
        </x14:dataValidation>
        <x14:dataValidation type="list" allowBlank="1" showInputMessage="1" showErrorMessage="1" xr:uid="{0100BCB3-72F5-4158-826E-CE1D9380ABA9}">
          <x14:formula1>
            <xm:f>Tablas!$H$2:$H$6</xm:f>
          </x14:formula1>
          <xm:sqref>C3:E3</xm:sqref>
        </x14:dataValidation>
        <x14:dataValidation type="list" allowBlank="1" showInputMessage="1" showErrorMessage="1" xr:uid="{693A596A-6F0E-44A9-9362-1AD59CC6BE99}">
          <x14:formula1>
            <xm:f>Tablas!$L$2:$L$9</xm:f>
          </x14:formula1>
          <xm:sqref>C7:E7</xm:sqref>
        </x14:dataValidation>
        <x14:dataValidation type="list" allowBlank="1" showInputMessage="1" showErrorMessage="1" xr:uid="{D84AE50E-A4DB-44AB-905D-4DEE31B17A15}">
          <x14:formula1>
            <xm:f>Tablas!$K$2:$K$3</xm:f>
          </x14:formula1>
          <xm:sqref>H6:J6</xm:sqref>
        </x14:dataValidation>
        <x14:dataValidation type="list" allowBlank="1" showInputMessage="1" showErrorMessage="1" xr:uid="{CCBE5CBC-6201-45A9-AF0B-E3474958306F}">
          <x14:formula1>
            <xm:f>Tablas!$J$2:$J$7</xm:f>
          </x14:formula1>
          <xm:sqref>C6:E6</xm:sqref>
        </x14:dataValidation>
        <x14:dataValidation type="list" allowBlank="1" showInputMessage="1" showErrorMessage="1" xr:uid="{C7B6D4C0-6154-489E-AD2D-7472CA014135}">
          <x14:formula1>
            <xm:f>Tablas!$I$2:$I$5</xm:f>
          </x14:formula1>
          <xm:sqref>E4:J4</xm:sqref>
        </x14:dataValidation>
        <x14:dataValidation type="list" allowBlank="1" showInputMessage="1" showErrorMessage="1" xr:uid="{4AD0FF37-6402-40ED-BA54-B5B53261403A}">
          <x14:formula1>
            <xm:f>Tablas!$G$2:$G$3</xm:f>
          </x14:formula1>
          <xm:sqref>J2</xm:sqref>
        </x14:dataValidation>
        <x14:dataValidation type="list" allowBlank="1" showInputMessage="1" showErrorMessage="1" xr:uid="{9927E34B-FEEB-48A4-B2D2-DD1FDFC76E10}">
          <x14:formula1>
            <xm:f>Tablas!$C$2</xm:f>
          </x14:formula1>
          <xm:sqref>H95:I100 H13:I20 H86:I91 H104:I108 H57:I65 H76:I76 H46:I53 H80:I82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D5D9-5C5A-4030-8581-F449814CFC6C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9:J9"/>
    <mergeCell ref="A10:G10"/>
    <mergeCell ref="H10:J10"/>
    <mergeCell ref="A11:I11"/>
    <mergeCell ref="A12:I12"/>
    <mergeCell ref="A13:I13"/>
    <mergeCell ref="A7:B7"/>
    <mergeCell ref="C7:E7"/>
    <mergeCell ref="F7:G7"/>
    <mergeCell ref="H7:J7"/>
    <mergeCell ref="A8:B8"/>
    <mergeCell ref="C8:E8"/>
    <mergeCell ref="F8:J8"/>
    <mergeCell ref="A20:I20"/>
    <mergeCell ref="A21:G21"/>
    <mergeCell ref="H21:J21"/>
    <mergeCell ref="A22:I22"/>
    <mergeCell ref="J22:J25"/>
    <mergeCell ref="A23:G25"/>
    <mergeCell ref="H23:I23"/>
    <mergeCell ref="H24:I24"/>
    <mergeCell ref="A14:I14"/>
    <mergeCell ref="A15:I15"/>
    <mergeCell ref="A16:I16"/>
    <mergeCell ref="A17:I17"/>
    <mergeCell ref="A18:I18"/>
    <mergeCell ref="A19:I19"/>
    <mergeCell ref="A32:G32"/>
    <mergeCell ref="A33:G33"/>
    <mergeCell ref="A34:G34"/>
    <mergeCell ref="A35:G35"/>
    <mergeCell ref="A36:G38"/>
    <mergeCell ref="H36:I36"/>
    <mergeCell ref="A26:G26"/>
    <mergeCell ref="A27:G27"/>
    <mergeCell ref="A28:G28"/>
    <mergeCell ref="A29:G29"/>
    <mergeCell ref="A30:G30"/>
    <mergeCell ref="A31:G31"/>
    <mergeCell ref="A43:G43"/>
    <mergeCell ref="H43:J43"/>
    <mergeCell ref="A44:I44"/>
    <mergeCell ref="A45:I45"/>
    <mergeCell ref="A46:I46"/>
    <mergeCell ref="A47:I47"/>
    <mergeCell ref="J36:J38"/>
    <mergeCell ref="H37:I37"/>
    <mergeCell ref="A39:G39"/>
    <mergeCell ref="A40:G40"/>
    <mergeCell ref="A41:G41"/>
    <mergeCell ref="A42:G42"/>
    <mergeCell ref="A54:G54"/>
    <mergeCell ref="H54:J54"/>
    <mergeCell ref="A55:I55"/>
    <mergeCell ref="A56:I56"/>
    <mergeCell ref="A57:I57"/>
    <mergeCell ref="A58:I58"/>
    <mergeCell ref="A48:I48"/>
    <mergeCell ref="A49:I49"/>
    <mergeCell ref="A50:I50"/>
    <mergeCell ref="A51:I51"/>
    <mergeCell ref="A52:I52"/>
    <mergeCell ref="A53:I53"/>
    <mergeCell ref="A65:I65"/>
    <mergeCell ref="A66:I66"/>
    <mergeCell ref="A67:G67"/>
    <mergeCell ref="H67:I71"/>
    <mergeCell ref="A68:G68"/>
    <mergeCell ref="A69:G69"/>
    <mergeCell ref="A70:G70"/>
    <mergeCell ref="A71:G71"/>
    <mergeCell ref="A59:I59"/>
    <mergeCell ref="A60:I60"/>
    <mergeCell ref="A61:I61"/>
    <mergeCell ref="A62:I62"/>
    <mergeCell ref="A63:I63"/>
    <mergeCell ref="A64:I64"/>
    <mergeCell ref="A77:G77"/>
    <mergeCell ref="H77:J77"/>
    <mergeCell ref="A78:I78"/>
    <mergeCell ref="A79:I79"/>
    <mergeCell ref="A80:I80"/>
    <mergeCell ref="A81:I81"/>
    <mergeCell ref="A72:I72"/>
    <mergeCell ref="A73:G73"/>
    <mergeCell ref="H73:J73"/>
    <mergeCell ref="A74:I74"/>
    <mergeCell ref="A75:I75"/>
    <mergeCell ref="A76:I76"/>
    <mergeCell ref="A87:I87"/>
    <mergeCell ref="A88:I88"/>
    <mergeCell ref="A89:I89"/>
    <mergeCell ref="A90:I90"/>
    <mergeCell ref="A91:I91"/>
    <mergeCell ref="A92:G92"/>
    <mergeCell ref="H92:J92"/>
    <mergeCell ref="A82:I82"/>
    <mergeCell ref="A83:G83"/>
    <mergeCell ref="H83:J83"/>
    <mergeCell ref="A84:I84"/>
    <mergeCell ref="A85:I85"/>
    <mergeCell ref="A86:I86"/>
    <mergeCell ref="A99:I99"/>
    <mergeCell ref="A100:I100"/>
    <mergeCell ref="A101:G101"/>
    <mergeCell ref="H101:J101"/>
    <mergeCell ref="A102:I102"/>
    <mergeCell ref="A103:I103"/>
    <mergeCell ref="A93:I93"/>
    <mergeCell ref="A94:I94"/>
    <mergeCell ref="A95:I95"/>
    <mergeCell ref="A96:I96"/>
    <mergeCell ref="A97:I97"/>
    <mergeCell ref="A98:I98"/>
    <mergeCell ref="A110:J110"/>
    <mergeCell ref="A111:J111"/>
    <mergeCell ref="A112:J112"/>
    <mergeCell ref="A104:I104"/>
    <mergeCell ref="A105:I105"/>
    <mergeCell ref="A106:I106"/>
    <mergeCell ref="A107:I107"/>
    <mergeCell ref="A108:I108"/>
    <mergeCell ref="A109:J109"/>
  </mergeCells>
  <conditionalFormatting sqref="C2:C3 J39:J42 J79:J82">
    <cfRule type="containsBlanks" dxfId="208" priority="32">
      <formula>LEN(TRIM(C2))=0</formula>
    </cfRule>
  </conditionalFormatting>
  <conditionalFormatting sqref="C6:C8">
    <cfRule type="containsBlanks" dxfId="207" priority="1">
      <formula>LEN(TRIM(C6))=0</formula>
    </cfRule>
  </conditionalFormatting>
  <conditionalFormatting sqref="E4:E5">
    <cfRule type="containsBlanks" dxfId="206" priority="27">
      <formula>LEN(TRIM(E4))=0</formula>
    </cfRule>
  </conditionalFormatting>
  <conditionalFormatting sqref="G2">
    <cfRule type="containsBlanks" dxfId="205" priority="29">
      <formula>LEN(TRIM(G2))=0</formula>
    </cfRule>
  </conditionalFormatting>
  <conditionalFormatting sqref="H3">
    <cfRule type="containsBlanks" dxfId="204" priority="30">
      <formula>LEN(TRIM(H3))=0</formula>
    </cfRule>
  </conditionalFormatting>
  <conditionalFormatting sqref="H6:H7">
    <cfRule type="containsBlanks" dxfId="203" priority="28">
      <formula>LEN(TRIM(H6))=0</formula>
    </cfRule>
  </conditionalFormatting>
  <conditionalFormatting sqref="H10">
    <cfRule type="containsText" dxfId="202" priority="33" operator="containsText" text="No cumple">
      <formula>NOT(ISERROR(SEARCH("No cumple",H10)))</formula>
    </cfRule>
    <cfRule type="containsText" dxfId="201" priority="34" operator="containsText" text="Cumple">
      <formula>NOT(ISERROR(SEARCH("Cumple",H10)))</formula>
    </cfRule>
  </conditionalFormatting>
  <conditionalFormatting sqref="H21">
    <cfRule type="containsText" dxfId="200" priority="17" operator="containsText" text="Cumple">
      <formula>NOT(ISERROR(SEARCH("Cumple",H21)))</formula>
    </cfRule>
    <cfRule type="containsText" dxfId="199" priority="16" operator="containsText" text="No cumple">
      <formula>NOT(ISERROR(SEARCH("No cumple",H21)))</formula>
    </cfRule>
  </conditionalFormatting>
  <conditionalFormatting sqref="H43">
    <cfRule type="containsText" dxfId="198" priority="15" operator="containsText" text="Cumple">
      <formula>NOT(ISERROR(SEARCH("Cumple",H43)))</formula>
    </cfRule>
    <cfRule type="containsText" dxfId="197" priority="14" operator="containsText" text="No cumple">
      <formula>NOT(ISERROR(SEARCH("No cumple",H43)))</formula>
    </cfRule>
  </conditionalFormatting>
  <conditionalFormatting sqref="H54">
    <cfRule type="containsText" dxfId="196" priority="12" operator="containsText" text="No cumple">
      <formula>NOT(ISERROR(SEARCH("No cumple",H54)))</formula>
    </cfRule>
    <cfRule type="containsText" dxfId="195" priority="13" operator="containsText" text="Cumple">
      <formula>NOT(ISERROR(SEARCH("Cumple",H54)))</formula>
    </cfRule>
  </conditionalFormatting>
  <conditionalFormatting sqref="H73">
    <cfRule type="containsText" dxfId="194" priority="10" operator="containsText" text="No cumple">
      <formula>NOT(ISERROR(SEARCH("No cumple",H73)))</formula>
    </cfRule>
    <cfRule type="containsText" dxfId="193" priority="11" operator="containsText" text="Cumple">
      <formula>NOT(ISERROR(SEARCH("Cumple",H73)))</formula>
    </cfRule>
  </conditionalFormatting>
  <conditionalFormatting sqref="H77">
    <cfRule type="containsText" dxfId="192" priority="8" operator="containsText" text="No cumple">
      <formula>NOT(ISERROR(SEARCH("No cumple",H77)))</formula>
    </cfRule>
    <cfRule type="containsText" dxfId="191" priority="9" operator="containsText" text="Cumple">
      <formula>NOT(ISERROR(SEARCH("Cumple",H77)))</formula>
    </cfRule>
  </conditionalFormatting>
  <conditionalFormatting sqref="H83">
    <cfRule type="containsText" dxfId="190" priority="6" operator="containsText" text="No cumple">
      <formula>NOT(ISERROR(SEARCH("No cumple",H83)))</formula>
    </cfRule>
    <cfRule type="containsText" dxfId="189" priority="7" operator="containsText" text="Cumple">
      <formula>NOT(ISERROR(SEARCH("Cumple",H83)))</formula>
    </cfRule>
  </conditionalFormatting>
  <conditionalFormatting sqref="H92">
    <cfRule type="containsText" dxfId="188" priority="4" operator="containsText" text="No cumple">
      <formula>NOT(ISERROR(SEARCH("No cumple",H92)))</formula>
    </cfRule>
    <cfRule type="containsText" dxfId="187" priority="5" operator="containsText" text="Cumple">
      <formula>NOT(ISERROR(SEARCH("Cumple",H92)))</formula>
    </cfRule>
  </conditionalFormatting>
  <conditionalFormatting sqref="H101">
    <cfRule type="containsText" dxfId="186" priority="2" operator="containsText" text="No cumple">
      <formula>NOT(ISERROR(SEARCH("No cumple",H101)))</formula>
    </cfRule>
    <cfRule type="containsText" dxfId="185" priority="3" operator="containsText" text="Cumple">
      <formula>NOT(ISERROR(SEARCH("Cumple",H101)))</formula>
    </cfRule>
  </conditionalFormatting>
  <conditionalFormatting sqref="J2">
    <cfRule type="containsBlanks" dxfId="184" priority="31">
      <formula>LEN(TRIM(J2))=0</formula>
    </cfRule>
  </conditionalFormatting>
  <conditionalFormatting sqref="J12:J20">
    <cfRule type="containsBlanks" dxfId="183" priority="26">
      <formula>LEN(TRIM(J12))=0</formula>
    </cfRule>
  </conditionalFormatting>
  <conditionalFormatting sqref="J26:J35">
    <cfRule type="containsBlanks" dxfId="182" priority="21">
      <formula>LEN(TRIM(J26))=0</formula>
    </cfRule>
  </conditionalFormatting>
  <conditionalFormatting sqref="J45:J53">
    <cfRule type="containsBlanks" dxfId="181" priority="25">
      <formula>LEN(TRIM(J45))=0</formula>
    </cfRule>
  </conditionalFormatting>
  <conditionalFormatting sqref="J56:J65">
    <cfRule type="containsBlanks" dxfId="180" priority="24">
      <formula>LEN(TRIM(J56))=0</formula>
    </cfRule>
  </conditionalFormatting>
  <conditionalFormatting sqref="J67:J72">
    <cfRule type="containsBlanks" dxfId="179" priority="23">
      <formula>LEN(TRIM(J67))=0</formula>
    </cfRule>
  </conditionalFormatting>
  <conditionalFormatting sqref="J75:J76">
    <cfRule type="containsBlanks" dxfId="178" priority="22">
      <formula>LEN(TRIM(J75))=0</formula>
    </cfRule>
  </conditionalFormatting>
  <conditionalFormatting sqref="J85:J91">
    <cfRule type="containsBlanks" dxfId="177" priority="20">
      <formula>LEN(TRIM(J85))=0</formula>
    </cfRule>
  </conditionalFormatting>
  <conditionalFormatting sqref="J94:J100">
    <cfRule type="containsBlanks" dxfId="176" priority="19">
      <formula>LEN(TRIM(J94))=0</formula>
    </cfRule>
  </conditionalFormatting>
  <conditionalFormatting sqref="J103:J108">
    <cfRule type="containsBlanks" dxfId="175" priority="18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7CA1E8E5-8FD5-4C1A-8EE4-79A6BBBBA8FF}">
          <x14:formula1>
            <xm:f>Tablas!$E$2:$E$4</xm:f>
          </x14:formula1>
          <xm:sqref>J56:J65 J67:J72 J75:J76 J12:J20 J103:J108 J45:J53 J85:J91 J94:J100 J26:J35 J39:J42 J79:J82</xm:sqref>
        </x14:dataValidation>
        <x14:dataValidation type="list" allowBlank="1" showInputMessage="1" showErrorMessage="1" xr:uid="{00E22625-6066-4420-8DC9-050B99D58FDC}">
          <x14:formula1>
            <xm:f>Tablas!$H$2:$H$6</xm:f>
          </x14:formula1>
          <xm:sqref>C3:E3</xm:sqref>
        </x14:dataValidation>
        <x14:dataValidation type="list" allowBlank="1" showInputMessage="1" showErrorMessage="1" xr:uid="{F9BBDE1A-E827-41B4-8221-D7FCBF5FA2B0}">
          <x14:formula1>
            <xm:f>Tablas!$L$2:$L$9</xm:f>
          </x14:formula1>
          <xm:sqref>C7:E7</xm:sqref>
        </x14:dataValidation>
        <x14:dataValidation type="list" allowBlank="1" showInputMessage="1" showErrorMessage="1" xr:uid="{08FBC3DF-9080-4727-8A59-B301257DC88F}">
          <x14:formula1>
            <xm:f>Tablas!$K$2:$K$3</xm:f>
          </x14:formula1>
          <xm:sqref>H6:J6</xm:sqref>
        </x14:dataValidation>
        <x14:dataValidation type="list" allowBlank="1" showInputMessage="1" showErrorMessage="1" xr:uid="{5FF4E7F7-498E-4383-B358-14E65AFD3952}">
          <x14:formula1>
            <xm:f>Tablas!$J$2:$J$7</xm:f>
          </x14:formula1>
          <xm:sqref>C6:E6</xm:sqref>
        </x14:dataValidation>
        <x14:dataValidation type="list" allowBlank="1" showInputMessage="1" showErrorMessage="1" xr:uid="{B0D24205-264E-491E-A801-4752E5CC034A}">
          <x14:formula1>
            <xm:f>Tablas!$I$2:$I$5</xm:f>
          </x14:formula1>
          <xm:sqref>E4:J4</xm:sqref>
        </x14:dataValidation>
        <x14:dataValidation type="list" allowBlank="1" showInputMessage="1" showErrorMessage="1" xr:uid="{0C624F0A-232D-48A0-A4EF-02A8510FC2DB}">
          <x14:formula1>
            <xm:f>Tablas!$G$2:$G$3</xm:f>
          </x14:formula1>
          <xm:sqref>J2</xm:sqref>
        </x14:dataValidation>
        <x14:dataValidation type="list" allowBlank="1" showInputMessage="1" showErrorMessage="1" xr:uid="{2685A32E-7ECC-486B-9088-5DA701F536F6}">
          <x14:formula1>
            <xm:f>Tablas!$C$2</xm:f>
          </x14:formula1>
          <xm:sqref>H95:I100 H13:I20 H86:I91 H104:I108 H57:I65 H76:I76 H46:I53 H80:I82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F5706-1AD8-45B6-A7D5-4835CE02BEBB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9:J9"/>
    <mergeCell ref="A10:G10"/>
    <mergeCell ref="H10:J10"/>
    <mergeCell ref="A11:I11"/>
    <mergeCell ref="A12:I12"/>
    <mergeCell ref="A13:I13"/>
    <mergeCell ref="A7:B7"/>
    <mergeCell ref="C7:E7"/>
    <mergeCell ref="F7:G7"/>
    <mergeCell ref="H7:J7"/>
    <mergeCell ref="A8:B8"/>
    <mergeCell ref="C8:E8"/>
    <mergeCell ref="F8:J8"/>
    <mergeCell ref="A20:I20"/>
    <mergeCell ref="A21:G21"/>
    <mergeCell ref="H21:J21"/>
    <mergeCell ref="A22:I22"/>
    <mergeCell ref="J22:J25"/>
    <mergeCell ref="A23:G25"/>
    <mergeCell ref="H23:I23"/>
    <mergeCell ref="H24:I24"/>
    <mergeCell ref="A14:I14"/>
    <mergeCell ref="A15:I15"/>
    <mergeCell ref="A16:I16"/>
    <mergeCell ref="A17:I17"/>
    <mergeCell ref="A18:I18"/>
    <mergeCell ref="A19:I19"/>
    <mergeCell ref="A32:G32"/>
    <mergeCell ref="A33:G33"/>
    <mergeCell ref="A34:G34"/>
    <mergeCell ref="A35:G35"/>
    <mergeCell ref="A36:G38"/>
    <mergeCell ref="H36:I36"/>
    <mergeCell ref="A26:G26"/>
    <mergeCell ref="A27:G27"/>
    <mergeCell ref="A28:G28"/>
    <mergeCell ref="A29:G29"/>
    <mergeCell ref="A30:G30"/>
    <mergeCell ref="A31:G31"/>
    <mergeCell ref="A43:G43"/>
    <mergeCell ref="H43:J43"/>
    <mergeCell ref="A44:I44"/>
    <mergeCell ref="A45:I45"/>
    <mergeCell ref="A46:I46"/>
    <mergeCell ref="A47:I47"/>
    <mergeCell ref="J36:J38"/>
    <mergeCell ref="H37:I37"/>
    <mergeCell ref="A39:G39"/>
    <mergeCell ref="A40:G40"/>
    <mergeCell ref="A41:G41"/>
    <mergeCell ref="A42:G42"/>
    <mergeCell ref="A54:G54"/>
    <mergeCell ref="H54:J54"/>
    <mergeCell ref="A55:I55"/>
    <mergeCell ref="A56:I56"/>
    <mergeCell ref="A57:I57"/>
    <mergeCell ref="A58:I58"/>
    <mergeCell ref="A48:I48"/>
    <mergeCell ref="A49:I49"/>
    <mergeCell ref="A50:I50"/>
    <mergeCell ref="A51:I51"/>
    <mergeCell ref="A52:I52"/>
    <mergeCell ref="A53:I53"/>
    <mergeCell ref="A65:I65"/>
    <mergeCell ref="A66:I66"/>
    <mergeCell ref="A67:G67"/>
    <mergeCell ref="H67:I71"/>
    <mergeCell ref="A68:G68"/>
    <mergeCell ref="A69:G69"/>
    <mergeCell ref="A70:G70"/>
    <mergeCell ref="A71:G71"/>
    <mergeCell ref="A59:I59"/>
    <mergeCell ref="A60:I60"/>
    <mergeCell ref="A61:I61"/>
    <mergeCell ref="A62:I62"/>
    <mergeCell ref="A63:I63"/>
    <mergeCell ref="A64:I64"/>
    <mergeCell ref="A77:G77"/>
    <mergeCell ref="H77:J77"/>
    <mergeCell ref="A78:I78"/>
    <mergeCell ref="A79:I79"/>
    <mergeCell ref="A80:I80"/>
    <mergeCell ref="A81:I81"/>
    <mergeCell ref="A72:I72"/>
    <mergeCell ref="A73:G73"/>
    <mergeCell ref="H73:J73"/>
    <mergeCell ref="A74:I74"/>
    <mergeCell ref="A75:I75"/>
    <mergeCell ref="A76:I76"/>
    <mergeCell ref="A87:I87"/>
    <mergeCell ref="A88:I88"/>
    <mergeCell ref="A89:I89"/>
    <mergeCell ref="A90:I90"/>
    <mergeCell ref="A91:I91"/>
    <mergeCell ref="A92:G92"/>
    <mergeCell ref="H92:J92"/>
    <mergeCell ref="A82:I82"/>
    <mergeCell ref="A83:G83"/>
    <mergeCell ref="H83:J83"/>
    <mergeCell ref="A84:I84"/>
    <mergeCell ref="A85:I85"/>
    <mergeCell ref="A86:I86"/>
    <mergeCell ref="A99:I99"/>
    <mergeCell ref="A100:I100"/>
    <mergeCell ref="A101:G101"/>
    <mergeCell ref="H101:J101"/>
    <mergeCell ref="A102:I102"/>
    <mergeCell ref="A103:I103"/>
    <mergeCell ref="A93:I93"/>
    <mergeCell ref="A94:I94"/>
    <mergeCell ref="A95:I95"/>
    <mergeCell ref="A96:I96"/>
    <mergeCell ref="A97:I97"/>
    <mergeCell ref="A98:I98"/>
    <mergeCell ref="A110:J110"/>
    <mergeCell ref="A111:J111"/>
    <mergeCell ref="A112:J112"/>
    <mergeCell ref="A104:I104"/>
    <mergeCell ref="A105:I105"/>
    <mergeCell ref="A106:I106"/>
    <mergeCell ref="A107:I107"/>
    <mergeCell ref="A108:I108"/>
    <mergeCell ref="A109:J109"/>
  </mergeCells>
  <conditionalFormatting sqref="C2:C3 J39:J42 J79:J82">
    <cfRule type="containsBlanks" dxfId="174" priority="32">
      <formula>LEN(TRIM(C2))=0</formula>
    </cfRule>
  </conditionalFormatting>
  <conditionalFormatting sqref="C6:C8">
    <cfRule type="containsBlanks" dxfId="173" priority="1">
      <formula>LEN(TRIM(C6))=0</formula>
    </cfRule>
  </conditionalFormatting>
  <conditionalFormatting sqref="E4:E5">
    <cfRule type="containsBlanks" dxfId="172" priority="27">
      <formula>LEN(TRIM(E4))=0</formula>
    </cfRule>
  </conditionalFormatting>
  <conditionalFormatting sqref="G2">
    <cfRule type="containsBlanks" dxfId="171" priority="29">
      <formula>LEN(TRIM(G2))=0</formula>
    </cfRule>
  </conditionalFormatting>
  <conditionalFormatting sqref="H3">
    <cfRule type="containsBlanks" dxfId="170" priority="30">
      <formula>LEN(TRIM(H3))=0</formula>
    </cfRule>
  </conditionalFormatting>
  <conditionalFormatting sqref="H6:H7">
    <cfRule type="containsBlanks" dxfId="169" priority="28">
      <formula>LEN(TRIM(H6))=0</formula>
    </cfRule>
  </conditionalFormatting>
  <conditionalFormatting sqref="H10">
    <cfRule type="containsText" dxfId="168" priority="33" operator="containsText" text="No cumple">
      <formula>NOT(ISERROR(SEARCH("No cumple",H10)))</formula>
    </cfRule>
    <cfRule type="containsText" dxfId="167" priority="34" operator="containsText" text="Cumple">
      <formula>NOT(ISERROR(SEARCH("Cumple",H10)))</formula>
    </cfRule>
  </conditionalFormatting>
  <conditionalFormatting sqref="H21">
    <cfRule type="containsText" dxfId="166" priority="17" operator="containsText" text="Cumple">
      <formula>NOT(ISERROR(SEARCH("Cumple",H21)))</formula>
    </cfRule>
    <cfRule type="containsText" dxfId="165" priority="16" operator="containsText" text="No cumple">
      <formula>NOT(ISERROR(SEARCH("No cumple",H21)))</formula>
    </cfRule>
  </conditionalFormatting>
  <conditionalFormatting sqref="H43">
    <cfRule type="containsText" dxfId="164" priority="15" operator="containsText" text="Cumple">
      <formula>NOT(ISERROR(SEARCH("Cumple",H43)))</formula>
    </cfRule>
    <cfRule type="containsText" dxfId="163" priority="14" operator="containsText" text="No cumple">
      <formula>NOT(ISERROR(SEARCH("No cumple",H43)))</formula>
    </cfRule>
  </conditionalFormatting>
  <conditionalFormatting sqref="H54">
    <cfRule type="containsText" dxfId="162" priority="12" operator="containsText" text="No cumple">
      <formula>NOT(ISERROR(SEARCH("No cumple",H54)))</formula>
    </cfRule>
    <cfRule type="containsText" dxfId="161" priority="13" operator="containsText" text="Cumple">
      <formula>NOT(ISERROR(SEARCH("Cumple",H54)))</formula>
    </cfRule>
  </conditionalFormatting>
  <conditionalFormatting sqref="H73">
    <cfRule type="containsText" dxfId="160" priority="10" operator="containsText" text="No cumple">
      <formula>NOT(ISERROR(SEARCH("No cumple",H73)))</formula>
    </cfRule>
    <cfRule type="containsText" dxfId="159" priority="11" operator="containsText" text="Cumple">
      <formula>NOT(ISERROR(SEARCH("Cumple",H73)))</formula>
    </cfRule>
  </conditionalFormatting>
  <conditionalFormatting sqref="H77">
    <cfRule type="containsText" dxfId="158" priority="8" operator="containsText" text="No cumple">
      <formula>NOT(ISERROR(SEARCH("No cumple",H77)))</formula>
    </cfRule>
    <cfRule type="containsText" dxfId="157" priority="9" operator="containsText" text="Cumple">
      <formula>NOT(ISERROR(SEARCH("Cumple",H77)))</formula>
    </cfRule>
  </conditionalFormatting>
  <conditionalFormatting sqref="H83">
    <cfRule type="containsText" dxfId="156" priority="6" operator="containsText" text="No cumple">
      <formula>NOT(ISERROR(SEARCH("No cumple",H83)))</formula>
    </cfRule>
    <cfRule type="containsText" dxfId="155" priority="7" operator="containsText" text="Cumple">
      <formula>NOT(ISERROR(SEARCH("Cumple",H83)))</formula>
    </cfRule>
  </conditionalFormatting>
  <conditionalFormatting sqref="H92">
    <cfRule type="containsText" dxfId="154" priority="4" operator="containsText" text="No cumple">
      <formula>NOT(ISERROR(SEARCH("No cumple",H92)))</formula>
    </cfRule>
    <cfRule type="containsText" dxfId="153" priority="5" operator="containsText" text="Cumple">
      <formula>NOT(ISERROR(SEARCH("Cumple",H92)))</formula>
    </cfRule>
  </conditionalFormatting>
  <conditionalFormatting sqref="H101">
    <cfRule type="containsText" dxfId="152" priority="2" operator="containsText" text="No cumple">
      <formula>NOT(ISERROR(SEARCH("No cumple",H101)))</formula>
    </cfRule>
    <cfRule type="containsText" dxfId="151" priority="3" operator="containsText" text="Cumple">
      <formula>NOT(ISERROR(SEARCH("Cumple",H101)))</formula>
    </cfRule>
  </conditionalFormatting>
  <conditionalFormatting sqref="J2">
    <cfRule type="containsBlanks" dxfId="150" priority="31">
      <formula>LEN(TRIM(J2))=0</formula>
    </cfRule>
  </conditionalFormatting>
  <conditionalFormatting sqref="J12:J20">
    <cfRule type="containsBlanks" dxfId="149" priority="26">
      <formula>LEN(TRIM(J12))=0</formula>
    </cfRule>
  </conditionalFormatting>
  <conditionalFormatting sqref="J26:J35">
    <cfRule type="containsBlanks" dxfId="148" priority="21">
      <formula>LEN(TRIM(J26))=0</formula>
    </cfRule>
  </conditionalFormatting>
  <conditionalFormatting sqref="J45:J53">
    <cfRule type="containsBlanks" dxfId="147" priority="25">
      <formula>LEN(TRIM(J45))=0</formula>
    </cfRule>
  </conditionalFormatting>
  <conditionalFormatting sqref="J56:J65">
    <cfRule type="containsBlanks" dxfId="146" priority="24">
      <formula>LEN(TRIM(J56))=0</formula>
    </cfRule>
  </conditionalFormatting>
  <conditionalFormatting sqref="J67:J72">
    <cfRule type="containsBlanks" dxfId="145" priority="23">
      <formula>LEN(TRIM(J67))=0</formula>
    </cfRule>
  </conditionalFormatting>
  <conditionalFormatting sqref="J75:J76">
    <cfRule type="containsBlanks" dxfId="144" priority="22">
      <formula>LEN(TRIM(J75))=0</formula>
    </cfRule>
  </conditionalFormatting>
  <conditionalFormatting sqref="J85:J91">
    <cfRule type="containsBlanks" dxfId="143" priority="20">
      <formula>LEN(TRIM(J85))=0</formula>
    </cfRule>
  </conditionalFormatting>
  <conditionalFormatting sqref="J94:J100">
    <cfRule type="containsBlanks" dxfId="142" priority="19">
      <formula>LEN(TRIM(J94))=0</formula>
    </cfRule>
  </conditionalFormatting>
  <conditionalFormatting sqref="J103:J108">
    <cfRule type="containsBlanks" dxfId="141" priority="18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D8510E9-3E60-4052-99EB-209290DE9A96}">
          <x14:formula1>
            <xm:f>Tablas!$E$2:$E$4</xm:f>
          </x14:formula1>
          <xm:sqref>J56:J65 J67:J72 J75:J76 J12:J20 J103:J108 J45:J53 J85:J91 J94:J100 J26:J35 J39:J42 J79:J82</xm:sqref>
        </x14:dataValidation>
        <x14:dataValidation type="list" allowBlank="1" showInputMessage="1" showErrorMessage="1" xr:uid="{7E7070D3-BFFE-471F-9A35-BD1F76315098}">
          <x14:formula1>
            <xm:f>Tablas!$H$2:$H$6</xm:f>
          </x14:formula1>
          <xm:sqref>C3:E3</xm:sqref>
        </x14:dataValidation>
        <x14:dataValidation type="list" allowBlank="1" showInputMessage="1" showErrorMessage="1" xr:uid="{21980E03-1FF9-42CA-9161-E96CC27126A1}">
          <x14:formula1>
            <xm:f>Tablas!$L$2:$L$9</xm:f>
          </x14:formula1>
          <xm:sqref>C7:E7</xm:sqref>
        </x14:dataValidation>
        <x14:dataValidation type="list" allowBlank="1" showInputMessage="1" showErrorMessage="1" xr:uid="{366AD07D-E32A-4B0D-837D-6F2FA2058955}">
          <x14:formula1>
            <xm:f>Tablas!$K$2:$K$3</xm:f>
          </x14:formula1>
          <xm:sqref>H6:J6</xm:sqref>
        </x14:dataValidation>
        <x14:dataValidation type="list" allowBlank="1" showInputMessage="1" showErrorMessage="1" xr:uid="{50CA9E34-26B6-48BD-AD6B-ACFC4E8E08B7}">
          <x14:formula1>
            <xm:f>Tablas!$J$2:$J$7</xm:f>
          </x14:formula1>
          <xm:sqref>C6:E6</xm:sqref>
        </x14:dataValidation>
        <x14:dataValidation type="list" allowBlank="1" showInputMessage="1" showErrorMessage="1" xr:uid="{A8A5B172-330A-4B8E-A83D-05CCFB89AFE3}">
          <x14:formula1>
            <xm:f>Tablas!$I$2:$I$5</xm:f>
          </x14:formula1>
          <xm:sqref>E4:J4</xm:sqref>
        </x14:dataValidation>
        <x14:dataValidation type="list" allowBlank="1" showInputMessage="1" showErrorMessage="1" xr:uid="{78D29803-F20D-42EC-B4ED-4E84D4FF35DA}">
          <x14:formula1>
            <xm:f>Tablas!$G$2:$G$3</xm:f>
          </x14:formula1>
          <xm:sqref>J2</xm:sqref>
        </x14:dataValidation>
        <x14:dataValidation type="list" allowBlank="1" showInputMessage="1" showErrorMessage="1" xr:uid="{6F5E6133-1E6B-4465-A395-FC8E33651BA7}">
          <x14:formula1>
            <xm:f>Tablas!$C$2</xm:f>
          </x14:formula1>
          <xm:sqref>H95:I100 H13:I20 H86:I91 H104:I108 H57:I65 H76:I76 H46:I53 H80:I82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9285-14AD-4417-ABB4-94FDBF8329A1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9:J9"/>
    <mergeCell ref="A10:G10"/>
    <mergeCell ref="H10:J10"/>
    <mergeCell ref="A11:I11"/>
    <mergeCell ref="A12:I12"/>
    <mergeCell ref="A13:I13"/>
    <mergeCell ref="A7:B7"/>
    <mergeCell ref="C7:E7"/>
    <mergeCell ref="F7:G7"/>
    <mergeCell ref="H7:J7"/>
    <mergeCell ref="A8:B8"/>
    <mergeCell ref="C8:E8"/>
    <mergeCell ref="F8:J8"/>
    <mergeCell ref="A20:I20"/>
    <mergeCell ref="A21:G21"/>
    <mergeCell ref="H21:J21"/>
    <mergeCell ref="A22:I22"/>
    <mergeCell ref="J22:J25"/>
    <mergeCell ref="A23:G25"/>
    <mergeCell ref="H23:I23"/>
    <mergeCell ref="H24:I24"/>
    <mergeCell ref="A14:I14"/>
    <mergeCell ref="A15:I15"/>
    <mergeCell ref="A16:I16"/>
    <mergeCell ref="A17:I17"/>
    <mergeCell ref="A18:I18"/>
    <mergeCell ref="A19:I19"/>
    <mergeCell ref="A32:G32"/>
    <mergeCell ref="A33:G33"/>
    <mergeCell ref="A34:G34"/>
    <mergeCell ref="A35:G35"/>
    <mergeCell ref="A36:G38"/>
    <mergeCell ref="H36:I36"/>
    <mergeCell ref="A26:G26"/>
    <mergeCell ref="A27:G27"/>
    <mergeCell ref="A28:G28"/>
    <mergeCell ref="A29:G29"/>
    <mergeCell ref="A30:G30"/>
    <mergeCell ref="A31:G31"/>
    <mergeCell ref="A43:G43"/>
    <mergeCell ref="H43:J43"/>
    <mergeCell ref="A44:I44"/>
    <mergeCell ref="A45:I45"/>
    <mergeCell ref="A46:I46"/>
    <mergeCell ref="A47:I47"/>
    <mergeCell ref="J36:J38"/>
    <mergeCell ref="H37:I37"/>
    <mergeCell ref="A39:G39"/>
    <mergeCell ref="A40:G40"/>
    <mergeCell ref="A41:G41"/>
    <mergeCell ref="A42:G42"/>
    <mergeCell ref="A54:G54"/>
    <mergeCell ref="H54:J54"/>
    <mergeCell ref="A55:I55"/>
    <mergeCell ref="A56:I56"/>
    <mergeCell ref="A57:I57"/>
    <mergeCell ref="A58:I58"/>
    <mergeCell ref="A48:I48"/>
    <mergeCell ref="A49:I49"/>
    <mergeCell ref="A50:I50"/>
    <mergeCell ref="A51:I51"/>
    <mergeCell ref="A52:I52"/>
    <mergeCell ref="A53:I53"/>
    <mergeCell ref="A65:I65"/>
    <mergeCell ref="A66:I66"/>
    <mergeCell ref="A67:G67"/>
    <mergeCell ref="H67:I71"/>
    <mergeCell ref="A68:G68"/>
    <mergeCell ref="A69:G69"/>
    <mergeCell ref="A70:G70"/>
    <mergeCell ref="A71:G71"/>
    <mergeCell ref="A59:I59"/>
    <mergeCell ref="A60:I60"/>
    <mergeCell ref="A61:I61"/>
    <mergeCell ref="A62:I62"/>
    <mergeCell ref="A63:I63"/>
    <mergeCell ref="A64:I64"/>
    <mergeCell ref="A77:G77"/>
    <mergeCell ref="H77:J77"/>
    <mergeCell ref="A78:I78"/>
    <mergeCell ref="A79:I79"/>
    <mergeCell ref="A80:I80"/>
    <mergeCell ref="A81:I81"/>
    <mergeCell ref="A72:I72"/>
    <mergeCell ref="A73:G73"/>
    <mergeCell ref="H73:J73"/>
    <mergeCell ref="A74:I74"/>
    <mergeCell ref="A75:I75"/>
    <mergeCell ref="A76:I76"/>
    <mergeCell ref="A87:I87"/>
    <mergeCell ref="A88:I88"/>
    <mergeCell ref="A89:I89"/>
    <mergeCell ref="A90:I90"/>
    <mergeCell ref="A91:I91"/>
    <mergeCell ref="A92:G92"/>
    <mergeCell ref="H92:J92"/>
    <mergeCell ref="A82:I82"/>
    <mergeCell ref="A83:G83"/>
    <mergeCell ref="H83:J83"/>
    <mergeCell ref="A84:I84"/>
    <mergeCell ref="A85:I85"/>
    <mergeCell ref="A86:I86"/>
    <mergeCell ref="A99:I99"/>
    <mergeCell ref="A100:I100"/>
    <mergeCell ref="A101:G101"/>
    <mergeCell ref="H101:J101"/>
    <mergeCell ref="A102:I102"/>
    <mergeCell ref="A103:I103"/>
    <mergeCell ref="A93:I93"/>
    <mergeCell ref="A94:I94"/>
    <mergeCell ref="A95:I95"/>
    <mergeCell ref="A96:I96"/>
    <mergeCell ref="A97:I97"/>
    <mergeCell ref="A98:I98"/>
    <mergeCell ref="A110:J110"/>
    <mergeCell ref="A111:J111"/>
    <mergeCell ref="A112:J112"/>
    <mergeCell ref="A104:I104"/>
    <mergeCell ref="A105:I105"/>
    <mergeCell ref="A106:I106"/>
    <mergeCell ref="A107:I107"/>
    <mergeCell ref="A108:I108"/>
    <mergeCell ref="A109:J109"/>
  </mergeCells>
  <conditionalFormatting sqref="C2:C3 J39:J42 J79:J82">
    <cfRule type="containsBlanks" dxfId="140" priority="32">
      <formula>LEN(TRIM(C2))=0</formula>
    </cfRule>
  </conditionalFormatting>
  <conditionalFormatting sqref="C6:C8">
    <cfRule type="containsBlanks" dxfId="139" priority="1">
      <formula>LEN(TRIM(C6))=0</formula>
    </cfRule>
  </conditionalFormatting>
  <conditionalFormatting sqref="E4:E5">
    <cfRule type="containsBlanks" dxfId="138" priority="27">
      <formula>LEN(TRIM(E4))=0</formula>
    </cfRule>
  </conditionalFormatting>
  <conditionalFormatting sqref="G2">
    <cfRule type="containsBlanks" dxfId="137" priority="29">
      <formula>LEN(TRIM(G2))=0</formula>
    </cfRule>
  </conditionalFormatting>
  <conditionalFormatting sqref="H3">
    <cfRule type="containsBlanks" dxfId="136" priority="30">
      <formula>LEN(TRIM(H3))=0</formula>
    </cfRule>
  </conditionalFormatting>
  <conditionalFormatting sqref="H6:H7">
    <cfRule type="containsBlanks" dxfId="135" priority="28">
      <formula>LEN(TRIM(H6))=0</formula>
    </cfRule>
  </conditionalFormatting>
  <conditionalFormatting sqref="H10">
    <cfRule type="containsText" dxfId="134" priority="33" operator="containsText" text="No cumple">
      <formula>NOT(ISERROR(SEARCH("No cumple",H10)))</formula>
    </cfRule>
    <cfRule type="containsText" dxfId="133" priority="34" operator="containsText" text="Cumple">
      <formula>NOT(ISERROR(SEARCH("Cumple",H10)))</formula>
    </cfRule>
  </conditionalFormatting>
  <conditionalFormatting sqref="H21">
    <cfRule type="containsText" dxfId="132" priority="17" operator="containsText" text="Cumple">
      <formula>NOT(ISERROR(SEARCH("Cumple",H21)))</formula>
    </cfRule>
    <cfRule type="containsText" dxfId="131" priority="16" operator="containsText" text="No cumple">
      <formula>NOT(ISERROR(SEARCH("No cumple",H21)))</formula>
    </cfRule>
  </conditionalFormatting>
  <conditionalFormatting sqref="H43">
    <cfRule type="containsText" dxfId="130" priority="15" operator="containsText" text="Cumple">
      <formula>NOT(ISERROR(SEARCH("Cumple",H43)))</formula>
    </cfRule>
    <cfRule type="containsText" dxfId="129" priority="14" operator="containsText" text="No cumple">
      <formula>NOT(ISERROR(SEARCH("No cumple",H43)))</formula>
    </cfRule>
  </conditionalFormatting>
  <conditionalFormatting sqref="H54">
    <cfRule type="containsText" dxfId="128" priority="12" operator="containsText" text="No cumple">
      <formula>NOT(ISERROR(SEARCH("No cumple",H54)))</formula>
    </cfRule>
    <cfRule type="containsText" dxfId="127" priority="13" operator="containsText" text="Cumple">
      <formula>NOT(ISERROR(SEARCH("Cumple",H54)))</formula>
    </cfRule>
  </conditionalFormatting>
  <conditionalFormatting sqref="H73">
    <cfRule type="containsText" dxfId="126" priority="10" operator="containsText" text="No cumple">
      <formula>NOT(ISERROR(SEARCH("No cumple",H73)))</formula>
    </cfRule>
    <cfRule type="containsText" dxfId="125" priority="11" operator="containsText" text="Cumple">
      <formula>NOT(ISERROR(SEARCH("Cumple",H73)))</formula>
    </cfRule>
  </conditionalFormatting>
  <conditionalFormatting sqref="H77">
    <cfRule type="containsText" dxfId="124" priority="8" operator="containsText" text="No cumple">
      <formula>NOT(ISERROR(SEARCH("No cumple",H77)))</formula>
    </cfRule>
    <cfRule type="containsText" dxfId="123" priority="9" operator="containsText" text="Cumple">
      <formula>NOT(ISERROR(SEARCH("Cumple",H77)))</formula>
    </cfRule>
  </conditionalFormatting>
  <conditionalFormatting sqref="H83">
    <cfRule type="containsText" dxfId="122" priority="6" operator="containsText" text="No cumple">
      <formula>NOT(ISERROR(SEARCH("No cumple",H83)))</formula>
    </cfRule>
    <cfRule type="containsText" dxfId="121" priority="7" operator="containsText" text="Cumple">
      <formula>NOT(ISERROR(SEARCH("Cumple",H83)))</formula>
    </cfRule>
  </conditionalFormatting>
  <conditionalFormatting sqref="H92">
    <cfRule type="containsText" dxfId="120" priority="4" operator="containsText" text="No cumple">
      <formula>NOT(ISERROR(SEARCH("No cumple",H92)))</formula>
    </cfRule>
    <cfRule type="containsText" dxfId="119" priority="5" operator="containsText" text="Cumple">
      <formula>NOT(ISERROR(SEARCH("Cumple",H92)))</formula>
    </cfRule>
  </conditionalFormatting>
  <conditionalFormatting sqref="H101">
    <cfRule type="containsText" dxfId="118" priority="2" operator="containsText" text="No cumple">
      <formula>NOT(ISERROR(SEARCH("No cumple",H101)))</formula>
    </cfRule>
    <cfRule type="containsText" dxfId="117" priority="3" operator="containsText" text="Cumple">
      <formula>NOT(ISERROR(SEARCH("Cumple",H101)))</formula>
    </cfRule>
  </conditionalFormatting>
  <conditionalFormatting sqref="J2">
    <cfRule type="containsBlanks" dxfId="116" priority="31">
      <formula>LEN(TRIM(J2))=0</formula>
    </cfRule>
  </conditionalFormatting>
  <conditionalFormatting sqref="J12:J20">
    <cfRule type="containsBlanks" dxfId="115" priority="26">
      <formula>LEN(TRIM(J12))=0</formula>
    </cfRule>
  </conditionalFormatting>
  <conditionalFormatting sqref="J26:J35">
    <cfRule type="containsBlanks" dxfId="114" priority="21">
      <formula>LEN(TRIM(J26))=0</formula>
    </cfRule>
  </conditionalFormatting>
  <conditionalFormatting sqref="J45:J53">
    <cfRule type="containsBlanks" dxfId="113" priority="25">
      <formula>LEN(TRIM(J45))=0</formula>
    </cfRule>
  </conditionalFormatting>
  <conditionalFormatting sqref="J56:J65">
    <cfRule type="containsBlanks" dxfId="112" priority="24">
      <formula>LEN(TRIM(J56))=0</formula>
    </cfRule>
  </conditionalFormatting>
  <conditionalFormatting sqref="J67:J72">
    <cfRule type="containsBlanks" dxfId="111" priority="23">
      <formula>LEN(TRIM(J67))=0</formula>
    </cfRule>
  </conditionalFormatting>
  <conditionalFormatting sqref="J75:J76">
    <cfRule type="containsBlanks" dxfId="110" priority="22">
      <formula>LEN(TRIM(J75))=0</formula>
    </cfRule>
  </conditionalFormatting>
  <conditionalFormatting sqref="J85:J91">
    <cfRule type="containsBlanks" dxfId="109" priority="20">
      <formula>LEN(TRIM(J85))=0</formula>
    </cfRule>
  </conditionalFormatting>
  <conditionalFormatting sqref="J94:J100">
    <cfRule type="containsBlanks" dxfId="108" priority="19">
      <formula>LEN(TRIM(J94))=0</formula>
    </cfRule>
  </conditionalFormatting>
  <conditionalFormatting sqref="J103:J108">
    <cfRule type="containsBlanks" dxfId="107" priority="18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7D6BC54-7533-4CCF-A5CA-444E4A9CA875}">
          <x14:formula1>
            <xm:f>Tablas!$E$2:$E$4</xm:f>
          </x14:formula1>
          <xm:sqref>J56:J65 J67:J72 J75:J76 J12:J20 J103:J108 J45:J53 J85:J91 J94:J100 J26:J35 J39:J42 J79:J82</xm:sqref>
        </x14:dataValidation>
        <x14:dataValidation type="list" allowBlank="1" showInputMessage="1" showErrorMessage="1" xr:uid="{03541BDF-2854-4290-B78C-704FC22C44A6}">
          <x14:formula1>
            <xm:f>Tablas!$H$2:$H$6</xm:f>
          </x14:formula1>
          <xm:sqref>C3:E3</xm:sqref>
        </x14:dataValidation>
        <x14:dataValidation type="list" allowBlank="1" showInputMessage="1" showErrorMessage="1" xr:uid="{466639ED-6CA0-4C8B-973D-9475D8887A6A}">
          <x14:formula1>
            <xm:f>Tablas!$L$2:$L$9</xm:f>
          </x14:formula1>
          <xm:sqref>C7:E7</xm:sqref>
        </x14:dataValidation>
        <x14:dataValidation type="list" allowBlank="1" showInputMessage="1" showErrorMessage="1" xr:uid="{038FA09E-C99C-41A8-9845-739C3E8D46BA}">
          <x14:formula1>
            <xm:f>Tablas!$K$2:$K$3</xm:f>
          </x14:formula1>
          <xm:sqref>H6:J6</xm:sqref>
        </x14:dataValidation>
        <x14:dataValidation type="list" allowBlank="1" showInputMessage="1" showErrorMessage="1" xr:uid="{B5B7D63A-9086-45B5-B36B-BFE9A5B59DC5}">
          <x14:formula1>
            <xm:f>Tablas!$J$2:$J$7</xm:f>
          </x14:formula1>
          <xm:sqref>C6:E6</xm:sqref>
        </x14:dataValidation>
        <x14:dataValidation type="list" allowBlank="1" showInputMessage="1" showErrorMessage="1" xr:uid="{C7A90496-E420-4C2B-868A-95268A2F10AE}">
          <x14:formula1>
            <xm:f>Tablas!$I$2:$I$5</xm:f>
          </x14:formula1>
          <xm:sqref>E4:J4</xm:sqref>
        </x14:dataValidation>
        <x14:dataValidation type="list" allowBlank="1" showInputMessage="1" showErrorMessage="1" xr:uid="{0942867F-343A-4E85-AE99-A6E71DCEB4F0}">
          <x14:formula1>
            <xm:f>Tablas!$G$2:$G$3</xm:f>
          </x14:formula1>
          <xm:sqref>J2</xm:sqref>
        </x14:dataValidation>
        <x14:dataValidation type="list" allowBlank="1" showInputMessage="1" showErrorMessage="1" xr:uid="{1B5F5726-2949-4574-82E6-C4CC8AD840AA}">
          <x14:formula1>
            <xm:f>Tablas!$C$2</xm:f>
          </x14:formula1>
          <xm:sqref>H95:I100 H13:I20 H86:I91 H104:I108 H57:I65 H76:I76 H46:I53 H80:I82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EF9BE-6717-4349-A832-E27E799B1981}">
  <sheetPr>
    <pageSetUpPr fitToPage="1"/>
  </sheetPr>
  <dimension ref="A1:J112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82" t="s">
        <v>202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x14ac:dyDescent="0.25">
      <c r="A2" s="189" t="s">
        <v>66</v>
      </c>
      <c r="B2" s="190"/>
      <c r="C2" s="188"/>
      <c r="D2" s="188"/>
      <c r="E2" s="188"/>
      <c r="F2" s="42" t="s">
        <v>67</v>
      </c>
      <c r="G2" s="192"/>
      <c r="H2" s="192"/>
      <c r="I2" s="42" t="s">
        <v>68</v>
      </c>
      <c r="J2" s="51"/>
    </row>
    <row r="3" spans="1:10" x14ac:dyDescent="0.25">
      <c r="A3" s="189" t="s">
        <v>69</v>
      </c>
      <c r="B3" s="190"/>
      <c r="C3" s="70"/>
      <c r="D3" s="70"/>
      <c r="E3" s="70"/>
      <c r="F3" s="190" t="s">
        <v>170</v>
      </c>
      <c r="G3" s="190"/>
      <c r="H3" s="70"/>
      <c r="I3" s="70"/>
      <c r="J3" s="72"/>
    </row>
    <row r="4" spans="1:10" x14ac:dyDescent="0.25">
      <c r="A4" s="189" t="s">
        <v>70</v>
      </c>
      <c r="B4" s="190"/>
      <c r="C4" s="190"/>
      <c r="D4" s="190"/>
      <c r="E4" s="70"/>
      <c r="F4" s="70"/>
      <c r="G4" s="70"/>
      <c r="H4" s="70"/>
      <c r="I4" s="70"/>
      <c r="J4" s="72"/>
    </row>
    <row r="5" spans="1:10" x14ac:dyDescent="0.25">
      <c r="A5" s="189" t="s">
        <v>71</v>
      </c>
      <c r="B5" s="190"/>
      <c r="C5" s="190"/>
      <c r="D5" s="190"/>
      <c r="E5" s="70"/>
      <c r="F5" s="70"/>
      <c r="G5" s="70"/>
      <c r="H5" s="70"/>
      <c r="I5" s="70"/>
      <c r="J5" s="72"/>
    </row>
    <row r="6" spans="1:10" x14ac:dyDescent="0.25">
      <c r="A6" s="189" t="s">
        <v>72</v>
      </c>
      <c r="B6" s="190"/>
      <c r="C6" s="188"/>
      <c r="D6" s="188"/>
      <c r="E6" s="188"/>
      <c r="F6" s="190" t="s">
        <v>73</v>
      </c>
      <c r="G6" s="190"/>
      <c r="H6" s="188"/>
      <c r="I6" s="188"/>
      <c r="J6" s="191"/>
    </row>
    <row r="7" spans="1:10" x14ac:dyDescent="0.25">
      <c r="A7" s="189" t="s">
        <v>61</v>
      </c>
      <c r="B7" s="190"/>
      <c r="C7" s="188"/>
      <c r="D7" s="188"/>
      <c r="E7" s="188"/>
      <c r="F7" s="190" t="s">
        <v>170</v>
      </c>
      <c r="G7" s="190"/>
      <c r="H7" s="70"/>
      <c r="I7" s="70"/>
      <c r="J7" s="72"/>
    </row>
    <row r="8" spans="1:10" ht="15.75" thickBot="1" x14ac:dyDescent="0.3">
      <c r="A8" s="193" t="s">
        <v>201</v>
      </c>
      <c r="B8" s="194"/>
      <c r="C8" s="175"/>
      <c r="D8" s="175"/>
      <c r="E8" s="175"/>
      <c r="F8" s="176"/>
      <c r="G8" s="177"/>
      <c r="H8" s="177"/>
      <c r="I8" s="177"/>
      <c r="J8" s="178"/>
    </row>
    <row r="9" spans="1:10" ht="20.100000000000001" customHeight="1" thickBot="1" x14ac:dyDescent="0.3">
      <c r="A9" s="185" t="s">
        <v>74</v>
      </c>
      <c r="B9" s="186"/>
      <c r="C9" s="186"/>
      <c r="D9" s="186"/>
      <c r="E9" s="186"/>
      <c r="F9" s="186"/>
      <c r="G9" s="186"/>
      <c r="H9" s="186"/>
      <c r="I9" s="186"/>
      <c r="J9" s="187"/>
    </row>
    <row r="10" spans="1:10" ht="20.100000000000001" customHeight="1" x14ac:dyDescent="0.25">
      <c r="A10" s="75" t="s">
        <v>75</v>
      </c>
      <c r="B10" s="76"/>
      <c r="C10" s="76"/>
      <c r="D10" s="76"/>
      <c r="E10" s="76"/>
      <c r="F10" s="76"/>
      <c r="G10" s="76"/>
      <c r="H10" s="148" t="str">
        <f>+IF(AND(J12="No aplica",J13="No aplica",J14="No aplica",J15="No aplica",J16="No aplica",J17="No aplica",J18="No aplica",J19="No aplica",J20="No aplica"),"No aplica",IF(OR(J12="",J13="",J14="",J15="",J16="",J17="",J18="",J19="",J20=""),"Valide todas las variables",IF(OR(J12="No",J13="No",J14="No",J15="No",J16="No",J17="No",J18="No",J19="No",J20="No"),"No cumple","Cumple")))</f>
        <v>Valide todas las variables</v>
      </c>
      <c r="I10" s="148"/>
      <c r="J10" s="149"/>
    </row>
    <row r="11" spans="1:10" ht="39.950000000000003" customHeight="1" x14ac:dyDescent="0.25">
      <c r="A11" s="134" t="s">
        <v>213</v>
      </c>
      <c r="B11" s="135"/>
      <c r="C11" s="135"/>
      <c r="D11" s="135"/>
      <c r="E11" s="135"/>
      <c r="F11" s="135"/>
      <c r="G11" s="135"/>
      <c r="H11" s="135"/>
      <c r="I11" s="136"/>
      <c r="J11" s="43" t="s">
        <v>172</v>
      </c>
    </row>
    <row r="12" spans="1:10" ht="30" customHeight="1" x14ac:dyDescent="0.25">
      <c r="A12" s="137" t="s">
        <v>81</v>
      </c>
      <c r="B12" s="138"/>
      <c r="C12" s="138"/>
      <c r="D12" s="138"/>
      <c r="E12" s="138"/>
      <c r="F12" s="138"/>
      <c r="G12" s="138"/>
      <c r="H12" s="138"/>
      <c r="I12" s="139"/>
      <c r="J12" s="51"/>
    </row>
    <row r="13" spans="1:10" ht="30" customHeight="1" x14ac:dyDescent="0.25">
      <c r="A13" s="137" t="s">
        <v>76</v>
      </c>
      <c r="B13" s="138"/>
      <c r="C13" s="138"/>
      <c r="D13" s="138"/>
      <c r="E13" s="138"/>
      <c r="F13" s="138"/>
      <c r="G13" s="138"/>
      <c r="H13" s="138"/>
      <c r="I13" s="139"/>
      <c r="J13" s="51"/>
    </row>
    <row r="14" spans="1:10" ht="30" customHeight="1" x14ac:dyDescent="0.25">
      <c r="A14" s="137" t="s">
        <v>77</v>
      </c>
      <c r="B14" s="138"/>
      <c r="C14" s="138"/>
      <c r="D14" s="138"/>
      <c r="E14" s="138"/>
      <c r="F14" s="138"/>
      <c r="G14" s="138"/>
      <c r="H14" s="138"/>
      <c r="I14" s="139"/>
      <c r="J14" s="51"/>
    </row>
    <row r="15" spans="1:10" ht="30" customHeight="1" x14ac:dyDescent="0.25">
      <c r="A15" s="137" t="s">
        <v>82</v>
      </c>
      <c r="B15" s="138"/>
      <c r="C15" s="138"/>
      <c r="D15" s="138"/>
      <c r="E15" s="138"/>
      <c r="F15" s="138"/>
      <c r="G15" s="138"/>
      <c r="H15" s="138"/>
      <c r="I15" s="139"/>
      <c r="J15" s="51"/>
    </row>
    <row r="16" spans="1:10" ht="30" customHeight="1" x14ac:dyDescent="0.25">
      <c r="A16" s="137" t="s">
        <v>83</v>
      </c>
      <c r="B16" s="138"/>
      <c r="C16" s="138"/>
      <c r="D16" s="138"/>
      <c r="E16" s="138"/>
      <c r="F16" s="138"/>
      <c r="G16" s="138"/>
      <c r="H16" s="138"/>
      <c r="I16" s="139"/>
      <c r="J16" s="51"/>
    </row>
    <row r="17" spans="1:10" ht="30" customHeight="1" x14ac:dyDescent="0.25">
      <c r="A17" s="137" t="s">
        <v>143</v>
      </c>
      <c r="B17" s="138"/>
      <c r="C17" s="138"/>
      <c r="D17" s="138"/>
      <c r="E17" s="138"/>
      <c r="F17" s="138"/>
      <c r="G17" s="138"/>
      <c r="H17" s="138"/>
      <c r="I17" s="139"/>
      <c r="J17" s="51"/>
    </row>
    <row r="18" spans="1:10" ht="30" customHeight="1" x14ac:dyDescent="0.25">
      <c r="A18" s="137" t="s">
        <v>78</v>
      </c>
      <c r="B18" s="138"/>
      <c r="C18" s="138"/>
      <c r="D18" s="138"/>
      <c r="E18" s="138"/>
      <c r="F18" s="138"/>
      <c r="G18" s="138"/>
      <c r="H18" s="138"/>
      <c r="I18" s="139"/>
      <c r="J18" s="51"/>
    </row>
    <row r="19" spans="1:10" ht="30" customHeight="1" x14ac:dyDescent="0.25">
      <c r="A19" s="137" t="s">
        <v>79</v>
      </c>
      <c r="B19" s="138"/>
      <c r="C19" s="138"/>
      <c r="D19" s="138"/>
      <c r="E19" s="138"/>
      <c r="F19" s="138"/>
      <c r="G19" s="138"/>
      <c r="H19" s="138"/>
      <c r="I19" s="139"/>
      <c r="J19" s="51"/>
    </row>
    <row r="20" spans="1:10" ht="30" customHeight="1" thickBot="1" x14ac:dyDescent="0.3">
      <c r="A20" s="140" t="s">
        <v>80</v>
      </c>
      <c r="B20" s="141"/>
      <c r="C20" s="141"/>
      <c r="D20" s="141"/>
      <c r="E20" s="141"/>
      <c r="F20" s="141"/>
      <c r="G20" s="141"/>
      <c r="H20" s="141"/>
      <c r="I20" s="142"/>
      <c r="J20" s="41"/>
    </row>
    <row r="21" spans="1:10" ht="20.100000000000001" customHeight="1" x14ac:dyDescent="0.25">
      <c r="A21" s="75" t="s">
        <v>84</v>
      </c>
      <c r="B21" s="76"/>
      <c r="C21" s="76"/>
      <c r="D21" s="76"/>
      <c r="E21" s="76"/>
      <c r="F21" s="76"/>
      <c r="G21" s="76"/>
      <c r="H21" s="148" t="str">
        <f>+IF(AND(J26="No aplica",J27="No aplica",J28="No aplica",J29="No aplica",J30="No aplica",J31="No aplica",J32="No aplica",J33="No aplica",J34="No aplica",J35="No aplica",J39="No aplica",J40="No aplica",J41="No aplica",J42="No aplica"),"No aplica",IF(OR(J26="",J27="",J28="",J29="",J30="",J31="",J32="",J33="",J34="",J35="",J39="",J40="",J41="",J42=""),"Valide todas las variables",IF(OR(J26="No",J27="No",J28="No",J29="No",J30="No",J31="No",J32="No",J33="No",J34="No",J35="No",J39="No",J40="No",J41="No",J42="No"),"No cumple","Cumple")))</f>
        <v>Valide todas las variables</v>
      </c>
      <c r="I21" s="148"/>
      <c r="J21" s="149"/>
    </row>
    <row r="22" spans="1:10" ht="66.75" customHeight="1" thickBot="1" x14ac:dyDescent="0.3">
      <c r="A22" s="170" t="s">
        <v>214</v>
      </c>
      <c r="B22" s="171"/>
      <c r="C22" s="171"/>
      <c r="D22" s="171"/>
      <c r="E22" s="171"/>
      <c r="F22" s="171"/>
      <c r="G22" s="171"/>
      <c r="H22" s="172"/>
      <c r="I22" s="172"/>
      <c r="J22" s="167" t="s">
        <v>172</v>
      </c>
    </row>
    <row r="23" spans="1:10" ht="15" customHeight="1" x14ac:dyDescent="0.25">
      <c r="A23" s="145" t="s">
        <v>101</v>
      </c>
      <c r="B23" s="146"/>
      <c r="C23" s="146"/>
      <c r="D23" s="146"/>
      <c r="E23" s="146"/>
      <c r="F23" s="146"/>
      <c r="G23" s="147"/>
      <c r="H23" s="143" t="s">
        <v>97</v>
      </c>
      <c r="I23" s="144"/>
      <c r="J23" s="168"/>
    </row>
    <row r="24" spans="1:10" ht="15" customHeight="1" x14ac:dyDescent="0.25">
      <c r="A24" s="145"/>
      <c r="B24" s="146"/>
      <c r="C24" s="146"/>
      <c r="D24" s="146"/>
      <c r="E24" s="146"/>
      <c r="F24" s="146"/>
      <c r="G24" s="147"/>
      <c r="H24" s="173" t="s">
        <v>215</v>
      </c>
      <c r="I24" s="174"/>
      <c r="J24" s="168"/>
    </row>
    <row r="25" spans="1:10" ht="15" customHeight="1" x14ac:dyDescent="0.25">
      <c r="A25" s="145"/>
      <c r="B25" s="146"/>
      <c r="C25" s="146"/>
      <c r="D25" s="146"/>
      <c r="E25" s="146"/>
      <c r="F25" s="146"/>
      <c r="G25" s="147"/>
      <c r="H25" s="48" t="s">
        <v>99</v>
      </c>
      <c r="I25" s="49" t="s">
        <v>100</v>
      </c>
      <c r="J25" s="169"/>
    </row>
    <row r="26" spans="1:10" ht="20.100000000000001" customHeight="1" x14ac:dyDescent="0.25">
      <c r="A26" s="137" t="s">
        <v>94</v>
      </c>
      <c r="B26" s="138"/>
      <c r="C26" s="138"/>
      <c r="D26" s="138"/>
      <c r="E26" s="138"/>
      <c r="F26" s="138"/>
      <c r="G26" s="138"/>
      <c r="H26" s="44">
        <v>2</v>
      </c>
      <c r="I26" s="45">
        <v>2</v>
      </c>
      <c r="J26" s="56"/>
    </row>
    <row r="27" spans="1:10" ht="20.100000000000001" customHeight="1" x14ac:dyDescent="0.25">
      <c r="A27" s="137" t="s">
        <v>85</v>
      </c>
      <c r="B27" s="138"/>
      <c r="C27" s="138"/>
      <c r="D27" s="138">
        <v>6</v>
      </c>
      <c r="E27" s="138">
        <v>6</v>
      </c>
      <c r="F27" s="138">
        <v>6</v>
      </c>
      <c r="G27" s="138">
        <v>6</v>
      </c>
      <c r="H27" s="44">
        <v>6</v>
      </c>
      <c r="I27" s="45">
        <v>6</v>
      </c>
      <c r="J27" s="56"/>
    </row>
    <row r="28" spans="1:10" ht="20.100000000000001" customHeight="1" x14ac:dyDescent="0.25">
      <c r="A28" s="137" t="s">
        <v>86</v>
      </c>
      <c r="B28" s="138"/>
      <c r="C28" s="138"/>
      <c r="D28" s="138">
        <v>6</v>
      </c>
      <c r="E28" s="138">
        <v>6</v>
      </c>
      <c r="F28" s="138">
        <v>6</v>
      </c>
      <c r="G28" s="138">
        <v>6</v>
      </c>
      <c r="H28" s="44">
        <v>6</v>
      </c>
      <c r="I28" s="45">
        <v>6</v>
      </c>
      <c r="J28" s="56"/>
    </row>
    <row r="29" spans="1:10" ht="20.100000000000001" customHeight="1" x14ac:dyDescent="0.25">
      <c r="A29" s="137" t="s">
        <v>87</v>
      </c>
      <c r="B29" s="138"/>
      <c r="C29" s="138"/>
      <c r="D29" s="138">
        <v>3</v>
      </c>
      <c r="E29" s="138">
        <v>3</v>
      </c>
      <c r="F29" s="138">
        <v>3</v>
      </c>
      <c r="G29" s="138">
        <v>3</v>
      </c>
      <c r="H29" s="44">
        <v>3</v>
      </c>
      <c r="I29" s="45">
        <v>3</v>
      </c>
      <c r="J29" s="56"/>
    </row>
    <row r="30" spans="1:10" ht="20.100000000000001" customHeight="1" x14ac:dyDescent="0.25">
      <c r="A30" s="137" t="s">
        <v>88</v>
      </c>
      <c r="B30" s="138"/>
      <c r="C30" s="138"/>
      <c r="D30" s="138">
        <v>6</v>
      </c>
      <c r="E30" s="138">
        <v>6</v>
      </c>
      <c r="F30" s="138">
        <v>6</v>
      </c>
      <c r="G30" s="138">
        <v>6</v>
      </c>
      <c r="H30" s="44">
        <v>6</v>
      </c>
      <c r="I30" s="45">
        <v>6</v>
      </c>
      <c r="J30" s="56"/>
    </row>
    <row r="31" spans="1:10" ht="20.100000000000001" customHeight="1" x14ac:dyDescent="0.25">
      <c r="A31" s="137" t="s">
        <v>89</v>
      </c>
      <c r="B31" s="138"/>
      <c r="C31" s="138"/>
      <c r="D31" s="138">
        <v>1</v>
      </c>
      <c r="E31" s="138">
        <v>1</v>
      </c>
      <c r="F31" s="138">
        <v>1</v>
      </c>
      <c r="G31" s="138">
        <v>1</v>
      </c>
      <c r="H31" s="44">
        <v>1</v>
      </c>
      <c r="I31" s="45">
        <v>1</v>
      </c>
      <c r="J31" s="56"/>
    </row>
    <row r="32" spans="1:10" ht="20.100000000000001" customHeight="1" x14ac:dyDescent="0.25">
      <c r="A32" s="137" t="s">
        <v>90</v>
      </c>
      <c r="B32" s="138"/>
      <c r="C32" s="138"/>
      <c r="D32" s="138">
        <v>2</v>
      </c>
      <c r="E32" s="138">
        <v>2</v>
      </c>
      <c r="F32" s="138">
        <v>2</v>
      </c>
      <c r="G32" s="138">
        <v>2</v>
      </c>
      <c r="H32" s="44">
        <v>2</v>
      </c>
      <c r="I32" s="45">
        <v>2</v>
      </c>
      <c r="J32" s="56"/>
    </row>
    <row r="33" spans="1:10" ht="20.100000000000001" customHeight="1" x14ac:dyDescent="0.25">
      <c r="A33" s="137" t="s">
        <v>91</v>
      </c>
      <c r="B33" s="138"/>
      <c r="C33" s="138"/>
      <c r="D33" s="138">
        <v>1</v>
      </c>
      <c r="E33" s="138">
        <v>1</v>
      </c>
      <c r="F33" s="138">
        <v>1</v>
      </c>
      <c r="G33" s="138">
        <v>1</v>
      </c>
      <c r="H33" s="44">
        <v>1</v>
      </c>
      <c r="I33" s="45">
        <v>1</v>
      </c>
      <c r="J33" s="56"/>
    </row>
    <row r="34" spans="1:10" ht="20.100000000000001" customHeight="1" x14ac:dyDescent="0.25">
      <c r="A34" s="137" t="s">
        <v>92</v>
      </c>
      <c r="B34" s="138"/>
      <c r="C34" s="138"/>
      <c r="D34" s="138">
        <v>1</v>
      </c>
      <c r="E34" s="138">
        <v>2</v>
      </c>
      <c r="F34" s="138">
        <v>1</v>
      </c>
      <c r="G34" s="138">
        <v>2</v>
      </c>
      <c r="H34" s="44">
        <v>1</v>
      </c>
      <c r="I34" s="45">
        <v>1</v>
      </c>
      <c r="J34" s="56"/>
    </row>
    <row r="35" spans="1:10" ht="20.100000000000001" customHeight="1" thickBot="1" x14ac:dyDescent="0.3">
      <c r="A35" s="137" t="s">
        <v>93</v>
      </c>
      <c r="B35" s="138"/>
      <c r="C35" s="138"/>
      <c r="D35" s="138">
        <v>4</v>
      </c>
      <c r="E35" s="138">
        <v>4</v>
      </c>
      <c r="F35" s="138">
        <v>4</v>
      </c>
      <c r="G35" s="138">
        <v>4</v>
      </c>
      <c r="H35" s="44">
        <v>4</v>
      </c>
      <c r="I35" s="45">
        <v>4</v>
      </c>
      <c r="J35" s="56"/>
    </row>
    <row r="36" spans="1:10" ht="15" customHeight="1" x14ac:dyDescent="0.25">
      <c r="A36" s="145" t="s">
        <v>101</v>
      </c>
      <c r="B36" s="146"/>
      <c r="C36" s="146"/>
      <c r="D36" s="146"/>
      <c r="E36" s="146"/>
      <c r="F36" s="146"/>
      <c r="G36" s="147"/>
      <c r="H36" s="143" t="s">
        <v>97</v>
      </c>
      <c r="I36" s="144"/>
      <c r="J36" s="179" t="s">
        <v>172</v>
      </c>
    </row>
    <row r="37" spans="1:10" ht="15" customHeight="1" x14ac:dyDescent="0.25">
      <c r="A37" s="145"/>
      <c r="B37" s="146"/>
      <c r="C37" s="146"/>
      <c r="D37" s="146"/>
      <c r="E37" s="146"/>
      <c r="F37" s="146"/>
      <c r="G37" s="147"/>
      <c r="H37" s="173" t="s">
        <v>98</v>
      </c>
      <c r="I37" s="174"/>
      <c r="J37" s="180"/>
    </row>
    <row r="38" spans="1:10" ht="15" customHeight="1" x14ac:dyDescent="0.25">
      <c r="A38" s="145"/>
      <c r="B38" s="146"/>
      <c r="C38" s="146"/>
      <c r="D38" s="146"/>
      <c r="E38" s="146"/>
      <c r="F38" s="146"/>
      <c r="G38" s="147"/>
      <c r="H38" s="48" t="s">
        <v>99</v>
      </c>
      <c r="I38" s="49" t="s">
        <v>100</v>
      </c>
      <c r="J38" s="181"/>
    </row>
    <row r="39" spans="1:10" ht="20.100000000000001" customHeight="1" x14ac:dyDescent="0.25">
      <c r="A39" s="137" t="s">
        <v>95</v>
      </c>
      <c r="B39" s="138"/>
      <c r="C39" s="138"/>
      <c r="D39" s="138">
        <v>1</v>
      </c>
      <c r="E39" s="138">
        <v>1</v>
      </c>
      <c r="F39" s="138">
        <v>1</v>
      </c>
      <c r="G39" s="138">
        <v>1</v>
      </c>
      <c r="H39" s="44">
        <v>1</v>
      </c>
      <c r="I39" s="45">
        <v>1</v>
      </c>
      <c r="J39" s="56"/>
    </row>
    <row r="40" spans="1:10" ht="20.100000000000001" customHeight="1" x14ac:dyDescent="0.25">
      <c r="A40" s="137" t="s">
        <v>96</v>
      </c>
      <c r="B40" s="138"/>
      <c r="C40" s="138"/>
      <c r="D40" s="138">
        <v>1</v>
      </c>
      <c r="E40" s="138">
        <v>1</v>
      </c>
      <c r="F40" s="138">
        <v>1</v>
      </c>
      <c r="G40" s="138">
        <v>1</v>
      </c>
      <c r="H40" s="44">
        <v>1</v>
      </c>
      <c r="I40" s="45">
        <v>1</v>
      </c>
      <c r="J40" s="56"/>
    </row>
    <row r="41" spans="1:10" ht="20.100000000000001" customHeight="1" x14ac:dyDescent="0.25">
      <c r="A41" s="137" t="s">
        <v>102</v>
      </c>
      <c r="B41" s="138"/>
      <c r="C41" s="138"/>
      <c r="D41" s="138">
        <v>1</v>
      </c>
      <c r="E41" s="138">
        <v>1</v>
      </c>
      <c r="F41" s="138">
        <v>1</v>
      </c>
      <c r="G41" s="138">
        <v>1</v>
      </c>
      <c r="H41" s="44">
        <v>1</v>
      </c>
      <c r="I41" s="45">
        <v>1</v>
      </c>
      <c r="J41" s="56"/>
    </row>
    <row r="42" spans="1:10" ht="20.100000000000001" customHeight="1" thickBot="1" x14ac:dyDescent="0.3">
      <c r="A42" s="140" t="s">
        <v>103</v>
      </c>
      <c r="B42" s="141"/>
      <c r="C42" s="141"/>
      <c r="D42" s="141">
        <v>2</v>
      </c>
      <c r="E42" s="141">
        <v>2</v>
      </c>
      <c r="F42" s="141">
        <v>2</v>
      </c>
      <c r="G42" s="141">
        <v>2</v>
      </c>
      <c r="H42" s="46">
        <v>2</v>
      </c>
      <c r="I42" s="47">
        <v>2</v>
      </c>
      <c r="J42" s="66"/>
    </row>
    <row r="43" spans="1:10" ht="20.100000000000001" customHeight="1" x14ac:dyDescent="0.25">
      <c r="A43" s="75" t="s">
        <v>171</v>
      </c>
      <c r="B43" s="76"/>
      <c r="C43" s="76"/>
      <c r="D43" s="76"/>
      <c r="E43" s="76"/>
      <c r="F43" s="76"/>
      <c r="G43" s="76"/>
      <c r="H43" s="148" t="str">
        <f>+IF(AND(J45="No aplica",J46="No aplica",J47="No aplica",J48="No aplica",J49="No aplica",J50="No aplica",J51="No aplica",J52="No aplica",J53="No aplica"),"No aplica",IF(OR(J45="",J46="",J47="",J48="",J49="",J50="",J51="",J52="",J53=""),"Valide todas las variables",IF(OR(J45="No",J46="No",J47="No",J48="No",J49="No",J50="No",J51="No",J52="No",J53="No"),"No cumple","Cumple")))</f>
        <v>Valide todas las variables</v>
      </c>
      <c r="I43" s="148"/>
      <c r="J43" s="149"/>
    </row>
    <row r="44" spans="1:10" ht="39.950000000000003" customHeight="1" x14ac:dyDescent="0.25">
      <c r="A44" s="134" t="s">
        <v>216</v>
      </c>
      <c r="B44" s="135"/>
      <c r="C44" s="135"/>
      <c r="D44" s="135"/>
      <c r="E44" s="135"/>
      <c r="F44" s="135"/>
      <c r="G44" s="135"/>
      <c r="H44" s="135"/>
      <c r="I44" s="136"/>
      <c r="J44" s="43" t="s">
        <v>172</v>
      </c>
    </row>
    <row r="45" spans="1:10" ht="30" customHeight="1" x14ac:dyDescent="0.25">
      <c r="A45" s="137" t="s">
        <v>217</v>
      </c>
      <c r="B45" s="138"/>
      <c r="C45" s="138"/>
      <c r="D45" s="138"/>
      <c r="E45" s="138"/>
      <c r="F45" s="138"/>
      <c r="G45" s="138"/>
      <c r="H45" s="138"/>
      <c r="I45" s="139"/>
      <c r="J45" s="51"/>
    </row>
    <row r="46" spans="1:10" ht="30" customHeight="1" x14ac:dyDescent="0.25">
      <c r="A46" s="137" t="s">
        <v>218</v>
      </c>
      <c r="B46" s="138"/>
      <c r="C46" s="138"/>
      <c r="D46" s="138"/>
      <c r="E46" s="138"/>
      <c r="F46" s="138"/>
      <c r="G46" s="138"/>
      <c r="H46" s="138"/>
      <c r="I46" s="139"/>
      <c r="J46" s="51"/>
    </row>
    <row r="47" spans="1:10" ht="30" customHeight="1" x14ac:dyDescent="0.25">
      <c r="A47" s="137" t="s">
        <v>219</v>
      </c>
      <c r="B47" s="138"/>
      <c r="C47" s="138"/>
      <c r="D47" s="138"/>
      <c r="E47" s="138"/>
      <c r="F47" s="138"/>
      <c r="G47" s="138"/>
      <c r="H47" s="138"/>
      <c r="I47" s="139"/>
      <c r="J47" s="51"/>
    </row>
    <row r="48" spans="1:10" ht="30" customHeight="1" x14ac:dyDescent="0.25">
      <c r="A48" s="137" t="s">
        <v>220</v>
      </c>
      <c r="B48" s="138"/>
      <c r="C48" s="138"/>
      <c r="D48" s="138"/>
      <c r="E48" s="138"/>
      <c r="F48" s="138"/>
      <c r="G48" s="138"/>
      <c r="H48" s="138"/>
      <c r="I48" s="139"/>
      <c r="J48" s="51"/>
    </row>
    <row r="49" spans="1:10" ht="30" customHeight="1" x14ac:dyDescent="0.25">
      <c r="A49" s="137" t="s">
        <v>104</v>
      </c>
      <c r="B49" s="138"/>
      <c r="C49" s="138"/>
      <c r="D49" s="138"/>
      <c r="E49" s="138"/>
      <c r="F49" s="138"/>
      <c r="G49" s="138"/>
      <c r="H49" s="138"/>
      <c r="I49" s="139"/>
      <c r="J49" s="51"/>
    </row>
    <row r="50" spans="1:10" ht="30" customHeight="1" x14ac:dyDescent="0.25">
      <c r="A50" s="137" t="s">
        <v>105</v>
      </c>
      <c r="B50" s="138"/>
      <c r="C50" s="138"/>
      <c r="D50" s="138"/>
      <c r="E50" s="138"/>
      <c r="F50" s="138"/>
      <c r="G50" s="138"/>
      <c r="H50" s="138"/>
      <c r="I50" s="139"/>
      <c r="J50" s="51"/>
    </row>
    <row r="51" spans="1:10" ht="30" customHeight="1" x14ac:dyDescent="0.25">
      <c r="A51" s="137" t="s">
        <v>106</v>
      </c>
      <c r="B51" s="138"/>
      <c r="C51" s="138"/>
      <c r="D51" s="138"/>
      <c r="E51" s="138"/>
      <c r="F51" s="138"/>
      <c r="G51" s="138"/>
      <c r="H51" s="138"/>
      <c r="I51" s="139"/>
      <c r="J51" s="51"/>
    </row>
    <row r="52" spans="1:10" ht="30" customHeight="1" x14ac:dyDescent="0.25">
      <c r="A52" s="137" t="s">
        <v>221</v>
      </c>
      <c r="B52" s="138"/>
      <c r="C52" s="138"/>
      <c r="D52" s="138"/>
      <c r="E52" s="138"/>
      <c r="F52" s="138"/>
      <c r="G52" s="138"/>
      <c r="H52" s="138"/>
      <c r="I52" s="139"/>
      <c r="J52" s="51"/>
    </row>
    <row r="53" spans="1:10" ht="30" customHeight="1" thickBot="1" x14ac:dyDescent="0.3">
      <c r="A53" s="140" t="s">
        <v>222</v>
      </c>
      <c r="B53" s="141"/>
      <c r="C53" s="141"/>
      <c r="D53" s="141"/>
      <c r="E53" s="141"/>
      <c r="F53" s="141"/>
      <c r="G53" s="141"/>
      <c r="H53" s="141"/>
      <c r="I53" s="142"/>
      <c r="J53" s="41"/>
    </row>
    <row r="54" spans="1:10" ht="20.100000000000001" customHeight="1" x14ac:dyDescent="0.25">
      <c r="A54" s="75" t="s">
        <v>107</v>
      </c>
      <c r="B54" s="76"/>
      <c r="C54" s="76"/>
      <c r="D54" s="76"/>
      <c r="E54" s="76"/>
      <c r="F54" s="76"/>
      <c r="G54" s="76"/>
      <c r="H54" s="148" t="str">
        <f>+IF(AND(J56="No aplica",J57="No aplica",J58="No aplica",J59="No aplica",J60="No aplica",J61="No aplica",J62="No aplica",J63="No aplica",J64="No aplica",J65="No aplica",J67="No aplica",J68="No aplica",J69="No aplica",J70="No aplica",J71="No aplica",J72="No aplica"),"No aplica",IF(OR(J56="",J57="",J58="",J59="",J60="",J61="",J62="",J63="",J64="",J65="",J67="",J68="",J69="",J70="",J71="",J72=""),"Valide todas las variables",IF(OR(J56="No",J57="No",J58="No",J59="No",J60="No",J61="No",J62="No",J63="No",J64="No",J65="No",J67="No",J68="No",J69="No",J70="No",J71="No",J72="No"),"No cumple","Cumple")))</f>
        <v>Valide todas las variables</v>
      </c>
      <c r="I54" s="148"/>
      <c r="J54" s="149"/>
    </row>
    <row r="55" spans="1:10" ht="39.950000000000003" customHeight="1" x14ac:dyDescent="0.25">
      <c r="A55" s="134" t="s">
        <v>225</v>
      </c>
      <c r="B55" s="135"/>
      <c r="C55" s="135"/>
      <c r="D55" s="135"/>
      <c r="E55" s="135"/>
      <c r="F55" s="135"/>
      <c r="G55" s="135"/>
      <c r="H55" s="135"/>
      <c r="I55" s="136"/>
      <c r="J55" s="43" t="s">
        <v>172</v>
      </c>
    </row>
    <row r="56" spans="1:10" ht="30" customHeight="1" x14ac:dyDescent="0.25">
      <c r="A56" s="137" t="s">
        <v>108</v>
      </c>
      <c r="B56" s="138"/>
      <c r="C56" s="138"/>
      <c r="D56" s="138"/>
      <c r="E56" s="138"/>
      <c r="F56" s="138"/>
      <c r="G56" s="138"/>
      <c r="H56" s="138"/>
      <c r="I56" s="139"/>
      <c r="J56" s="51"/>
    </row>
    <row r="57" spans="1:10" ht="30" customHeight="1" x14ac:dyDescent="0.25">
      <c r="A57" s="137" t="s">
        <v>109</v>
      </c>
      <c r="B57" s="138"/>
      <c r="C57" s="138"/>
      <c r="D57" s="138"/>
      <c r="E57" s="138"/>
      <c r="F57" s="138"/>
      <c r="G57" s="138"/>
      <c r="H57" s="138"/>
      <c r="I57" s="139"/>
      <c r="J57" s="51"/>
    </row>
    <row r="58" spans="1:10" ht="30" customHeight="1" x14ac:dyDescent="0.25">
      <c r="A58" s="137" t="s">
        <v>110</v>
      </c>
      <c r="B58" s="138"/>
      <c r="C58" s="138"/>
      <c r="D58" s="138"/>
      <c r="E58" s="138"/>
      <c r="F58" s="138"/>
      <c r="G58" s="138"/>
      <c r="H58" s="138"/>
      <c r="I58" s="139"/>
      <c r="J58" s="51"/>
    </row>
    <row r="59" spans="1:10" ht="30" customHeight="1" x14ac:dyDescent="0.25">
      <c r="A59" s="137" t="s">
        <v>111</v>
      </c>
      <c r="B59" s="138"/>
      <c r="C59" s="138"/>
      <c r="D59" s="138"/>
      <c r="E59" s="138"/>
      <c r="F59" s="138"/>
      <c r="G59" s="138"/>
      <c r="H59" s="138"/>
      <c r="I59" s="139"/>
      <c r="J59" s="51"/>
    </row>
    <row r="60" spans="1:10" ht="30" customHeight="1" x14ac:dyDescent="0.25">
      <c r="A60" s="137" t="s">
        <v>224</v>
      </c>
      <c r="B60" s="138"/>
      <c r="C60" s="138"/>
      <c r="D60" s="138"/>
      <c r="E60" s="138"/>
      <c r="F60" s="138"/>
      <c r="G60" s="138"/>
      <c r="H60" s="138"/>
      <c r="I60" s="139"/>
      <c r="J60" s="51"/>
    </row>
    <row r="61" spans="1:10" ht="30" customHeight="1" x14ac:dyDescent="0.25">
      <c r="A61" s="137" t="s">
        <v>112</v>
      </c>
      <c r="B61" s="138"/>
      <c r="C61" s="138"/>
      <c r="D61" s="138"/>
      <c r="E61" s="138"/>
      <c r="F61" s="138"/>
      <c r="G61" s="138"/>
      <c r="H61" s="138"/>
      <c r="I61" s="139"/>
      <c r="J61" s="51"/>
    </row>
    <row r="62" spans="1:10" ht="30" customHeight="1" x14ac:dyDescent="0.25">
      <c r="A62" s="137" t="s">
        <v>113</v>
      </c>
      <c r="B62" s="138"/>
      <c r="C62" s="138"/>
      <c r="D62" s="138"/>
      <c r="E62" s="138"/>
      <c r="F62" s="138"/>
      <c r="G62" s="138"/>
      <c r="H62" s="138"/>
      <c r="I62" s="139"/>
      <c r="J62" s="51"/>
    </row>
    <row r="63" spans="1:10" ht="30" customHeight="1" x14ac:dyDescent="0.25">
      <c r="A63" s="137" t="s">
        <v>114</v>
      </c>
      <c r="B63" s="138"/>
      <c r="C63" s="138"/>
      <c r="D63" s="138"/>
      <c r="E63" s="138"/>
      <c r="F63" s="138"/>
      <c r="G63" s="138"/>
      <c r="H63" s="138"/>
      <c r="I63" s="139"/>
      <c r="J63" s="51"/>
    </row>
    <row r="64" spans="1:10" ht="30" customHeight="1" x14ac:dyDescent="0.25">
      <c r="A64" s="137" t="s">
        <v>115</v>
      </c>
      <c r="B64" s="138"/>
      <c r="C64" s="138"/>
      <c r="D64" s="138"/>
      <c r="E64" s="138"/>
      <c r="F64" s="138"/>
      <c r="G64" s="138"/>
      <c r="H64" s="138"/>
      <c r="I64" s="139"/>
      <c r="J64" s="51"/>
    </row>
    <row r="65" spans="1:10" ht="30" customHeight="1" x14ac:dyDescent="0.25">
      <c r="A65" s="137" t="s">
        <v>223</v>
      </c>
      <c r="B65" s="138"/>
      <c r="C65" s="138"/>
      <c r="D65" s="138"/>
      <c r="E65" s="138"/>
      <c r="F65" s="138"/>
      <c r="G65" s="138"/>
      <c r="H65" s="138"/>
      <c r="I65" s="139"/>
      <c r="J65" s="51"/>
    </row>
    <row r="66" spans="1:10" ht="39.950000000000003" customHeight="1" x14ac:dyDescent="0.25">
      <c r="A66" s="134" t="s">
        <v>226</v>
      </c>
      <c r="B66" s="135"/>
      <c r="C66" s="135"/>
      <c r="D66" s="135"/>
      <c r="E66" s="135"/>
      <c r="F66" s="135"/>
      <c r="G66" s="135"/>
      <c r="H66" s="135"/>
      <c r="I66" s="136"/>
      <c r="J66" s="43" t="s">
        <v>172</v>
      </c>
    </row>
    <row r="67" spans="1:10" ht="30" customHeight="1" x14ac:dyDescent="0.25">
      <c r="A67" s="164" t="s">
        <v>117</v>
      </c>
      <c r="B67" s="165"/>
      <c r="C67" s="165"/>
      <c r="D67" s="165"/>
      <c r="E67" s="165"/>
      <c r="F67" s="165"/>
      <c r="G67" s="166"/>
      <c r="H67" s="157" t="s">
        <v>122</v>
      </c>
      <c r="I67" s="158"/>
      <c r="J67" s="51"/>
    </row>
    <row r="68" spans="1:10" ht="30" customHeight="1" x14ac:dyDescent="0.25">
      <c r="A68" s="164" t="s">
        <v>118</v>
      </c>
      <c r="B68" s="165"/>
      <c r="C68" s="165"/>
      <c r="D68" s="165"/>
      <c r="E68" s="165"/>
      <c r="F68" s="165"/>
      <c r="G68" s="166"/>
      <c r="H68" s="159"/>
      <c r="I68" s="160"/>
      <c r="J68" s="51"/>
    </row>
    <row r="69" spans="1:10" ht="30" customHeight="1" x14ac:dyDescent="0.25">
      <c r="A69" s="164" t="s">
        <v>119</v>
      </c>
      <c r="B69" s="165"/>
      <c r="C69" s="165"/>
      <c r="D69" s="165"/>
      <c r="E69" s="165"/>
      <c r="F69" s="165"/>
      <c r="G69" s="166"/>
      <c r="H69" s="159"/>
      <c r="I69" s="160"/>
      <c r="J69" s="51"/>
    </row>
    <row r="70" spans="1:10" ht="30" customHeight="1" x14ac:dyDescent="0.25">
      <c r="A70" s="164" t="s">
        <v>120</v>
      </c>
      <c r="B70" s="165"/>
      <c r="C70" s="165"/>
      <c r="D70" s="165"/>
      <c r="E70" s="165"/>
      <c r="F70" s="165"/>
      <c r="G70" s="166"/>
      <c r="H70" s="159"/>
      <c r="I70" s="160"/>
      <c r="J70" s="51"/>
    </row>
    <row r="71" spans="1:10" ht="30" customHeight="1" x14ac:dyDescent="0.25">
      <c r="A71" s="156" t="s">
        <v>121</v>
      </c>
      <c r="B71" s="156"/>
      <c r="C71" s="156"/>
      <c r="D71" s="156"/>
      <c r="E71" s="156"/>
      <c r="F71" s="156"/>
      <c r="G71" s="156"/>
      <c r="H71" s="159"/>
      <c r="I71" s="160"/>
      <c r="J71" s="67"/>
    </row>
    <row r="72" spans="1:10" ht="30" customHeight="1" thickBot="1" x14ac:dyDescent="0.3">
      <c r="A72" s="161" t="s">
        <v>116</v>
      </c>
      <c r="B72" s="162"/>
      <c r="C72" s="162"/>
      <c r="D72" s="162"/>
      <c r="E72" s="162"/>
      <c r="F72" s="162"/>
      <c r="G72" s="162"/>
      <c r="H72" s="162"/>
      <c r="I72" s="163"/>
      <c r="J72" s="41"/>
    </row>
    <row r="73" spans="1:10" ht="20.100000000000001" customHeight="1" x14ac:dyDescent="0.25">
      <c r="A73" s="75" t="s">
        <v>124</v>
      </c>
      <c r="B73" s="76"/>
      <c r="C73" s="76"/>
      <c r="D73" s="76"/>
      <c r="E73" s="76"/>
      <c r="F73" s="76"/>
      <c r="G73" s="76"/>
      <c r="H73" s="148" t="str">
        <f>+IF(AND(J75="No aplica",J76="No aplica"),"No aplica",IF(OR(J75="",J76=""),"Valide todas las variables",IF(OR(J75="No",J76="No"),"No cumple","Cumple")))</f>
        <v>Valide todas las variables</v>
      </c>
      <c r="I73" s="148"/>
      <c r="J73" s="149"/>
    </row>
    <row r="74" spans="1:10" ht="39.950000000000003" customHeight="1" x14ac:dyDescent="0.25">
      <c r="A74" s="134" t="s">
        <v>227</v>
      </c>
      <c r="B74" s="135"/>
      <c r="C74" s="135"/>
      <c r="D74" s="135"/>
      <c r="E74" s="135"/>
      <c r="F74" s="135"/>
      <c r="G74" s="135"/>
      <c r="H74" s="135"/>
      <c r="I74" s="136"/>
      <c r="J74" s="43" t="s">
        <v>172</v>
      </c>
    </row>
    <row r="75" spans="1:10" ht="30" customHeight="1" x14ac:dyDescent="0.25">
      <c r="A75" s="137" t="s">
        <v>228</v>
      </c>
      <c r="B75" s="138"/>
      <c r="C75" s="138"/>
      <c r="D75" s="138"/>
      <c r="E75" s="138"/>
      <c r="F75" s="138"/>
      <c r="G75" s="138"/>
      <c r="H75" s="138"/>
      <c r="I75" s="139"/>
      <c r="J75" s="51"/>
    </row>
    <row r="76" spans="1:10" ht="30" customHeight="1" thickBot="1" x14ac:dyDescent="0.3">
      <c r="A76" s="140" t="s">
        <v>229</v>
      </c>
      <c r="B76" s="141"/>
      <c r="C76" s="141"/>
      <c r="D76" s="141"/>
      <c r="E76" s="141"/>
      <c r="F76" s="141"/>
      <c r="G76" s="141"/>
      <c r="H76" s="141"/>
      <c r="I76" s="142"/>
      <c r="J76" s="41"/>
    </row>
    <row r="77" spans="1:10" ht="20.100000000000001" customHeight="1" x14ac:dyDescent="0.25">
      <c r="A77" s="75" t="s">
        <v>209</v>
      </c>
      <c r="B77" s="76"/>
      <c r="C77" s="76"/>
      <c r="D77" s="76"/>
      <c r="E77" s="76"/>
      <c r="F77" s="76"/>
      <c r="G77" s="76"/>
      <c r="H77" s="148" t="str">
        <f>+IF(AND(J79="No aplica",J80="No aplica",J81="No aplica",J82="No aplica"),"No aplica",IF(OR(J79="",J80="",J81="",J82=""),"Valide todas las variables",IF(OR(J79="No",J80="No",J81="No",J82="No"),"No cumple","Cumple")))</f>
        <v>Valide todas las variables</v>
      </c>
      <c r="I77" s="148"/>
      <c r="J77" s="149"/>
    </row>
    <row r="78" spans="1:10" ht="39.950000000000003" customHeight="1" x14ac:dyDescent="0.25">
      <c r="A78" s="134" t="s">
        <v>123</v>
      </c>
      <c r="B78" s="135"/>
      <c r="C78" s="135"/>
      <c r="D78" s="135"/>
      <c r="E78" s="135"/>
      <c r="F78" s="135"/>
      <c r="G78" s="135"/>
      <c r="H78" s="135"/>
      <c r="I78" s="136"/>
      <c r="J78" s="43" t="s">
        <v>172</v>
      </c>
    </row>
    <row r="79" spans="1:10" ht="30" customHeight="1" x14ac:dyDescent="0.25">
      <c r="A79" s="137" t="s">
        <v>230</v>
      </c>
      <c r="B79" s="138"/>
      <c r="C79" s="138"/>
      <c r="D79" s="138"/>
      <c r="E79" s="138"/>
      <c r="F79" s="138"/>
      <c r="G79" s="138"/>
      <c r="H79" s="138"/>
      <c r="I79" s="139"/>
      <c r="J79" s="51"/>
    </row>
    <row r="80" spans="1:10" ht="30" customHeight="1" x14ac:dyDescent="0.25">
      <c r="A80" s="137" t="s">
        <v>231</v>
      </c>
      <c r="B80" s="138"/>
      <c r="C80" s="138"/>
      <c r="D80" s="138"/>
      <c r="E80" s="138"/>
      <c r="F80" s="138"/>
      <c r="G80" s="138"/>
      <c r="H80" s="138"/>
      <c r="I80" s="139"/>
      <c r="J80" s="51"/>
    </row>
    <row r="81" spans="1:10" ht="30" customHeight="1" x14ac:dyDescent="0.25">
      <c r="A81" s="137" t="s">
        <v>232</v>
      </c>
      <c r="B81" s="138"/>
      <c r="C81" s="138"/>
      <c r="D81" s="138"/>
      <c r="E81" s="138"/>
      <c r="F81" s="138"/>
      <c r="G81" s="138"/>
      <c r="H81" s="138"/>
      <c r="I81" s="139"/>
      <c r="J81" s="51"/>
    </row>
    <row r="82" spans="1:10" ht="30" customHeight="1" thickBot="1" x14ac:dyDescent="0.3">
      <c r="A82" s="140" t="s">
        <v>233</v>
      </c>
      <c r="B82" s="141"/>
      <c r="C82" s="141"/>
      <c r="D82" s="141"/>
      <c r="E82" s="141"/>
      <c r="F82" s="141"/>
      <c r="G82" s="141"/>
      <c r="H82" s="141"/>
      <c r="I82" s="142"/>
      <c r="J82" s="41"/>
    </row>
    <row r="83" spans="1:10" ht="39.950000000000003" customHeight="1" x14ac:dyDescent="0.25">
      <c r="A83" s="75" t="s">
        <v>241</v>
      </c>
      <c r="B83" s="76"/>
      <c r="C83" s="76"/>
      <c r="D83" s="76"/>
      <c r="E83" s="76"/>
      <c r="F83" s="76"/>
      <c r="G83" s="76"/>
      <c r="H83" s="148" t="str">
        <f>+IF(AND(J85="No aplica",J86="No aplica",J87="No aplica",J88="No aplica",J89="No aplica",J90="No aplica",J91="No aplica"),"No aplica",IF(OR(J85="",J86="",J87="",J88="",J89="",J90="",J91=""),"Valide todas las variables",IF(OR(J85="No",J86="No",J87="No",J88="No",J89="No",J90="No",J91="No"),"No cumple","Cumple")))</f>
        <v>Valide todas las variables</v>
      </c>
      <c r="I83" s="148"/>
      <c r="J83" s="149"/>
    </row>
    <row r="84" spans="1:10" ht="39.950000000000003" customHeight="1" x14ac:dyDescent="0.25">
      <c r="A84" s="134" t="s">
        <v>234</v>
      </c>
      <c r="B84" s="135"/>
      <c r="C84" s="135"/>
      <c r="D84" s="135"/>
      <c r="E84" s="135"/>
      <c r="F84" s="135"/>
      <c r="G84" s="135"/>
      <c r="H84" s="135"/>
      <c r="I84" s="136"/>
      <c r="J84" s="43" t="s">
        <v>172</v>
      </c>
    </row>
    <row r="85" spans="1:10" ht="30" customHeight="1" x14ac:dyDescent="0.25">
      <c r="A85" s="137" t="s">
        <v>235</v>
      </c>
      <c r="B85" s="138"/>
      <c r="C85" s="138"/>
      <c r="D85" s="138"/>
      <c r="E85" s="138"/>
      <c r="F85" s="138"/>
      <c r="G85" s="138"/>
      <c r="H85" s="138"/>
      <c r="I85" s="139"/>
      <c r="J85" s="51"/>
    </row>
    <row r="86" spans="1:10" ht="30" customHeight="1" x14ac:dyDescent="0.25">
      <c r="A86" s="137" t="s">
        <v>236</v>
      </c>
      <c r="B86" s="138"/>
      <c r="C86" s="138"/>
      <c r="D86" s="138"/>
      <c r="E86" s="138"/>
      <c r="F86" s="138"/>
      <c r="G86" s="138"/>
      <c r="H86" s="138"/>
      <c r="I86" s="139"/>
      <c r="J86" s="51"/>
    </row>
    <row r="87" spans="1:10" ht="30" customHeight="1" x14ac:dyDescent="0.25">
      <c r="A87" s="137" t="s">
        <v>237</v>
      </c>
      <c r="B87" s="138"/>
      <c r="C87" s="138"/>
      <c r="D87" s="138"/>
      <c r="E87" s="138"/>
      <c r="F87" s="138"/>
      <c r="G87" s="138"/>
      <c r="H87" s="138"/>
      <c r="I87" s="139"/>
      <c r="J87" s="51"/>
    </row>
    <row r="88" spans="1:10" ht="30" customHeight="1" x14ac:dyDescent="0.25">
      <c r="A88" s="137" t="s">
        <v>238</v>
      </c>
      <c r="B88" s="138"/>
      <c r="C88" s="138"/>
      <c r="D88" s="138"/>
      <c r="E88" s="138"/>
      <c r="F88" s="138"/>
      <c r="G88" s="138"/>
      <c r="H88" s="138"/>
      <c r="I88" s="139"/>
      <c r="J88" s="51"/>
    </row>
    <row r="89" spans="1:10" ht="30" customHeight="1" x14ac:dyDescent="0.25">
      <c r="A89" s="137" t="s">
        <v>239</v>
      </c>
      <c r="B89" s="138"/>
      <c r="C89" s="138"/>
      <c r="D89" s="138"/>
      <c r="E89" s="138"/>
      <c r="F89" s="138"/>
      <c r="G89" s="138"/>
      <c r="H89" s="138"/>
      <c r="I89" s="139"/>
      <c r="J89" s="51"/>
    </row>
    <row r="90" spans="1:10" ht="30" customHeight="1" x14ac:dyDescent="0.25">
      <c r="A90" s="137" t="s">
        <v>126</v>
      </c>
      <c r="B90" s="138"/>
      <c r="C90" s="138"/>
      <c r="D90" s="138"/>
      <c r="E90" s="138"/>
      <c r="F90" s="138"/>
      <c r="G90" s="138"/>
      <c r="H90" s="138"/>
      <c r="I90" s="139"/>
      <c r="J90" s="51"/>
    </row>
    <row r="91" spans="1:10" ht="30" customHeight="1" thickBot="1" x14ac:dyDescent="0.3">
      <c r="A91" s="140" t="s">
        <v>240</v>
      </c>
      <c r="B91" s="141"/>
      <c r="C91" s="141"/>
      <c r="D91" s="141"/>
      <c r="E91" s="141"/>
      <c r="F91" s="141"/>
      <c r="G91" s="141"/>
      <c r="H91" s="141"/>
      <c r="I91" s="142"/>
      <c r="J91" s="41"/>
    </row>
    <row r="92" spans="1:10" ht="20.100000000000001" customHeight="1" x14ac:dyDescent="0.25">
      <c r="A92" s="75" t="s">
        <v>211</v>
      </c>
      <c r="B92" s="76"/>
      <c r="C92" s="76"/>
      <c r="D92" s="76"/>
      <c r="E92" s="76"/>
      <c r="F92" s="76"/>
      <c r="G92" s="76"/>
      <c r="H92" s="148" t="str">
        <f>+IF(AND(J94="No aplica",J95="No aplica",J96="No aplica",J97="No aplica",J98="No aplica",J99="No aplica",J100="No aplica"),"No aplica",IF(OR(J94="",J95="",J96="",J97="",J98="",J99="",J100=""),"Valide todas las variables",IF(OR(J94="No",J95="No",J96="No",J97="No",J98="No",J99="No",J100="No"),"No cumple","Cumple")))</f>
        <v>Valide todas las variables</v>
      </c>
      <c r="I92" s="148"/>
      <c r="J92" s="149"/>
    </row>
    <row r="93" spans="1:10" ht="39.950000000000003" customHeight="1" x14ac:dyDescent="0.25">
      <c r="A93" s="134" t="s">
        <v>242</v>
      </c>
      <c r="B93" s="135"/>
      <c r="C93" s="135"/>
      <c r="D93" s="135"/>
      <c r="E93" s="135"/>
      <c r="F93" s="135"/>
      <c r="G93" s="135"/>
      <c r="H93" s="135"/>
      <c r="I93" s="136"/>
      <c r="J93" s="43" t="s">
        <v>172</v>
      </c>
    </row>
    <row r="94" spans="1:10" ht="30" customHeight="1" x14ac:dyDescent="0.25">
      <c r="A94" s="137" t="s">
        <v>127</v>
      </c>
      <c r="B94" s="138"/>
      <c r="C94" s="138"/>
      <c r="D94" s="138"/>
      <c r="E94" s="138"/>
      <c r="F94" s="138"/>
      <c r="G94" s="138"/>
      <c r="H94" s="138"/>
      <c r="I94" s="139"/>
      <c r="J94" s="51"/>
    </row>
    <row r="95" spans="1:10" ht="30" customHeight="1" x14ac:dyDescent="0.25">
      <c r="A95" s="137" t="s">
        <v>128</v>
      </c>
      <c r="B95" s="138"/>
      <c r="C95" s="138"/>
      <c r="D95" s="138"/>
      <c r="E95" s="138"/>
      <c r="F95" s="138"/>
      <c r="G95" s="138"/>
      <c r="H95" s="138"/>
      <c r="I95" s="139"/>
      <c r="J95" s="51"/>
    </row>
    <row r="96" spans="1:10" ht="30" customHeight="1" x14ac:dyDescent="0.25">
      <c r="A96" s="137" t="s">
        <v>129</v>
      </c>
      <c r="B96" s="138"/>
      <c r="C96" s="138"/>
      <c r="D96" s="138"/>
      <c r="E96" s="138"/>
      <c r="F96" s="138"/>
      <c r="G96" s="138"/>
      <c r="H96" s="138"/>
      <c r="I96" s="139"/>
      <c r="J96" s="51"/>
    </row>
    <row r="97" spans="1:10" ht="30" customHeight="1" x14ac:dyDescent="0.25">
      <c r="A97" s="137" t="s">
        <v>130</v>
      </c>
      <c r="B97" s="138"/>
      <c r="C97" s="138"/>
      <c r="D97" s="138"/>
      <c r="E97" s="138"/>
      <c r="F97" s="138"/>
      <c r="G97" s="138"/>
      <c r="H97" s="138"/>
      <c r="I97" s="139"/>
      <c r="J97" s="51"/>
    </row>
    <row r="98" spans="1:10" ht="30" customHeight="1" x14ac:dyDescent="0.25">
      <c r="A98" s="137" t="s">
        <v>131</v>
      </c>
      <c r="B98" s="138"/>
      <c r="C98" s="138"/>
      <c r="D98" s="138"/>
      <c r="E98" s="138"/>
      <c r="F98" s="138"/>
      <c r="G98" s="138"/>
      <c r="H98" s="138"/>
      <c r="I98" s="139"/>
      <c r="J98" s="51"/>
    </row>
    <row r="99" spans="1:10" ht="30" customHeight="1" x14ac:dyDescent="0.25">
      <c r="A99" s="137" t="s">
        <v>132</v>
      </c>
      <c r="B99" s="138"/>
      <c r="C99" s="138"/>
      <c r="D99" s="138"/>
      <c r="E99" s="138"/>
      <c r="F99" s="138"/>
      <c r="G99" s="138"/>
      <c r="H99" s="138"/>
      <c r="I99" s="139"/>
      <c r="J99" s="51"/>
    </row>
    <row r="100" spans="1:10" ht="30" customHeight="1" thickBot="1" x14ac:dyDescent="0.3">
      <c r="A100" s="140" t="s">
        <v>133</v>
      </c>
      <c r="B100" s="141"/>
      <c r="C100" s="141"/>
      <c r="D100" s="141"/>
      <c r="E100" s="141"/>
      <c r="F100" s="141"/>
      <c r="G100" s="141"/>
      <c r="H100" s="141"/>
      <c r="I100" s="142"/>
      <c r="J100" s="41"/>
    </row>
    <row r="101" spans="1:10" ht="39.950000000000003" customHeight="1" x14ac:dyDescent="0.25">
      <c r="A101" s="75" t="s">
        <v>212</v>
      </c>
      <c r="B101" s="76"/>
      <c r="C101" s="76"/>
      <c r="D101" s="76"/>
      <c r="E101" s="76"/>
      <c r="F101" s="76"/>
      <c r="G101" s="76"/>
      <c r="H101" s="148" t="str">
        <f>+IF(AND(J103="No aplica",J104="No aplica",J105="No aplica",J106="No aplica",J107="No aplica",J108="No aplica"),"No aplica",IF(OR(J103="",J104="",J105="",J106="",J107="",J108=""),"Valide todas las variables",IF(OR(J103="No",J104="No",J105="No",J106="No",J107="No",J108="No"),"No cumple","Cumple")))</f>
        <v>Valide todas las variables</v>
      </c>
      <c r="I101" s="148"/>
      <c r="J101" s="149"/>
    </row>
    <row r="102" spans="1:10" ht="39.950000000000003" customHeight="1" x14ac:dyDescent="0.25">
      <c r="A102" s="134" t="s">
        <v>134</v>
      </c>
      <c r="B102" s="135"/>
      <c r="C102" s="135"/>
      <c r="D102" s="135"/>
      <c r="E102" s="135"/>
      <c r="F102" s="135"/>
      <c r="G102" s="135"/>
      <c r="H102" s="135"/>
      <c r="I102" s="136"/>
      <c r="J102" s="43" t="s">
        <v>172</v>
      </c>
    </row>
    <row r="103" spans="1:10" ht="30" customHeight="1" x14ac:dyDescent="0.25">
      <c r="A103" s="137" t="s">
        <v>135</v>
      </c>
      <c r="B103" s="138"/>
      <c r="C103" s="138"/>
      <c r="D103" s="138"/>
      <c r="E103" s="138"/>
      <c r="F103" s="138"/>
      <c r="G103" s="138"/>
      <c r="H103" s="138"/>
      <c r="I103" s="139"/>
      <c r="J103" s="51"/>
    </row>
    <row r="104" spans="1:10" ht="30" customHeight="1" x14ac:dyDescent="0.25">
      <c r="A104" s="137" t="s">
        <v>136</v>
      </c>
      <c r="B104" s="138"/>
      <c r="C104" s="138"/>
      <c r="D104" s="138"/>
      <c r="E104" s="138"/>
      <c r="F104" s="138"/>
      <c r="G104" s="138"/>
      <c r="H104" s="138"/>
      <c r="I104" s="139"/>
      <c r="J104" s="51"/>
    </row>
    <row r="105" spans="1:10" ht="45" customHeight="1" x14ac:dyDescent="0.25">
      <c r="A105" s="137" t="s">
        <v>137</v>
      </c>
      <c r="B105" s="138"/>
      <c r="C105" s="138"/>
      <c r="D105" s="138"/>
      <c r="E105" s="138"/>
      <c r="F105" s="138"/>
      <c r="G105" s="138"/>
      <c r="H105" s="138"/>
      <c r="I105" s="139"/>
      <c r="J105" s="51"/>
    </row>
    <row r="106" spans="1:10" ht="30" customHeight="1" x14ac:dyDescent="0.25">
      <c r="A106" s="137" t="s">
        <v>138</v>
      </c>
      <c r="B106" s="138"/>
      <c r="C106" s="138"/>
      <c r="D106" s="138"/>
      <c r="E106" s="138"/>
      <c r="F106" s="138"/>
      <c r="G106" s="138"/>
      <c r="H106" s="138"/>
      <c r="I106" s="139"/>
      <c r="J106" s="51"/>
    </row>
    <row r="107" spans="1:10" ht="30" customHeight="1" x14ac:dyDescent="0.25">
      <c r="A107" s="137" t="s">
        <v>139</v>
      </c>
      <c r="B107" s="138"/>
      <c r="C107" s="138"/>
      <c r="D107" s="138"/>
      <c r="E107" s="138"/>
      <c r="F107" s="138"/>
      <c r="G107" s="138"/>
      <c r="H107" s="138"/>
      <c r="I107" s="139"/>
      <c r="J107" s="51"/>
    </row>
    <row r="108" spans="1:10" ht="30" customHeight="1" thickBot="1" x14ac:dyDescent="0.3">
      <c r="A108" s="140" t="s">
        <v>140</v>
      </c>
      <c r="B108" s="141"/>
      <c r="C108" s="141"/>
      <c r="D108" s="141"/>
      <c r="E108" s="141"/>
      <c r="F108" s="141"/>
      <c r="G108" s="141"/>
      <c r="H108" s="141"/>
      <c r="I108" s="142"/>
      <c r="J108" s="41"/>
    </row>
    <row r="109" spans="1:10" ht="50.1" customHeight="1" x14ac:dyDescent="0.25">
      <c r="A109" s="153" t="s">
        <v>141</v>
      </c>
      <c r="B109" s="154"/>
      <c r="C109" s="154"/>
      <c r="D109" s="154"/>
      <c r="E109" s="154"/>
      <c r="F109" s="154"/>
      <c r="G109" s="154"/>
      <c r="H109" s="154"/>
      <c r="I109" s="154"/>
      <c r="J109" s="155"/>
    </row>
    <row r="110" spans="1:10" ht="200.1" customHeight="1" thickBot="1" x14ac:dyDescent="0.3">
      <c r="A110" s="150"/>
      <c r="B110" s="151"/>
      <c r="C110" s="151"/>
      <c r="D110" s="151"/>
      <c r="E110" s="151"/>
      <c r="F110" s="151"/>
      <c r="G110" s="151"/>
      <c r="H110" s="151"/>
      <c r="I110" s="151"/>
      <c r="J110" s="152"/>
    </row>
    <row r="111" spans="1:10" ht="50.1" customHeight="1" x14ac:dyDescent="0.25">
      <c r="A111" s="153" t="s">
        <v>142</v>
      </c>
      <c r="B111" s="154"/>
      <c r="C111" s="154"/>
      <c r="D111" s="154"/>
      <c r="E111" s="154"/>
      <c r="F111" s="154"/>
      <c r="G111" s="154"/>
      <c r="H111" s="154"/>
      <c r="I111" s="154"/>
      <c r="J111" s="155"/>
    </row>
    <row r="112" spans="1:10" ht="200.1" customHeight="1" thickBot="1" x14ac:dyDescent="0.3">
      <c r="A112" s="150"/>
      <c r="B112" s="151"/>
      <c r="C112" s="151"/>
      <c r="D112" s="151"/>
      <c r="E112" s="151"/>
      <c r="F112" s="151"/>
      <c r="G112" s="151"/>
      <c r="H112" s="151"/>
      <c r="I112" s="151"/>
      <c r="J112" s="152"/>
    </row>
  </sheetData>
  <sheetProtection algorithmName="SHA-512" hashValue="P6GTIw/uP9VqvYo3mM8TQP9zRSZkBWYJELANJyzWZJsFZ7g9YTrRMso203YHd5730girZl23wVHnBAW69MB3NQ==" saltValue="/kKZJRv6q7JYQqzwRXR2/A==" spinCount="100000" sheet="1" objects="1" scenarios="1"/>
  <mergeCells count="139"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  <mergeCell ref="A9:J9"/>
    <mergeCell ref="A10:G10"/>
    <mergeCell ref="H10:J10"/>
    <mergeCell ref="A11:I11"/>
    <mergeCell ref="A12:I12"/>
    <mergeCell ref="A13:I13"/>
    <mergeCell ref="A7:B7"/>
    <mergeCell ref="C7:E7"/>
    <mergeCell ref="F7:G7"/>
    <mergeCell ref="H7:J7"/>
    <mergeCell ref="A8:B8"/>
    <mergeCell ref="C8:E8"/>
    <mergeCell ref="F8:J8"/>
    <mergeCell ref="A20:I20"/>
    <mergeCell ref="A21:G21"/>
    <mergeCell ref="H21:J21"/>
    <mergeCell ref="A22:I22"/>
    <mergeCell ref="J22:J25"/>
    <mergeCell ref="A23:G25"/>
    <mergeCell ref="H23:I23"/>
    <mergeCell ref="H24:I24"/>
    <mergeCell ref="A14:I14"/>
    <mergeCell ref="A15:I15"/>
    <mergeCell ref="A16:I16"/>
    <mergeCell ref="A17:I17"/>
    <mergeCell ref="A18:I18"/>
    <mergeCell ref="A19:I19"/>
    <mergeCell ref="A32:G32"/>
    <mergeCell ref="A33:G33"/>
    <mergeCell ref="A34:G34"/>
    <mergeCell ref="A35:G35"/>
    <mergeCell ref="A36:G38"/>
    <mergeCell ref="H36:I36"/>
    <mergeCell ref="A26:G26"/>
    <mergeCell ref="A27:G27"/>
    <mergeCell ref="A28:G28"/>
    <mergeCell ref="A29:G29"/>
    <mergeCell ref="A30:G30"/>
    <mergeCell ref="A31:G31"/>
    <mergeCell ref="A43:G43"/>
    <mergeCell ref="H43:J43"/>
    <mergeCell ref="A44:I44"/>
    <mergeCell ref="A45:I45"/>
    <mergeCell ref="A46:I46"/>
    <mergeCell ref="A47:I47"/>
    <mergeCell ref="J36:J38"/>
    <mergeCell ref="H37:I37"/>
    <mergeCell ref="A39:G39"/>
    <mergeCell ref="A40:G40"/>
    <mergeCell ref="A41:G41"/>
    <mergeCell ref="A42:G42"/>
    <mergeCell ref="A54:G54"/>
    <mergeCell ref="H54:J54"/>
    <mergeCell ref="A55:I55"/>
    <mergeCell ref="A56:I56"/>
    <mergeCell ref="A57:I57"/>
    <mergeCell ref="A58:I58"/>
    <mergeCell ref="A48:I48"/>
    <mergeCell ref="A49:I49"/>
    <mergeCell ref="A50:I50"/>
    <mergeCell ref="A51:I51"/>
    <mergeCell ref="A52:I52"/>
    <mergeCell ref="A53:I53"/>
    <mergeCell ref="A65:I65"/>
    <mergeCell ref="A66:I66"/>
    <mergeCell ref="A67:G67"/>
    <mergeCell ref="H67:I71"/>
    <mergeCell ref="A68:G68"/>
    <mergeCell ref="A69:G69"/>
    <mergeCell ref="A70:G70"/>
    <mergeCell ref="A71:G71"/>
    <mergeCell ref="A59:I59"/>
    <mergeCell ref="A60:I60"/>
    <mergeCell ref="A61:I61"/>
    <mergeCell ref="A62:I62"/>
    <mergeCell ref="A63:I63"/>
    <mergeCell ref="A64:I64"/>
    <mergeCell ref="A77:G77"/>
    <mergeCell ref="H77:J77"/>
    <mergeCell ref="A78:I78"/>
    <mergeCell ref="A79:I79"/>
    <mergeCell ref="A80:I80"/>
    <mergeCell ref="A81:I81"/>
    <mergeCell ref="A72:I72"/>
    <mergeCell ref="A73:G73"/>
    <mergeCell ref="H73:J73"/>
    <mergeCell ref="A74:I74"/>
    <mergeCell ref="A75:I75"/>
    <mergeCell ref="A76:I76"/>
    <mergeCell ref="A87:I87"/>
    <mergeCell ref="A88:I88"/>
    <mergeCell ref="A89:I89"/>
    <mergeCell ref="A90:I90"/>
    <mergeCell ref="A91:I91"/>
    <mergeCell ref="A92:G92"/>
    <mergeCell ref="H92:J92"/>
    <mergeCell ref="A82:I82"/>
    <mergeCell ref="A83:G83"/>
    <mergeCell ref="H83:J83"/>
    <mergeCell ref="A84:I84"/>
    <mergeCell ref="A85:I85"/>
    <mergeCell ref="A86:I86"/>
    <mergeCell ref="A99:I99"/>
    <mergeCell ref="A100:I100"/>
    <mergeCell ref="A101:G101"/>
    <mergeCell ref="H101:J101"/>
    <mergeCell ref="A102:I102"/>
    <mergeCell ref="A103:I103"/>
    <mergeCell ref="A93:I93"/>
    <mergeCell ref="A94:I94"/>
    <mergeCell ref="A95:I95"/>
    <mergeCell ref="A96:I96"/>
    <mergeCell ref="A97:I97"/>
    <mergeCell ref="A98:I98"/>
    <mergeCell ref="A110:J110"/>
    <mergeCell ref="A111:J111"/>
    <mergeCell ref="A112:J112"/>
    <mergeCell ref="A104:I104"/>
    <mergeCell ref="A105:I105"/>
    <mergeCell ref="A106:I106"/>
    <mergeCell ref="A107:I107"/>
    <mergeCell ref="A108:I108"/>
    <mergeCell ref="A109:J109"/>
  </mergeCells>
  <conditionalFormatting sqref="C2:C3 J39:J42 J79:J82">
    <cfRule type="containsBlanks" dxfId="106" priority="32">
      <formula>LEN(TRIM(C2))=0</formula>
    </cfRule>
  </conditionalFormatting>
  <conditionalFormatting sqref="C6:C8">
    <cfRule type="containsBlanks" dxfId="105" priority="1">
      <formula>LEN(TRIM(C6))=0</formula>
    </cfRule>
  </conditionalFormatting>
  <conditionalFormatting sqref="E4:E5">
    <cfRule type="containsBlanks" dxfId="104" priority="27">
      <formula>LEN(TRIM(E4))=0</formula>
    </cfRule>
  </conditionalFormatting>
  <conditionalFormatting sqref="G2">
    <cfRule type="containsBlanks" dxfId="103" priority="29">
      <formula>LEN(TRIM(G2))=0</formula>
    </cfRule>
  </conditionalFormatting>
  <conditionalFormatting sqref="H3">
    <cfRule type="containsBlanks" dxfId="102" priority="30">
      <formula>LEN(TRIM(H3))=0</formula>
    </cfRule>
  </conditionalFormatting>
  <conditionalFormatting sqref="H6:H7">
    <cfRule type="containsBlanks" dxfId="101" priority="28">
      <formula>LEN(TRIM(H6))=0</formula>
    </cfRule>
  </conditionalFormatting>
  <conditionalFormatting sqref="H10">
    <cfRule type="containsText" dxfId="100" priority="33" operator="containsText" text="No cumple">
      <formula>NOT(ISERROR(SEARCH("No cumple",H10)))</formula>
    </cfRule>
    <cfRule type="containsText" dxfId="99" priority="34" operator="containsText" text="Cumple">
      <formula>NOT(ISERROR(SEARCH("Cumple",H10)))</formula>
    </cfRule>
  </conditionalFormatting>
  <conditionalFormatting sqref="H21">
    <cfRule type="containsText" dxfId="98" priority="17" operator="containsText" text="Cumple">
      <formula>NOT(ISERROR(SEARCH("Cumple",H21)))</formula>
    </cfRule>
    <cfRule type="containsText" dxfId="97" priority="16" operator="containsText" text="No cumple">
      <formula>NOT(ISERROR(SEARCH("No cumple",H21)))</formula>
    </cfRule>
  </conditionalFormatting>
  <conditionalFormatting sqref="H43">
    <cfRule type="containsText" dxfId="96" priority="15" operator="containsText" text="Cumple">
      <formula>NOT(ISERROR(SEARCH("Cumple",H43)))</formula>
    </cfRule>
    <cfRule type="containsText" dxfId="95" priority="14" operator="containsText" text="No cumple">
      <formula>NOT(ISERROR(SEARCH("No cumple",H43)))</formula>
    </cfRule>
  </conditionalFormatting>
  <conditionalFormatting sqref="H54">
    <cfRule type="containsText" dxfId="94" priority="12" operator="containsText" text="No cumple">
      <formula>NOT(ISERROR(SEARCH("No cumple",H54)))</formula>
    </cfRule>
    <cfRule type="containsText" dxfId="93" priority="13" operator="containsText" text="Cumple">
      <formula>NOT(ISERROR(SEARCH("Cumple",H54)))</formula>
    </cfRule>
  </conditionalFormatting>
  <conditionalFormatting sqref="H73">
    <cfRule type="containsText" dxfId="92" priority="10" operator="containsText" text="No cumple">
      <formula>NOT(ISERROR(SEARCH("No cumple",H73)))</formula>
    </cfRule>
    <cfRule type="containsText" dxfId="91" priority="11" operator="containsText" text="Cumple">
      <formula>NOT(ISERROR(SEARCH("Cumple",H73)))</formula>
    </cfRule>
  </conditionalFormatting>
  <conditionalFormatting sqref="H77">
    <cfRule type="containsText" dxfId="90" priority="8" operator="containsText" text="No cumple">
      <formula>NOT(ISERROR(SEARCH("No cumple",H77)))</formula>
    </cfRule>
    <cfRule type="containsText" dxfId="89" priority="9" operator="containsText" text="Cumple">
      <formula>NOT(ISERROR(SEARCH("Cumple",H77)))</formula>
    </cfRule>
  </conditionalFormatting>
  <conditionalFormatting sqref="H83">
    <cfRule type="containsText" dxfId="88" priority="6" operator="containsText" text="No cumple">
      <formula>NOT(ISERROR(SEARCH("No cumple",H83)))</formula>
    </cfRule>
    <cfRule type="containsText" dxfId="87" priority="7" operator="containsText" text="Cumple">
      <formula>NOT(ISERROR(SEARCH("Cumple",H83)))</formula>
    </cfRule>
  </conditionalFormatting>
  <conditionalFormatting sqref="H92">
    <cfRule type="containsText" dxfId="86" priority="4" operator="containsText" text="No cumple">
      <formula>NOT(ISERROR(SEARCH("No cumple",H92)))</formula>
    </cfRule>
    <cfRule type="containsText" dxfId="85" priority="5" operator="containsText" text="Cumple">
      <formula>NOT(ISERROR(SEARCH("Cumple",H92)))</formula>
    </cfRule>
  </conditionalFormatting>
  <conditionalFormatting sqref="H101">
    <cfRule type="containsText" dxfId="84" priority="2" operator="containsText" text="No cumple">
      <formula>NOT(ISERROR(SEARCH("No cumple",H101)))</formula>
    </cfRule>
    <cfRule type="containsText" dxfId="83" priority="3" operator="containsText" text="Cumple">
      <formula>NOT(ISERROR(SEARCH("Cumple",H101)))</formula>
    </cfRule>
  </conditionalFormatting>
  <conditionalFormatting sqref="J2">
    <cfRule type="containsBlanks" dxfId="82" priority="31">
      <formula>LEN(TRIM(J2))=0</formula>
    </cfRule>
  </conditionalFormatting>
  <conditionalFormatting sqref="J12:J20">
    <cfRule type="containsBlanks" dxfId="81" priority="26">
      <formula>LEN(TRIM(J12))=0</formula>
    </cfRule>
  </conditionalFormatting>
  <conditionalFormatting sqref="J26:J35">
    <cfRule type="containsBlanks" dxfId="80" priority="21">
      <formula>LEN(TRIM(J26))=0</formula>
    </cfRule>
  </conditionalFormatting>
  <conditionalFormatting sqref="J45:J53">
    <cfRule type="containsBlanks" dxfId="79" priority="25">
      <formula>LEN(TRIM(J45))=0</formula>
    </cfRule>
  </conditionalFormatting>
  <conditionalFormatting sqref="J56:J65">
    <cfRule type="containsBlanks" dxfId="78" priority="24">
      <formula>LEN(TRIM(J56))=0</formula>
    </cfRule>
  </conditionalFormatting>
  <conditionalFormatting sqref="J67:J72">
    <cfRule type="containsBlanks" dxfId="77" priority="23">
      <formula>LEN(TRIM(J67))=0</formula>
    </cfRule>
  </conditionalFormatting>
  <conditionalFormatting sqref="J75:J76">
    <cfRule type="containsBlanks" dxfId="76" priority="22">
      <formula>LEN(TRIM(J75))=0</formula>
    </cfRule>
  </conditionalFormatting>
  <conditionalFormatting sqref="J85:J91">
    <cfRule type="containsBlanks" dxfId="75" priority="20">
      <formula>LEN(TRIM(J85))=0</formula>
    </cfRule>
  </conditionalFormatting>
  <conditionalFormatting sqref="J94:J100">
    <cfRule type="containsBlanks" dxfId="74" priority="19">
      <formula>LEN(TRIM(J94))=0</formula>
    </cfRule>
  </conditionalFormatting>
  <conditionalFormatting sqref="J103:J108">
    <cfRule type="containsBlanks" dxfId="73" priority="18">
      <formula>LEN(TRIM(J103))=0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CASA UNIVERSITARIA SRD&amp;R&amp;"Arial,Normal"&amp;10F1.A42.G27.P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DFA9EC-3DBB-4C34-953C-8D91F2AF8666}">
          <x14:formula1>
            <xm:f>Tablas!$E$2:$E$4</xm:f>
          </x14:formula1>
          <xm:sqref>J56:J65 J67:J72 J75:J76 J12:J20 J103:J108 J45:J53 J85:J91 J94:J100 J26:J35 J39:J42 J79:J82</xm:sqref>
        </x14:dataValidation>
        <x14:dataValidation type="list" allowBlank="1" showInputMessage="1" showErrorMessage="1" xr:uid="{C03BDA31-3D17-4B08-B2BC-723E58DBE9B1}">
          <x14:formula1>
            <xm:f>Tablas!$H$2:$H$6</xm:f>
          </x14:formula1>
          <xm:sqref>C3:E3</xm:sqref>
        </x14:dataValidation>
        <x14:dataValidation type="list" allowBlank="1" showInputMessage="1" showErrorMessage="1" xr:uid="{00868EF9-4FDD-49D0-8693-9405ABBCCE73}">
          <x14:formula1>
            <xm:f>Tablas!$L$2:$L$9</xm:f>
          </x14:formula1>
          <xm:sqref>C7:E7</xm:sqref>
        </x14:dataValidation>
        <x14:dataValidation type="list" allowBlank="1" showInputMessage="1" showErrorMessage="1" xr:uid="{98831B22-8D13-4028-A9A6-DF5F31C29D59}">
          <x14:formula1>
            <xm:f>Tablas!$K$2:$K$3</xm:f>
          </x14:formula1>
          <xm:sqref>H6:J6</xm:sqref>
        </x14:dataValidation>
        <x14:dataValidation type="list" allowBlank="1" showInputMessage="1" showErrorMessage="1" xr:uid="{E72BB308-CCD0-4011-8E44-CCF7C4BCAC65}">
          <x14:formula1>
            <xm:f>Tablas!$J$2:$J$7</xm:f>
          </x14:formula1>
          <xm:sqref>C6:E6</xm:sqref>
        </x14:dataValidation>
        <x14:dataValidation type="list" allowBlank="1" showInputMessage="1" showErrorMessage="1" xr:uid="{698BFAE7-87F8-486D-9C11-27B9C6D44525}">
          <x14:formula1>
            <xm:f>Tablas!$I$2:$I$5</xm:f>
          </x14:formula1>
          <xm:sqref>E4:J4</xm:sqref>
        </x14:dataValidation>
        <x14:dataValidation type="list" allowBlank="1" showInputMessage="1" showErrorMessage="1" xr:uid="{10F395A2-AB48-4749-8273-4C9D6807638F}">
          <x14:formula1>
            <xm:f>Tablas!$G$2:$G$3</xm:f>
          </x14:formula1>
          <xm:sqref>J2</xm:sqref>
        </x14:dataValidation>
        <x14:dataValidation type="list" allowBlank="1" showInputMessage="1" showErrorMessage="1" xr:uid="{AD8657A4-C642-4AE3-8997-323D69F89A0E}">
          <x14:formula1>
            <xm:f>Tablas!$C$2</xm:f>
          </x14:formula1>
          <xm:sqref>H95:I100 H13:I20 H86:I91 H104:I108 H57:I65 H76:I76 H46:I53 H80:I82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557BB3-9628-4B3B-B561-0E1EC1DFB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CA9DFE-0FD5-4269-B6F9-9EB53F3EC0A5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41</vt:i4>
      </vt:variant>
    </vt:vector>
  </HeadingPairs>
  <TitlesOfParts>
    <vt:vector size="5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Entrev.1!_ftnref1</vt:lpstr>
      <vt:lpstr>Entrev.10!_ftnref1</vt:lpstr>
      <vt:lpstr>Entrev.2!_ftnref1</vt:lpstr>
      <vt:lpstr>Entrev.3!_ftnref1</vt:lpstr>
      <vt:lpstr>Entrev.4!_ftnref1</vt:lpstr>
      <vt:lpstr>Entrev.5!_ftnref1</vt:lpstr>
      <vt:lpstr>Entrev.6!_ftnref1</vt:lpstr>
      <vt:lpstr>Entrev.7!_ftnref1</vt:lpstr>
      <vt:lpstr>Entrev.8!_ftnref1</vt:lpstr>
      <vt:lpstr>Entrev.9!_ftnref1</vt:lpstr>
      <vt:lpstr>Entrev.1!_ftnref2</vt:lpstr>
      <vt:lpstr>Entrev.10!_ftnref2</vt:lpstr>
      <vt:lpstr>Entrev.2!_ftnref2</vt:lpstr>
      <vt:lpstr>Entrev.3!_ftnref2</vt:lpstr>
      <vt:lpstr>Entrev.4!_ftnref2</vt:lpstr>
      <vt:lpstr>Entrev.5!_ftnref2</vt:lpstr>
      <vt:lpstr>Entrev.6!_ftnref2</vt:lpstr>
      <vt:lpstr>Entrev.7!_ftnref2</vt:lpstr>
      <vt:lpstr>Entrev.8!_ftnref2</vt:lpstr>
      <vt:lpstr>Entrev.9!_ftnref2</vt:lpstr>
      <vt:lpstr>Entrev.1!_ftnref3</vt:lpstr>
      <vt:lpstr>Entrev.10!_ftnref3</vt:lpstr>
      <vt:lpstr>Entrev.2!_ftnref3</vt:lpstr>
      <vt:lpstr>Entrev.3!_ftnref3</vt:lpstr>
      <vt:lpstr>Entrev.4!_ftnref3</vt:lpstr>
      <vt:lpstr>Entrev.5!_ftnref3</vt:lpstr>
      <vt:lpstr>Entrev.6!_ftnref3</vt:lpstr>
      <vt:lpstr>Entrev.7!_ftnref3</vt:lpstr>
      <vt:lpstr>Entrev.8!_ftnref3</vt:lpstr>
      <vt:lpstr>Entrev.9!_ftnref3</vt:lpstr>
      <vt:lpstr>Entrev.1!_ftnref4</vt:lpstr>
      <vt:lpstr>Entrev.10!_ftnref4</vt:lpstr>
      <vt:lpstr>Entrev.2!_ftnref4</vt:lpstr>
      <vt:lpstr>Entrev.3!_ftnref4</vt:lpstr>
      <vt:lpstr>Entrev.4!_ftnref4</vt:lpstr>
      <vt:lpstr>Entrev.5!_ftnref4</vt:lpstr>
      <vt:lpstr>Entrev.6!_ftnref4</vt:lpstr>
      <vt:lpstr>Entrev.7!_ftnref4</vt:lpstr>
      <vt:lpstr>Entrev.8!_ftnref4</vt:lpstr>
      <vt:lpstr>Entrev.9!_ftnref4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2024-05-21T14:22:27Z</cp:lastPrinted>
  <dcterms:created xsi:type="dcterms:W3CDTF">2019-01-30T14:18:32Z</dcterms:created>
  <dcterms:modified xsi:type="dcterms:W3CDTF">2024-05-21T14:22:36Z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