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D9372DE5-C181-484C-93AE-8EAC8A5BD467}" xr6:coauthVersionLast="47" xr6:coauthVersionMax="47" xr10:uidLastSave="{7C67540E-0DAB-40C9-836A-D79C93308B62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12" r:id="rId3"/>
    <sheet name="Entrev.3" sheetId="20" r:id="rId4"/>
    <sheet name="Entrev.4" sheetId="19" r:id="rId5"/>
    <sheet name="Entrev.5" sheetId="18" r:id="rId6"/>
    <sheet name="Entrev.6" sheetId="17" r:id="rId7"/>
    <sheet name="Entrev.7" sheetId="16" r:id="rId8"/>
    <sheet name="Entrev.8" sheetId="15" r:id="rId9"/>
    <sheet name="Entrev.9" sheetId="14" r:id="rId10"/>
    <sheet name="Entrev.10" sheetId="13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Entrev.1!$A$12</definedName>
    <definedName name="_ftnref1" localSheetId="10">Entrev.10!$A$12</definedName>
    <definedName name="_ftnref1" localSheetId="2">Entrev.2!$A$12</definedName>
    <definedName name="_ftnref1" localSheetId="3">Entrev.3!$A$12</definedName>
    <definedName name="_ftnref1" localSheetId="4">Entrev.4!$A$12</definedName>
    <definedName name="_ftnref1" localSheetId="5">Entrev.5!$A$12</definedName>
    <definedName name="_ftnref1" localSheetId="6">Entrev.6!$A$12</definedName>
    <definedName name="_ftnref1" localSheetId="7">Entrev.7!$A$12</definedName>
    <definedName name="_ftnref1" localSheetId="8">Entrev.8!$A$12</definedName>
    <definedName name="_ftnref1" localSheetId="9">Entrev.9!$A$12</definedName>
    <definedName name="_ftnref2" localSheetId="1">Entrev.1!$A$15</definedName>
    <definedName name="_ftnref2" localSheetId="10">Entrev.10!$A$15</definedName>
    <definedName name="_ftnref2" localSheetId="2">Entrev.2!$A$15</definedName>
    <definedName name="_ftnref2" localSheetId="3">Entrev.3!$A$15</definedName>
    <definedName name="_ftnref2" localSheetId="4">Entrev.4!$A$15</definedName>
    <definedName name="_ftnref2" localSheetId="5">Entrev.5!$A$15</definedName>
    <definedName name="_ftnref2" localSheetId="6">Entrev.6!$A$15</definedName>
    <definedName name="_ftnref2" localSheetId="7">Entrev.7!$A$15</definedName>
    <definedName name="_ftnref2" localSheetId="8">Entrev.8!$A$15</definedName>
    <definedName name="_ftnref2" localSheetId="9">Entrev.9!$A$15</definedName>
    <definedName name="_ftnref3" localSheetId="1">Entrev.1!$A$16</definedName>
    <definedName name="_ftnref3" localSheetId="10">Entrev.10!$A$16</definedName>
    <definedName name="_ftnref3" localSheetId="2">Entrev.2!$A$16</definedName>
    <definedName name="_ftnref3" localSheetId="3">Entrev.3!$A$16</definedName>
    <definedName name="_ftnref3" localSheetId="4">Entrev.4!$A$16</definedName>
    <definedName name="_ftnref3" localSheetId="5">Entrev.5!$A$16</definedName>
    <definedName name="_ftnref3" localSheetId="6">Entrev.6!$A$16</definedName>
    <definedName name="_ftnref3" localSheetId="7">Entrev.7!$A$16</definedName>
    <definedName name="_ftnref3" localSheetId="8">Entrev.8!$A$16</definedName>
    <definedName name="_ftnref3" localSheetId="9">Entrev.9!$A$16</definedName>
    <definedName name="_ftnref4" localSheetId="1">Entrev.1!$A$17</definedName>
    <definedName name="_ftnref4" localSheetId="10">Entrev.10!$A$17</definedName>
    <definedName name="_ftnref4" localSheetId="2">Entrev.2!$A$17</definedName>
    <definedName name="_ftnref4" localSheetId="3">Entrev.3!$A$17</definedName>
    <definedName name="_ftnref4" localSheetId="4">Entrev.4!$A$17</definedName>
    <definedName name="_ftnref4" localSheetId="5">Entrev.5!$A$17</definedName>
    <definedName name="_ftnref4" localSheetId="6">Entrev.6!$A$17</definedName>
    <definedName name="_ftnref4" localSheetId="7">Entrev.7!$A$17</definedName>
    <definedName name="_ftnref4" localSheetId="8">Entrev.8!$A$17</definedName>
    <definedName name="_ftnref4" localSheetId="9">Entrev.9!$A$17</definedName>
    <definedName name="_xlnm.Print_Area" localSheetId="0">ACTA!$A$1:$K$60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K22" i="1"/>
  <c r="K25" i="1"/>
  <c r="K28" i="1"/>
  <c r="K31" i="1"/>
  <c r="K34" i="1"/>
  <c r="K37" i="1"/>
  <c r="K40" i="1"/>
  <c r="K43" i="1"/>
  <c r="K46" i="1"/>
  <c r="IM10" i="5"/>
  <c r="IL10" i="5"/>
  <c r="IK10" i="5"/>
  <c r="IJ10" i="5"/>
  <c r="II10" i="5"/>
  <c r="IH10" i="5"/>
  <c r="IG10" i="5"/>
  <c r="IF10" i="5"/>
  <c r="IE10" i="5"/>
  <c r="ID10" i="5"/>
  <c r="IC10" i="5"/>
  <c r="IB10" i="5"/>
  <c r="HQ10" i="5"/>
  <c r="HP10" i="5"/>
  <c r="HO10" i="5"/>
  <c r="HN10" i="5"/>
  <c r="HM10" i="5"/>
  <c r="HL10" i="5"/>
  <c r="HK10" i="5"/>
  <c r="HJ10" i="5"/>
  <c r="HI10" i="5"/>
  <c r="HH10" i="5"/>
  <c r="HG10" i="5"/>
  <c r="HF10" i="5"/>
  <c r="GU10" i="5"/>
  <c r="GT10" i="5"/>
  <c r="GS10" i="5"/>
  <c r="GR10" i="5"/>
  <c r="GQ10" i="5"/>
  <c r="GP10" i="5"/>
  <c r="GO10" i="5"/>
  <c r="GN10" i="5"/>
  <c r="GM10" i="5"/>
  <c r="GL10" i="5"/>
  <c r="GK10" i="5"/>
  <c r="GJ10" i="5"/>
  <c r="FY10" i="5"/>
  <c r="FX10" i="5"/>
  <c r="FW10" i="5"/>
  <c r="FV10" i="5"/>
  <c r="FU10" i="5"/>
  <c r="FT10" i="5"/>
  <c r="FS10" i="5"/>
  <c r="FR10" i="5"/>
  <c r="FQ10" i="5"/>
  <c r="FP10" i="5"/>
  <c r="FO10" i="5"/>
  <c r="FN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K10" i="5"/>
  <c r="DJ10" i="5"/>
  <c r="DI10" i="5"/>
  <c r="DH10" i="5"/>
  <c r="DG10" i="5"/>
  <c r="DF10" i="5"/>
  <c r="DE10" i="5"/>
  <c r="DD10" i="5"/>
  <c r="DC10" i="5"/>
  <c r="DB10" i="5"/>
  <c r="DA10" i="5"/>
  <c r="CZ10" i="5"/>
  <c r="CO10" i="5"/>
  <c r="CN10" i="5"/>
  <c r="CM10" i="5"/>
  <c r="CL10" i="5"/>
  <c r="CK10" i="5"/>
  <c r="CJ10" i="5"/>
  <c r="CI10" i="5"/>
  <c r="CH10" i="5"/>
  <c r="CG10" i="5"/>
  <c r="CF10" i="5"/>
  <c r="CE10" i="5"/>
  <c r="CD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JR10" i="5"/>
  <c r="JS10" i="5"/>
  <c r="JT10" i="5"/>
  <c r="JU10" i="5"/>
  <c r="JV10" i="5"/>
  <c r="JW10" i="5"/>
  <c r="JX10" i="5"/>
  <c r="JY10" i="5"/>
  <c r="JZ10" i="5"/>
  <c r="KA10" i="5"/>
  <c r="KB10" i="5"/>
  <c r="KC10" i="5"/>
  <c r="KD10" i="5"/>
  <c r="KE10" i="5"/>
  <c r="KF10" i="5"/>
  <c r="KG10" i="5"/>
  <c r="JQ10" i="5"/>
  <c r="JP10" i="5"/>
  <c r="JO10" i="5"/>
  <c r="JN10" i="5"/>
  <c r="JM10" i="5"/>
  <c r="JL10" i="5"/>
  <c r="JK10" i="5"/>
  <c r="JJ10" i="5"/>
  <c r="JI10" i="5"/>
  <c r="JH10" i="5"/>
  <c r="JG10" i="5"/>
  <c r="JF10" i="5"/>
  <c r="JE10" i="5"/>
  <c r="JD10" i="5"/>
  <c r="JC10" i="5"/>
  <c r="JB10" i="5"/>
  <c r="JA10" i="5"/>
  <c r="IZ10" i="5"/>
  <c r="IY10" i="5"/>
  <c r="IX10" i="5"/>
  <c r="IW10" i="5"/>
  <c r="IV10" i="5"/>
  <c r="IU10" i="5"/>
  <c r="IT10" i="5"/>
  <c r="IS10" i="5"/>
  <c r="IR10" i="5"/>
  <c r="IQ10" i="5"/>
  <c r="IP10" i="5"/>
  <c r="IO10" i="5"/>
  <c r="IN10" i="5"/>
  <c r="IA10" i="5"/>
  <c r="HZ10" i="5"/>
  <c r="HY10" i="5"/>
  <c r="HX10" i="5"/>
  <c r="HW10" i="5"/>
  <c r="HV10" i="5"/>
  <c r="HU10" i="5"/>
  <c r="HT10" i="5"/>
  <c r="HS10" i="5"/>
  <c r="HR10" i="5"/>
  <c r="HE10" i="5"/>
  <c r="HD10" i="5"/>
  <c r="HC10" i="5"/>
  <c r="HB10" i="5"/>
  <c r="HA10" i="5"/>
  <c r="GZ10" i="5"/>
  <c r="GY10" i="5"/>
  <c r="GX10" i="5"/>
  <c r="GW10" i="5"/>
  <c r="GV10" i="5"/>
  <c r="GI10" i="5"/>
  <c r="GH10" i="5"/>
  <c r="GG10" i="5"/>
  <c r="GF10" i="5"/>
  <c r="GE10" i="5"/>
  <c r="GD10" i="5"/>
  <c r="GC10" i="5"/>
  <c r="GB10" i="5"/>
  <c r="GA10" i="5"/>
  <c r="FZ10" i="5"/>
  <c r="FM10" i="5"/>
  <c r="FL10" i="5"/>
  <c r="FK10" i="5"/>
  <c r="FJ10" i="5"/>
  <c r="FI10" i="5"/>
  <c r="FH10" i="5"/>
  <c r="FG10" i="5"/>
  <c r="FF10" i="5"/>
  <c r="FE10" i="5"/>
  <c r="FD10" i="5"/>
  <c r="EQ10" i="5"/>
  <c r="EP10" i="5"/>
  <c r="EO10" i="5"/>
  <c r="EN10" i="5"/>
  <c r="EM10" i="5"/>
  <c r="EL10" i="5"/>
  <c r="EK10" i="5"/>
  <c r="EJ10" i="5"/>
  <c r="EI10" i="5"/>
  <c r="EH10" i="5"/>
  <c r="DU10" i="5"/>
  <c r="DT10" i="5"/>
  <c r="DS10" i="5"/>
  <c r="DR10" i="5"/>
  <c r="DQ10" i="5"/>
  <c r="DP10" i="5"/>
  <c r="DO10" i="5"/>
  <c r="DN10" i="5"/>
  <c r="DM10" i="5"/>
  <c r="DL10" i="5"/>
  <c r="CY10" i="5"/>
  <c r="CX10" i="5"/>
  <c r="CW10" i="5"/>
  <c r="CV10" i="5"/>
  <c r="CU10" i="5"/>
  <c r="CT10" i="5"/>
  <c r="CS10" i="5"/>
  <c r="CR10" i="5"/>
  <c r="CQ10" i="5"/>
  <c r="CP10" i="5"/>
  <c r="J48" i="1"/>
  <c r="I48" i="1"/>
  <c r="H48" i="1"/>
  <c r="G48" i="1"/>
  <c r="F48" i="1"/>
  <c r="E48" i="1"/>
  <c r="D48" i="1"/>
  <c r="C48" i="1"/>
  <c r="J45" i="1"/>
  <c r="I45" i="1"/>
  <c r="H45" i="1"/>
  <c r="G45" i="1"/>
  <c r="F45" i="1"/>
  <c r="E45" i="1"/>
  <c r="D45" i="1"/>
  <c r="C45" i="1"/>
  <c r="J42" i="1"/>
  <c r="I42" i="1"/>
  <c r="H42" i="1"/>
  <c r="G42" i="1"/>
  <c r="F42" i="1"/>
  <c r="E42" i="1"/>
  <c r="D42" i="1"/>
  <c r="C42" i="1"/>
  <c r="J39" i="1"/>
  <c r="I39" i="1"/>
  <c r="H39" i="1"/>
  <c r="G39" i="1"/>
  <c r="F39" i="1"/>
  <c r="E39" i="1"/>
  <c r="D39" i="1"/>
  <c r="C39" i="1"/>
  <c r="J36" i="1"/>
  <c r="I36" i="1"/>
  <c r="H36" i="1"/>
  <c r="G36" i="1"/>
  <c r="F36" i="1"/>
  <c r="E36" i="1"/>
  <c r="D36" i="1"/>
  <c r="C36" i="1"/>
  <c r="J33" i="1"/>
  <c r="I33" i="1"/>
  <c r="H33" i="1"/>
  <c r="G33" i="1"/>
  <c r="F33" i="1"/>
  <c r="E33" i="1"/>
  <c r="D33" i="1"/>
  <c r="C33" i="1"/>
  <c r="J30" i="1"/>
  <c r="I30" i="1"/>
  <c r="H30" i="1"/>
  <c r="G30" i="1"/>
  <c r="F30" i="1"/>
  <c r="E30" i="1"/>
  <c r="D30" i="1"/>
  <c r="C30" i="1"/>
  <c r="J27" i="1"/>
  <c r="I27" i="1"/>
  <c r="H27" i="1"/>
  <c r="G27" i="1"/>
  <c r="E27" i="1"/>
  <c r="D27" i="1"/>
  <c r="C27" i="1"/>
  <c r="J24" i="1"/>
  <c r="I24" i="1"/>
  <c r="H24" i="1"/>
  <c r="G24" i="1"/>
  <c r="F24" i="1"/>
  <c r="E24" i="1"/>
  <c r="D24" i="1"/>
  <c r="C24" i="1"/>
  <c r="J21" i="1"/>
  <c r="I21" i="1"/>
  <c r="H21" i="1"/>
  <c r="G21" i="1"/>
  <c r="F21" i="1"/>
  <c r="E21" i="1"/>
  <c r="D21" i="1"/>
  <c r="C21" i="1"/>
  <c r="H113" i="20"/>
  <c r="H104" i="20"/>
  <c r="H95" i="20"/>
  <c r="H86" i="20"/>
  <c r="H75" i="20"/>
  <c r="H71" i="20"/>
  <c r="H51" i="20"/>
  <c r="H42" i="20"/>
  <c r="H21" i="20"/>
  <c r="H10" i="20"/>
  <c r="H113" i="19"/>
  <c r="H104" i="19"/>
  <c r="H95" i="19"/>
  <c r="H86" i="19"/>
  <c r="H75" i="19"/>
  <c r="H71" i="19"/>
  <c r="H51" i="19"/>
  <c r="H42" i="19"/>
  <c r="H21" i="19"/>
  <c r="H10" i="19"/>
  <c r="H113" i="18"/>
  <c r="H104" i="18"/>
  <c r="H95" i="18"/>
  <c r="H86" i="18"/>
  <c r="H75" i="18"/>
  <c r="H71" i="18"/>
  <c r="H51" i="18"/>
  <c r="H42" i="18"/>
  <c r="H21" i="18"/>
  <c r="H10" i="18"/>
  <c r="H113" i="17"/>
  <c r="H104" i="17"/>
  <c r="H95" i="17"/>
  <c r="H86" i="17"/>
  <c r="H75" i="17"/>
  <c r="H71" i="17"/>
  <c r="H51" i="17"/>
  <c r="H42" i="17"/>
  <c r="F27" i="1" s="1"/>
  <c r="H21" i="17"/>
  <c r="H10" i="17"/>
  <c r="H113" i="16"/>
  <c r="H104" i="16"/>
  <c r="H95" i="16"/>
  <c r="H86" i="16"/>
  <c r="H75" i="16"/>
  <c r="H71" i="16"/>
  <c r="H51" i="16"/>
  <c r="H42" i="16"/>
  <c r="H21" i="16"/>
  <c r="H10" i="16"/>
  <c r="H113" i="15"/>
  <c r="H104" i="15"/>
  <c r="H95" i="15"/>
  <c r="H86" i="15"/>
  <c r="H75" i="15"/>
  <c r="H71" i="15"/>
  <c r="H51" i="15"/>
  <c r="H42" i="15"/>
  <c r="H21" i="15"/>
  <c r="H10" i="15"/>
  <c r="H113" i="14"/>
  <c r="H104" i="14"/>
  <c r="H95" i="14"/>
  <c r="H86" i="14"/>
  <c r="H75" i="14"/>
  <c r="H71" i="14"/>
  <c r="H51" i="14"/>
  <c r="H42" i="14"/>
  <c r="H21" i="14"/>
  <c r="H10" i="14"/>
  <c r="H113" i="13"/>
  <c r="H104" i="13"/>
  <c r="H95" i="13"/>
  <c r="H86" i="13"/>
  <c r="H75" i="13"/>
  <c r="H71" i="13"/>
  <c r="H51" i="13"/>
  <c r="H42" i="13"/>
  <c r="H21" i="13"/>
  <c r="H10" i="13"/>
  <c r="H113" i="12"/>
  <c r="B48" i="1" s="1"/>
  <c r="CC10" i="5" s="1"/>
  <c r="H104" i="12"/>
  <c r="B45" i="1" s="1"/>
  <c r="CB10" i="5" s="1"/>
  <c r="H95" i="12"/>
  <c r="B42" i="1" s="1"/>
  <c r="CA10" i="5" s="1"/>
  <c r="H86" i="12"/>
  <c r="B39" i="1" s="1"/>
  <c r="BZ10" i="5" s="1"/>
  <c r="H75" i="12"/>
  <c r="B36" i="1" s="1"/>
  <c r="BY10" i="5" s="1"/>
  <c r="H71" i="12"/>
  <c r="B33" i="1" s="1"/>
  <c r="BX10" i="5" s="1"/>
  <c r="H51" i="12"/>
  <c r="B30" i="1" s="1"/>
  <c r="BW10" i="5" s="1"/>
  <c r="H42" i="12"/>
  <c r="B27" i="1" s="1"/>
  <c r="BV10" i="5" s="1"/>
  <c r="H21" i="12"/>
  <c r="B24" i="1" s="1"/>
  <c r="BU10" i="5" s="1"/>
  <c r="H10" i="12"/>
  <c r="B21" i="1" s="1"/>
  <c r="BT10" i="5" s="1"/>
  <c r="H113" i="11" l="1"/>
  <c r="A48" i="1" s="1"/>
  <c r="H104" i="11"/>
  <c r="A45" i="1" s="1"/>
  <c r="H95" i="11"/>
  <c r="A42" i="1" s="1"/>
  <c r="H86" i="11"/>
  <c r="A39" i="1" s="1"/>
  <c r="H75" i="11"/>
  <c r="A36" i="1" s="1"/>
  <c r="H42" i="11"/>
  <c r="A27" i="1" s="1"/>
  <c r="H51" i="11"/>
  <c r="A30" i="1" s="1"/>
  <c r="H71" i="11"/>
  <c r="A33" i="1" s="1"/>
  <c r="H21" i="11"/>
  <c r="A24" i="1" s="1"/>
  <c r="H10" i="11"/>
  <c r="A21" i="1" s="1"/>
  <c r="K19" i="1" s="1"/>
  <c r="I1" i="1" s="1"/>
  <c r="AK10" i="5" l="1"/>
  <c r="BG10" i="5"/>
  <c r="AJ10" i="5"/>
  <c r="BF10" i="5"/>
  <c r="AI10" i="5"/>
  <c r="BE10" i="5"/>
  <c r="AH10" i="5"/>
  <c r="BD10" i="5"/>
  <c r="AG10" i="5"/>
  <c r="BC10" i="5"/>
  <c r="AF10" i="5"/>
  <c r="BB10" i="5"/>
  <c r="AE10" i="5"/>
  <c r="BA10" i="5"/>
  <c r="AD10" i="5"/>
  <c r="AZ10" i="5"/>
  <c r="AC10" i="5"/>
  <c r="AY10" i="5"/>
  <c r="AB10" i="5"/>
  <c r="AX10" i="5"/>
  <c r="KH10" i="5" l="1"/>
  <c r="C10" i="5"/>
  <c r="B10" i="5"/>
  <c r="AA10" i="5"/>
  <c r="Z10" i="5"/>
  <c r="V10" i="5" l="1"/>
  <c r="U10" i="5"/>
  <c r="S10" i="5"/>
  <c r="R10" i="5"/>
  <c r="P10" i="5"/>
  <c r="O10" i="5"/>
  <c r="A10" i="5" l="1"/>
  <c r="KI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<sst xmlns="http://schemas.openxmlformats.org/spreadsheetml/2006/main" count="2072" uniqueCount="256">
  <si>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</si>
  <si>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</si>
  <si>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</si>
  <si>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</si>
  <si>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</si>
  <si>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</si>
  <si>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</si>
  <si>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</si>
  <si>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</si>
  <si>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</si>
  <si>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</si>
  <si>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</si>
  <si>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</si>
  <si>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</si>
  <si>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</si>
  <si>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</si>
  <si>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</si>
  <si>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</si>
  <si>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</si>
  <si>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</si>
  <si>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</si>
  <si>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</si>
  <si>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</si>
  <si>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</si>
  <si>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</si>
  <si>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</si>
  <si>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</si>
  <si>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</si>
  <si>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</si>
  <si>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</si>
  <si>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</si>
  <si>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</si>
  <si>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</si>
  <si>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</si>
  <si>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</si>
  <si>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</si>
  <si>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</si>
  <si>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</si>
  <si>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</si>
  <si>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</si>
  <si>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</si>
  <si>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</si>
  <si>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</si>
  <si>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</si>
  <si>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</si>
  <si>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</si>
  <si>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</si>
  <si>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</si>
  <si>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</si>
  <si>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</si>
  <si>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</si>
  <si>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</si>
  <si>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</si>
  <si>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</si>
  <si>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</si>
  <si>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</si>
  <si>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</si>
  <si>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</si>
  <si>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</si>
  <si>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</si>
  <si>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</si>
  <si>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</si>
  <si>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</si>
  <si>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</si>
  <si>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</si>
  <si>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</si>
  <si>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</si>
  <si>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</si>
  <si>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</si>
  <si>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</si>
  <si>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</si>
  <si>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</si>
  <si>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</si>
  <si>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</si>
  <si>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</si>
  <si>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</si>
  <si>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>Pregunte al niño, niña o adolescente si cuenta con la dotación básica y luego pídale que lo lleve a su dormitorio para verificar el número de elementos y las condiciones de la dotación básica.</t>
  </si>
  <si>
    <t xml:space="preserve">Un colchón o colchoneta sin resortes, espumas o algodón por fuera, en adecuadas condiciones para uso y descanso. </t>
  </si>
  <si>
    <t xml:space="preserve">Un protector de colchón. Puede ser en material antifluido o caucho, debe estar en buenas condiciones, sin rotos ni descosido. </t>
  </si>
  <si>
    <t xml:space="preserve">Dos cubre lechos, sin rotos, ni descosidos, ni manchas. </t>
  </si>
  <si>
    <t xml:space="preserve">Una cómoda o armario sin óxido, sin grietas o rota. </t>
  </si>
  <si>
    <r>
      <t>Ventiladores</t>
    </r>
    <r>
      <rPr>
        <sz val="9"/>
        <color rgb="FF000000"/>
        <rFont val="Arial"/>
        <family val="2"/>
      </rPr>
      <t xml:space="preserve">: El número depende del clima y de las características de los espacios. </t>
    </r>
  </si>
  <si>
    <t xml:space="preserve">Una cama con juego de tablas completo, con colchón o colchoneta. </t>
  </si>
  <si>
    <t xml:space="preserve">Una almohada en buen estado sin rotos, no descosida y sin manchas. </t>
  </si>
  <si>
    <t xml:space="preserve">Dos juegos de cama (funda, sábana y sobre sábana) en buen estado, sin rotos, ni descosidos, ni manchas. </t>
  </si>
  <si>
    <t xml:space="preserve">II. DOTACIÓN PERSONAL - ELEMENTOS </t>
  </si>
  <si>
    <t>Calzoncillos</t>
  </si>
  <si>
    <t>Panties</t>
  </si>
  <si>
    <t>Brasieres o formadores</t>
  </si>
  <si>
    <t>Pantalón</t>
  </si>
  <si>
    <t>Falda, vestido, short</t>
  </si>
  <si>
    <t>Pijama</t>
  </si>
  <si>
    <t>Pantaloneta (Short bicicletero)</t>
  </si>
  <si>
    <t>Pantalón de sudadera</t>
  </si>
  <si>
    <t>Medias</t>
  </si>
  <si>
    <t>Saco - Chaqueta</t>
  </si>
  <si>
    <t>Zapatos de diario</t>
  </si>
  <si>
    <t>Chancletas</t>
  </si>
  <si>
    <t>EDADES</t>
  </si>
  <si>
    <t>6 - 11</t>
  </si>
  <si>
    <t>12 - 18</t>
  </si>
  <si>
    <t>SD</t>
  </si>
  <si>
    <t>CD</t>
  </si>
  <si>
    <t>Elementos de dotación personal</t>
  </si>
  <si>
    <t>Vestido de baño (Opcional)</t>
  </si>
  <si>
    <t>Cobertor</t>
  </si>
  <si>
    <t>Toalla</t>
  </si>
  <si>
    <t>-</t>
  </si>
  <si>
    <t xml:space="preserve">La dotación es solo para tu uso personal </t>
  </si>
  <si>
    <t>Es nueva</t>
  </si>
  <si>
    <t>Es de tu talla</t>
  </si>
  <si>
    <t>Está en buen estado (no tiene rotos, no está descosida, deteriorada, descolorida, o con remiendos)</t>
  </si>
  <si>
    <t>¿Los materiales de la ropa que recibes son adecuados para el clima?</t>
  </si>
  <si>
    <t>Sin se te daña una prenda de vestir, te queda pequeña o se pierde, ¿te dan otra nueva?</t>
  </si>
  <si>
    <t>Te entregaron la dotación cuando ingresaste a la modalidad</t>
  </si>
  <si>
    <t>IV. DOTACIÓN DE ASEO E HIGIENE</t>
  </si>
  <si>
    <t>Pregunte al usuario si cuenta diariamente con los elementos de uso común, siguientes:</t>
  </si>
  <si>
    <t xml:space="preserve">Crema de manos y cuerpo </t>
  </si>
  <si>
    <t>Bloqueador solar</t>
  </si>
  <si>
    <t>Champú</t>
  </si>
  <si>
    <t>Crema dental</t>
  </si>
  <si>
    <t xml:space="preserve">Seda dental (para mayores de 3 años) </t>
  </si>
  <si>
    <t>Papel higiénico</t>
  </si>
  <si>
    <t>Talco para pies</t>
  </si>
  <si>
    <t>Jabón líquido para cuerpo</t>
  </si>
  <si>
    <t>Jabón líquido para manos</t>
  </si>
  <si>
    <t xml:space="preserve">Cepillo y betún para zapatos (para mayores de 3 años) </t>
  </si>
  <si>
    <t xml:space="preserve">Pañitos húmedos (para menores de 11 años) </t>
  </si>
  <si>
    <t>Solicite a la persona responsable si el operador lleva un control de la entrega y uso adecuado, que permita que las niñas, los niños y los adolescentes cuenten diariamente con ellos.</t>
  </si>
  <si>
    <t>Pregunte al usuario si cuenta con los elementos de uso personal, siguientes:</t>
  </si>
  <si>
    <t>Cepillo de dientes</t>
  </si>
  <si>
    <t>Cepillo o peinilla para el cabello</t>
  </si>
  <si>
    <t xml:space="preserve">Desodorante (para mayores de 12 años) </t>
  </si>
  <si>
    <t>Máquina de afeitar (para mayores de 12 años)</t>
  </si>
  <si>
    <t>Toallas higiénicas (según necesidad)</t>
  </si>
  <si>
    <t>De acuerdo con los requerimientos y necesidades de cada niña, niño y adolescente</t>
  </si>
  <si>
    <t>Pregunte al niño, niña o adolescente:</t>
  </si>
  <si>
    <t>La dotación escolar permanece bajo control del operador mientras no la estás usando, para evitar que su manejo pueda convertirse en riesgo para ti o tus compañeros.</t>
  </si>
  <si>
    <t xml:space="preserve">V. DOTACIÓN ESCOLAR Y MATERIAL PEDAGÓGICO </t>
  </si>
  <si>
    <t>Cuentas con la dotación de material educativo, de acuerdo con lo requerido por la entidad educativa a la cual estás vinculado</t>
  </si>
  <si>
    <t>Pregunte al niño, niña o adolescente, si la modalidad cuenta con:</t>
  </si>
  <si>
    <t>VI. DOTACIÓN DE ELEMENTOS LÚDICO DEPORTIVOS</t>
  </si>
  <si>
    <t>Balones de fútbol, de baloncesto, de voleibol, entre otros implementos deportivos</t>
  </si>
  <si>
    <t>Juegos de mesa como loterías, dominós, ajedrez, parqués, entre otros</t>
  </si>
  <si>
    <t>Instrumentos musicales como tambor, maracas, marimba, guitarras, flautas, dulzaina, entre otros</t>
  </si>
  <si>
    <t>Mesa ping pong</t>
  </si>
  <si>
    <t>Mallas para baloncesto, voleibol o microfútbol, según las características de la infraestructura</t>
  </si>
  <si>
    <t>Televisión</t>
  </si>
  <si>
    <t>Equipo de sonido</t>
  </si>
  <si>
    <t xml:space="preserve">Proyector de películas </t>
  </si>
  <si>
    <t>Verifique con el operador que efectivamente se disponga de estos medios lúdico-deportivos y audiovisuales u otros, de acuerdo con la PIYC</t>
  </si>
  <si>
    <t>VII. ACTIVIDADES CULTURALES, RECREATIVAS Y DEPORTIVAS</t>
  </si>
  <si>
    <t>En la modalidad existe un cronograma de actividades culturales, recreativas y deportivas</t>
  </si>
  <si>
    <t>Participas en actividades artísticas, culturales, deportivas, recreativas o de estimulación, de acuerdo tus intereses.</t>
  </si>
  <si>
    <t xml:space="preserve">Participas en la celebración mensual de los cumpleaños de todos los niños, niñas y adolescentes que cumplieron años en el mes </t>
  </si>
  <si>
    <t>Realizas actividad física durante la semana (correr, hacer ejercicios o gimnasia)</t>
  </si>
  <si>
    <t xml:space="preserve">Te llevan con frecuencia (algunas veces) a realizar actividades fuera de la modalidad </t>
  </si>
  <si>
    <t>Realizas al menos una actividad recreativa en la semana</t>
  </si>
  <si>
    <t>Solicite a la persona responsable las actas, registros fotográficos, videos o listados de asistencia, de las actividades culturales, recreativas, deportivas y de las salidas</t>
  </si>
  <si>
    <t>Pregunte al niño, niña o adolescente si en la modalidad:</t>
  </si>
  <si>
    <t xml:space="preserve">Los adultos te tratan bien, con respeto y confianza y, te hacen sentir bien. </t>
  </si>
  <si>
    <t>Los adultos evitan situaciones de violencia, discriminación, o cualquier acción u omisión que atente contra tus derechos.</t>
  </si>
  <si>
    <t>Los adultos evitan comportamientos o expresiones de rechazo, indiferencia u otros tratos que afecten tu salud mental o física.</t>
  </si>
  <si>
    <t>Te respetan y tu respetas a los demás como lo establece el acuerdo de convivencia y el código ético</t>
  </si>
  <si>
    <t>Te tratan sin violencia y sientes que estás seguro y protegido.</t>
  </si>
  <si>
    <t>Se promueve el trabajo en equipo y se estimula la colaboración y ayuda mutua en todas las actividades de grupo que se desarrollan</t>
  </si>
  <si>
    <t>IX. CÓDIGO ÉTICO</t>
  </si>
  <si>
    <t>El código ético está publicado en un lugar visible.</t>
  </si>
  <si>
    <t>¿Te han socializado el código ético?</t>
  </si>
  <si>
    <t>Se cumple el código ético</t>
  </si>
  <si>
    <t xml:space="preserve">Se cumplen las normas de seguridad y prevención de desastres </t>
  </si>
  <si>
    <t>Te protegen de cualquier riesgo para tu salud e integridad.</t>
  </si>
  <si>
    <t xml:space="preserve">Te han informado que puedes denunciar las faltas al código ético </t>
  </si>
  <si>
    <t>Sabes cuáles son las personas a las que puedes dirigirte para denunciar una falta al código ético</t>
  </si>
  <si>
    <t>Indague con el coordinador de la modalidad o profesional responsable:</t>
  </si>
  <si>
    <t>Se socializa e implementa la Guía de orientaciones para la prevención y manejo de situaciones de riesgo de los niños, niñas y adolescentes. (Existen soportes relacionados con la implementación de las actividades).</t>
  </si>
  <si>
    <t>Se cuenta con soportes de inducción o reinducción al talento humano con atención directa a los niños, niñas y adolescentes, sobre la implementación de la Guía (planillas o registros de asistencia).</t>
  </si>
  <si>
    <t>Cuando se han presentado eventos, cuenta con soportes e informes relacionados con la implementación de las actividades correspondientes a las situaciones de riesgo y con los tiempos establecidos en el formato para el reporte de casos de niños, niñas y adolescentes lesionados, violencia sexual, conducta suicida, fallecidos y riñas.</t>
  </si>
  <si>
    <t>Cuenta con un plan de acción que reduzca la probabilidad de ocurrencia de situaciones de riesgos.</t>
  </si>
  <si>
    <t>Cuenta con un plan de acción para los eventos que se han presentado.</t>
  </si>
  <si>
    <t xml:space="preserve">Existe evidencia de la remisión del plan de acción al supervisor del contrato, máximo a los cinco (5) días calendario posteriores al evento. </t>
  </si>
  <si>
    <t>OBSERVACIONES GENERALES DEL NIÑO, NIÑA O ADOLESCENTE
Registre las observaciones, sugerencias o peticiones que tenga el niño, niña o adolescente, durante la aplicación de la entrevista.</t>
  </si>
  <si>
    <t>OBSERVACIONES GENERALES DEL PROFESIONAL
Registre las observaciones que tenga durante la aplicación de la entrevista.</t>
  </si>
  <si>
    <t xml:space="preserve">Dos cobijas en buen estado sin rotos, ni descosidos, ni manchas. 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</si>
  <si>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</si>
  <si>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</si>
  <si>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</si>
  <si>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</si>
  <si>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</si>
  <si>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</si>
  <si>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</si>
  <si>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</si>
  <si>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</si>
  <si>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</si>
  <si>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</si>
  <si>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</si>
  <si>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</si>
  <si>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</si>
  <si>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</si>
  <si>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</si>
  <si>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</si>
  <si>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</si>
  <si>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</si>
  <si>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</si>
  <si>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</si>
  <si>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</si>
  <si>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</si>
  <si>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</si>
  <si>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</si>
  <si>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</si>
  <si>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</si>
  <si>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¿Siempre cuentas con el mismo número de prendas de vestir?</t>
  </si>
  <si>
    <t>III. DOTACIÓN PERSONAL – CARACTERÍSTICAS</t>
  </si>
  <si>
    <t>Pregunte al niño, niña o adolescente, sobre el vestuario que ha recibido: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</si>
  <si>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</si>
  <si>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</si>
  <si>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</si>
  <si>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</si>
  <si>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</si>
  <si>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</si>
  <si>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</si>
  <si>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</si>
  <si>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</si>
  <si>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</si>
  <si>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</si>
  <si>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</si>
  <si>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</si>
  <si>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</si>
  <si>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</si>
  <si>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</si>
  <si>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</si>
  <si>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</si>
  <si>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</si>
  <si>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</si>
  <si>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</si>
  <si>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</si>
  <si>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</si>
  <si>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</si>
  <si>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</si>
  <si>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</si>
  <si>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</si>
  <si>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</si>
  <si>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</si>
  <si>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</si>
  <si>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</si>
  <si>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X. GUÍA DE ORIENTACIONES PARA LA PREVENCIÓN Y MANEJO DE SITUACIONES DE RIESGO DE LAS NIÑAS, NIÑOS Y ADOLESCENTES, EN LAS MODALIDADES Y SERVICIO DE RESTABLECIMIENTO DE DERECHOS - Operador</t>
  </si>
  <si>
    <t>VIII. GUÍA DE ORIENTACIONES PARA LA PREVENCIÓN Y MANEJO DE SITUACIONES DE RIESGO DE LAS NIÑAS, NIÑOS Y ADOLESCENTES, EN LAS MODALIDADES Y SERVICIO DE RESTABLECIMIENTO DE DERECHOS – Niños, niñas o adolescentes</t>
  </si>
  <si>
    <t xml:space="preserve">Se garantiza tu seguridad e integridad y evitan situaciones que pongan en peligro tu salud o tu vida </t>
  </si>
  <si>
    <t>OBLIGACIONES</t>
  </si>
  <si>
    <t>PROCESO
PROTECCIÓN
ENTREVISTA
INTERNADO - CASA HOGAR SRD</t>
  </si>
  <si>
    <t>Versión 1</t>
  </si>
  <si>
    <t>% Cumplimiento</t>
  </si>
  <si>
    <t>OBSERVACIONES GENERALES DEL NIÑO, NIÑA O ADOLESCENTE</t>
  </si>
  <si>
    <t>OBSERVACIONES GENERALES DEL PROFESIONAL</t>
  </si>
  <si>
    <t>Solicite al coordinador o persona responsable del vestuario, que le indique dónde se encuentra la dotación personal de cada niño, niña o adolescente, de acuerdo con su edad. Pídale al usuario que lo acompañe y le permita verificar que cuente con los elementos siguientes:</t>
  </si>
  <si>
    <t>F1.A41.G27.P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</si>
</sst>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1" fillId="11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7" fillId="9" borderId="53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7" xfId="0" applyNumberFormat="1" applyFont="1" applyBorder="1" applyAlignment="1">
      <alignment horizontal="center" vertical="center"/>
    </xf>
    <xf numFmtId="10" fontId="9" fillId="0" borderId="50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33" xfId="1" applyFont="1" applyBorder="1" applyAlignment="1">
      <alignment horizontal="center" vertical="center"/>
    </xf>
    <xf numFmtId="42" fontId="2" fillId="0" borderId="34" xfId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0" fillId="6" borderId="57" xfId="0" applyFont="1" applyFill="1" applyBorder="1" applyAlignment="1">
      <alignment horizontal="center" vertical="center"/>
    </xf>
    <xf numFmtId="0" fontId="10" fillId="6" borderId="58" xfId="0" applyFont="1" applyFill="1" applyBorder="1" applyAlignment="1">
      <alignment horizontal="center" vertical="center"/>
    </xf>
    <xf numFmtId="0" fontId="6" fillId="9" borderId="54" xfId="0" applyFont="1" applyFill="1" applyBorder="1" applyAlignment="1">
      <alignment horizontal="center" vertical="center" wrapText="1"/>
    </xf>
    <xf numFmtId="0" fontId="6" fillId="9" borderId="55" xfId="0" applyFont="1" applyFill="1" applyBorder="1" applyAlignment="1">
      <alignment horizontal="center" vertical="center" wrapText="1"/>
    </xf>
    <xf numFmtId="0" fontId="6" fillId="9" borderId="56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31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48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49" fontId="1" fillId="11" borderId="25" xfId="0" applyNumberFormat="1" applyFont="1" applyFill="1" applyBorder="1" applyAlignment="1">
      <alignment horizontal="center" vertical="center" wrapText="1"/>
    </xf>
    <xf numFmtId="49" fontId="1" fillId="11" borderId="26" xfId="0" applyNumberFormat="1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left" vertical="center" wrapText="1"/>
    </xf>
    <xf numFmtId="0" fontId="1" fillId="11" borderId="38" xfId="0" applyFont="1" applyFill="1" applyBorder="1" applyAlignment="1">
      <alignment horizontal="center" vertical="center" wrapText="1"/>
    </xf>
    <xf numFmtId="0" fontId="1" fillId="11" borderId="39" xfId="0" applyFont="1" applyFill="1" applyBorder="1" applyAlignment="1">
      <alignment horizontal="center" vertical="center" wrapText="1"/>
    </xf>
    <xf numFmtId="0" fontId="1" fillId="11" borderId="40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1" fillId="5" borderId="44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45" xfId="0" applyFont="1" applyFill="1" applyBorder="1" applyAlignment="1">
      <alignment horizontal="left" vertical="center" wrapText="1"/>
    </xf>
    <xf numFmtId="0" fontId="1" fillId="5" borderId="42" xfId="0" applyFont="1" applyFill="1" applyBorder="1" applyAlignment="1">
      <alignment horizontal="left" vertical="center" wrapText="1"/>
    </xf>
    <xf numFmtId="49" fontId="1" fillId="11" borderId="14" xfId="0" applyNumberFormat="1" applyFont="1" applyFill="1" applyBorder="1" applyAlignment="1">
      <alignment horizontal="center" vertical="center" wrapText="1"/>
    </xf>
    <xf numFmtId="49" fontId="1" fillId="11" borderId="27" xfId="0" applyNumberFormat="1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35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0" fillId="3" borderId="43" xfId="0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47" xfId="0" applyFill="1" applyBorder="1" applyAlignment="1">
      <alignment horizontal="left" vertical="center" wrapText="1"/>
    </xf>
    <xf numFmtId="0" fontId="4" fillId="8" borderId="29" xfId="0" applyFont="1" applyFill="1" applyBorder="1" applyAlignment="1">
      <alignment horizontal="justify" vertical="center" wrapText="1"/>
    </xf>
    <xf numFmtId="0" fontId="4" fillId="8" borderId="30" xfId="0" applyFont="1" applyFill="1" applyBorder="1" applyAlignment="1">
      <alignment horizontal="justify" vertical="center" wrapText="1"/>
    </xf>
    <xf numFmtId="0" fontId="4" fillId="8" borderId="17" xfId="0" applyFont="1" applyFill="1" applyBorder="1" applyAlignment="1">
      <alignment horizontal="justify" vertical="center" wrapText="1"/>
    </xf>
    <xf numFmtId="0" fontId="4" fillId="8" borderId="0" xfId="0" applyFont="1" applyFill="1" applyAlignment="1">
      <alignment horizontal="justify" vertical="center" wrapText="1"/>
    </xf>
    <xf numFmtId="0" fontId="4" fillId="8" borderId="19" xfId="0" applyFont="1" applyFill="1" applyBorder="1" applyAlignment="1">
      <alignment horizontal="justify" vertical="center" wrapText="1"/>
    </xf>
    <xf numFmtId="0" fontId="4" fillId="8" borderId="20" xfId="0" applyFont="1" applyFill="1" applyBorder="1" applyAlignment="1">
      <alignment horizontal="justify" vertical="center" wrapText="1"/>
    </xf>
    <xf numFmtId="0" fontId="1" fillId="9" borderId="14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44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showGridLines="0" view="pageBreakPreview" zoomScale="90" zoomScaleNormal="100" zoomScaleSheetLayoutView="90" workbookViewId="0">
      <selection activeCell="C1" sqref="C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69" t="s">
        <v>233</v>
      </c>
      <c r="B1" s="70"/>
      <c r="C1" s="34"/>
      <c r="D1" s="40" t="s">
        <v>234</v>
      </c>
      <c r="E1" s="33"/>
      <c r="F1" s="32" t="s">
        <v>23</v>
      </c>
      <c r="G1" s="26"/>
      <c r="H1" s="31" t="s">
        <v>251</v>
      </c>
      <c r="I1" s="83" t="str">
        <f>+IF(OR(K19="",K22="",K25="",K28="",K31="",K34="",K37="",K40="",K43="",K46=""),"",(1-COUNTIF(K19:K48,"No cumple")/(10-COUNTIF(K19:K48,"No aplica"))))</f>
        <v/>
      </c>
      <c r="J1" s="84"/>
      <c r="K1" s="85"/>
      <c r="N1" s="30"/>
    </row>
    <row r="2" spans="1:14" ht="15" customHeight="1" x14ac:dyDescent="0.2">
      <c r="A2" s="71" t="s">
        <v>1</v>
      </c>
      <c r="B2" s="72"/>
      <c r="C2" s="72"/>
      <c r="D2" s="72"/>
      <c r="E2" s="72"/>
      <c r="F2" s="72"/>
      <c r="G2" s="72"/>
      <c r="H2" s="72"/>
      <c r="I2" s="72"/>
      <c r="J2" s="73"/>
      <c r="K2" s="74"/>
    </row>
    <row r="3" spans="1:14" ht="15" customHeight="1" x14ac:dyDescent="0.2">
      <c r="A3" s="75" t="s">
        <v>2</v>
      </c>
      <c r="B3" s="76"/>
      <c r="C3" s="76" t="s">
        <v>3</v>
      </c>
      <c r="D3" s="76"/>
      <c r="E3" s="76"/>
      <c r="F3" s="76"/>
      <c r="G3" s="76"/>
      <c r="H3" s="76"/>
      <c r="I3" s="76" t="s">
        <v>4</v>
      </c>
      <c r="J3" s="79"/>
      <c r="K3" s="80"/>
    </row>
    <row r="4" spans="1:14" ht="20.100000000000001" customHeight="1" x14ac:dyDescent="0.2">
      <c r="A4" s="77" t="str">
        <f>+IFERROR(VLOOKUP(G1,[2]Directorio!$B$2:$Z$1100,2,FALSE),"")</f>
        <v/>
      </c>
      <c r="B4" s="78"/>
      <c r="C4" s="78" t="str">
        <f>+IFERROR(VLOOKUP(G1,[2]Directorio!$B$2:$Z$1100,3,FALSE),"")</f>
        <v/>
      </c>
      <c r="D4" s="78"/>
      <c r="E4" s="78"/>
      <c r="F4" s="78"/>
      <c r="G4" s="78"/>
      <c r="H4" s="78"/>
      <c r="I4" s="78" t="str">
        <f>+IFERROR(VLOOKUP(G1,[2]Directorio!$B$2:$Z$1100,4,FALSE),"")</f>
        <v/>
      </c>
      <c r="J4" s="81"/>
      <c r="K4" s="82"/>
    </row>
    <row r="5" spans="1:14" ht="15" customHeight="1" x14ac:dyDescent="0.2">
      <c r="A5" s="75" t="s">
        <v>6</v>
      </c>
      <c r="B5" s="76"/>
      <c r="C5" s="76"/>
      <c r="D5" s="76"/>
      <c r="E5" s="76" t="s">
        <v>5</v>
      </c>
      <c r="F5" s="76"/>
      <c r="G5" s="76"/>
      <c r="H5" s="76"/>
      <c r="I5" s="76"/>
      <c r="J5" s="79"/>
      <c r="K5" s="80"/>
    </row>
    <row r="6" spans="1:14" ht="15" customHeight="1" x14ac:dyDescent="0.2">
      <c r="A6" s="107" t="str">
        <f>+IFERROR(VLOOKUP(G1,[2]Directorio!$B$2:$Z$1100,5,FALSE),"")</f>
        <v/>
      </c>
      <c r="B6" s="95"/>
      <c r="C6" s="95"/>
      <c r="D6" s="95"/>
      <c r="E6" s="95" t="str">
        <f>+IFERROR(VLOOKUP(G1,[2]Directorio!$B$2:$Z$1100,6,FALSE),"")</f>
        <v/>
      </c>
      <c r="F6" s="95"/>
      <c r="G6" s="95"/>
      <c r="H6" s="95"/>
      <c r="I6" s="95"/>
      <c r="J6" s="97"/>
      <c r="K6" s="111"/>
    </row>
    <row r="7" spans="1:14" ht="15" customHeight="1" x14ac:dyDescent="0.2">
      <c r="A7" s="75" t="s">
        <v>7</v>
      </c>
      <c r="B7" s="76"/>
      <c r="C7" s="76"/>
      <c r="D7" s="76"/>
      <c r="E7" s="76" t="s">
        <v>8</v>
      </c>
      <c r="F7" s="76"/>
      <c r="G7" s="76"/>
      <c r="H7" s="76" t="s">
        <v>9</v>
      </c>
      <c r="I7" s="76"/>
      <c r="J7" s="79"/>
      <c r="K7" s="80"/>
    </row>
    <row r="8" spans="1:14" ht="15" customHeight="1" x14ac:dyDescent="0.2">
      <c r="A8" s="107" t="str">
        <f>+IFERROR(VLOOKUP(G1,[2]Directorio!$B$2:$Z$1100,7,FALSE),"")</f>
        <v/>
      </c>
      <c r="B8" s="95"/>
      <c r="C8" s="95"/>
      <c r="D8" s="95"/>
      <c r="E8" s="95" t="str">
        <f>+IFERROR(VLOOKUP(G1,[2]Directorio!$B$2:$Z$1100,8,FALSE),"")</f>
        <v/>
      </c>
      <c r="F8" s="95"/>
      <c r="G8" s="95"/>
      <c r="H8" s="95" t="str">
        <f>+IFERROR(VLOOKUP(G1,[2]Directorio!$B$2:$Z$1100,9,FALSE),"")</f>
        <v/>
      </c>
      <c r="I8" s="95"/>
      <c r="J8" s="97"/>
      <c r="K8" s="111"/>
    </row>
    <row r="9" spans="1:14" ht="15" customHeight="1" x14ac:dyDescent="0.2">
      <c r="A9" s="75" t="s">
        <v>10</v>
      </c>
      <c r="B9" s="76"/>
      <c r="C9" s="76"/>
      <c r="D9" s="76" t="s">
        <v>11</v>
      </c>
      <c r="E9" s="76"/>
      <c r="F9" s="76"/>
      <c r="G9" s="76" t="s">
        <v>12</v>
      </c>
      <c r="H9" s="76"/>
      <c r="I9" s="76"/>
      <c r="J9" s="79"/>
      <c r="K9" s="80"/>
    </row>
    <row r="10" spans="1:14" ht="30" customHeight="1" thickBot="1" x14ac:dyDescent="0.25">
      <c r="A10" s="112" t="str">
        <f>+IFERROR(VLOOKUP(G1,[2]Directorio!$B$2:$Z$1100,10,FALSE),"")</f>
        <v/>
      </c>
      <c r="B10" s="113"/>
      <c r="C10" s="113"/>
      <c r="D10" s="113" t="str">
        <f>+IFERROR(VLOOKUP(G1,[2]Directorio!$B$2:$Z$1100,11,FALSE),"")</f>
        <v/>
      </c>
      <c r="E10" s="113"/>
      <c r="F10" s="113"/>
      <c r="G10" s="86" t="str">
        <f>+IFERROR(VLOOKUP(G1,[2]Directorio!$B$2:$Z$1100,12,FALSE),"")</f>
        <v/>
      </c>
      <c r="H10" s="86"/>
      <c r="I10" s="86"/>
      <c r="J10" s="87"/>
      <c r="K10" s="88"/>
    </row>
    <row r="11" spans="1:14" ht="15" customHeight="1" x14ac:dyDescent="0.2">
      <c r="A11" s="71" t="s">
        <v>13</v>
      </c>
      <c r="B11" s="72"/>
      <c r="C11" s="72"/>
      <c r="D11" s="72"/>
      <c r="E11" s="72"/>
      <c r="F11" s="72"/>
      <c r="G11" s="72"/>
      <c r="H11" s="72"/>
      <c r="I11" s="72"/>
      <c r="J11" s="73"/>
      <c r="K11" s="74"/>
    </row>
    <row r="12" spans="1:14" ht="15" customHeight="1" x14ac:dyDescent="0.2">
      <c r="A12" s="28" t="s">
        <v>60</v>
      </c>
      <c r="B12" s="76" t="s">
        <v>14</v>
      </c>
      <c r="C12" s="76"/>
      <c r="D12" s="76"/>
      <c r="E12" s="79" t="s">
        <v>15</v>
      </c>
      <c r="F12" s="96"/>
      <c r="G12" s="79" t="s">
        <v>16</v>
      </c>
      <c r="H12" s="96"/>
      <c r="I12" s="79" t="s">
        <v>61</v>
      </c>
      <c r="J12" s="104"/>
      <c r="K12" s="106"/>
    </row>
    <row r="13" spans="1:14" ht="15" customHeight="1" x14ac:dyDescent="0.2">
      <c r="A13" s="27" t="str">
        <f>+IFERROR(VLOOKUP(G1,[2]Directorio!$B$2:$Z$1100,13,FALSE),"")</f>
        <v/>
      </c>
      <c r="B13" s="95" t="str">
        <f>+IFERROR(VLOOKUP(G1,[2]Directorio!$B$2:$Z$1100,14,FALSE),"")</f>
        <v/>
      </c>
      <c r="C13" s="95"/>
      <c r="D13" s="95"/>
      <c r="E13" s="97" t="str">
        <f>+IFERROR(VLOOKUP(G1,[2]Directorio!$B$2:$Z$1100,15,FALSE),"")</f>
        <v/>
      </c>
      <c r="F13" s="98"/>
      <c r="G13" s="97" t="str">
        <f>+IFERROR(VLOOKUP(G1,[2]Directorio!$B$2:$Z$1100,16,FALSE),"")</f>
        <v/>
      </c>
      <c r="H13" s="98"/>
      <c r="I13" s="97" t="str">
        <f>+IFERROR(VLOOKUP(G1,[2]Directorio!$B$2:$Z$1100,17,FALSE),"")</f>
        <v/>
      </c>
      <c r="J13" s="109"/>
      <c r="K13" s="110"/>
    </row>
    <row r="14" spans="1:14" ht="15" customHeight="1" x14ac:dyDescent="0.2">
      <c r="A14" s="103" t="s">
        <v>17</v>
      </c>
      <c r="B14" s="96"/>
      <c r="C14" s="79" t="s">
        <v>18</v>
      </c>
      <c r="D14" s="96"/>
      <c r="E14" s="99" t="s">
        <v>62</v>
      </c>
      <c r="F14" s="100"/>
      <c r="G14" s="76" t="s">
        <v>19</v>
      </c>
      <c r="H14" s="76"/>
      <c r="I14" s="76" t="s">
        <v>20</v>
      </c>
      <c r="J14" s="79"/>
      <c r="K14" s="80"/>
    </row>
    <row r="15" spans="1:14" ht="15" customHeight="1" x14ac:dyDescent="0.2">
      <c r="A15" s="108" t="str">
        <f>+IFERROR(VLOOKUP(G1,[2]Directorio!$B$2:$Z$1100,18,FALSE),"")</f>
        <v/>
      </c>
      <c r="B15" s="98"/>
      <c r="C15" s="97" t="str">
        <f>+IFERROR(VLOOKUP(G1,[2]Directorio!$B$2:$Z$1100,19,FALSE),"")</f>
        <v/>
      </c>
      <c r="D15" s="98"/>
      <c r="E15" s="101" t="str">
        <f>+IFERROR(VLOOKUP(G1,[2]Directorio!$B$2:$Z$1100,20,FALSE),"")</f>
        <v/>
      </c>
      <c r="F15" s="102"/>
      <c r="G15" s="105" t="str">
        <f>+IFERROR(VLOOKUP(G1,[2]Directorio!$B$2:$Z$1100,21,FALSE),"")</f>
        <v/>
      </c>
      <c r="H15" s="105"/>
      <c r="I15" s="105" t="str">
        <f>+IFERROR(VLOOKUP(G1,[2]Directorio!$B$2:$Z$1100,22,FALSE),"")</f>
        <v/>
      </c>
      <c r="J15" s="101"/>
      <c r="K15" s="114"/>
    </row>
    <row r="16" spans="1:14" ht="15" customHeight="1" x14ac:dyDescent="0.2">
      <c r="A16" s="103" t="s">
        <v>21</v>
      </c>
      <c r="B16" s="96"/>
      <c r="C16" s="79" t="s">
        <v>22</v>
      </c>
      <c r="D16" s="104"/>
      <c r="E16" s="104"/>
      <c r="F16" s="104"/>
      <c r="G16" s="96"/>
      <c r="H16" s="79" t="s">
        <v>63</v>
      </c>
      <c r="I16" s="104"/>
      <c r="J16" s="104"/>
      <c r="K16" s="106"/>
    </row>
    <row r="17" spans="1:11" ht="15" customHeight="1" thickBot="1" x14ac:dyDescent="0.25">
      <c r="A17" s="89" t="str">
        <f>+IFERROR(VLOOKUP(G1,[2]Directorio!$B$2:$Z$1100,23,FALSE),"")</f>
        <v/>
      </c>
      <c r="B17" s="90"/>
      <c r="C17" s="91" t="str">
        <f>+IFERROR(VLOOKUP(G1,[2]Directorio!$B$2:$Z$1100,24,FALSE),"")</f>
        <v/>
      </c>
      <c r="D17" s="92"/>
      <c r="E17" s="92"/>
      <c r="F17" s="92"/>
      <c r="G17" s="93"/>
      <c r="H17" s="91" t="str">
        <f>+IFERROR(VLOOKUP(G1,[2]Directorio!$B$2:$Z$1100,25,FALSE),"")</f>
        <v/>
      </c>
      <c r="I17" s="92"/>
      <c r="J17" s="92"/>
      <c r="K17" s="94"/>
    </row>
    <row r="18" spans="1:11" ht="18" customHeight="1" thickBot="1" x14ac:dyDescent="0.25">
      <c r="A18" s="122" t="s">
        <v>248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63" t="s">
        <v>33</v>
      </c>
    </row>
    <row r="19" spans="1:11" ht="30" customHeight="1" x14ac:dyDescent="0.2">
      <c r="A19" s="129" t="s">
        <v>75</v>
      </c>
      <c r="B19" s="130"/>
      <c r="C19" s="130"/>
      <c r="D19" s="130"/>
      <c r="E19" s="130"/>
      <c r="F19" s="130"/>
      <c r="G19" s="130"/>
      <c r="H19" s="130"/>
      <c r="I19" s="130"/>
      <c r="J19" s="131"/>
      <c r="K19" s="124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5" customHeight="1" x14ac:dyDescent="0.2">
      <c r="A20" s="55" t="s">
        <v>222</v>
      </c>
      <c r="B20" s="56" t="s">
        <v>223</v>
      </c>
      <c r="C20" s="56" t="s">
        <v>224</v>
      </c>
      <c r="D20" s="56" t="s">
        <v>225</v>
      </c>
      <c r="E20" s="56" t="s">
        <v>226</v>
      </c>
      <c r="F20" s="56" t="s">
        <v>227</v>
      </c>
      <c r="G20" s="56" t="s">
        <v>228</v>
      </c>
      <c r="H20" s="56" t="s">
        <v>229</v>
      </c>
      <c r="I20" s="56" t="s">
        <v>230</v>
      </c>
      <c r="J20" s="60" t="s">
        <v>231</v>
      </c>
      <c r="K20" s="125"/>
    </row>
    <row r="21" spans="1:11" ht="20.100000000000001" customHeight="1" thickBot="1" x14ac:dyDescent="0.25">
      <c r="A21" s="58" t="str">
        <f>+IF(Entrev.1!H10="Valide todas las variables","",Entrev.1!H10)</f>
        <v/>
      </c>
      <c r="B21" s="61" t="str">
        <f>+IF(Entrev.2!H10="Valide todas las variables","",Entrev.2!H10)</f>
        <v/>
      </c>
      <c r="C21" s="61" t="str">
        <f>+IF(Entrev.3!H10="Valide todas las variables","",Entrev.3!H10)</f>
        <v/>
      </c>
      <c r="D21" s="61" t="str">
        <f>+IF(Entrev.4!H10="Valide todas las variables","",Entrev.4!H10)</f>
        <v/>
      </c>
      <c r="E21" s="61" t="str">
        <f>+IF(Entrev.5!H10="Valide todas las variables","",Entrev.5!H10)</f>
        <v/>
      </c>
      <c r="F21" s="61" t="str">
        <f>+IF(Entrev.6!H10="Valide todas las variables","",Entrev.6!H10)</f>
        <v/>
      </c>
      <c r="G21" s="61" t="str">
        <f>+IF(Entrev.7!H10="Valide todas las variables","",Entrev.7!H10)</f>
        <v/>
      </c>
      <c r="H21" s="61" t="str">
        <f>+IF(Entrev.8!H10="Valide todas las variables","",Entrev.8!H10)</f>
        <v/>
      </c>
      <c r="I21" s="61" t="str">
        <f>+IF(Entrev.9!H10="Valide todas las variables","",Entrev.9!H10)</f>
        <v/>
      </c>
      <c r="J21" s="62" t="str">
        <f>+IF(Entrev.10!H10="Valide todas las variables","",Entrev.10!H10)</f>
        <v/>
      </c>
      <c r="K21" s="126"/>
    </row>
    <row r="22" spans="1:11" ht="30" customHeight="1" x14ac:dyDescent="0.2">
      <c r="A22" s="127" t="s">
        <v>85</v>
      </c>
      <c r="B22" s="128"/>
      <c r="C22" s="128"/>
      <c r="D22" s="128"/>
      <c r="E22" s="128"/>
      <c r="F22" s="128"/>
      <c r="G22" s="128"/>
      <c r="H22" s="128"/>
      <c r="I22" s="128"/>
      <c r="J22" s="132"/>
      <c r="K22" s="124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55" t="s">
        <v>222</v>
      </c>
      <c r="B23" s="56" t="s">
        <v>223</v>
      </c>
      <c r="C23" s="56" t="s">
        <v>224</v>
      </c>
      <c r="D23" s="56" t="s">
        <v>225</v>
      </c>
      <c r="E23" s="56" t="s">
        <v>226</v>
      </c>
      <c r="F23" s="56" t="s">
        <v>227</v>
      </c>
      <c r="G23" s="56" t="s">
        <v>228</v>
      </c>
      <c r="H23" s="56" t="s">
        <v>229</v>
      </c>
      <c r="I23" s="56" t="s">
        <v>230</v>
      </c>
      <c r="J23" s="57" t="s">
        <v>231</v>
      </c>
      <c r="K23" s="125"/>
    </row>
    <row r="24" spans="1:11" ht="20.100000000000001" customHeight="1" thickBot="1" x14ac:dyDescent="0.25">
      <c r="A24" s="58" t="str">
        <f>+IF(Entrev.1!H21="Valide todas las variables","",Entrev.1!H21)</f>
        <v/>
      </c>
      <c r="B24" s="61" t="str">
        <f>+IF(Entrev.2!H21="Valide todas las variables","",Entrev.2!H21)</f>
        <v/>
      </c>
      <c r="C24" s="61" t="str">
        <f>+IF(Entrev.3!H21="Valide todas las variables","",Entrev.3!H21)</f>
        <v/>
      </c>
      <c r="D24" s="61" t="str">
        <f>+IF(Entrev.4!H21="Valide todas las variables","",Entrev.4!H21)</f>
        <v/>
      </c>
      <c r="E24" s="61" t="str">
        <f>+IF(Entrev.5!H21="Valide todas las variables","",Entrev.5!H21)</f>
        <v/>
      </c>
      <c r="F24" s="61" t="str">
        <f>+IF(Entrev.6!H21="Valide todas las variables","",Entrev.6!H21)</f>
        <v/>
      </c>
      <c r="G24" s="61" t="str">
        <f>+IF(Entrev.7!H21="Valide todas las variables","",Entrev.7!H21)</f>
        <v/>
      </c>
      <c r="H24" s="61" t="str">
        <f>+IF(Entrev.8!H21="Valide todas las variables","",Entrev.8!H21)</f>
        <v/>
      </c>
      <c r="I24" s="61" t="str">
        <f>+IF(Entrev.9!H21="Valide todas las variables","",Entrev.9!H21)</f>
        <v/>
      </c>
      <c r="J24" s="62" t="str">
        <f>+IF(Entrev.10!H21="Valide todas las variables","",Entrev.10!H21)</f>
        <v/>
      </c>
      <c r="K24" s="126"/>
    </row>
    <row r="25" spans="1:11" ht="30" customHeight="1" x14ac:dyDescent="0.2">
      <c r="A25" s="127" t="s">
        <v>212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4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55" t="s">
        <v>222</v>
      </c>
      <c r="B26" s="56" t="s">
        <v>223</v>
      </c>
      <c r="C26" s="56" t="s">
        <v>224</v>
      </c>
      <c r="D26" s="56" t="s">
        <v>225</v>
      </c>
      <c r="E26" s="56" t="s">
        <v>226</v>
      </c>
      <c r="F26" s="56" t="s">
        <v>227</v>
      </c>
      <c r="G26" s="56" t="s">
        <v>228</v>
      </c>
      <c r="H26" s="56" t="s">
        <v>229</v>
      </c>
      <c r="I26" s="56" t="s">
        <v>230</v>
      </c>
      <c r="J26" s="57" t="s">
        <v>231</v>
      </c>
      <c r="K26" s="125"/>
    </row>
    <row r="27" spans="1:11" ht="20.100000000000001" customHeight="1" thickBot="1" x14ac:dyDescent="0.25">
      <c r="A27" s="58" t="str">
        <f>+IF(Entrev.1!H42="Valide todas las variables","",Entrev.1!H42)</f>
        <v/>
      </c>
      <c r="B27" s="61" t="str">
        <f>+IF(Entrev.2!H42="Valide todas las variables","",Entrev.2!H42)</f>
        <v/>
      </c>
      <c r="C27" s="61" t="str">
        <f>+IF(Entrev.3!H42="Valide todas las variables","",Entrev.3!H42)</f>
        <v/>
      </c>
      <c r="D27" s="61" t="str">
        <f>+IF(Entrev.4!H42="Valide todas las variables","",Entrev.4!H42)</f>
        <v/>
      </c>
      <c r="E27" s="61" t="str">
        <f>+IF(Entrev.5!H42="Valide todas las variables","",Entrev.5!H42)</f>
        <v/>
      </c>
      <c r="F27" s="61" t="str">
        <f>+IF(Entrev.6!H42="Valide todas las variables","",Entrev.6!H42)</f>
        <v/>
      </c>
      <c r="G27" s="61" t="str">
        <f>+IF(Entrev.7!H42="Valide todas las variables","",Entrev.7!H42)</f>
        <v/>
      </c>
      <c r="H27" s="61" t="str">
        <f>+IF(Entrev.8!H42="Valide todas las variables","",Entrev.8!H42)</f>
        <v/>
      </c>
      <c r="I27" s="61" t="str">
        <f>+IF(Entrev.9!H42="Valide todas las variables","",Entrev.9!H42)</f>
        <v/>
      </c>
      <c r="J27" s="62" t="str">
        <f>+IF(Entrev.10!H42="Valide todas las variables","",Entrev.10!H42)</f>
        <v/>
      </c>
      <c r="K27" s="126"/>
    </row>
    <row r="28" spans="1:11" ht="30" customHeight="1" x14ac:dyDescent="0.2">
      <c r="A28" s="127" t="s">
        <v>115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4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55" t="s">
        <v>222</v>
      </c>
      <c r="B29" s="56" t="s">
        <v>223</v>
      </c>
      <c r="C29" s="56" t="s">
        <v>224</v>
      </c>
      <c r="D29" s="56" t="s">
        <v>225</v>
      </c>
      <c r="E29" s="56" t="s">
        <v>226</v>
      </c>
      <c r="F29" s="56" t="s">
        <v>227</v>
      </c>
      <c r="G29" s="56" t="s">
        <v>228</v>
      </c>
      <c r="H29" s="56" t="s">
        <v>229</v>
      </c>
      <c r="I29" s="56" t="s">
        <v>230</v>
      </c>
      <c r="J29" s="57" t="s">
        <v>231</v>
      </c>
      <c r="K29" s="125"/>
    </row>
    <row r="30" spans="1:11" ht="20.100000000000001" customHeight="1" thickBot="1" x14ac:dyDescent="0.25">
      <c r="A30" s="58" t="str">
        <f>+IF(Entrev.1!H51="Valide todas las variables","",Entrev.1!H51)</f>
        <v/>
      </c>
      <c r="B30" s="61" t="str">
        <f>+IF(Entrev.2!H51="Valide todas las variables","",Entrev.2!H51)</f>
        <v/>
      </c>
      <c r="C30" s="61" t="str">
        <f>+IF(Entrev.3!H51="Valide todas las variables","",Entrev.3!H51)</f>
        <v/>
      </c>
      <c r="D30" s="61" t="str">
        <f>+IF(Entrev.4!H51="Valide todas las variables","",Entrev.4!H51)</f>
        <v/>
      </c>
      <c r="E30" s="61" t="str">
        <f>+IF(Entrev.5!H51="Valide todas las variables","",Entrev.5!H51)</f>
        <v/>
      </c>
      <c r="F30" s="61" t="str">
        <f>+IF(Entrev.6!H51="Valide todas las variables","",Entrev.6!H51)</f>
        <v/>
      </c>
      <c r="G30" s="61" t="str">
        <f>+IF(Entrev.7!H51="Valide todas las variables","",Entrev.7!H51)</f>
        <v/>
      </c>
      <c r="H30" s="61" t="str">
        <f>+IF(Entrev.8!H51="Valide todas las variables","",Entrev.8!H51)</f>
        <v/>
      </c>
      <c r="I30" s="61" t="str">
        <f>+IF(Entrev.9!H51="Valide todas las variables","",Entrev.9!H51)</f>
        <v/>
      </c>
      <c r="J30" s="62" t="str">
        <f>+IF(Entrev.10!H51="Valide todas las variables","",Entrev.10!H51)</f>
        <v/>
      </c>
      <c r="K30" s="126"/>
    </row>
    <row r="31" spans="1:11" ht="30" customHeight="1" x14ac:dyDescent="0.2">
      <c r="A31" s="127" t="s">
        <v>138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4" t="str">
        <f>+IF(AND(A33="",B33="",C33="",D33="",E33="",F33="",G33="",H33="",I33="",J33=""),"",IF(OR(A33="No cumple",B33="No cumple",C33="No cumple",D33="No cumple",E33="No cumple",F33="No cumple",G33="No cumple",H33="No cumple",I33="No cumple",J33="No cumple"),"No cumple",IF(OR(A33="Cumple",B33="Cumple",C33="Cumple",D33="Cumple",E33="Cumple",F33="Cumple",G33="Cumple",H33="Cumple",I33="Cumple",J33="Cumple"),"Cumple","No aplica")))</f>
        <v/>
      </c>
    </row>
    <row r="32" spans="1:11" ht="12.75" customHeight="1" x14ac:dyDescent="0.2">
      <c r="A32" s="55" t="s">
        <v>222</v>
      </c>
      <c r="B32" s="56" t="s">
        <v>223</v>
      </c>
      <c r="C32" s="56" t="s">
        <v>224</v>
      </c>
      <c r="D32" s="56" t="s">
        <v>225</v>
      </c>
      <c r="E32" s="56" t="s">
        <v>226</v>
      </c>
      <c r="F32" s="56" t="s">
        <v>227</v>
      </c>
      <c r="G32" s="56" t="s">
        <v>228</v>
      </c>
      <c r="H32" s="56" t="s">
        <v>229</v>
      </c>
      <c r="I32" s="56" t="s">
        <v>230</v>
      </c>
      <c r="J32" s="57" t="s">
        <v>231</v>
      </c>
      <c r="K32" s="125"/>
    </row>
    <row r="33" spans="1:11" ht="20.100000000000001" customHeight="1" thickBot="1" x14ac:dyDescent="0.25">
      <c r="A33" s="58" t="str">
        <f>+IF(Entrev.1!H71="Valide todas las variables","",Entrev.1!H71)</f>
        <v/>
      </c>
      <c r="B33" s="61" t="str">
        <f>+IF(Entrev.2!H71="Valide todas las variables","",Entrev.2!H71)</f>
        <v/>
      </c>
      <c r="C33" s="61" t="str">
        <f>+IF(Entrev.3!H71="Valide todas las variables","",Entrev.3!H71)</f>
        <v/>
      </c>
      <c r="D33" s="61" t="str">
        <f>+IF(Entrev.4!H71="Valide todas las variables","",Entrev.4!H71)</f>
        <v/>
      </c>
      <c r="E33" s="61" t="str">
        <f>+IF(Entrev.5!H71="Valide todas las variables","",Entrev.5!H71)</f>
        <v/>
      </c>
      <c r="F33" s="61" t="str">
        <f>+IF(Entrev.6!H71="Valide todas las variables","",Entrev.6!H71)</f>
        <v/>
      </c>
      <c r="G33" s="61" t="str">
        <f>+IF(Entrev.7!H71="Valide todas las variables","",Entrev.7!H71)</f>
        <v/>
      </c>
      <c r="H33" s="61" t="str">
        <f>+IF(Entrev.8!H71="Valide todas las variables","",Entrev.8!H71)</f>
        <v/>
      </c>
      <c r="I33" s="61" t="str">
        <f>+IF(Entrev.9!H71="Valide todas las variables","",Entrev.9!H71)</f>
        <v/>
      </c>
      <c r="J33" s="62" t="str">
        <f>+IF(Entrev.10!H71="Valide todas las variables","",Entrev.10!H71)</f>
        <v/>
      </c>
      <c r="K33" s="126"/>
    </row>
    <row r="34" spans="1:11" ht="30" customHeight="1" x14ac:dyDescent="0.2">
      <c r="A34" s="127" t="s">
        <v>141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4" t="str">
        <f>+IF(AND(A36="",B36="",C36="",D36="",E36="",F36="",G36="",H36="",I36="",J36=""),"",IF(OR(A36="No cumple",B36="No cumple",C36="No cumple",D36="No cumple",E36="No cumple",F36="No cumple",G36="No cumple",H36="No cumple",I36="No cumple",J36="No cumple"),"No cumple",IF(OR(A36="Cumple",B36="Cumple",C36="Cumple",D36="Cumple",E36="Cumple",F36="Cumple",G36="Cumple",H36="Cumple",I36="Cumple",J36="Cumple"),"Cumple","No aplica")))</f>
        <v/>
      </c>
    </row>
    <row r="35" spans="1:11" ht="12.75" customHeight="1" x14ac:dyDescent="0.2">
      <c r="A35" s="55" t="s">
        <v>222</v>
      </c>
      <c r="B35" s="56" t="s">
        <v>223</v>
      </c>
      <c r="C35" s="56" t="s">
        <v>224</v>
      </c>
      <c r="D35" s="56" t="s">
        <v>225</v>
      </c>
      <c r="E35" s="56" t="s">
        <v>226</v>
      </c>
      <c r="F35" s="56" t="s">
        <v>227</v>
      </c>
      <c r="G35" s="56" t="s">
        <v>228</v>
      </c>
      <c r="H35" s="56" t="s">
        <v>229</v>
      </c>
      <c r="I35" s="56" t="s">
        <v>230</v>
      </c>
      <c r="J35" s="57" t="s">
        <v>231</v>
      </c>
      <c r="K35" s="125"/>
    </row>
    <row r="36" spans="1:11" ht="20.100000000000001" customHeight="1" thickBot="1" x14ac:dyDescent="0.25">
      <c r="A36" s="58" t="str">
        <f>+IF(Entrev.1!H75="Valide todas las variables","",Entrev.1!H75)</f>
        <v/>
      </c>
      <c r="B36" s="61" t="str">
        <f>+IF(Entrev.2!H75="Valide todas las variables","",Entrev.2!H75)</f>
        <v/>
      </c>
      <c r="C36" s="61" t="str">
        <f>+IF(Entrev.3!H75="Valide todas las variables","",Entrev.3!H75)</f>
        <v/>
      </c>
      <c r="D36" s="61" t="str">
        <f>+IF(Entrev.4!H75="Valide todas las variables","",Entrev.4!H75)</f>
        <v/>
      </c>
      <c r="E36" s="61" t="str">
        <f>+IF(Entrev.5!H75="Valide todas las variables","",Entrev.5!H75)</f>
        <v/>
      </c>
      <c r="F36" s="61" t="str">
        <f>+IF(Entrev.6!H75="Valide todas las variables","",Entrev.6!H75)</f>
        <v/>
      </c>
      <c r="G36" s="61" t="str">
        <f>+IF(Entrev.7!H75="Valide todas las variables","",Entrev.7!H75)</f>
        <v/>
      </c>
      <c r="H36" s="61" t="str">
        <f>+IF(Entrev.8!H75="Valide todas las variables","",Entrev.8!H75)</f>
        <v/>
      </c>
      <c r="I36" s="61" t="str">
        <f>+IF(Entrev.9!H75="Valide todas las variables","",Entrev.9!H75)</f>
        <v/>
      </c>
      <c r="J36" s="62" t="str">
        <f>+IF(Entrev.10!H75="Valide todas las variables","",Entrev.10!H75)</f>
        <v/>
      </c>
      <c r="K36" s="126"/>
    </row>
    <row r="37" spans="1:11" ht="30" customHeight="1" x14ac:dyDescent="0.2">
      <c r="A37" s="127" t="s">
        <v>151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4" t="str">
        <f>+IF(AND(A39="",B39="",C39="",D39="",E39="",F39="",G39="",H39="",I39="",J39=""),"",IF(OR(A39="No cumple",B39="No cumple",C39="No cumple",D39="No cumple",E39="No cumple",F39="No cumple",G39="No cumple",H39="No cumple",I39="No cumple",J39="No cumple"),"No cumple",IF(OR(A39="Cumple",B39="Cumple",C39="Cumple",D39="Cumple",E39="Cumple",F39="Cumple",G39="Cumple",H39="Cumple",I39="Cumple",J39="Cumple"),"Cumple","No aplica")))</f>
        <v/>
      </c>
    </row>
    <row r="38" spans="1:11" ht="12.75" customHeight="1" x14ac:dyDescent="0.2">
      <c r="A38" s="55" t="s">
        <v>222</v>
      </c>
      <c r="B38" s="56" t="s">
        <v>223</v>
      </c>
      <c r="C38" s="56" t="s">
        <v>224</v>
      </c>
      <c r="D38" s="56" t="s">
        <v>225</v>
      </c>
      <c r="E38" s="56" t="s">
        <v>226</v>
      </c>
      <c r="F38" s="56" t="s">
        <v>227</v>
      </c>
      <c r="G38" s="56" t="s">
        <v>228</v>
      </c>
      <c r="H38" s="56" t="s">
        <v>229</v>
      </c>
      <c r="I38" s="56" t="s">
        <v>230</v>
      </c>
      <c r="J38" s="57" t="s">
        <v>231</v>
      </c>
      <c r="K38" s="125"/>
    </row>
    <row r="39" spans="1:11" ht="20.100000000000001" customHeight="1" thickBot="1" x14ac:dyDescent="0.25">
      <c r="A39" s="58" t="str">
        <f>+IF(Entrev.1!H86="Valide todas las variables","",Entrev.1!H86)</f>
        <v/>
      </c>
      <c r="B39" s="61" t="str">
        <f>+IF(Entrev.2!H86="Valide todas las variables","",Entrev.2!H86)</f>
        <v/>
      </c>
      <c r="C39" s="61" t="str">
        <f>+IF(Entrev.3!H86="Valide todas las variables","",Entrev.3!H86)</f>
        <v/>
      </c>
      <c r="D39" s="61" t="str">
        <f>+IF(Entrev.4!H86="Valide todas las variables","",Entrev.4!H86)</f>
        <v/>
      </c>
      <c r="E39" s="61" t="str">
        <f>+IF(Entrev.5!H86="Valide todas las variables","",Entrev.5!H86)</f>
        <v/>
      </c>
      <c r="F39" s="61" t="str">
        <f>+IF(Entrev.6!H86="Valide todas las variables","",Entrev.6!H86)</f>
        <v/>
      </c>
      <c r="G39" s="61" t="str">
        <f>+IF(Entrev.7!H86="Valide todas las variables","",Entrev.7!H86)</f>
        <v/>
      </c>
      <c r="H39" s="61" t="str">
        <f>+IF(Entrev.8!H86="Valide todas las variables","",Entrev.8!H86)</f>
        <v/>
      </c>
      <c r="I39" s="61" t="str">
        <f>+IF(Entrev.9!H86="Valide todas las variables","",Entrev.9!H86)</f>
        <v/>
      </c>
      <c r="J39" s="62" t="str">
        <f>+IF(Entrev.10!H86="Valide todas las variables","",Entrev.10!H86)</f>
        <v/>
      </c>
      <c r="K39" s="126"/>
    </row>
    <row r="40" spans="1:11" ht="30" customHeight="1" x14ac:dyDescent="0.2">
      <c r="A40" s="127" t="s">
        <v>246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4" t="str">
        <f>+IF(AND(A42="",B42="",C42="",D42="",E42="",F42="",G42="",H42="",I42="",J42=""),"",IF(OR(A42="No cumple",B42="No cumple",C42="No cumple",D42="No cumple",E42="No cumple",F42="No cumple",G42="No cumple",H42="No cumple",I42="No cumple",J42="No cumple"),"No cumple",IF(OR(A42="Cumple",B42="Cumple",C42="Cumple",D42="Cumple",E42="Cumple",F42="Cumple",G42="Cumple",H42="Cumple",I42="Cumple",J42="Cumple"),"Cumple","No aplica")))</f>
        <v/>
      </c>
    </row>
    <row r="41" spans="1:11" ht="12.75" customHeight="1" x14ac:dyDescent="0.2">
      <c r="A41" s="55" t="s">
        <v>222</v>
      </c>
      <c r="B41" s="56" t="s">
        <v>223</v>
      </c>
      <c r="C41" s="56" t="s">
        <v>224</v>
      </c>
      <c r="D41" s="56" t="s">
        <v>225</v>
      </c>
      <c r="E41" s="56" t="s">
        <v>226</v>
      </c>
      <c r="F41" s="56" t="s">
        <v>227</v>
      </c>
      <c r="G41" s="56" t="s">
        <v>228</v>
      </c>
      <c r="H41" s="56" t="s">
        <v>229</v>
      </c>
      <c r="I41" s="56" t="s">
        <v>230</v>
      </c>
      <c r="J41" s="57" t="s">
        <v>231</v>
      </c>
      <c r="K41" s="125"/>
    </row>
    <row r="42" spans="1:11" ht="20.100000000000001" customHeight="1" thickBot="1" x14ac:dyDescent="0.25">
      <c r="A42" s="58" t="str">
        <f>+IF(Entrev.1!H95="Valide todas las variables","",Entrev.1!H95)</f>
        <v/>
      </c>
      <c r="B42" s="61" t="str">
        <f>+IF(Entrev.2!H95="Valide todas las variables","",Entrev.2!H95)</f>
        <v/>
      </c>
      <c r="C42" s="61" t="str">
        <f>+IF(Entrev.3!H95="Valide todas las variables","",Entrev.3!H95)</f>
        <v/>
      </c>
      <c r="D42" s="61" t="str">
        <f>+IF(Entrev.4!H95="Valide todas las variables","",Entrev.4!H95)</f>
        <v/>
      </c>
      <c r="E42" s="61" t="str">
        <f>+IF(Entrev.5!H95="Valide todas las variables","",Entrev.5!H95)</f>
        <v/>
      </c>
      <c r="F42" s="61" t="str">
        <f>+IF(Entrev.6!H95="Valide todas las variables","",Entrev.6!H95)</f>
        <v/>
      </c>
      <c r="G42" s="61" t="str">
        <f>+IF(Entrev.7!H95="Valide todas las variables","",Entrev.7!H95)</f>
        <v/>
      </c>
      <c r="H42" s="61" t="str">
        <f>+IF(Entrev.8!H95="Valide todas las variables","",Entrev.8!H95)</f>
        <v/>
      </c>
      <c r="I42" s="61" t="str">
        <f>+IF(Entrev.9!H95="Valide todas las variables","",Entrev.9!H95)</f>
        <v/>
      </c>
      <c r="J42" s="62" t="str">
        <f>+IF(Entrev.10!H95="Valide todas las variables","",Entrev.10!H95)</f>
        <v/>
      </c>
      <c r="K42" s="126"/>
    </row>
    <row r="43" spans="1:11" ht="30" customHeight="1" x14ac:dyDescent="0.2">
      <c r="A43" s="127" t="s">
        <v>166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4" t="str">
        <f>+IF(AND(A45="",B45="",C45="",D45="",E45="",F45="",G45="",H45="",I45="",J45=""),"",IF(OR(A45="No cumple",B45="No cumple",C45="No cumple",D45="No cumple",E45="No cumple",F45="No cumple",G45="No cumple",H45="No cumple",I45="No cumple",J45="No cumple"),"No cumple",IF(OR(A45="Cumple",B45="Cumple",C45="Cumple",D45="Cumple",E45="Cumple",F45="Cumple",G45="Cumple",H45="Cumple",I45="Cumple",J45="Cumple"),"Cumple","No aplica")))</f>
        <v/>
      </c>
    </row>
    <row r="44" spans="1:11" ht="12.75" customHeight="1" x14ac:dyDescent="0.2">
      <c r="A44" s="55" t="s">
        <v>222</v>
      </c>
      <c r="B44" s="56" t="s">
        <v>223</v>
      </c>
      <c r="C44" s="56" t="s">
        <v>224</v>
      </c>
      <c r="D44" s="56" t="s">
        <v>225</v>
      </c>
      <c r="E44" s="56" t="s">
        <v>226</v>
      </c>
      <c r="F44" s="56" t="s">
        <v>227</v>
      </c>
      <c r="G44" s="56" t="s">
        <v>228</v>
      </c>
      <c r="H44" s="56" t="s">
        <v>229</v>
      </c>
      <c r="I44" s="56" t="s">
        <v>230</v>
      </c>
      <c r="J44" s="57" t="s">
        <v>231</v>
      </c>
      <c r="K44" s="125"/>
    </row>
    <row r="45" spans="1:11" ht="20.100000000000001" customHeight="1" thickBot="1" x14ac:dyDescent="0.25">
      <c r="A45" s="58" t="str">
        <f>+IF(Entrev.1!H104="Valide todas las variables","",Entrev.1!H104)</f>
        <v/>
      </c>
      <c r="B45" s="61" t="str">
        <f>+IF(Entrev.2!H104="Valide todas las variables","",Entrev.2!H104)</f>
        <v/>
      </c>
      <c r="C45" s="61" t="str">
        <f>+IF(Entrev.3!H104="Valide todas las variables","",Entrev.3!H104)</f>
        <v/>
      </c>
      <c r="D45" s="61" t="str">
        <f>+IF(Entrev.4!H104="Valide todas las variables","",Entrev.4!H104)</f>
        <v/>
      </c>
      <c r="E45" s="61" t="str">
        <f>+IF(Entrev.5!H104="Valide todas las variables","",Entrev.5!H104)</f>
        <v/>
      </c>
      <c r="F45" s="61" t="str">
        <f>+IF(Entrev.6!H104="Valide todas las variables","",Entrev.6!H104)</f>
        <v/>
      </c>
      <c r="G45" s="61" t="str">
        <f>+IF(Entrev.7!H104="Valide todas las variables","",Entrev.7!H104)</f>
        <v/>
      </c>
      <c r="H45" s="61" t="str">
        <f>+IF(Entrev.8!H104="Valide todas las variables","",Entrev.8!H104)</f>
        <v/>
      </c>
      <c r="I45" s="61" t="str">
        <f>+IF(Entrev.9!H104="Valide todas las variables","",Entrev.9!H104)</f>
        <v/>
      </c>
      <c r="J45" s="62" t="str">
        <f>+IF(Entrev.10!H104="Valide todas las variables","",Entrev.10!H104)</f>
        <v/>
      </c>
      <c r="K45" s="126"/>
    </row>
    <row r="46" spans="1:11" ht="30" customHeight="1" x14ac:dyDescent="0.2">
      <c r="A46" s="127" t="s">
        <v>245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4" t="str">
        <f>+IF(AND(A48="",B48="",C48="",D48="",E48="",F48="",G48="",H48="",I48="",J48=""),"",IF(OR(A48="No cumple",B48="No cumple",C48="No cumple",D48="No cumple",E48="No cumple",F48="No cumple",G48="No cumple",H48="No cumple",I48="No cumple",J48="No cumple"),"No cumple",IF(OR(A48="Cumple",B48="Cumple",C48="Cumple",D48="Cumple",E48="Cumple",F48="Cumple",G48="Cumple",H48="Cumple",I48="Cumple",J48="Cumple"),"Cumple","No aplica")))</f>
        <v/>
      </c>
    </row>
    <row r="47" spans="1:11" ht="12.75" customHeight="1" x14ac:dyDescent="0.2">
      <c r="A47" s="55" t="s">
        <v>222</v>
      </c>
      <c r="B47" s="56" t="s">
        <v>223</v>
      </c>
      <c r="C47" s="56" t="s">
        <v>224</v>
      </c>
      <c r="D47" s="56" t="s">
        <v>225</v>
      </c>
      <c r="E47" s="56" t="s">
        <v>226</v>
      </c>
      <c r="F47" s="56" t="s">
        <v>227</v>
      </c>
      <c r="G47" s="56" t="s">
        <v>228</v>
      </c>
      <c r="H47" s="56" t="s">
        <v>229</v>
      </c>
      <c r="I47" s="56" t="s">
        <v>230</v>
      </c>
      <c r="J47" s="57" t="s">
        <v>231</v>
      </c>
      <c r="K47" s="125"/>
    </row>
    <row r="48" spans="1:11" ht="20.100000000000001" customHeight="1" thickBot="1" x14ac:dyDescent="0.25">
      <c r="A48" s="58" t="str">
        <f>+IF(Entrev.1!H113="Valide todas las variables","",Entrev.1!H113)</f>
        <v/>
      </c>
      <c r="B48" s="61" t="str">
        <f>+IF(Entrev.2!H113="Valide todas las variables","",Entrev.2!H113)</f>
        <v/>
      </c>
      <c r="C48" s="61" t="str">
        <f>+IF(Entrev.3!H113="Valide todas las variables","",Entrev.3!H113)</f>
        <v/>
      </c>
      <c r="D48" s="61" t="str">
        <f>+IF(Entrev.4!H113="Valide todas las variables","",Entrev.4!H113)</f>
        <v/>
      </c>
      <c r="E48" s="61" t="str">
        <f>+IF(Entrev.5!H113="Valide todas las variables","",Entrev.5!H113)</f>
        <v/>
      </c>
      <c r="F48" s="61" t="str">
        <f>+IF(Entrev.6!H113="Valide todas las variables","",Entrev.6!H113)</f>
        <v/>
      </c>
      <c r="G48" s="61" t="str">
        <f>+IF(Entrev.7!H113="Valide todas las variables","",Entrev.7!H113)</f>
        <v/>
      </c>
      <c r="H48" s="61" t="str">
        <f>+IF(Entrev.8!H113="Valide todas las variables","",Entrev.8!H113)</f>
        <v/>
      </c>
      <c r="I48" s="61" t="str">
        <f>+IF(Entrev.9!H113="Valide todas las variables","",Entrev.9!H113)</f>
        <v/>
      </c>
      <c r="J48" s="62" t="str">
        <f>+IF(Entrev.10!H113="Valide todas las variables","",Entrev.10!H113)</f>
        <v/>
      </c>
      <c r="K48" s="126"/>
    </row>
    <row r="49" spans="1:11" ht="20.100000000000001" customHeight="1" x14ac:dyDescent="0.2">
      <c r="A49" s="115" t="s">
        <v>232</v>
      </c>
      <c r="B49" s="116"/>
      <c r="C49" s="116"/>
      <c r="D49" s="116"/>
      <c r="E49" s="116"/>
      <c r="F49" s="116"/>
      <c r="G49" s="116"/>
      <c r="H49" s="116"/>
      <c r="I49" s="116"/>
      <c r="J49" s="117"/>
      <c r="K49" s="118"/>
    </row>
    <row r="50" spans="1:11" ht="24.95" customHeight="1" x14ac:dyDescent="0.2">
      <c r="A50" s="21" t="s">
        <v>49</v>
      </c>
      <c r="B50" s="119"/>
      <c r="C50" s="119"/>
      <c r="D50" s="119"/>
      <c r="E50" s="119"/>
      <c r="F50" s="20" t="s">
        <v>50</v>
      </c>
      <c r="G50" s="119"/>
      <c r="H50" s="119"/>
      <c r="I50" s="119"/>
      <c r="J50" s="120"/>
      <c r="K50" s="121"/>
    </row>
    <row r="51" spans="1:11" ht="24.95" customHeight="1" x14ac:dyDescent="0.2">
      <c r="A51" s="21" t="s">
        <v>45</v>
      </c>
      <c r="B51" s="119"/>
      <c r="C51" s="119"/>
      <c r="D51" s="119"/>
      <c r="E51" s="119"/>
      <c r="F51" s="20" t="s">
        <v>45</v>
      </c>
      <c r="G51" s="119"/>
      <c r="H51" s="119"/>
      <c r="I51" s="119"/>
      <c r="J51" s="120"/>
      <c r="K51" s="121"/>
    </row>
    <row r="52" spans="1:11" ht="24.95" customHeight="1" x14ac:dyDescent="0.2">
      <c r="A52" s="21" t="s">
        <v>48</v>
      </c>
      <c r="B52" s="119"/>
      <c r="C52" s="119"/>
      <c r="D52" s="119"/>
      <c r="E52" s="119"/>
      <c r="F52" s="20" t="s">
        <v>48</v>
      </c>
      <c r="G52" s="119"/>
      <c r="H52" s="119"/>
      <c r="I52" s="119"/>
      <c r="J52" s="120"/>
      <c r="K52" s="121"/>
    </row>
    <row r="53" spans="1:11" ht="24.95" customHeight="1" x14ac:dyDescent="0.2">
      <c r="A53" s="21" t="s">
        <v>47</v>
      </c>
      <c r="B53" s="119"/>
      <c r="C53" s="119"/>
      <c r="D53" s="119"/>
      <c r="E53" s="119"/>
      <c r="F53" s="20" t="s">
        <v>47</v>
      </c>
      <c r="G53" s="119"/>
      <c r="H53" s="119"/>
      <c r="I53" s="119"/>
      <c r="J53" s="120"/>
      <c r="K53" s="121"/>
    </row>
    <row r="54" spans="1:11" ht="39.950000000000003" customHeight="1" x14ac:dyDescent="0.2">
      <c r="A54" s="21" t="s">
        <v>46</v>
      </c>
      <c r="B54" s="119"/>
      <c r="C54" s="119"/>
      <c r="D54" s="119"/>
      <c r="E54" s="119"/>
      <c r="F54" s="20" t="s">
        <v>46</v>
      </c>
      <c r="G54" s="119"/>
      <c r="H54" s="119"/>
      <c r="I54" s="119"/>
      <c r="J54" s="120"/>
      <c r="K54" s="121"/>
    </row>
    <row r="55" spans="1:11" ht="5.0999999999999996" customHeight="1" x14ac:dyDescent="0.2">
      <c r="A55" s="75"/>
      <c r="B55" s="76"/>
      <c r="C55" s="76"/>
      <c r="D55" s="76"/>
      <c r="E55" s="76"/>
      <c r="F55" s="76"/>
      <c r="G55" s="76"/>
      <c r="H55" s="76"/>
      <c r="I55" s="76"/>
      <c r="J55" s="79"/>
      <c r="K55" s="80"/>
    </row>
    <row r="56" spans="1:11" ht="24.95" customHeight="1" x14ac:dyDescent="0.2">
      <c r="A56" s="21" t="s">
        <v>51</v>
      </c>
      <c r="B56" s="119"/>
      <c r="C56" s="119"/>
      <c r="D56" s="119"/>
      <c r="E56" s="119"/>
      <c r="F56" s="20" t="s">
        <v>52</v>
      </c>
      <c r="G56" s="119"/>
      <c r="H56" s="119"/>
      <c r="I56" s="119"/>
      <c r="J56" s="120"/>
      <c r="K56" s="121"/>
    </row>
    <row r="57" spans="1:11" ht="24.95" customHeight="1" x14ac:dyDescent="0.2">
      <c r="A57" s="21" t="s">
        <v>45</v>
      </c>
      <c r="B57" s="119"/>
      <c r="C57" s="119"/>
      <c r="D57" s="119"/>
      <c r="E57" s="119"/>
      <c r="F57" s="20" t="s">
        <v>45</v>
      </c>
      <c r="G57" s="119"/>
      <c r="H57" s="119"/>
      <c r="I57" s="119"/>
      <c r="J57" s="120"/>
      <c r="K57" s="121"/>
    </row>
    <row r="58" spans="1:11" ht="24.95" customHeight="1" x14ac:dyDescent="0.2">
      <c r="A58" s="21" t="s">
        <v>48</v>
      </c>
      <c r="B58" s="119"/>
      <c r="C58" s="119"/>
      <c r="D58" s="119"/>
      <c r="E58" s="119"/>
      <c r="F58" s="20" t="s">
        <v>48</v>
      </c>
      <c r="G58" s="119"/>
      <c r="H58" s="119"/>
      <c r="I58" s="119"/>
      <c r="J58" s="120"/>
      <c r="K58" s="121"/>
    </row>
    <row r="59" spans="1:11" ht="24.95" customHeight="1" x14ac:dyDescent="0.2">
      <c r="A59" s="21" t="s">
        <v>47</v>
      </c>
      <c r="B59" s="119"/>
      <c r="C59" s="119"/>
      <c r="D59" s="119"/>
      <c r="E59" s="119"/>
      <c r="F59" s="20" t="s">
        <v>47</v>
      </c>
      <c r="G59" s="119"/>
      <c r="H59" s="119"/>
      <c r="I59" s="119"/>
      <c r="J59" s="120"/>
      <c r="K59" s="121"/>
    </row>
    <row r="60" spans="1:11" ht="39.950000000000003" customHeight="1" x14ac:dyDescent="0.2">
      <c r="A60" s="21" t="s">
        <v>46</v>
      </c>
      <c r="B60" s="119"/>
      <c r="C60" s="119"/>
      <c r="D60" s="119"/>
      <c r="E60" s="119"/>
      <c r="F60" s="20" t="s">
        <v>46</v>
      </c>
      <c r="G60" s="119"/>
      <c r="H60" s="119"/>
      <c r="I60" s="119"/>
      <c r="J60" s="120"/>
      <c r="K60" s="121"/>
    </row>
  </sheetData>
  <sheetProtection algorithmName="SHA-512" hashValue="QjxUP+b+NvC1xmesGKFc+wcbRhXaOFpX+d9eJY0BGzzQWTMnT9eFYeYr6qCrFSwIb4rjpgFLQftFxshQSqkjqA==" saltValue="+PINp3YE5OCkwhI/FKkgEg==" spinCount="100000" sheet="1" formatRows="0"/>
  <mergeCells count="93">
    <mergeCell ref="G58:K58"/>
    <mergeCell ref="B59:E59"/>
    <mergeCell ref="G59:K59"/>
    <mergeCell ref="A46:J46"/>
    <mergeCell ref="A19:J19"/>
    <mergeCell ref="A22:J22"/>
    <mergeCell ref="A25:J25"/>
    <mergeCell ref="A28:J28"/>
    <mergeCell ref="A31:J31"/>
    <mergeCell ref="K46:K48"/>
    <mergeCell ref="K19:K21"/>
    <mergeCell ref="K22:K24"/>
    <mergeCell ref="K25:K27"/>
    <mergeCell ref="K28:K30"/>
    <mergeCell ref="K31:K33"/>
    <mergeCell ref="K34:K36"/>
    <mergeCell ref="B51:E51"/>
    <mergeCell ref="B52:E52"/>
    <mergeCell ref="G52:K52"/>
    <mergeCell ref="G51:K51"/>
    <mergeCell ref="B60:E60"/>
    <mergeCell ref="G60:K60"/>
    <mergeCell ref="B53:E53"/>
    <mergeCell ref="G53:K53"/>
    <mergeCell ref="B54:E54"/>
    <mergeCell ref="G54:K54"/>
    <mergeCell ref="A55:K55"/>
    <mergeCell ref="B56:E56"/>
    <mergeCell ref="G56:K56"/>
    <mergeCell ref="B57:E57"/>
    <mergeCell ref="G57:K57"/>
    <mergeCell ref="B58:E58"/>
    <mergeCell ref="I15:K15"/>
    <mergeCell ref="G14:H14"/>
    <mergeCell ref="A49:K49"/>
    <mergeCell ref="B50:E50"/>
    <mergeCell ref="G50:K50"/>
    <mergeCell ref="A18:J18"/>
    <mergeCell ref="K37:K39"/>
    <mergeCell ref="K40:K42"/>
    <mergeCell ref="K43:K45"/>
    <mergeCell ref="A34:J34"/>
    <mergeCell ref="A37:J37"/>
    <mergeCell ref="A40:J40"/>
    <mergeCell ref="A43:J43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E13:F13"/>
    <mergeCell ref="G12:H12"/>
    <mergeCell ref="G13:H13"/>
    <mergeCell ref="A9:C9"/>
    <mergeCell ref="D9:F9"/>
    <mergeCell ref="G9:K9"/>
    <mergeCell ref="A10:C10"/>
    <mergeCell ref="D10:F10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A1:B1"/>
    <mergeCell ref="A2:K2"/>
    <mergeCell ref="A3:B3"/>
    <mergeCell ref="A4:B4"/>
    <mergeCell ref="C3:H3"/>
    <mergeCell ref="C4:H4"/>
    <mergeCell ref="I3:K3"/>
    <mergeCell ref="I4:K4"/>
    <mergeCell ref="I1:K1"/>
  </mergeCells>
  <phoneticPr fontId="12" type="noConversion"/>
  <conditionalFormatting sqref="A21:J21">
    <cfRule type="containsText" dxfId="443" priority="28" operator="containsText" text="Cumple">
      <formula>NOT(ISERROR(SEARCH("Cumple",A21)))</formula>
    </cfRule>
    <cfRule type="containsText" dxfId="442" priority="27" operator="containsText" text="No cumple">
      <formula>NOT(ISERROR(SEARCH("No cumple",A21)))</formula>
    </cfRule>
    <cfRule type="cellIs" dxfId="441" priority="26" operator="equal">
      <formula>"No aplica"</formula>
    </cfRule>
  </conditionalFormatting>
  <conditionalFormatting sqref="A24:J24">
    <cfRule type="containsText" dxfId="440" priority="25" operator="containsText" text="Cumple">
      <formula>NOT(ISERROR(SEARCH("Cumple",A24)))</formula>
    </cfRule>
    <cfRule type="containsText" dxfId="439" priority="24" operator="containsText" text="No cumple">
      <formula>NOT(ISERROR(SEARCH("No cumple",A24)))</formula>
    </cfRule>
    <cfRule type="cellIs" dxfId="438" priority="23" operator="equal">
      <formula>"No aplica"</formula>
    </cfRule>
  </conditionalFormatting>
  <conditionalFormatting sqref="A27:J27">
    <cfRule type="containsText" dxfId="437" priority="22" operator="containsText" text="Cumple">
      <formula>NOT(ISERROR(SEARCH("Cumple",A27)))</formula>
    </cfRule>
    <cfRule type="containsText" dxfId="436" priority="21" operator="containsText" text="No cumple">
      <formula>NOT(ISERROR(SEARCH("No cumple",A27)))</formula>
    </cfRule>
    <cfRule type="cellIs" dxfId="435" priority="20" operator="equal">
      <formula>"No aplica"</formula>
    </cfRule>
  </conditionalFormatting>
  <conditionalFormatting sqref="A30:J30">
    <cfRule type="cellIs" dxfId="434" priority="17" operator="equal">
      <formula>"No aplica"</formula>
    </cfRule>
    <cfRule type="containsText" dxfId="433" priority="19" operator="containsText" text="Cumple">
      <formula>NOT(ISERROR(SEARCH("Cumple",A30)))</formula>
    </cfRule>
    <cfRule type="containsText" dxfId="432" priority="18" operator="containsText" text="No cumple">
      <formula>NOT(ISERROR(SEARCH("No cumple",A30)))</formula>
    </cfRule>
  </conditionalFormatting>
  <conditionalFormatting sqref="A33:J33">
    <cfRule type="cellIs" dxfId="431" priority="29" operator="equal">
      <formula>"No aplica"</formula>
    </cfRule>
    <cfRule type="containsText" dxfId="430" priority="58" operator="containsText" text="No cumple">
      <formula>NOT(ISERROR(SEARCH("No cumple",A33)))</formula>
    </cfRule>
    <cfRule type="containsText" dxfId="429" priority="59" operator="containsText" text="Cumple">
      <formula>NOT(ISERROR(SEARCH("Cumple",A33)))</formula>
    </cfRule>
  </conditionalFormatting>
  <conditionalFormatting sqref="A36:J36">
    <cfRule type="containsText" dxfId="428" priority="16" operator="containsText" text="Cumple">
      <formula>NOT(ISERROR(SEARCH("Cumple",A36)))</formula>
    </cfRule>
    <cfRule type="containsText" dxfId="427" priority="15" operator="containsText" text="No cumple">
      <formula>NOT(ISERROR(SEARCH("No cumple",A36)))</formula>
    </cfRule>
    <cfRule type="cellIs" dxfId="426" priority="14" operator="equal">
      <formula>"No aplica"</formula>
    </cfRule>
  </conditionalFormatting>
  <conditionalFormatting sqref="A39:J39">
    <cfRule type="containsText" dxfId="425" priority="12" operator="containsText" text="No cumple">
      <formula>NOT(ISERROR(SEARCH("No cumple",A39)))</formula>
    </cfRule>
    <cfRule type="cellIs" dxfId="424" priority="11" operator="equal">
      <formula>"No aplica"</formula>
    </cfRule>
    <cfRule type="containsText" dxfId="423" priority="13" operator="containsText" text="Cumple">
      <formula>NOT(ISERROR(SEARCH("Cumple",A39)))</formula>
    </cfRule>
  </conditionalFormatting>
  <conditionalFormatting sqref="A42:J42">
    <cfRule type="containsText" dxfId="422" priority="10" operator="containsText" text="Cumple">
      <formula>NOT(ISERROR(SEARCH("Cumple",A42)))</formula>
    </cfRule>
    <cfRule type="containsText" dxfId="421" priority="9" operator="containsText" text="No cumple">
      <formula>NOT(ISERROR(SEARCH("No cumple",A42)))</formula>
    </cfRule>
    <cfRule type="cellIs" dxfId="420" priority="8" operator="equal">
      <formula>"No aplica"</formula>
    </cfRule>
  </conditionalFormatting>
  <conditionalFormatting sqref="A45:J45">
    <cfRule type="containsText" dxfId="419" priority="7" operator="containsText" text="Cumple">
      <formula>NOT(ISERROR(SEARCH("Cumple",A45)))</formula>
    </cfRule>
    <cfRule type="containsText" dxfId="418" priority="6" operator="containsText" text="No cumple">
      <formula>NOT(ISERROR(SEARCH("No cumple",A45)))</formula>
    </cfRule>
    <cfRule type="cellIs" dxfId="417" priority="5" operator="equal">
      <formula>"No aplica"</formula>
    </cfRule>
  </conditionalFormatting>
  <conditionalFormatting sqref="A48:J48">
    <cfRule type="containsText" dxfId="416" priority="4" operator="containsText" text="Cumple">
      <formula>NOT(ISERROR(SEARCH("Cumple",A48)))</formula>
    </cfRule>
    <cfRule type="containsText" dxfId="415" priority="3" operator="containsText" text="No cumple">
      <formula>NOT(ISERROR(SEARCH("No cumple",A48)))</formula>
    </cfRule>
    <cfRule type="cellIs" dxfId="414" priority="2" operator="equal">
      <formula>"No aplica"</formula>
    </cfRule>
  </conditionalFormatting>
  <conditionalFormatting sqref="A4:K4 A6:K6 A8:K8 A10:K10 A13:B13 E13 G13 I13:J13 A15 C15 E15 G15:K15 A17 C17 H17">
    <cfRule type="containsBlanks" dxfId="413" priority="344">
      <formula>LEN(TRIM(A4))=0</formula>
    </cfRule>
  </conditionalFormatting>
  <conditionalFormatting sqref="C1:E1">
    <cfRule type="containsBlanks" dxfId="412" priority="289">
      <formula>LEN(TRIM(C1))=0</formula>
    </cfRule>
  </conditionalFormatting>
  <conditionalFormatting sqref="G1">
    <cfRule type="containsBlanks" dxfId="411" priority="288">
      <formula>LEN(TRIM(G1))=0</formula>
    </cfRule>
  </conditionalFormatting>
  <conditionalFormatting sqref="I1:J1">
    <cfRule type="cellIs" dxfId="410" priority="284" operator="lessThan">
      <formula>0.8</formula>
    </cfRule>
    <cfRule type="cellIs" dxfId="409" priority="285" operator="lessThan">
      <formula>0.9</formula>
    </cfRule>
    <cfRule type="cellIs" dxfId="408" priority="286" operator="lessThan">
      <formula>1</formula>
    </cfRule>
    <cfRule type="cellIs" dxfId="407" priority="287" operator="equal">
      <formula>1</formula>
    </cfRule>
    <cfRule type="cellIs" dxfId="406" priority="283" operator="lessThan">
      <formula>0.7</formula>
    </cfRule>
    <cfRule type="containsBlanks" priority="282" stopIfTrue="1">
      <formula>LEN(TRIM(I1))=0</formula>
    </cfRule>
  </conditionalFormatting>
  <conditionalFormatting sqref="K19">
    <cfRule type="containsText" dxfId="405" priority="47" operator="containsText" text="Cumple">
      <formula>NOT(ISERROR(SEARCH("Cumple",K19)))</formula>
    </cfRule>
    <cfRule type="containsText" dxfId="404" priority="46" operator="containsText" text="No cumple">
      <formula>NOT(ISERROR(SEARCH("No cumple",K19)))</formula>
    </cfRule>
  </conditionalFormatting>
  <conditionalFormatting sqref="K19:K48">
    <cfRule type="cellIs" dxfId="403" priority="1" operator="equal">
      <formula>"No aplica"</formula>
    </cfRule>
  </conditionalFormatting>
  <conditionalFormatting sqref="K22">
    <cfRule type="containsText" dxfId="402" priority="44" operator="containsText" text="No cumple">
      <formula>NOT(ISERROR(SEARCH("No cumple",K22)))</formula>
    </cfRule>
    <cfRule type="containsText" dxfId="401" priority="45" operator="containsText" text="Cumple">
      <formula>NOT(ISERROR(SEARCH("Cumple",K22)))</formula>
    </cfRule>
  </conditionalFormatting>
  <conditionalFormatting sqref="K25">
    <cfRule type="containsText" dxfId="400" priority="42" operator="containsText" text="No cumple">
      <formula>NOT(ISERROR(SEARCH("No cumple",K25)))</formula>
    </cfRule>
    <cfRule type="containsText" dxfId="399" priority="43" operator="containsText" text="Cumple">
      <formula>NOT(ISERROR(SEARCH("Cumple",K25)))</formula>
    </cfRule>
  </conditionalFormatting>
  <conditionalFormatting sqref="K28">
    <cfRule type="containsText" dxfId="398" priority="40" operator="containsText" text="No cumple">
      <formula>NOT(ISERROR(SEARCH("No cumple",K28)))</formula>
    </cfRule>
    <cfRule type="containsText" dxfId="397" priority="41" operator="containsText" text="Cumple">
      <formula>NOT(ISERROR(SEARCH("Cumple",K28)))</formula>
    </cfRule>
  </conditionalFormatting>
  <conditionalFormatting sqref="K31">
    <cfRule type="containsText" dxfId="396" priority="76" operator="containsText" text="No cumple">
      <formula>NOT(ISERROR(SEARCH("No cumple",K31)))</formula>
    </cfRule>
    <cfRule type="containsText" dxfId="395" priority="77" operator="containsText" text="Cumple">
      <formula>NOT(ISERROR(SEARCH("Cumple",K31)))</formula>
    </cfRule>
  </conditionalFormatting>
  <conditionalFormatting sqref="K34">
    <cfRule type="containsText" dxfId="394" priority="38" operator="containsText" text="No cumple">
      <formula>NOT(ISERROR(SEARCH("No cumple",K34)))</formula>
    </cfRule>
    <cfRule type="containsText" dxfId="393" priority="39" operator="containsText" text="Cumple">
      <formula>NOT(ISERROR(SEARCH("Cumple",K34)))</formula>
    </cfRule>
  </conditionalFormatting>
  <conditionalFormatting sqref="K37">
    <cfRule type="containsText" dxfId="392" priority="36" operator="containsText" text="No cumple">
      <formula>NOT(ISERROR(SEARCH("No cumple",K37)))</formula>
    </cfRule>
    <cfRule type="containsText" dxfId="391" priority="37" operator="containsText" text="Cumple">
      <formula>NOT(ISERROR(SEARCH("Cumple",K37)))</formula>
    </cfRule>
  </conditionalFormatting>
  <conditionalFormatting sqref="K40">
    <cfRule type="containsText" dxfId="390" priority="34" operator="containsText" text="No cumple">
      <formula>NOT(ISERROR(SEARCH("No cumple",K40)))</formula>
    </cfRule>
    <cfRule type="containsText" dxfId="389" priority="35" operator="containsText" text="Cumple">
      <formula>NOT(ISERROR(SEARCH("Cumple",K40)))</formula>
    </cfRule>
  </conditionalFormatting>
  <conditionalFormatting sqref="K43">
    <cfRule type="containsText" dxfId="388" priority="32" operator="containsText" text="No cumple">
      <formula>NOT(ISERROR(SEARCH("No cumple",K43)))</formula>
    </cfRule>
    <cfRule type="containsText" dxfId="387" priority="33" operator="containsText" text="Cumple">
      <formula>NOT(ISERROR(SEARCH("Cumple",K43)))</formula>
    </cfRule>
  </conditionalFormatting>
  <conditionalFormatting sqref="K46">
    <cfRule type="containsText" dxfId="386" priority="30" operator="containsText" text="No cumple">
      <formula>NOT(ISERROR(SEARCH("No cumple",K46)))</formula>
    </cfRule>
    <cfRule type="containsText" dxfId="385" priority="31" operator="containsText" text="Cumple">
      <formula>NOT(ISERROR(SEARCH("Cumple",K46)))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r:id="rId1"/>
  <headerFooter>
    <oddHeader>&amp;L&amp;G&amp;C&amp;"Arial,Normal"&amp;10PROCESO
PROTECCIÓN
ENTREVISTA
INTERNADO - CASA HOGAR SRD&amp;R&amp;"Arial,Normal"&amp;10F1.A41.G27.P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FF09-9664-4670-AA28-5A1ACD553186}">
  <sheetPr>
    <pageSetUpPr fitToPage="1"/>
  </sheetPr>
  <dimension ref="A1:J12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7" t="s">
        <v>244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x14ac:dyDescent="0.25">
      <c r="A2" s="146" t="s">
        <v>66</v>
      </c>
      <c r="B2" s="147"/>
      <c r="C2" s="145"/>
      <c r="D2" s="145"/>
      <c r="E2" s="145"/>
      <c r="F2" s="43" t="s">
        <v>67</v>
      </c>
      <c r="G2" s="149"/>
      <c r="H2" s="149"/>
      <c r="I2" s="43" t="s">
        <v>68</v>
      </c>
      <c r="J2" s="54"/>
    </row>
    <row r="3" spans="1:10" x14ac:dyDescent="0.25">
      <c r="A3" s="146" t="s">
        <v>69</v>
      </c>
      <c r="B3" s="147"/>
      <c r="C3" s="119"/>
      <c r="D3" s="119"/>
      <c r="E3" s="119"/>
      <c r="F3" s="147" t="s">
        <v>210</v>
      </c>
      <c r="G3" s="147"/>
      <c r="H3" s="119"/>
      <c r="I3" s="119"/>
      <c r="J3" s="121"/>
    </row>
    <row r="4" spans="1:10" x14ac:dyDescent="0.25">
      <c r="A4" s="146" t="s">
        <v>70</v>
      </c>
      <c r="B4" s="147"/>
      <c r="C4" s="147"/>
      <c r="D4" s="147"/>
      <c r="E4" s="119"/>
      <c r="F4" s="119"/>
      <c r="G4" s="119"/>
      <c r="H4" s="119"/>
      <c r="I4" s="119"/>
      <c r="J4" s="121"/>
    </row>
    <row r="5" spans="1:10" x14ac:dyDescent="0.25">
      <c r="A5" s="146" t="s">
        <v>71</v>
      </c>
      <c r="B5" s="147"/>
      <c r="C5" s="147"/>
      <c r="D5" s="147"/>
      <c r="E5" s="119"/>
      <c r="F5" s="119"/>
      <c r="G5" s="119"/>
      <c r="H5" s="119"/>
      <c r="I5" s="119"/>
      <c r="J5" s="121"/>
    </row>
    <row r="6" spans="1:10" x14ac:dyDescent="0.25">
      <c r="A6" s="146" t="s">
        <v>72</v>
      </c>
      <c r="B6" s="147"/>
      <c r="C6" s="145"/>
      <c r="D6" s="145"/>
      <c r="E6" s="145"/>
      <c r="F6" s="147" t="s">
        <v>73</v>
      </c>
      <c r="G6" s="147"/>
      <c r="H6" s="145"/>
      <c r="I6" s="145"/>
      <c r="J6" s="148"/>
    </row>
    <row r="7" spans="1:10" x14ac:dyDescent="0.25">
      <c r="A7" s="146" t="s">
        <v>61</v>
      </c>
      <c r="B7" s="147"/>
      <c r="C7" s="145"/>
      <c r="D7" s="145"/>
      <c r="E7" s="145"/>
      <c r="F7" s="147" t="s">
        <v>210</v>
      </c>
      <c r="G7" s="147"/>
      <c r="H7" s="119"/>
      <c r="I7" s="119"/>
      <c r="J7" s="121"/>
    </row>
    <row r="8" spans="1:10" ht="15.75" thickBot="1" x14ac:dyDescent="0.3">
      <c r="A8" s="150" t="s">
        <v>243</v>
      </c>
      <c r="B8" s="151"/>
      <c r="C8" s="133"/>
      <c r="D8" s="133"/>
      <c r="E8" s="133"/>
      <c r="F8" s="134"/>
      <c r="G8" s="135"/>
      <c r="H8" s="135"/>
      <c r="I8" s="135"/>
      <c r="J8" s="136"/>
    </row>
    <row r="9" spans="1:10" ht="20.100000000000001" customHeight="1" thickBot="1" x14ac:dyDescent="0.3">
      <c r="A9" s="140" t="s">
        <v>74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3"/>
      <c r="J10" s="144"/>
    </row>
    <row r="11" spans="1:10" ht="39.950000000000003" customHeight="1" x14ac:dyDescent="0.25">
      <c r="A11" s="152" t="s">
        <v>76</v>
      </c>
      <c r="B11" s="153"/>
      <c r="C11" s="153"/>
      <c r="D11" s="153"/>
      <c r="E11" s="153"/>
      <c r="F11" s="153"/>
      <c r="G11" s="153"/>
      <c r="H11" s="153"/>
      <c r="I11" s="154"/>
      <c r="J11" s="44" t="s">
        <v>214</v>
      </c>
    </row>
    <row r="12" spans="1:10" ht="30" customHeight="1" x14ac:dyDescent="0.25">
      <c r="A12" s="158" t="s">
        <v>82</v>
      </c>
      <c r="B12" s="159"/>
      <c r="C12" s="159"/>
      <c r="D12" s="159"/>
      <c r="E12" s="159"/>
      <c r="F12" s="159"/>
      <c r="G12" s="159"/>
      <c r="H12" s="159"/>
      <c r="I12" s="176"/>
      <c r="J12" s="54"/>
    </row>
    <row r="13" spans="1:10" ht="30" customHeight="1" x14ac:dyDescent="0.25">
      <c r="A13" s="158" t="s">
        <v>77</v>
      </c>
      <c r="B13" s="159"/>
      <c r="C13" s="159"/>
      <c r="D13" s="159"/>
      <c r="E13" s="159"/>
      <c r="F13" s="159"/>
      <c r="G13" s="159"/>
      <c r="H13" s="159"/>
      <c r="I13" s="176"/>
      <c r="J13" s="54"/>
    </row>
    <row r="14" spans="1:10" ht="30" customHeight="1" x14ac:dyDescent="0.25">
      <c r="A14" s="158" t="s">
        <v>78</v>
      </c>
      <c r="B14" s="159"/>
      <c r="C14" s="159"/>
      <c r="D14" s="159"/>
      <c r="E14" s="159"/>
      <c r="F14" s="159"/>
      <c r="G14" s="159"/>
      <c r="H14" s="159"/>
      <c r="I14" s="176"/>
      <c r="J14" s="54"/>
    </row>
    <row r="15" spans="1:10" ht="30" customHeight="1" x14ac:dyDescent="0.25">
      <c r="A15" s="158" t="s">
        <v>83</v>
      </c>
      <c r="B15" s="159"/>
      <c r="C15" s="159"/>
      <c r="D15" s="159"/>
      <c r="E15" s="159"/>
      <c r="F15" s="159"/>
      <c r="G15" s="159"/>
      <c r="H15" s="159"/>
      <c r="I15" s="176"/>
      <c r="J15" s="54"/>
    </row>
    <row r="16" spans="1:10" ht="30" customHeight="1" x14ac:dyDescent="0.25">
      <c r="A16" s="158" t="s">
        <v>84</v>
      </c>
      <c r="B16" s="159"/>
      <c r="C16" s="159"/>
      <c r="D16" s="159"/>
      <c r="E16" s="159"/>
      <c r="F16" s="159"/>
      <c r="G16" s="159"/>
      <c r="H16" s="159"/>
      <c r="I16" s="176"/>
      <c r="J16" s="54"/>
    </row>
    <row r="17" spans="1:10" ht="30" customHeight="1" x14ac:dyDescent="0.25">
      <c r="A17" s="158" t="s">
        <v>183</v>
      </c>
      <c r="B17" s="159"/>
      <c r="C17" s="159"/>
      <c r="D17" s="159"/>
      <c r="E17" s="159"/>
      <c r="F17" s="159"/>
      <c r="G17" s="159"/>
      <c r="H17" s="159"/>
      <c r="I17" s="176"/>
      <c r="J17" s="54"/>
    </row>
    <row r="18" spans="1:10" ht="30" customHeight="1" x14ac:dyDescent="0.25">
      <c r="A18" s="158" t="s">
        <v>79</v>
      </c>
      <c r="B18" s="159"/>
      <c r="C18" s="159"/>
      <c r="D18" s="159"/>
      <c r="E18" s="159"/>
      <c r="F18" s="159"/>
      <c r="G18" s="159"/>
      <c r="H18" s="159"/>
      <c r="I18" s="176"/>
      <c r="J18" s="54"/>
    </row>
    <row r="19" spans="1:10" ht="30" customHeight="1" x14ac:dyDescent="0.25">
      <c r="A19" s="158" t="s">
        <v>80</v>
      </c>
      <c r="B19" s="159"/>
      <c r="C19" s="159"/>
      <c r="D19" s="159"/>
      <c r="E19" s="159"/>
      <c r="F19" s="159"/>
      <c r="G19" s="159"/>
      <c r="H19" s="159"/>
      <c r="I19" s="176"/>
      <c r="J19" s="54"/>
    </row>
    <row r="20" spans="1:10" ht="30" customHeight="1" thickBot="1" x14ac:dyDescent="0.3">
      <c r="A20" s="177" t="s">
        <v>81</v>
      </c>
      <c r="B20" s="178"/>
      <c r="C20" s="178"/>
      <c r="D20" s="178"/>
      <c r="E20" s="178"/>
      <c r="F20" s="178"/>
      <c r="G20" s="178"/>
      <c r="H20" s="178"/>
      <c r="I20" s="179"/>
      <c r="J20" s="41"/>
    </row>
    <row r="21" spans="1:10" ht="20.100000000000001" customHeight="1" x14ac:dyDescent="0.25">
      <c r="A21" s="129" t="s">
        <v>85</v>
      </c>
      <c r="B21" s="130"/>
      <c r="C21" s="130"/>
      <c r="D21" s="130"/>
      <c r="E21" s="130"/>
      <c r="F21" s="130"/>
      <c r="G21" s="130"/>
      <c r="H21" s="143" t="str">
        <f>+IF(AND(J26="No aplica",J27="No aplica",J28="No aplica",J29="No aplica",J30="No aplica",J31="No aplica",J32="No aplica",J33="No aplica",J34="No aplica",J35="No aplica",J36="No aplica",J37="No aplica",J38="No aplica",J39="No aplica",J40="No aplica",J41="No aplica"),"No aplica",IF(OR(J26="",J27="",J28="",J29="",J30="",J31="",J32="",J33="",J34="",J35="",J36="",J37="",J38="",J39="",J40="",J41=""),"Valide todas las variables",IF(OR(J26="No",J27="No",J28="No",J29="No",J30="No",J31="No",J32="No",J33="No",J34="No",J35="No",J36="No",J37="No",J38="No",J39="No",J40="No",J41="No"),"No cumple","Cumple")))</f>
        <v>Valide todas las variables</v>
      </c>
      <c r="I21" s="143"/>
      <c r="J21" s="144"/>
    </row>
    <row r="22" spans="1:10" ht="66.75" customHeight="1" thickBot="1" x14ac:dyDescent="0.3">
      <c r="A22" s="162" t="s">
        <v>254</v>
      </c>
      <c r="B22" s="163"/>
      <c r="C22" s="163"/>
      <c r="D22" s="163"/>
      <c r="E22" s="163"/>
      <c r="F22" s="163"/>
      <c r="G22" s="163"/>
      <c r="H22" s="163"/>
      <c r="I22" s="164"/>
      <c r="J22" s="155" t="s">
        <v>214</v>
      </c>
    </row>
    <row r="23" spans="1:10" ht="15" customHeight="1" x14ac:dyDescent="0.25">
      <c r="A23" s="168" t="s">
        <v>103</v>
      </c>
      <c r="B23" s="169"/>
      <c r="C23" s="169"/>
      <c r="D23" s="169"/>
      <c r="E23" s="169"/>
      <c r="F23" s="165" t="s">
        <v>98</v>
      </c>
      <c r="G23" s="166"/>
      <c r="H23" s="166"/>
      <c r="I23" s="167"/>
      <c r="J23" s="156"/>
    </row>
    <row r="24" spans="1:10" ht="15" customHeight="1" x14ac:dyDescent="0.25">
      <c r="A24" s="170"/>
      <c r="B24" s="171"/>
      <c r="C24" s="171"/>
      <c r="D24" s="171"/>
      <c r="E24" s="171"/>
      <c r="F24" s="160" t="s">
        <v>99</v>
      </c>
      <c r="G24" s="161"/>
      <c r="H24" s="174" t="s">
        <v>100</v>
      </c>
      <c r="I24" s="175"/>
      <c r="J24" s="156"/>
    </row>
    <row r="25" spans="1:10" ht="20.100000000000001" customHeight="1" x14ac:dyDescent="0.25">
      <c r="A25" s="172"/>
      <c r="B25" s="173"/>
      <c r="C25" s="173"/>
      <c r="D25" s="173"/>
      <c r="E25" s="173"/>
      <c r="F25" s="51" t="s">
        <v>101</v>
      </c>
      <c r="G25" s="42" t="s">
        <v>102</v>
      </c>
      <c r="H25" s="42" t="s">
        <v>101</v>
      </c>
      <c r="I25" s="52" t="s">
        <v>102</v>
      </c>
      <c r="J25" s="157"/>
    </row>
    <row r="26" spans="1:10" ht="20.100000000000001" customHeight="1" x14ac:dyDescent="0.25">
      <c r="A26" s="158" t="s">
        <v>95</v>
      </c>
      <c r="B26" s="159"/>
      <c r="C26" s="159"/>
      <c r="D26" s="159"/>
      <c r="E26" s="159"/>
      <c r="F26" s="45">
        <v>2</v>
      </c>
      <c r="G26" s="46">
        <v>2</v>
      </c>
      <c r="H26" s="46">
        <v>2</v>
      </c>
      <c r="I26" s="47">
        <v>2</v>
      </c>
      <c r="J26" s="59"/>
    </row>
    <row r="27" spans="1:10" ht="20.100000000000001" customHeight="1" x14ac:dyDescent="0.25">
      <c r="A27" s="158" t="s">
        <v>86</v>
      </c>
      <c r="B27" s="159"/>
      <c r="C27" s="159"/>
      <c r="D27" s="159">
        <v>6</v>
      </c>
      <c r="E27" s="159">
        <v>6</v>
      </c>
      <c r="F27" s="45">
        <v>6</v>
      </c>
      <c r="G27" s="46">
        <v>6</v>
      </c>
      <c r="H27" s="46">
        <v>6</v>
      </c>
      <c r="I27" s="47">
        <v>6</v>
      </c>
      <c r="J27" s="59"/>
    </row>
    <row r="28" spans="1:10" ht="20.100000000000001" customHeight="1" x14ac:dyDescent="0.25">
      <c r="A28" s="158" t="s">
        <v>87</v>
      </c>
      <c r="B28" s="159"/>
      <c r="C28" s="159"/>
      <c r="D28" s="159">
        <v>6</v>
      </c>
      <c r="E28" s="159">
        <v>6</v>
      </c>
      <c r="F28" s="45">
        <v>6</v>
      </c>
      <c r="G28" s="46">
        <v>6</v>
      </c>
      <c r="H28" s="46">
        <v>6</v>
      </c>
      <c r="I28" s="47">
        <v>6</v>
      </c>
      <c r="J28" s="59"/>
    </row>
    <row r="29" spans="1:10" ht="20.100000000000001" customHeight="1" x14ac:dyDescent="0.25">
      <c r="A29" s="158" t="s">
        <v>88</v>
      </c>
      <c r="B29" s="159"/>
      <c r="C29" s="159"/>
      <c r="D29" s="159">
        <v>3</v>
      </c>
      <c r="E29" s="159">
        <v>3</v>
      </c>
      <c r="F29" s="45">
        <v>3</v>
      </c>
      <c r="G29" s="46">
        <v>3</v>
      </c>
      <c r="H29" s="46">
        <v>3</v>
      </c>
      <c r="I29" s="47">
        <v>3</v>
      </c>
      <c r="J29" s="59"/>
    </row>
    <row r="30" spans="1:10" ht="20.100000000000001" customHeight="1" x14ac:dyDescent="0.25">
      <c r="A30" s="158" t="s">
        <v>89</v>
      </c>
      <c r="B30" s="159"/>
      <c r="C30" s="159"/>
      <c r="D30" s="159">
        <v>6</v>
      </c>
      <c r="E30" s="159">
        <v>6</v>
      </c>
      <c r="F30" s="45">
        <v>6</v>
      </c>
      <c r="G30" s="46">
        <v>6</v>
      </c>
      <c r="H30" s="46">
        <v>6</v>
      </c>
      <c r="I30" s="47">
        <v>6</v>
      </c>
      <c r="J30" s="59"/>
    </row>
    <row r="31" spans="1:10" ht="20.100000000000001" customHeight="1" x14ac:dyDescent="0.25">
      <c r="A31" s="158" t="s">
        <v>90</v>
      </c>
      <c r="B31" s="159"/>
      <c r="C31" s="159"/>
      <c r="D31" s="159">
        <v>1</v>
      </c>
      <c r="E31" s="159">
        <v>1</v>
      </c>
      <c r="F31" s="45">
        <v>1</v>
      </c>
      <c r="G31" s="46">
        <v>1</v>
      </c>
      <c r="H31" s="46">
        <v>1</v>
      </c>
      <c r="I31" s="47">
        <v>1</v>
      </c>
      <c r="J31" s="59"/>
    </row>
    <row r="32" spans="1:10" ht="20.100000000000001" customHeight="1" x14ac:dyDescent="0.25">
      <c r="A32" s="158" t="s">
        <v>91</v>
      </c>
      <c r="B32" s="159"/>
      <c r="C32" s="159"/>
      <c r="D32" s="159">
        <v>2</v>
      </c>
      <c r="E32" s="159">
        <v>2</v>
      </c>
      <c r="F32" s="45">
        <v>2</v>
      </c>
      <c r="G32" s="46">
        <v>2</v>
      </c>
      <c r="H32" s="46">
        <v>2</v>
      </c>
      <c r="I32" s="47">
        <v>2</v>
      </c>
      <c r="J32" s="59"/>
    </row>
    <row r="33" spans="1:10" ht="20.100000000000001" customHeight="1" x14ac:dyDescent="0.25">
      <c r="A33" s="158" t="s">
        <v>92</v>
      </c>
      <c r="B33" s="159"/>
      <c r="C33" s="159"/>
      <c r="D33" s="159">
        <v>1</v>
      </c>
      <c r="E33" s="159">
        <v>1</v>
      </c>
      <c r="F33" s="45">
        <v>1</v>
      </c>
      <c r="G33" s="46">
        <v>1</v>
      </c>
      <c r="H33" s="46">
        <v>1</v>
      </c>
      <c r="I33" s="47">
        <v>1</v>
      </c>
      <c r="J33" s="59"/>
    </row>
    <row r="34" spans="1:10" ht="20.100000000000001" customHeight="1" x14ac:dyDescent="0.25">
      <c r="A34" s="158" t="s">
        <v>93</v>
      </c>
      <c r="B34" s="159"/>
      <c r="C34" s="159"/>
      <c r="D34" s="159">
        <v>1</v>
      </c>
      <c r="E34" s="159">
        <v>2</v>
      </c>
      <c r="F34" s="45">
        <v>1</v>
      </c>
      <c r="G34" s="46">
        <v>2</v>
      </c>
      <c r="H34" s="46">
        <v>1</v>
      </c>
      <c r="I34" s="47">
        <v>1</v>
      </c>
      <c r="J34" s="59"/>
    </row>
    <row r="35" spans="1:10" ht="20.100000000000001" customHeight="1" x14ac:dyDescent="0.25">
      <c r="A35" s="158" t="s">
        <v>94</v>
      </c>
      <c r="B35" s="159"/>
      <c r="C35" s="159"/>
      <c r="D35" s="159">
        <v>4</v>
      </c>
      <c r="E35" s="159">
        <v>4</v>
      </c>
      <c r="F35" s="45">
        <v>4</v>
      </c>
      <c r="G35" s="46">
        <v>4</v>
      </c>
      <c r="H35" s="46">
        <v>4</v>
      </c>
      <c r="I35" s="47">
        <v>4</v>
      </c>
      <c r="J35" s="59"/>
    </row>
    <row r="36" spans="1:10" ht="20.100000000000001" customHeight="1" x14ac:dyDescent="0.25">
      <c r="A36" s="158" t="s">
        <v>96</v>
      </c>
      <c r="B36" s="159"/>
      <c r="C36" s="159"/>
      <c r="D36" s="159">
        <v>1</v>
      </c>
      <c r="E36" s="159">
        <v>1</v>
      </c>
      <c r="F36" s="45">
        <v>1</v>
      </c>
      <c r="G36" s="46">
        <v>1</v>
      </c>
      <c r="H36" s="46">
        <v>1</v>
      </c>
      <c r="I36" s="47">
        <v>1</v>
      </c>
      <c r="J36" s="59"/>
    </row>
    <row r="37" spans="1:10" ht="20.100000000000001" customHeight="1" x14ac:dyDescent="0.25">
      <c r="A37" s="158" t="s">
        <v>97</v>
      </c>
      <c r="B37" s="159"/>
      <c r="C37" s="159"/>
      <c r="D37" s="159">
        <v>1</v>
      </c>
      <c r="E37" s="159">
        <v>1</v>
      </c>
      <c r="F37" s="45">
        <v>1</v>
      </c>
      <c r="G37" s="46">
        <v>1</v>
      </c>
      <c r="H37" s="46">
        <v>1</v>
      </c>
      <c r="I37" s="47">
        <v>1</v>
      </c>
      <c r="J37" s="59"/>
    </row>
    <row r="38" spans="1:10" ht="20.100000000000001" customHeight="1" x14ac:dyDescent="0.25">
      <c r="A38" s="158" t="s">
        <v>104</v>
      </c>
      <c r="B38" s="159"/>
      <c r="C38" s="159"/>
      <c r="D38" s="159">
        <v>1</v>
      </c>
      <c r="E38" s="159">
        <v>1</v>
      </c>
      <c r="F38" s="45">
        <v>1</v>
      </c>
      <c r="G38" s="46">
        <v>1</v>
      </c>
      <c r="H38" s="46">
        <v>1</v>
      </c>
      <c r="I38" s="47">
        <v>1</v>
      </c>
      <c r="J38" s="59"/>
    </row>
    <row r="39" spans="1:10" ht="20.100000000000001" customHeight="1" x14ac:dyDescent="0.25">
      <c r="A39" s="158" t="s">
        <v>105</v>
      </c>
      <c r="B39" s="159"/>
      <c r="C39" s="159"/>
      <c r="D39" s="159" t="s">
        <v>107</v>
      </c>
      <c r="E39" s="159" t="s">
        <v>107</v>
      </c>
      <c r="F39" s="45" t="s">
        <v>107</v>
      </c>
      <c r="G39" s="46" t="s">
        <v>107</v>
      </c>
      <c r="H39" s="46" t="s">
        <v>107</v>
      </c>
      <c r="I39" s="47" t="s">
        <v>107</v>
      </c>
      <c r="J39" s="59"/>
    </row>
    <row r="40" spans="1:10" ht="20.100000000000001" customHeight="1" thickBot="1" x14ac:dyDescent="0.3">
      <c r="A40" s="158" t="s">
        <v>106</v>
      </c>
      <c r="B40" s="159"/>
      <c r="C40" s="159"/>
      <c r="D40" s="159">
        <v>2</v>
      </c>
      <c r="E40" s="159">
        <v>2</v>
      </c>
      <c r="F40" s="48">
        <v>2</v>
      </c>
      <c r="G40" s="49">
        <v>2</v>
      </c>
      <c r="H40" s="49">
        <v>2</v>
      </c>
      <c r="I40" s="50">
        <v>2</v>
      </c>
      <c r="J40" s="59"/>
    </row>
    <row r="41" spans="1:10" ht="30" customHeight="1" thickBot="1" x14ac:dyDescent="0.3">
      <c r="A41" s="177" t="s">
        <v>211</v>
      </c>
      <c r="B41" s="178"/>
      <c r="C41" s="178"/>
      <c r="D41" s="178"/>
      <c r="E41" s="178"/>
      <c r="F41" s="192"/>
      <c r="G41" s="192"/>
      <c r="H41" s="192"/>
      <c r="I41" s="193"/>
      <c r="J41" s="41"/>
    </row>
    <row r="42" spans="1:10" ht="20.100000000000001" customHeight="1" x14ac:dyDescent="0.25">
      <c r="A42" s="129" t="s">
        <v>212</v>
      </c>
      <c r="B42" s="130"/>
      <c r="C42" s="130"/>
      <c r="D42" s="130"/>
      <c r="E42" s="130"/>
      <c r="F42" s="130"/>
      <c r="G42" s="130"/>
      <c r="H42" s="143" t="str">
        <f>+IF(AND(J44="No aplica",J45="No aplica",J46="No aplica",J47="No aplica",J48="No aplica",J49="No aplica",J50="No aplica"),"No aplica",IF(OR(J44="",J45="",J46="",J47="",J48="",J49="",J50=""),"Valide todas las variables",IF(OR(J44="No",J45="No",J46="No",J47="No",J48="No",J49="No",J50="No"),"No cumple","Cumple")))</f>
        <v>Valide todas las variables</v>
      </c>
      <c r="I42" s="143"/>
      <c r="J42" s="144"/>
    </row>
    <row r="43" spans="1:10" ht="39.950000000000003" customHeight="1" x14ac:dyDescent="0.25">
      <c r="A43" s="152" t="s">
        <v>213</v>
      </c>
      <c r="B43" s="153"/>
      <c r="C43" s="153"/>
      <c r="D43" s="153"/>
      <c r="E43" s="153"/>
      <c r="F43" s="153"/>
      <c r="G43" s="153"/>
      <c r="H43" s="153"/>
      <c r="I43" s="154"/>
      <c r="J43" s="44" t="s">
        <v>214</v>
      </c>
    </row>
    <row r="44" spans="1:10" ht="30" customHeight="1" x14ac:dyDescent="0.25">
      <c r="A44" s="158" t="s">
        <v>114</v>
      </c>
      <c r="B44" s="159"/>
      <c r="C44" s="159"/>
      <c r="D44" s="159"/>
      <c r="E44" s="159"/>
      <c r="F44" s="159"/>
      <c r="G44" s="159"/>
      <c r="H44" s="159"/>
      <c r="I44" s="176"/>
      <c r="J44" s="54"/>
    </row>
    <row r="45" spans="1:10" ht="30" customHeight="1" x14ac:dyDescent="0.25">
      <c r="A45" s="158" t="s">
        <v>108</v>
      </c>
      <c r="B45" s="159"/>
      <c r="C45" s="159"/>
      <c r="D45" s="159"/>
      <c r="E45" s="159"/>
      <c r="F45" s="159"/>
      <c r="G45" s="159"/>
      <c r="H45" s="159"/>
      <c r="I45" s="176"/>
      <c r="J45" s="54"/>
    </row>
    <row r="46" spans="1:10" ht="30" customHeight="1" x14ac:dyDescent="0.25">
      <c r="A46" s="158" t="s">
        <v>109</v>
      </c>
      <c r="B46" s="159"/>
      <c r="C46" s="159"/>
      <c r="D46" s="159"/>
      <c r="E46" s="159"/>
      <c r="F46" s="159"/>
      <c r="G46" s="159"/>
      <c r="H46" s="159"/>
      <c r="I46" s="176"/>
      <c r="J46" s="54"/>
    </row>
    <row r="47" spans="1:10" ht="30" customHeight="1" x14ac:dyDescent="0.25">
      <c r="A47" s="158" t="s">
        <v>110</v>
      </c>
      <c r="B47" s="159"/>
      <c r="C47" s="159"/>
      <c r="D47" s="159"/>
      <c r="E47" s="159"/>
      <c r="F47" s="159"/>
      <c r="G47" s="159"/>
      <c r="H47" s="159"/>
      <c r="I47" s="176"/>
      <c r="J47" s="54"/>
    </row>
    <row r="48" spans="1:10" ht="30" customHeight="1" x14ac:dyDescent="0.25">
      <c r="A48" s="158" t="s">
        <v>111</v>
      </c>
      <c r="B48" s="159"/>
      <c r="C48" s="159"/>
      <c r="D48" s="159"/>
      <c r="E48" s="159"/>
      <c r="F48" s="159"/>
      <c r="G48" s="159"/>
      <c r="H48" s="159"/>
      <c r="I48" s="176"/>
      <c r="J48" s="54"/>
    </row>
    <row r="49" spans="1:10" ht="30" customHeight="1" x14ac:dyDescent="0.25">
      <c r="A49" s="158" t="s">
        <v>112</v>
      </c>
      <c r="B49" s="159"/>
      <c r="C49" s="159"/>
      <c r="D49" s="159"/>
      <c r="E49" s="159"/>
      <c r="F49" s="159"/>
      <c r="G49" s="159"/>
      <c r="H49" s="159"/>
      <c r="I49" s="176"/>
      <c r="J49" s="54"/>
    </row>
    <row r="50" spans="1:10" ht="30" customHeight="1" thickBot="1" x14ac:dyDescent="0.3">
      <c r="A50" s="177" t="s">
        <v>113</v>
      </c>
      <c r="B50" s="178"/>
      <c r="C50" s="178"/>
      <c r="D50" s="178"/>
      <c r="E50" s="178"/>
      <c r="F50" s="178"/>
      <c r="G50" s="178"/>
      <c r="H50" s="178"/>
      <c r="I50" s="179"/>
      <c r="J50" s="41"/>
    </row>
    <row r="51" spans="1:10" ht="20.100000000000001" customHeight="1" x14ac:dyDescent="0.25">
      <c r="A51" s="129" t="s">
        <v>115</v>
      </c>
      <c r="B51" s="130"/>
      <c r="C51" s="130"/>
      <c r="D51" s="130"/>
      <c r="E51" s="130"/>
      <c r="F51" s="130"/>
      <c r="G51" s="130"/>
      <c r="H51" s="143" t="str">
        <f>+IF(AND(J53="No aplica",J54="No aplica",J55="No aplica",J56="No aplica",J57="No aplica",J58="No aplica",J59="No aplica",J60="No aplica",J61="No aplica",J62="No aplica",J63="No aplica",J64="No aplica",J66="No aplica",J67="No aplica",J68="No aplica",J69="No aplica",J70="No aplica"),"No aplica",IF(OR(J53="",J54="",J55="",J56="",J57="",J58="",J59="",J60="",J61="",J62="",J63="",J64="",J66="",J67="",J68="",J69="",J70=""),"Valide todas las variables",IF(OR(J53="No",J54="No",J55="No",J56="No",J57="No",J58="No",J59="No",J60="No",J61="No",J62="No",J63="No",J64="No",J66="No",J67="No",J68="No",J69="No",J70="No"),"No cumple","Cumple")))</f>
        <v>Valide todas las variables</v>
      </c>
      <c r="I51" s="143"/>
      <c r="J51" s="144"/>
    </row>
    <row r="52" spans="1:10" ht="39.950000000000003" customHeight="1" x14ac:dyDescent="0.25">
      <c r="A52" s="152" t="s">
        <v>116</v>
      </c>
      <c r="B52" s="153"/>
      <c r="C52" s="153"/>
      <c r="D52" s="153"/>
      <c r="E52" s="153"/>
      <c r="F52" s="153"/>
      <c r="G52" s="153"/>
      <c r="H52" s="153"/>
      <c r="I52" s="154"/>
      <c r="J52" s="44" t="s">
        <v>214</v>
      </c>
    </row>
    <row r="53" spans="1:10" ht="30" customHeight="1" x14ac:dyDescent="0.25">
      <c r="A53" s="158" t="s">
        <v>117</v>
      </c>
      <c r="B53" s="159"/>
      <c r="C53" s="159"/>
      <c r="D53" s="159"/>
      <c r="E53" s="159"/>
      <c r="F53" s="159"/>
      <c r="G53" s="159"/>
      <c r="H53" s="159"/>
      <c r="I53" s="176"/>
      <c r="J53" s="54"/>
    </row>
    <row r="54" spans="1:10" ht="30" customHeight="1" x14ac:dyDescent="0.25">
      <c r="A54" s="158" t="s">
        <v>118</v>
      </c>
      <c r="B54" s="159"/>
      <c r="C54" s="159"/>
      <c r="D54" s="159"/>
      <c r="E54" s="159"/>
      <c r="F54" s="159"/>
      <c r="G54" s="159"/>
      <c r="H54" s="159"/>
      <c r="I54" s="176"/>
      <c r="J54" s="54"/>
    </row>
    <row r="55" spans="1:10" ht="30" customHeight="1" x14ac:dyDescent="0.25">
      <c r="A55" s="158" t="s">
        <v>119</v>
      </c>
      <c r="B55" s="159"/>
      <c r="C55" s="159"/>
      <c r="D55" s="159"/>
      <c r="E55" s="159"/>
      <c r="F55" s="159"/>
      <c r="G55" s="159"/>
      <c r="H55" s="159"/>
      <c r="I55" s="176"/>
      <c r="J55" s="54"/>
    </row>
    <row r="56" spans="1:10" ht="30" customHeight="1" x14ac:dyDescent="0.25">
      <c r="A56" s="158" t="s">
        <v>120</v>
      </c>
      <c r="B56" s="159"/>
      <c r="C56" s="159"/>
      <c r="D56" s="159"/>
      <c r="E56" s="159"/>
      <c r="F56" s="159"/>
      <c r="G56" s="159"/>
      <c r="H56" s="159"/>
      <c r="I56" s="176"/>
      <c r="J56" s="54"/>
    </row>
    <row r="57" spans="1:10" ht="30" customHeight="1" x14ac:dyDescent="0.25">
      <c r="A57" s="158" t="s">
        <v>121</v>
      </c>
      <c r="B57" s="159"/>
      <c r="C57" s="159"/>
      <c r="D57" s="159"/>
      <c r="E57" s="159"/>
      <c r="F57" s="159"/>
      <c r="G57" s="159"/>
      <c r="H57" s="159"/>
      <c r="I57" s="176"/>
      <c r="J57" s="54"/>
    </row>
    <row r="58" spans="1:10" ht="30" customHeight="1" x14ac:dyDescent="0.25">
      <c r="A58" s="158" t="s">
        <v>122</v>
      </c>
      <c r="B58" s="159"/>
      <c r="C58" s="159"/>
      <c r="D58" s="159"/>
      <c r="E58" s="159"/>
      <c r="F58" s="159"/>
      <c r="G58" s="159"/>
      <c r="H58" s="159"/>
      <c r="I58" s="176"/>
      <c r="J58" s="54"/>
    </row>
    <row r="59" spans="1:10" ht="30" customHeight="1" x14ac:dyDescent="0.25">
      <c r="A59" s="158" t="s">
        <v>123</v>
      </c>
      <c r="B59" s="159"/>
      <c r="C59" s="159"/>
      <c r="D59" s="159"/>
      <c r="E59" s="159"/>
      <c r="F59" s="159"/>
      <c r="G59" s="159"/>
      <c r="H59" s="159"/>
      <c r="I59" s="176"/>
      <c r="J59" s="54"/>
    </row>
    <row r="60" spans="1:10" ht="30" customHeight="1" x14ac:dyDescent="0.25">
      <c r="A60" s="158" t="s">
        <v>124</v>
      </c>
      <c r="B60" s="159"/>
      <c r="C60" s="159"/>
      <c r="D60" s="159"/>
      <c r="E60" s="159"/>
      <c r="F60" s="159"/>
      <c r="G60" s="159"/>
      <c r="H60" s="159"/>
      <c r="I60" s="176"/>
      <c r="J60" s="54"/>
    </row>
    <row r="61" spans="1:10" ht="30" customHeight="1" x14ac:dyDescent="0.25">
      <c r="A61" s="158" t="s">
        <v>125</v>
      </c>
      <c r="B61" s="159"/>
      <c r="C61" s="159"/>
      <c r="D61" s="159"/>
      <c r="E61" s="159"/>
      <c r="F61" s="159"/>
      <c r="G61" s="159"/>
      <c r="H61" s="159"/>
      <c r="I61" s="176"/>
      <c r="J61" s="54"/>
    </row>
    <row r="62" spans="1:10" ht="30" customHeight="1" x14ac:dyDescent="0.25">
      <c r="A62" s="158" t="s">
        <v>126</v>
      </c>
      <c r="B62" s="159"/>
      <c r="C62" s="159"/>
      <c r="D62" s="159"/>
      <c r="E62" s="159"/>
      <c r="F62" s="159"/>
      <c r="G62" s="159"/>
      <c r="H62" s="159"/>
      <c r="I62" s="176"/>
      <c r="J62" s="54"/>
    </row>
    <row r="63" spans="1:10" ht="30" customHeight="1" x14ac:dyDescent="0.25">
      <c r="A63" s="158" t="s">
        <v>127</v>
      </c>
      <c r="B63" s="159"/>
      <c r="C63" s="159"/>
      <c r="D63" s="159"/>
      <c r="E63" s="159"/>
      <c r="F63" s="159"/>
      <c r="G63" s="159"/>
      <c r="H63" s="159"/>
      <c r="I63" s="176"/>
      <c r="J63" s="54"/>
    </row>
    <row r="64" spans="1:10" ht="30" customHeight="1" x14ac:dyDescent="0.25">
      <c r="A64" s="158" t="s">
        <v>128</v>
      </c>
      <c r="B64" s="159"/>
      <c r="C64" s="159"/>
      <c r="D64" s="159"/>
      <c r="E64" s="159"/>
      <c r="F64" s="159"/>
      <c r="G64" s="159"/>
      <c r="H64" s="159"/>
      <c r="I64" s="176"/>
      <c r="J64" s="54"/>
    </row>
    <row r="65" spans="1:10" ht="39.950000000000003" customHeight="1" x14ac:dyDescent="0.25">
      <c r="A65" s="152" t="s">
        <v>129</v>
      </c>
      <c r="B65" s="153"/>
      <c r="C65" s="153"/>
      <c r="D65" s="153"/>
      <c r="E65" s="153"/>
      <c r="F65" s="153"/>
      <c r="G65" s="153"/>
      <c r="H65" s="153"/>
      <c r="I65" s="154"/>
      <c r="J65" s="44" t="s">
        <v>214</v>
      </c>
    </row>
    <row r="66" spans="1:10" ht="30" customHeight="1" x14ac:dyDescent="0.25">
      <c r="A66" s="189" t="s">
        <v>130</v>
      </c>
      <c r="B66" s="190"/>
      <c r="C66" s="190"/>
      <c r="D66" s="190"/>
      <c r="E66" s="190"/>
      <c r="F66" s="190"/>
      <c r="G66" s="191"/>
      <c r="H66" s="194" t="s">
        <v>135</v>
      </c>
      <c r="I66" s="195"/>
      <c r="J66" s="54"/>
    </row>
    <row r="67" spans="1:10" ht="30" customHeight="1" x14ac:dyDescent="0.25">
      <c r="A67" s="189" t="s">
        <v>131</v>
      </c>
      <c r="B67" s="190"/>
      <c r="C67" s="190"/>
      <c r="D67" s="190"/>
      <c r="E67" s="190"/>
      <c r="F67" s="190"/>
      <c r="G67" s="191"/>
      <c r="H67" s="196"/>
      <c r="I67" s="197"/>
      <c r="J67" s="54"/>
    </row>
    <row r="68" spans="1:10" ht="30" customHeight="1" x14ac:dyDescent="0.25">
      <c r="A68" s="189" t="s">
        <v>132</v>
      </c>
      <c r="B68" s="190"/>
      <c r="C68" s="190"/>
      <c r="D68" s="190"/>
      <c r="E68" s="190"/>
      <c r="F68" s="190"/>
      <c r="G68" s="191"/>
      <c r="H68" s="196"/>
      <c r="I68" s="197"/>
      <c r="J68" s="54"/>
    </row>
    <row r="69" spans="1:10" ht="30" customHeight="1" x14ac:dyDescent="0.25">
      <c r="A69" s="189" t="s">
        <v>133</v>
      </c>
      <c r="B69" s="190"/>
      <c r="C69" s="190"/>
      <c r="D69" s="190"/>
      <c r="E69" s="190"/>
      <c r="F69" s="190"/>
      <c r="G69" s="191"/>
      <c r="H69" s="196"/>
      <c r="I69" s="197"/>
      <c r="J69" s="54"/>
    </row>
    <row r="70" spans="1:10" ht="30" customHeight="1" thickBot="1" x14ac:dyDescent="0.3">
      <c r="A70" s="177" t="s">
        <v>134</v>
      </c>
      <c r="B70" s="178"/>
      <c r="C70" s="178"/>
      <c r="D70" s="178"/>
      <c r="E70" s="178"/>
      <c r="F70" s="178"/>
      <c r="G70" s="179"/>
      <c r="H70" s="198"/>
      <c r="I70" s="199"/>
      <c r="J70" s="41"/>
    </row>
    <row r="71" spans="1:10" ht="20.100000000000001" customHeight="1" x14ac:dyDescent="0.25">
      <c r="A71" s="129" t="s">
        <v>138</v>
      </c>
      <c r="B71" s="130"/>
      <c r="C71" s="130"/>
      <c r="D71" s="130"/>
      <c r="E71" s="130"/>
      <c r="F71" s="130"/>
      <c r="G71" s="130"/>
      <c r="H71" s="143" t="str">
        <f>+IF(AND(J73="No aplica",J74="No aplica"),"No aplica",IF(OR(J73="",J74=""),"Valide todas las variables",IF(OR(J73="No",J74="No"),"No cumple","Cumple")))</f>
        <v>Valide todas las variables</v>
      </c>
      <c r="I71" s="143"/>
      <c r="J71" s="144"/>
    </row>
    <row r="72" spans="1:10" ht="39.950000000000003" customHeight="1" x14ac:dyDescent="0.25">
      <c r="A72" s="152" t="s">
        <v>136</v>
      </c>
      <c r="B72" s="153"/>
      <c r="C72" s="153"/>
      <c r="D72" s="153"/>
      <c r="E72" s="153"/>
      <c r="F72" s="153"/>
      <c r="G72" s="153"/>
      <c r="H72" s="153"/>
      <c r="I72" s="154"/>
      <c r="J72" s="44" t="s">
        <v>214</v>
      </c>
    </row>
    <row r="73" spans="1:10" ht="30" customHeight="1" x14ac:dyDescent="0.25">
      <c r="A73" s="158" t="s">
        <v>139</v>
      </c>
      <c r="B73" s="159"/>
      <c r="C73" s="159"/>
      <c r="D73" s="159"/>
      <c r="E73" s="159"/>
      <c r="F73" s="159"/>
      <c r="G73" s="159"/>
      <c r="H73" s="159"/>
      <c r="I73" s="176"/>
      <c r="J73" s="54"/>
    </row>
    <row r="74" spans="1:10" ht="30" customHeight="1" thickBot="1" x14ac:dyDescent="0.3">
      <c r="A74" s="177" t="s">
        <v>137</v>
      </c>
      <c r="B74" s="178"/>
      <c r="C74" s="178"/>
      <c r="D74" s="178"/>
      <c r="E74" s="178"/>
      <c r="F74" s="178"/>
      <c r="G74" s="178"/>
      <c r="H74" s="178"/>
      <c r="I74" s="179"/>
      <c r="J74" s="41"/>
    </row>
    <row r="75" spans="1:10" ht="20.100000000000001" customHeight="1" x14ac:dyDescent="0.25">
      <c r="A75" s="129" t="s">
        <v>141</v>
      </c>
      <c r="B75" s="130"/>
      <c r="C75" s="130"/>
      <c r="D75" s="130"/>
      <c r="E75" s="130"/>
      <c r="F75" s="130"/>
      <c r="G75" s="130"/>
      <c r="H75" s="143" t="str">
        <f>+IF(AND(J77="No aplica",J78="No aplica",J79="No aplica",J80="No aplica",J81="No aplica",J82="No aplica",J83="No aplica",J84="No aplica",J85="No aplica"),"No aplica",IF(OR(J77="",J78="",J79="",J80="",J81="",J82="",J83="",J84="",J85=""),"Valide todas las variables",IF(OR(J77="No",J78="No",J79="No",J80="No",J81="No",J82="No",J83="No",J84="No",J85="No"),"No cumple","Cumple")))</f>
        <v>Valide todas las variables</v>
      </c>
      <c r="I75" s="143"/>
      <c r="J75" s="144"/>
    </row>
    <row r="76" spans="1:10" ht="39.950000000000003" customHeight="1" x14ac:dyDescent="0.25">
      <c r="A76" s="152" t="s">
        <v>140</v>
      </c>
      <c r="B76" s="153"/>
      <c r="C76" s="153"/>
      <c r="D76" s="153"/>
      <c r="E76" s="153"/>
      <c r="F76" s="153"/>
      <c r="G76" s="153"/>
      <c r="H76" s="153"/>
      <c r="I76" s="154"/>
      <c r="J76" s="44" t="s">
        <v>214</v>
      </c>
    </row>
    <row r="77" spans="1:10" ht="30" customHeight="1" x14ac:dyDescent="0.25">
      <c r="A77" s="158" t="s">
        <v>142</v>
      </c>
      <c r="B77" s="159"/>
      <c r="C77" s="159"/>
      <c r="D77" s="159"/>
      <c r="E77" s="159"/>
      <c r="F77" s="159"/>
      <c r="G77" s="159"/>
      <c r="H77" s="159"/>
      <c r="I77" s="176"/>
      <c r="J77" s="54"/>
    </row>
    <row r="78" spans="1:10" ht="30" customHeight="1" x14ac:dyDescent="0.25">
      <c r="A78" s="158" t="s">
        <v>143</v>
      </c>
      <c r="B78" s="159"/>
      <c r="C78" s="159"/>
      <c r="D78" s="159"/>
      <c r="E78" s="159"/>
      <c r="F78" s="159"/>
      <c r="G78" s="159"/>
      <c r="H78" s="159"/>
      <c r="I78" s="176"/>
      <c r="J78" s="54"/>
    </row>
    <row r="79" spans="1:10" ht="30" customHeight="1" x14ac:dyDescent="0.25">
      <c r="A79" s="158" t="s">
        <v>144</v>
      </c>
      <c r="B79" s="159"/>
      <c r="C79" s="159"/>
      <c r="D79" s="159"/>
      <c r="E79" s="159"/>
      <c r="F79" s="159"/>
      <c r="G79" s="159"/>
      <c r="H79" s="159"/>
      <c r="I79" s="176"/>
      <c r="J79" s="54"/>
    </row>
    <row r="80" spans="1:10" ht="30" customHeight="1" x14ac:dyDescent="0.25">
      <c r="A80" s="158" t="s">
        <v>145</v>
      </c>
      <c r="B80" s="159"/>
      <c r="C80" s="159"/>
      <c r="D80" s="159"/>
      <c r="E80" s="159"/>
      <c r="F80" s="159"/>
      <c r="G80" s="159"/>
      <c r="H80" s="159"/>
      <c r="I80" s="176"/>
      <c r="J80" s="54"/>
    </row>
    <row r="81" spans="1:10" ht="30" customHeight="1" x14ac:dyDescent="0.25">
      <c r="A81" s="158" t="s">
        <v>146</v>
      </c>
      <c r="B81" s="159"/>
      <c r="C81" s="159"/>
      <c r="D81" s="159"/>
      <c r="E81" s="159"/>
      <c r="F81" s="159"/>
      <c r="G81" s="159"/>
      <c r="H81" s="159"/>
      <c r="I81" s="176"/>
      <c r="J81" s="54"/>
    </row>
    <row r="82" spans="1:10" ht="30" customHeight="1" x14ac:dyDescent="0.25">
      <c r="A82" s="158" t="s">
        <v>147</v>
      </c>
      <c r="B82" s="159"/>
      <c r="C82" s="159"/>
      <c r="D82" s="159"/>
      <c r="E82" s="159"/>
      <c r="F82" s="159"/>
      <c r="G82" s="159"/>
      <c r="H82" s="159"/>
      <c r="I82" s="176"/>
      <c r="J82" s="54"/>
    </row>
    <row r="83" spans="1:10" ht="30" customHeight="1" x14ac:dyDescent="0.25">
      <c r="A83" s="158" t="s">
        <v>148</v>
      </c>
      <c r="B83" s="159"/>
      <c r="C83" s="159"/>
      <c r="D83" s="159"/>
      <c r="E83" s="159"/>
      <c r="F83" s="159"/>
      <c r="G83" s="159"/>
      <c r="H83" s="159"/>
      <c r="I83" s="176"/>
      <c r="J83" s="54"/>
    </row>
    <row r="84" spans="1:10" ht="30" customHeight="1" x14ac:dyDescent="0.25">
      <c r="A84" s="158" t="s">
        <v>149</v>
      </c>
      <c r="B84" s="159"/>
      <c r="C84" s="159"/>
      <c r="D84" s="159"/>
      <c r="E84" s="159"/>
      <c r="F84" s="159"/>
      <c r="G84" s="159"/>
      <c r="H84" s="159"/>
      <c r="I84" s="176"/>
      <c r="J84" s="54"/>
    </row>
    <row r="85" spans="1:10" ht="30" customHeight="1" thickBot="1" x14ac:dyDescent="0.3">
      <c r="A85" s="177" t="s">
        <v>150</v>
      </c>
      <c r="B85" s="178"/>
      <c r="C85" s="178"/>
      <c r="D85" s="178"/>
      <c r="E85" s="178"/>
      <c r="F85" s="178"/>
      <c r="G85" s="178"/>
      <c r="H85" s="178"/>
      <c r="I85" s="179"/>
      <c r="J85" s="41"/>
    </row>
    <row r="86" spans="1:10" ht="20.100000000000001" customHeight="1" x14ac:dyDescent="0.25">
      <c r="A86" s="129" t="s">
        <v>151</v>
      </c>
      <c r="B86" s="130"/>
      <c r="C86" s="130"/>
      <c r="D86" s="130"/>
      <c r="E86" s="130"/>
      <c r="F86" s="130"/>
      <c r="G86" s="130"/>
      <c r="H86" s="143" t="str">
        <f>+IF(AND(J88="No aplica",J89="No aplica",J90="No aplica",J91="No aplica",J92="No aplica",J93="No aplica",J94="No aplica"),"No aplica",IF(OR(J88="",J89="",J90="",J91="",J92="",J93="",J94=""),"Valide todas las variables",IF(OR(J88="No",J89="No",J90="No",J91="No",J92="No",J93="No",J94="No"),"No cumple","Cumple")))</f>
        <v>Valide todas las variables</v>
      </c>
      <c r="I86" s="143"/>
      <c r="J86" s="144"/>
    </row>
    <row r="87" spans="1:10" ht="39.950000000000003" customHeight="1" x14ac:dyDescent="0.25">
      <c r="A87" s="152" t="s">
        <v>136</v>
      </c>
      <c r="B87" s="153"/>
      <c r="C87" s="153"/>
      <c r="D87" s="153"/>
      <c r="E87" s="153"/>
      <c r="F87" s="153"/>
      <c r="G87" s="153"/>
      <c r="H87" s="153"/>
      <c r="I87" s="154"/>
      <c r="J87" s="44" t="s">
        <v>214</v>
      </c>
    </row>
    <row r="88" spans="1:10" ht="30" customHeight="1" x14ac:dyDescent="0.25">
      <c r="A88" s="158" t="s">
        <v>152</v>
      </c>
      <c r="B88" s="159"/>
      <c r="C88" s="159"/>
      <c r="D88" s="159"/>
      <c r="E88" s="159"/>
      <c r="F88" s="159"/>
      <c r="G88" s="159"/>
      <c r="H88" s="159"/>
      <c r="I88" s="176"/>
      <c r="J88" s="54"/>
    </row>
    <row r="89" spans="1:10" ht="30" customHeight="1" x14ac:dyDescent="0.25">
      <c r="A89" s="158" t="s">
        <v>153</v>
      </c>
      <c r="B89" s="159"/>
      <c r="C89" s="159"/>
      <c r="D89" s="159"/>
      <c r="E89" s="159"/>
      <c r="F89" s="159"/>
      <c r="G89" s="159"/>
      <c r="H89" s="159"/>
      <c r="I89" s="176"/>
      <c r="J89" s="54"/>
    </row>
    <row r="90" spans="1:10" ht="30" customHeight="1" x14ac:dyDescent="0.25">
      <c r="A90" s="158" t="s">
        <v>154</v>
      </c>
      <c r="B90" s="159"/>
      <c r="C90" s="159"/>
      <c r="D90" s="159"/>
      <c r="E90" s="159"/>
      <c r="F90" s="159"/>
      <c r="G90" s="159"/>
      <c r="H90" s="159"/>
      <c r="I90" s="176"/>
      <c r="J90" s="54"/>
    </row>
    <row r="91" spans="1:10" ht="30" customHeight="1" x14ac:dyDescent="0.25">
      <c r="A91" s="158" t="s">
        <v>155</v>
      </c>
      <c r="B91" s="159"/>
      <c r="C91" s="159"/>
      <c r="D91" s="159"/>
      <c r="E91" s="159"/>
      <c r="F91" s="159"/>
      <c r="G91" s="159"/>
      <c r="H91" s="159"/>
      <c r="I91" s="176"/>
      <c r="J91" s="54"/>
    </row>
    <row r="92" spans="1:10" ht="30" customHeight="1" x14ac:dyDescent="0.25">
      <c r="A92" s="158" t="s">
        <v>156</v>
      </c>
      <c r="B92" s="159"/>
      <c r="C92" s="159"/>
      <c r="D92" s="159"/>
      <c r="E92" s="159"/>
      <c r="F92" s="159"/>
      <c r="G92" s="159"/>
      <c r="H92" s="159"/>
      <c r="I92" s="176"/>
      <c r="J92" s="54"/>
    </row>
    <row r="93" spans="1:10" ht="30" customHeight="1" x14ac:dyDescent="0.25">
      <c r="A93" s="158" t="s">
        <v>157</v>
      </c>
      <c r="B93" s="159"/>
      <c r="C93" s="159"/>
      <c r="D93" s="159"/>
      <c r="E93" s="159"/>
      <c r="F93" s="159"/>
      <c r="G93" s="159"/>
      <c r="H93" s="159"/>
      <c r="I93" s="176"/>
      <c r="J93" s="54"/>
    </row>
    <row r="94" spans="1:10" ht="30" customHeight="1" thickBot="1" x14ac:dyDescent="0.3">
      <c r="A94" s="177" t="s">
        <v>158</v>
      </c>
      <c r="B94" s="178"/>
      <c r="C94" s="178"/>
      <c r="D94" s="178"/>
      <c r="E94" s="178"/>
      <c r="F94" s="178"/>
      <c r="G94" s="178"/>
      <c r="H94" s="178"/>
      <c r="I94" s="179"/>
      <c r="J94" s="41"/>
    </row>
    <row r="95" spans="1:10" ht="39.950000000000003" customHeight="1" x14ac:dyDescent="0.25">
      <c r="A95" s="129" t="s">
        <v>246</v>
      </c>
      <c r="B95" s="130"/>
      <c r="C95" s="130"/>
      <c r="D95" s="130"/>
      <c r="E95" s="130"/>
      <c r="F95" s="130"/>
      <c r="G95" s="130"/>
      <c r="H95" s="143" t="str">
        <f>+IF(AND(J97="No aplica",J98="No aplica",J99="No aplica",J100="No aplica",J101="No aplica",J102="No aplica",J103="No aplica"),"No aplica",IF(OR(J97="",J98="",J99="",J100="",J101="",J102="",J103=""),"Valide todas las variables",IF(OR(J97="No",J98="No",J99="No",J100="No",J101="No",J102="No",J103="No"),"No cumple","Cumple")))</f>
        <v>Valide todas las variables</v>
      </c>
      <c r="I95" s="143"/>
      <c r="J95" s="144"/>
    </row>
    <row r="96" spans="1:10" ht="39.950000000000003" customHeight="1" x14ac:dyDescent="0.25">
      <c r="A96" s="180" t="s">
        <v>159</v>
      </c>
      <c r="B96" s="181"/>
      <c r="C96" s="181"/>
      <c r="D96" s="181"/>
      <c r="E96" s="181"/>
      <c r="F96" s="181"/>
      <c r="G96" s="181"/>
      <c r="H96" s="181"/>
      <c r="I96" s="182"/>
      <c r="J96" s="44" t="s">
        <v>214</v>
      </c>
    </row>
    <row r="97" spans="1:10" ht="30" customHeight="1" x14ac:dyDescent="0.25">
      <c r="A97" s="158" t="s">
        <v>160</v>
      </c>
      <c r="B97" s="159"/>
      <c r="C97" s="159"/>
      <c r="D97" s="159"/>
      <c r="E97" s="159"/>
      <c r="F97" s="159"/>
      <c r="G97" s="159"/>
      <c r="H97" s="159"/>
      <c r="I97" s="176"/>
      <c r="J97" s="54"/>
    </row>
    <row r="98" spans="1:10" ht="30" customHeight="1" x14ac:dyDescent="0.25">
      <c r="A98" s="158" t="s">
        <v>161</v>
      </c>
      <c r="B98" s="159"/>
      <c r="C98" s="159"/>
      <c r="D98" s="159"/>
      <c r="E98" s="159"/>
      <c r="F98" s="159"/>
      <c r="G98" s="159"/>
      <c r="H98" s="159"/>
      <c r="I98" s="176"/>
      <c r="J98" s="54"/>
    </row>
    <row r="99" spans="1:10" ht="30" customHeight="1" x14ac:dyDescent="0.25">
      <c r="A99" s="158" t="s">
        <v>162</v>
      </c>
      <c r="B99" s="159"/>
      <c r="C99" s="159"/>
      <c r="D99" s="159"/>
      <c r="E99" s="159"/>
      <c r="F99" s="159"/>
      <c r="G99" s="159"/>
      <c r="H99" s="159"/>
      <c r="I99" s="176"/>
      <c r="J99" s="54"/>
    </row>
    <row r="100" spans="1:10" ht="30" customHeight="1" x14ac:dyDescent="0.25">
      <c r="A100" s="158" t="s">
        <v>247</v>
      </c>
      <c r="B100" s="159"/>
      <c r="C100" s="159"/>
      <c r="D100" s="159"/>
      <c r="E100" s="159"/>
      <c r="F100" s="159"/>
      <c r="G100" s="159"/>
      <c r="H100" s="159"/>
      <c r="I100" s="176"/>
      <c r="J100" s="54"/>
    </row>
    <row r="101" spans="1:10" ht="30" customHeight="1" x14ac:dyDescent="0.25">
      <c r="A101" s="158" t="s">
        <v>163</v>
      </c>
      <c r="B101" s="159"/>
      <c r="C101" s="159"/>
      <c r="D101" s="159"/>
      <c r="E101" s="159"/>
      <c r="F101" s="159"/>
      <c r="G101" s="159"/>
      <c r="H101" s="159"/>
      <c r="I101" s="176"/>
      <c r="J101" s="54"/>
    </row>
    <row r="102" spans="1:10" ht="30" customHeight="1" x14ac:dyDescent="0.25">
      <c r="A102" s="158" t="s">
        <v>164</v>
      </c>
      <c r="B102" s="159"/>
      <c r="C102" s="159"/>
      <c r="D102" s="159"/>
      <c r="E102" s="159"/>
      <c r="F102" s="159"/>
      <c r="G102" s="159"/>
      <c r="H102" s="159"/>
      <c r="I102" s="176"/>
      <c r="J102" s="54"/>
    </row>
    <row r="103" spans="1:10" ht="30" customHeight="1" thickBot="1" x14ac:dyDescent="0.3">
      <c r="A103" s="177" t="s">
        <v>165</v>
      </c>
      <c r="B103" s="178"/>
      <c r="C103" s="178"/>
      <c r="D103" s="178"/>
      <c r="E103" s="178"/>
      <c r="F103" s="178"/>
      <c r="G103" s="178"/>
      <c r="H103" s="178"/>
      <c r="I103" s="179"/>
      <c r="J103" s="41"/>
    </row>
    <row r="104" spans="1:10" ht="20.100000000000001" customHeight="1" x14ac:dyDescent="0.25">
      <c r="A104" s="129" t="s">
        <v>166</v>
      </c>
      <c r="B104" s="130"/>
      <c r="C104" s="130"/>
      <c r="D104" s="130"/>
      <c r="E104" s="130"/>
      <c r="F104" s="130"/>
      <c r="G104" s="130"/>
      <c r="H104" s="143" t="str">
        <f>+IF(AND(J106="No aplica",J107="No aplica",J108="No aplica",J109="No aplica",J110="No aplica",J111="No aplica",J112="No aplica"),"No aplica",IF(OR(J106="",J107="",J108="",J109="",J110="",J111="",J112=""),"Valide todas las variables",IF(OR(J106="No",J107="No",J108="No",J109="No",J110="No",J111="No",J112="No"),"No cumple","Cumple")))</f>
        <v>Valide todas las variables</v>
      </c>
      <c r="I104" s="143"/>
      <c r="J104" s="144"/>
    </row>
    <row r="105" spans="1:10" ht="39.950000000000003" customHeight="1" x14ac:dyDescent="0.25">
      <c r="A105" s="152" t="s">
        <v>159</v>
      </c>
      <c r="B105" s="153"/>
      <c r="C105" s="153"/>
      <c r="D105" s="153"/>
      <c r="E105" s="153"/>
      <c r="F105" s="153"/>
      <c r="G105" s="153"/>
      <c r="H105" s="153"/>
      <c r="I105" s="154"/>
      <c r="J105" s="44" t="s">
        <v>214</v>
      </c>
    </row>
    <row r="106" spans="1:10" ht="30" customHeight="1" x14ac:dyDescent="0.25">
      <c r="A106" s="158" t="s">
        <v>167</v>
      </c>
      <c r="B106" s="159"/>
      <c r="C106" s="159"/>
      <c r="D106" s="159"/>
      <c r="E106" s="159"/>
      <c r="F106" s="159"/>
      <c r="G106" s="159"/>
      <c r="H106" s="159"/>
      <c r="I106" s="176"/>
      <c r="J106" s="54"/>
    </row>
    <row r="107" spans="1:10" ht="30" customHeight="1" x14ac:dyDescent="0.25">
      <c r="A107" s="158" t="s">
        <v>168</v>
      </c>
      <c r="B107" s="159"/>
      <c r="C107" s="159"/>
      <c r="D107" s="159"/>
      <c r="E107" s="159"/>
      <c r="F107" s="159"/>
      <c r="G107" s="159"/>
      <c r="H107" s="159"/>
      <c r="I107" s="176"/>
      <c r="J107" s="54"/>
    </row>
    <row r="108" spans="1:10" ht="30" customHeight="1" x14ac:dyDescent="0.25">
      <c r="A108" s="158" t="s">
        <v>169</v>
      </c>
      <c r="B108" s="159"/>
      <c r="C108" s="159"/>
      <c r="D108" s="159"/>
      <c r="E108" s="159"/>
      <c r="F108" s="159"/>
      <c r="G108" s="159"/>
      <c r="H108" s="159"/>
      <c r="I108" s="176"/>
      <c r="J108" s="54"/>
    </row>
    <row r="109" spans="1:10" ht="30" customHeight="1" x14ac:dyDescent="0.25">
      <c r="A109" s="158" t="s">
        <v>170</v>
      </c>
      <c r="B109" s="159"/>
      <c r="C109" s="159"/>
      <c r="D109" s="159"/>
      <c r="E109" s="159"/>
      <c r="F109" s="159"/>
      <c r="G109" s="159"/>
      <c r="H109" s="159"/>
      <c r="I109" s="176"/>
      <c r="J109" s="54"/>
    </row>
    <row r="110" spans="1:10" ht="30" customHeight="1" x14ac:dyDescent="0.25">
      <c r="A110" s="158" t="s">
        <v>171</v>
      </c>
      <c r="B110" s="159"/>
      <c r="C110" s="159"/>
      <c r="D110" s="159"/>
      <c r="E110" s="159"/>
      <c r="F110" s="159"/>
      <c r="G110" s="159"/>
      <c r="H110" s="159"/>
      <c r="I110" s="176"/>
      <c r="J110" s="54"/>
    </row>
    <row r="111" spans="1:10" ht="30" customHeight="1" x14ac:dyDescent="0.25">
      <c r="A111" s="158" t="s">
        <v>172</v>
      </c>
      <c r="B111" s="159"/>
      <c r="C111" s="159"/>
      <c r="D111" s="159"/>
      <c r="E111" s="159"/>
      <c r="F111" s="159"/>
      <c r="G111" s="159"/>
      <c r="H111" s="159"/>
      <c r="I111" s="176"/>
      <c r="J111" s="54"/>
    </row>
    <row r="112" spans="1:10" ht="30" customHeight="1" thickBot="1" x14ac:dyDescent="0.3">
      <c r="A112" s="177" t="s">
        <v>173</v>
      </c>
      <c r="B112" s="178"/>
      <c r="C112" s="178"/>
      <c r="D112" s="178"/>
      <c r="E112" s="178"/>
      <c r="F112" s="178"/>
      <c r="G112" s="178"/>
      <c r="H112" s="178"/>
      <c r="I112" s="179"/>
      <c r="J112" s="41"/>
    </row>
    <row r="113" spans="1:10" ht="39.950000000000003" customHeight="1" x14ac:dyDescent="0.25">
      <c r="A113" s="129" t="s">
        <v>245</v>
      </c>
      <c r="B113" s="130"/>
      <c r="C113" s="130"/>
      <c r="D113" s="130"/>
      <c r="E113" s="130"/>
      <c r="F113" s="130"/>
      <c r="G113" s="130"/>
      <c r="H113" s="143" t="str">
        <f>+IF(AND(J115="No aplica",J116="No aplica",J117="No aplica",J118="No aplica",J119="No aplica",J120="No aplica"),"No aplica",IF(OR(J115="",J116="",J117="",J118="",J119="",J120=""),"Valide todas las variables",IF(OR(J115="No",J116="No",J117="No",J118="No",J119="No",J120="No"),"No cumple","Cumple")))</f>
        <v>Valide todas las variables</v>
      </c>
      <c r="I113" s="143"/>
      <c r="J113" s="144"/>
    </row>
    <row r="114" spans="1:10" ht="39.950000000000003" customHeight="1" x14ac:dyDescent="0.25">
      <c r="A114" s="152" t="s">
        <v>174</v>
      </c>
      <c r="B114" s="153"/>
      <c r="C114" s="153"/>
      <c r="D114" s="153"/>
      <c r="E114" s="153"/>
      <c r="F114" s="153"/>
      <c r="G114" s="153"/>
      <c r="H114" s="153"/>
      <c r="I114" s="154"/>
      <c r="J114" s="44" t="s">
        <v>214</v>
      </c>
    </row>
    <row r="115" spans="1:10" ht="30" customHeight="1" x14ac:dyDescent="0.25">
      <c r="A115" s="158" t="s">
        <v>175</v>
      </c>
      <c r="B115" s="159"/>
      <c r="C115" s="159"/>
      <c r="D115" s="159"/>
      <c r="E115" s="159"/>
      <c r="F115" s="159"/>
      <c r="G115" s="159"/>
      <c r="H115" s="159"/>
      <c r="I115" s="176"/>
      <c r="J115" s="54"/>
    </row>
    <row r="116" spans="1:10" ht="30" customHeight="1" x14ac:dyDescent="0.25">
      <c r="A116" s="158" t="s">
        <v>176</v>
      </c>
      <c r="B116" s="159"/>
      <c r="C116" s="159"/>
      <c r="D116" s="159"/>
      <c r="E116" s="159"/>
      <c r="F116" s="159"/>
      <c r="G116" s="159"/>
      <c r="H116" s="159"/>
      <c r="I116" s="176"/>
      <c r="J116" s="54"/>
    </row>
    <row r="117" spans="1:10" ht="45" customHeight="1" x14ac:dyDescent="0.25">
      <c r="A117" s="158" t="s">
        <v>177</v>
      </c>
      <c r="B117" s="159"/>
      <c r="C117" s="159"/>
      <c r="D117" s="159"/>
      <c r="E117" s="159"/>
      <c r="F117" s="159"/>
      <c r="G117" s="159"/>
      <c r="H117" s="159"/>
      <c r="I117" s="176"/>
      <c r="J117" s="54"/>
    </row>
    <row r="118" spans="1:10" ht="30" customHeight="1" x14ac:dyDescent="0.25">
      <c r="A118" s="158" t="s">
        <v>178</v>
      </c>
      <c r="B118" s="159"/>
      <c r="C118" s="159"/>
      <c r="D118" s="159"/>
      <c r="E118" s="159"/>
      <c r="F118" s="159"/>
      <c r="G118" s="159"/>
      <c r="H118" s="159"/>
      <c r="I118" s="176"/>
      <c r="J118" s="54"/>
    </row>
    <row r="119" spans="1:10" ht="30" customHeight="1" x14ac:dyDescent="0.25">
      <c r="A119" s="158" t="s">
        <v>179</v>
      </c>
      <c r="B119" s="159"/>
      <c r="C119" s="159"/>
      <c r="D119" s="159"/>
      <c r="E119" s="159"/>
      <c r="F119" s="159"/>
      <c r="G119" s="159"/>
      <c r="H119" s="159"/>
      <c r="I119" s="176"/>
      <c r="J119" s="54"/>
    </row>
    <row r="120" spans="1:10" ht="30" customHeight="1" thickBot="1" x14ac:dyDescent="0.3">
      <c r="A120" s="177" t="s">
        <v>180</v>
      </c>
      <c r="B120" s="178"/>
      <c r="C120" s="178"/>
      <c r="D120" s="178"/>
      <c r="E120" s="178"/>
      <c r="F120" s="178"/>
      <c r="G120" s="178"/>
      <c r="H120" s="178"/>
      <c r="I120" s="179"/>
      <c r="J120" s="41"/>
    </row>
    <row r="121" spans="1:10" ht="50.1" customHeight="1" x14ac:dyDescent="0.25">
      <c r="A121" s="183" t="s">
        <v>181</v>
      </c>
      <c r="B121" s="184"/>
      <c r="C121" s="184"/>
      <c r="D121" s="184"/>
      <c r="E121" s="184"/>
      <c r="F121" s="184"/>
      <c r="G121" s="184"/>
      <c r="H121" s="184"/>
      <c r="I121" s="184"/>
      <c r="J121" s="185"/>
    </row>
    <row r="122" spans="1:10" ht="200.1" customHeight="1" thickBot="1" x14ac:dyDescent="0.3">
      <c r="A122" s="186"/>
      <c r="B122" s="187"/>
      <c r="C122" s="187"/>
      <c r="D122" s="187"/>
      <c r="E122" s="187"/>
      <c r="F122" s="187"/>
      <c r="G122" s="187"/>
      <c r="H122" s="187"/>
      <c r="I122" s="187"/>
      <c r="J122" s="188"/>
    </row>
    <row r="123" spans="1:10" ht="50.1" customHeight="1" x14ac:dyDescent="0.25">
      <c r="A123" s="183" t="s">
        <v>182</v>
      </c>
      <c r="B123" s="184"/>
      <c r="C123" s="184"/>
      <c r="D123" s="184"/>
      <c r="E123" s="184"/>
      <c r="F123" s="184"/>
      <c r="G123" s="184"/>
      <c r="H123" s="184"/>
      <c r="I123" s="184"/>
      <c r="J123" s="185"/>
    </row>
    <row r="124" spans="1:10" ht="200.1" customHeight="1" thickBot="1" x14ac:dyDescent="0.3">
      <c r="A124" s="186"/>
      <c r="B124" s="187"/>
      <c r="C124" s="187"/>
      <c r="D124" s="187"/>
      <c r="E124" s="187"/>
      <c r="F124" s="187"/>
      <c r="G124" s="187"/>
      <c r="H124" s="187"/>
      <c r="I124" s="187"/>
      <c r="J124" s="188"/>
    </row>
  </sheetData>
  <sheetProtection algorithmName="SHA-512" hashValue="JAu0eFhTyATCQliZyoyCE193I16Q4yYeS4wujYn9j5ideVetr8b0cx114VDKV5L+K5i3/IWufGiOsHWDxTkWng==" saltValue="Z5NWoW9gKH9STBLkh3CTfQ==" spinCount="100000" sheet="1" objects="1" scenarios="1"/>
  <mergeCells count="152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3:I43"/>
    <mergeCell ref="A44:I44"/>
    <mergeCell ref="A45:I45"/>
    <mergeCell ref="A46:I46"/>
    <mergeCell ref="A47:I47"/>
    <mergeCell ref="A48:I48"/>
    <mergeCell ref="A38:E38"/>
    <mergeCell ref="A39:E39"/>
    <mergeCell ref="A40:E40"/>
    <mergeCell ref="A41:I41"/>
    <mergeCell ref="A42:G42"/>
    <mergeCell ref="H42:J42"/>
    <mergeCell ref="A54:I54"/>
    <mergeCell ref="A55:I55"/>
    <mergeCell ref="A56:I56"/>
    <mergeCell ref="A57:I57"/>
    <mergeCell ref="A58:I58"/>
    <mergeCell ref="A59:I59"/>
    <mergeCell ref="A49:I49"/>
    <mergeCell ref="A50:I50"/>
    <mergeCell ref="A51:G51"/>
    <mergeCell ref="H51:J51"/>
    <mergeCell ref="A52:I52"/>
    <mergeCell ref="A53:I53"/>
    <mergeCell ref="A66:G66"/>
    <mergeCell ref="H66:I70"/>
    <mergeCell ref="A67:G67"/>
    <mergeCell ref="A68:G68"/>
    <mergeCell ref="A69:G69"/>
    <mergeCell ref="A70:G70"/>
    <mergeCell ref="A60:I60"/>
    <mergeCell ref="A61:I61"/>
    <mergeCell ref="A62:I62"/>
    <mergeCell ref="A63:I63"/>
    <mergeCell ref="A64:I64"/>
    <mergeCell ref="A65:I65"/>
    <mergeCell ref="A76:I76"/>
    <mergeCell ref="A77:I77"/>
    <mergeCell ref="A78:I78"/>
    <mergeCell ref="A79:I79"/>
    <mergeCell ref="A80:I80"/>
    <mergeCell ref="A81:I81"/>
    <mergeCell ref="A71:G71"/>
    <mergeCell ref="H71:J71"/>
    <mergeCell ref="A72:I72"/>
    <mergeCell ref="A73:I73"/>
    <mergeCell ref="A74:I74"/>
    <mergeCell ref="A75:G75"/>
    <mergeCell ref="H75:J75"/>
    <mergeCell ref="A87:I87"/>
    <mergeCell ref="A88:I88"/>
    <mergeCell ref="A89:I89"/>
    <mergeCell ref="A90:I90"/>
    <mergeCell ref="A91:I91"/>
    <mergeCell ref="A92:I92"/>
    <mergeCell ref="A82:I82"/>
    <mergeCell ref="A83:I83"/>
    <mergeCell ref="A84:I84"/>
    <mergeCell ref="A85:I85"/>
    <mergeCell ref="A86:G86"/>
    <mergeCell ref="H86:J86"/>
    <mergeCell ref="A98:I98"/>
    <mergeCell ref="A99:I99"/>
    <mergeCell ref="A100:I100"/>
    <mergeCell ref="A101:I101"/>
    <mergeCell ref="A102:I102"/>
    <mergeCell ref="A103:I103"/>
    <mergeCell ref="A93:I93"/>
    <mergeCell ref="A94:I94"/>
    <mergeCell ref="A95:G95"/>
    <mergeCell ref="H95:J95"/>
    <mergeCell ref="A96:I96"/>
    <mergeCell ref="A97:I97"/>
    <mergeCell ref="A109:I109"/>
    <mergeCell ref="A110:I110"/>
    <mergeCell ref="A111:I111"/>
    <mergeCell ref="A112:I112"/>
    <mergeCell ref="A113:G113"/>
    <mergeCell ref="H113:J113"/>
    <mergeCell ref="A104:G104"/>
    <mergeCell ref="H104:J104"/>
    <mergeCell ref="A105:I105"/>
    <mergeCell ref="A106:I106"/>
    <mergeCell ref="A107:I107"/>
    <mergeCell ref="A108:I108"/>
    <mergeCell ref="A120:I120"/>
    <mergeCell ref="A121:J121"/>
    <mergeCell ref="A122:J122"/>
    <mergeCell ref="A123:J123"/>
    <mergeCell ref="A124:J124"/>
    <mergeCell ref="A114:I114"/>
    <mergeCell ref="A115:I115"/>
    <mergeCell ref="A116:I116"/>
    <mergeCell ref="A117:I117"/>
    <mergeCell ref="A118:I118"/>
    <mergeCell ref="A119:I119"/>
  </mergeCells>
  <conditionalFormatting sqref="C2:C3">
    <cfRule type="containsBlanks" dxfId="80" priority="37">
      <formula>LEN(TRIM(C2))=0</formula>
    </cfRule>
  </conditionalFormatting>
  <conditionalFormatting sqref="C6:C8">
    <cfRule type="containsBlanks" dxfId="79" priority="1">
      <formula>LEN(TRIM(C6))=0</formula>
    </cfRule>
  </conditionalFormatting>
  <conditionalFormatting sqref="E4:E5">
    <cfRule type="containsBlanks" dxfId="78" priority="31">
      <formula>LEN(TRIM(E4))=0</formula>
    </cfRule>
  </conditionalFormatting>
  <conditionalFormatting sqref="G2">
    <cfRule type="containsBlanks" dxfId="77" priority="34">
      <formula>LEN(TRIM(G2))=0</formula>
    </cfRule>
  </conditionalFormatting>
  <conditionalFormatting sqref="H3">
    <cfRule type="containsBlanks" dxfId="76" priority="35">
      <formula>LEN(TRIM(H3))=0</formula>
    </cfRule>
  </conditionalFormatting>
  <conditionalFormatting sqref="H6:H7">
    <cfRule type="containsBlanks" dxfId="75" priority="32">
      <formula>LEN(TRIM(H6))=0</formula>
    </cfRule>
  </conditionalFormatting>
  <conditionalFormatting sqref="H10">
    <cfRule type="containsText" dxfId="74" priority="38" operator="containsText" text="No cumple">
      <formula>NOT(ISERROR(SEARCH("No cumple",H10)))</formula>
    </cfRule>
    <cfRule type="containsText" dxfId="73" priority="39" operator="containsText" text="Cumple">
      <formula>NOT(ISERROR(SEARCH("Cumple",H10)))</formula>
    </cfRule>
  </conditionalFormatting>
  <conditionalFormatting sqref="H21">
    <cfRule type="containsText" dxfId="72" priority="19" operator="containsText" text="Cumple">
      <formula>NOT(ISERROR(SEARCH("Cumple",H21)))</formula>
    </cfRule>
    <cfRule type="containsText" dxfId="71" priority="18" operator="containsText" text="No cumple">
      <formula>NOT(ISERROR(SEARCH("No cumple",H21)))</formula>
    </cfRule>
  </conditionalFormatting>
  <conditionalFormatting sqref="H42">
    <cfRule type="containsText" dxfId="70" priority="17" operator="containsText" text="Cumple">
      <formula>NOT(ISERROR(SEARCH("Cumple",H42)))</formula>
    </cfRule>
    <cfRule type="containsText" dxfId="69" priority="16" operator="containsText" text="No cumple">
      <formula>NOT(ISERROR(SEARCH("No cumple",H42)))</formula>
    </cfRule>
  </conditionalFormatting>
  <conditionalFormatting sqref="H51">
    <cfRule type="containsText" dxfId="68" priority="14" operator="containsText" text="No cumple">
      <formula>NOT(ISERROR(SEARCH("No cumple",H51)))</formula>
    </cfRule>
    <cfRule type="containsText" dxfId="67" priority="15" operator="containsText" text="Cumple">
      <formula>NOT(ISERROR(SEARCH("Cumple",H51)))</formula>
    </cfRule>
  </conditionalFormatting>
  <conditionalFormatting sqref="H71">
    <cfRule type="containsText" dxfId="66" priority="12" operator="containsText" text="No cumple">
      <formula>NOT(ISERROR(SEARCH("No cumple",H71)))</formula>
    </cfRule>
    <cfRule type="containsText" dxfId="65" priority="13" operator="containsText" text="Cumple">
      <formula>NOT(ISERROR(SEARCH("Cumple",H71)))</formula>
    </cfRule>
  </conditionalFormatting>
  <conditionalFormatting sqref="H75">
    <cfRule type="containsText" dxfId="64" priority="10" operator="containsText" text="No cumple">
      <formula>NOT(ISERROR(SEARCH("No cumple",H75)))</formula>
    </cfRule>
    <cfRule type="containsText" dxfId="63" priority="11" operator="containsText" text="Cumple">
      <formula>NOT(ISERROR(SEARCH("Cumple",H75)))</formula>
    </cfRule>
  </conditionalFormatting>
  <conditionalFormatting sqref="H86">
    <cfRule type="containsText" dxfId="62" priority="8" operator="containsText" text="No cumple">
      <formula>NOT(ISERROR(SEARCH("No cumple",H86)))</formula>
    </cfRule>
    <cfRule type="containsText" dxfId="61" priority="9" operator="containsText" text="Cumple">
      <formula>NOT(ISERROR(SEARCH("Cumple",H86)))</formula>
    </cfRule>
  </conditionalFormatting>
  <conditionalFormatting sqref="H95">
    <cfRule type="containsText" dxfId="60" priority="6" operator="containsText" text="No cumple">
      <formula>NOT(ISERROR(SEARCH("No cumple",H95)))</formula>
    </cfRule>
    <cfRule type="containsText" dxfId="59" priority="7" operator="containsText" text="Cumple">
      <formula>NOT(ISERROR(SEARCH("Cumple",H95)))</formula>
    </cfRule>
  </conditionalFormatting>
  <conditionalFormatting sqref="H104">
    <cfRule type="containsText" dxfId="58" priority="4" operator="containsText" text="No cumple">
      <formula>NOT(ISERROR(SEARCH("No cumple",H104)))</formula>
    </cfRule>
    <cfRule type="containsText" dxfId="57" priority="5" operator="containsText" text="Cumple">
      <formula>NOT(ISERROR(SEARCH("Cumple",H104)))</formula>
    </cfRule>
  </conditionalFormatting>
  <conditionalFormatting sqref="H113">
    <cfRule type="containsText" dxfId="56" priority="2" operator="containsText" text="No cumple">
      <formula>NOT(ISERROR(SEARCH("No cumple",H113)))</formula>
    </cfRule>
    <cfRule type="containsText" dxfId="55" priority="3" operator="containsText" text="Cumple">
      <formula>NOT(ISERROR(SEARCH("Cumple",H113)))</formula>
    </cfRule>
  </conditionalFormatting>
  <conditionalFormatting sqref="J2">
    <cfRule type="containsBlanks" dxfId="54" priority="36">
      <formula>LEN(TRIM(J2))=0</formula>
    </cfRule>
  </conditionalFormatting>
  <conditionalFormatting sqref="J12:J20">
    <cfRule type="containsBlanks" dxfId="53" priority="30">
      <formula>LEN(TRIM(J12))=0</formula>
    </cfRule>
  </conditionalFormatting>
  <conditionalFormatting sqref="J26:J41">
    <cfRule type="containsBlanks" dxfId="52" priority="25">
      <formula>LEN(TRIM(J26))=0</formula>
    </cfRule>
  </conditionalFormatting>
  <conditionalFormatting sqref="J44:J50">
    <cfRule type="containsBlanks" dxfId="51" priority="29">
      <formula>LEN(TRIM(J44))=0</formula>
    </cfRule>
  </conditionalFormatting>
  <conditionalFormatting sqref="J53:J64">
    <cfRule type="containsBlanks" dxfId="50" priority="28">
      <formula>LEN(TRIM(J53))=0</formula>
    </cfRule>
  </conditionalFormatting>
  <conditionalFormatting sqref="J66:J70">
    <cfRule type="containsBlanks" dxfId="49" priority="27">
      <formula>LEN(TRIM(J66))=0</formula>
    </cfRule>
  </conditionalFormatting>
  <conditionalFormatting sqref="J73:J74">
    <cfRule type="containsBlanks" dxfId="48" priority="26">
      <formula>LEN(TRIM(J73))=0</formula>
    </cfRule>
  </conditionalFormatting>
  <conditionalFormatting sqref="J77:J85">
    <cfRule type="containsBlanks" dxfId="47" priority="24">
      <formula>LEN(TRIM(J77))=0</formula>
    </cfRule>
  </conditionalFormatting>
  <conditionalFormatting sqref="J88:J94">
    <cfRule type="containsBlanks" dxfId="46" priority="23">
      <formula>LEN(TRIM(J88))=0</formula>
    </cfRule>
  </conditionalFormatting>
  <conditionalFormatting sqref="J97:J103">
    <cfRule type="containsBlanks" dxfId="45" priority="22">
      <formula>LEN(TRIM(J97))=0</formula>
    </cfRule>
  </conditionalFormatting>
  <conditionalFormatting sqref="J106:J112">
    <cfRule type="containsBlanks" dxfId="44" priority="21">
      <formula>LEN(TRIM(J106))=0</formula>
    </cfRule>
  </conditionalFormatting>
  <conditionalFormatting sqref="J115:J120">
    <cfRule type="containsBlanks" dxfId="43" priority="20">
      <formula>LEN(TRIM(J115))=0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- CASA HOGAR SRD&amp;R&amp;"Arial,Normal"&amp;10F1.A41.G27.P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100A162-C10E-40CE-961F-0F6D27BA642D}">
          <x14:formula1>
            <xm:f>Tablas!$E$2:$E$4</xm:f>
          </x14:formula1>
          <xm:sqref>J115:J120 J77:J85 J88:J94 J97:J103 J106:J112 J44:J50 J26:J41 J53:J64 J66:J70 J73:J74 J12:J20</xm:sqref>
        </x14:dataValidation>
        <x14:dataValidation type="list" allowBlank="1" showInputMessage="1" showErrorMessage="1" xr:uid="{117BBC88-B900-46F0-9307-66AF3443C509}">
          <x14:formula1>
            <xm:f>Tablas!$H$2:$H$6</xm:f>
          </x14:formula1>
          <xm:sqref>C3:E3</xm:sqref>
        </x14:dataValidation>
        <x14:dataValidation type="list" allowBlank="1" showInputMessage="1" showErrorMessage="1" xr:uid="{C5A73E3D-D242-4E6C-BB71-A5E244F97FCE}">
          <x14:formula1>
            <xm:f>Tablas!$L$2:$L$9</xm:f>
          </x14:formula1>
          <xm:sqref>C7:E7</xm:sqref>
        </x14:dataValidation>
        <x14:dataValidation type="list" allowBlank="1" showInputMessage="1" showErrorMessage="1" xr:uid="{4D7EBA72-F019-4760-BD69-8045567CD741}">
          <x14:formula1>
            <xm:f>Tablas!$K$2:$K$3</xm:f>
          </x14:formula1>
          <xm:sqref>H6:J6</xm:sqref>
        </x14:dataValidation>
        <x14:dataValidation type="list" allowBlank="1" showInputMessage="1" showErrorMessage="1" xr:uid="{33BE4054-CCD0-4E83-A90D-81DCADF1E76C}">
          <x14:formula1>
            <xm:f>Tablas!$J$2:$J$7</xm:f>
          </x14:formula1>
          <xm:sqref>C6:E6</xm:sqref>
        </x14:dataValidation>
        <x14:dataValidation type="list" allowBlank="1" showInputMessage="1" showErrorMessage="1" xr:uid="{D7017FE3-429F-4ABA-95E2-94E1F2823690}">
          <x14:formula1>
            <xm:f>Tablas!$I$2:$I$5</xm:f>
          </x14:formula1>
          <xm:sqref>E4:J4</xm:sqref>
        </x14:dataValidation>
        <x14:dataValidation type="list" allowBlank="1" showInputMessage="1" showErrorMessage="1" xr:uid="{60AE208D-5AB2-4189-9E8B-8D04C74411DF}">
          <x14:formula1>
            <xm:f>Tablas!$G$2:$G$3</xm:f>
          </x14:formula1>
          <xm:sqref>J2</xm:sqref>
        </x14:dataValidation>
        <x14:dataValidation type="list" allowBlank="1" showInputMessage="1" showErrorMessage="1" xr:uid="{AEDBDB6D-BF7B-4490-A2BC-4E3B9A016F9A}">
          <x14:formula1>
            <xm:f>Tablas!$C$2</xm:f>
          </x14:formula1>
          <xm:sqref>H107:I112 H13:I20 H98:I103 H45:I50 H54:I64 H89:I94 H74:I74 H78:I85 H116:I120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D027-ACA1-4A82-83C4-62AAFD8DFED9}">
  <sheetPr>
    <pageSetUpPr fitToPage="1"/>
  </sheetPr>
  <dimension ref="A1:J12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7" t="s">
        <v>244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x14ac:dyDescent="0.25">
      <c r="A2" s="146" t="s">
        <v>66</v>
      </c>
      <c r="B2" s="147"/>
      <c r="C2" s="145"/>
      <c r="D2" s="145"/>
      <c r="E2" s="145"/>
      <c r="F2" s="43" t="s">
        <v>67</v>
      </c>
      <c r="G2" s="149"/>
      <c r="H2" s="149"/>
      <c r="I2" s="43" t="s">
        <v>68</v>
      </c>
      <c r="J2" s="54"/>
    </row>
    <row r="3" spans="1:10" x14ac:dyDescent="0.25">
      <c r="A3" s="146" t="s">
        <v>69</v>
      </c>
      <c r="B3" s="147"/>
      <c r="C3" s="119"/>
      <c r="D3" s="119"/>
      <c r="E3" s="119"/>
      <c r="F3" s="147" t="s">
        <v>210</v>
      </c>
      <c r="G3" s="147"/>
      <c r="H3" s="119"/>
      <c r="I3" s="119"/>
      <c r="J3" s="121"/>
    </row>
    <row r="4" spans="1:10" x14ac:dyDescent="0.25">
      <c r="A4" s="146" t="s">
        <v>70</v>
      </c>
      <c r="B4" s="147"/>
      <c r="C4" s="147"/>
      <c r="D4" s="147"/>
      <c r="E4" s="119"/>
      <c r="F4" s="119"/>
      <c r="G4" s="119"/>
      <c r="H4" s="119"/>
      <c r="I4" s="119"/>
      <c r="J4" s="121"/>
    </row>
    <row r="5" spans="1:10" x14ac:dyDescent="0.25">
      <c r="A5" s="146" t="s">
        <v>71</v>
      </c>
      <c r="B5" s="147"/>
      <c r="C5" s="147"/>
      <c r="D5" s="147"/>
      <c r="E5" s="119"/>
      <c r="F5" s="119"/>
      <c r="G5" s="119"/>
      <c r="H5" s="119"/>
      <c r="I5" s="119"/>
      <c r="J5" s="121"/>
    </row>
    <row r="6" spans="1:10" x14ac:dyDescent="0.25">
      <c r="A6" s="146" t="s">
        <v>72</v>
      </c>
      <c r="B6" s="147"/>
      <c r="C6" s="145"/>
      <c r="D6" s="145"/>
      <c r="E6" s="145"/>
      <c r="F6" s="147" t="s">
        <v>73</v>
      </c>
      <c r="G6" s="147"/>
      <c r="H6" s="145"/>
      <c r="I6" s="145"/>
      <c r="J6" s="148"/>
    </row>
    <row r="7" spans="1:10" x14ac:dyDescent="0.25">
      <c r="A7" s="146" t="s">
        <v>61</v>
      </c>
      <c r="B7" s="147"/>
      <c r="C7" s="145"/>
      <c r="D7" s="145"/>
      <c r="E7" s="145"/>
      <c r="F7" s="147" t="s">
        <v>210</v>
      </c>
      <c r="G7" s="147"/>
      <c r="H7" s="119"/>
      <c r="I7" s="119"/>
      <c r="J7" s="121"/>
    </row>
    <row r="8" spans="1:10" ht="15.75" thickBot="1" x14ac:dyDescent="0.3">
      <c r="A8" s="150" t="s">
        <v>243</v>
      </c>
      <c r="B8" s="151"/>
      <c r="C8" s="133"/>
      <c r="D8" s="133"/>
      <c r="E8" s="133"/>
      <c r="F8" s="134"/>
      <c r="G8" s="135"/>
      <c r="H8" s="135"/>
      <c r="I8" s="135"/>
      <c r="J8" s="136"/>
    </row>
    <row r="9" spans="1:10" ht="20.100000000000001" customHeight="1" thickBot="1" x14ac:dyDescent="0.3">
      <c r="A9" s="140" t="s">
        <v>74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3"/>
      <c r="J10" s="144"/>
    </row>
    <row r="11" spans="1:10" ht="39.950000000000003" customHeight="1" x14ac:dyDescent="0.25">
      <c r="A11" s="152" t="s">
        <v>76</v>
      </c>
      <c r="B11" s="153"/>
      <c r="C11" s="153"/>
      <c r="D11" s="153"/>
      <c r="E11" s="153"/>
      <c r="F11" s="153"/>
      <c r="G11" s="153"/>
      <c r="H11" s="153"/>
      <c r="I11" s="154"/>
      <c r="J11" s="44" t="s">
        <v>214</v>
      </c>
    </row>
    <row r="12" spans="1:10" ht="30" customHeight="1" x14ac:dyDescent="0.25">
      <c r="A12" s="158" t="s">
        <v>82</v>
      </c>
      <c r="B12" s="159"/>
      <c r="C12" s="159"/>
      <c r="D12" s="159"/>
      <c r="E12" s="159"/>
      <c r="F12" s="159"/>
      <c r="G12" s="159"/>
      <c r="H12" s="159"/>
      <c r="I12" s="176"/>
      <c r="J12" s="54"/>
    </row>
    <row r="13" spans="1:10" ht="30" customHeight="1" x14ac:dyDescent="0.25">
      <c r="A13" s="158" t="s">
        <v>77</v>
      </c>
      <c r="B13" s="159"/>
      <c r="C13" s="159"/>
      <c r="D13" s="159"/>
      <c r="E13" s="159"/>
      <c r="F13" s="159"/>
      <c r="G13" s="159"/>
      <c r="H13" s="159"/>
      <c r="I13" s="176"/>
      <c r="J13" s="54"/>
    </row>
    <row r="14" spans="1:10" ht="30" customHeight="1" x14ac:dyDescent="0.25">
      <c r="A14" s="158" t="s">
        <v>78</v>
      </c>
      <c r="B14" s="159"/>
      <c r="C14" s="159"/>
      <c r="D14" s="159"/>
      <c r="E14" s="159"/>
      <c r="F14" s="159"/>
      <c r="G14" s="159"/>
      <c r="H14" s="159"/>
      <c r="I14" s="176"/>
      <c r="J14" s="54"/>
    </row>
    <row r="15" spans="1:10" ht="30" customHeight="1" x14ac:dyDescent="0.25">
      <c r="A15" s="158" t="s">
        <v>83</v>
      </c>
      <c r="B15" s="159"/>
      <c r="C15" s="159"/>
      <c r="D15" s="159"/>
      <c r="E15" s="159"/>
      <c r="F15" s="159"/>
      <c r="G15" s="159"/>
      <c r="H15" s="159"/>
      <c r="I15" s="176"/>
      <c r="J15" s="54"/>
    </row>
    <row r="16" spans="1:10" ht="30" customHeight="1" x14ac:dyDescent="0.25">
      <c r="A16" s="158" t="s">
        <v>84</v>
      </c>
      <c r="B16" s="159"/>
      <c r="C16" s="159"/>
      <c r="D16" s="159"/>
      <c r="E16" s="159"/>
      <c r="F16" s="159"/>
      <c r="G16" s="159"/>
      <c r="H16" s="159"/>
      <c r="I16" s="176"/>
      <c r="J16" s="54"/>
    </row>
    <row r="17" spans="1:10" ht="30" customHeight="1" x14ac:dyDescent="0.25">
      <c r="A17" s="158" t="s">
        <v>183</v>
      </c>
      <c r="B17" s="159"/>
      <c r="C17" s="159"/>
      <c r="D17" s="159"/>
      <c r="E17" s="159"/>
      <c r="F17" s="159"/>
      <c r="G17" s="159"/>
      <c r="H17" s="159"/>
      <c r="I17" s="176"/>
      <c r="J17" s="54"/>
    </row>
    <row r="18" spans="1:10" ht="30" customHeight="1" x14ac:dyDescent="0.25">
      <c r="A18" s="158" t="s">
        <v>79</v>
      </c>
      <c r="B18" s="159"/>
      <c r="C18" s="159"/>
      <c r="D18" s="159"/>
      <c r="E18" s="159"/>
      <c r="F18" s="159"/>
      <c r="G18" s="159"/>
      <c r="H18" s="159"/>
      <c r="I18" s="176"/>
      <c r="J18" s="54"/>
    </row>
    <row r="19" spans="1:10" ht="30" customHeight="1" x14ac:dyDescent="0.25">
      <c r="A19" s="158" t="s">
        <v>80</v>
      </c>
      <c r="B19" s="159"/>
      <c r="C19" s="159"/>
      <c r="D19" s="159"/>
      <c r="E19" s="159"/>
      <c r="F19" s="159"/>
      <c r="G19" s="159"/>
      <c r="H19" s="159"/>
      <c r="I19" s="176"/>
      <c r="J19" s="54"/>
    </row>
    <row r="20" spans="1:10" ht="30" customHeight="1" thickBot="1" x14ac:dyDescent="0.3">
      <c r="A20" s="177" t="s">
        <v>81</v>
      </c>
      <c r="B20" s="178"/>
      <c r="C20" s="178"/>
      <c r="D20" s="178"/>
      <c r="E20" s="178"/>
      <c r="F20" s="178"/>
      <c r="G20" s="178"/>
      <c r="H20" s="178"/>
      <c r="I20" s="179"/>
      <c r="J20" s="41"/>
    </row>
    <row r="21" spans="1:10" ht="20.100000000000001" customHeight="1" x14ac:dyDescent="0.25">
      <c r="A21" s="129" t="s">
        <v>85</v>
      </c>
      <c r="B21" s="130"/>
      <c r="C21" s="130"/>
      <c r="D21" s="130"/>
      <c r="E21" s="130"/>
      <c r="F21" s="130"/>
      <c r="G21" s="130"/>
      <c r="H21" s="143" t="str">
        <f>+IF(AND(J26="No aplica",J27="No aplica",J28="No aplica",J29="No aplica",J30="No aplica",J31="No aplica",J32="No aplica",J33="No aplica",J34="No aplica",J35="No aplica",J36="No aplica",J37="No aplica",J38="No aplica",J39="No aplica",J40="No aplica",J41="No aplica"),"No aplica",IF(OR(J26="",J27="",J28="",J29="",J30="",J31="",J32="",J33="",J34="",J35="",J36="",J37="",J38="",J39="",J40="",J41=""),"Valide todas las variables",IF(OR(J26="No",J27="No",J28="No",J29="No",J30="No",J31="No",J32="No",J33="No",J34="No",J35="No",J36="No",J37="No",J38="No",J39="No",J40="No",J41="No"),"No cumple","Cumple")))</f>
        <v>Valide todas las variables</v>
      </c>
      <c r="I21" s="143"/>
      <c r="J21" s="144"/>
    </row>
    <row r="22" spans="1:10" ht="66.75" customHeight="1" thickBot="1" x14ac:dyDescent="0.3">
      <c r="A22" s="162" t="s">
        <v>254</v>
      </c>
      <c r="B22" s="163"/>
      <c r="C22" s="163"/>
      <c r="D22" s="163"/>
      <c r="E22" s="163"/>
      <c r="F22" s="163"/>
      <c r="G22" s="163"/>
      <c r="H22" s="163"/>
      <c r="I22" s="164"/>
      <c r="J22" s="155" t="s">
        <v>214</v>
      </c>
    </row>
    <row r="23" spans="1:10" ht="15" customHeight="1" x14ac:dyDescent="0.25">
      <c r="A23" s="168" t="s">
        <v>103</v>
      </c>
      <c r="B23" s="169"/>
      <c r="C23" s="169"/>
      <c r="D23" s="169"/>
      <c r="E23" s="169"/>
      <c r="F23" s="165" t="s">
        <v>98</v>
      </c>
      <c r="G23" s="166"/>
      <c r="H23" s="166"/>
      <c r="I23" s="167"/>
      <c r="J23" s="156"/>
    </row>
    <row r="24" spans="1:10" ht="15" customHeight="1" x14ac:dyDescent="0.25">
      <c r="A24" s="170"/>
      <c r="B24" s="171"/>
      <c r="C24" s="171"/>
      <c r="D24" s="171"/>
      <c r="E24" s="171"/>
      <c r="F24" s="160" t="s">
        <v>99</v>
      </c>
      <c r="G24" s="161"/>
      <c r="H24" s="174" t="s">
        <v>100</v>
      </c>
      <c r="I24" s="175"/>
      <c r="J24" s="156"/>
    </row>
    <row r="25" spans="1:10" ht="20.100000000000001" customHeight="1" x14ac:dyDescent="0.25">
      <c r="A25" s="172"/>
      <c r="B25" s="173"/>
      <c r="C25" s="173"/>
      <c r="D25" s="173"/>
      <c r="E25" s="173"/>
      <c r="F25" s="51" t="s">
        <v>101</v>
      </c>
      <c r="G25" s="42" t="s">
        <v>102</v>
      </c>
      <c r="H25" s="42" t="s">
        <v>101</v>
      </c>
      <c r="I25" s="52" t="s">
        <v>102</v>
      </c>
      <c r="J25" s="157"/>
    </row>
    <row r="26" spans="1:10" ht="20.100000000000001" customHeight="1" x14ac:dyDescent="0.25">
      <c r="A26" s="158" t="s">
        <v>95</v>
      </c>
      <c r="B26" s="159"/>
      <c r="C26" s="159"/>
      <c r="D26" s="159"/>
      <c r="E26" s="159"/>
      <c r="F26" s="45">
        <v>2</v>
      </c>
      <c r="G26" s="46">
        <v>2</v>
      </c>
      <c r="H26" s="46">
        <v>2</v>
      </c>
      <c r="I26" s="47">
        <v>2</v>
      </c>
      <c r="J26" s="59"/>
    </row>
    <row r="27" spans="1:10" ht="20.100000000000001" customHeight="1" x14ac:dyDescent="0.25">
      <c r="A27" s="158" t="s">
        <v>86</v>
      </c>
      <c r="B27" s="159"/>
      <c r="C27" s="159"/>
      <c r="D27" s="159">
        <v>6</v>
      </c>
      <c r="E27" s="159">
        <v>6</v>
      </c>
      <c r="F27" s="45">
        <v>6</v>
      </c>
      <c r="G27" s="46">
        <v>6</v>
      </c>
      <c r="H27" s="46">
        <v>6</v>
      </c>
      <c r="I27" s="47">
        <v>6</v>
      </c>
      <c r="J27" s="59"/>
    </row>
    <row r="28" spans="1:10" ht="20.100000000000001" customHeight="1" x14ac:dyDescent="0.25">
      <c r="A28" s="158" t="s">
        <v>87</v>
      </c>
      <c r="B28" s="159"/>
      <c r="C28" s="159"/>
      <c r="D28" s="159">
        <v>6</v>
      </c>
      <c r="E28" s="159">
        <v>6</v>
      </c>
      <c r="F28" s="45">
        <v>6</v>
      </c>
      <c r="G28" s="46">
        <v>6</v>
      </c>
      <c r="H28" s="46">
        <v>6</v>
      </c>
      <c r="I28" s="47">
        <v>6</v>
      </c>
      <c r="J28" s="59"/>
    </row>
    <row r="29" spans="1:10" ht="20.100000000000001" customHeight="1" x14ac:dyDescent="0.25">
      <c r="A29" s="158" t="s">
        <v>88</v>
      </c>
      <c r="B29" s="159"/>
      <c r="C29" s="159"/>
      <c r="D29" s="159">
        <v>3</v>
      </c>
      <c r="E29" s="159">
        <v>3</v>
      </c>
      <c r="F29" s="45">
        <v>3</v>
      </c>
      <c r="G29" s="46">
        <v>3</v>
      </c>
      <c r="H29" s="46">
        <v>3</v>
      </c>
      <c r="I29" s="47">
        <v>3</v>
      </c>
      <c r="J29" s="59"/>
    </row>
    <row r="30" spans="1:10" ht="20.100000000000001" customHeight="1" x14ac:dyDescent="0.25">
      <c r="A30" s="158" t="s">
        <v>89</v>
      </c>
      <c r="B30" s="159"/>
      <c r="C30" s="159"/>
      <c r="D30" s="159">
        <v>6</v>
      </c>
      <c r="E30" s="159">
        <v>6</v>
      </c>
      <c r="F30" s="45">
        <v>6</v>
      </c>
      <c r="G30" s="46">
        <v>6</v>
      </c>
      <c r="H30" s="46">
        <v>6</v>
      </c>
      <c r="I30" s="47">
        <v>6</v>
      </c>
      <c r="J30" s="59"/>
    </row>
    <row r="31" spans="1:10" ht="20.100000000000001" customHeight="1" x14ac:dyDescent="0.25">
      <c r="A31" s="158" t="s">
        <v>90</v>
      </c>
      <c r="B31" s="159"/>
      <c r="C31" s="159"/>
      <c r="D31" s="159">
        <v>1</v>
      </c>
      <c r="E31" s="159">
        <v>1</v>
      </c>
      <c r="F31" s="45">
        <v>1</v>
      </c>
      <c r="G31" s="46">
        <v>1</v>
      </c>
      <c r="H31" s="46">
        <v>1</v>
      </c>
      <c r="I31" s="47">
        <v>1</v>
      </c>
      <c r="J31" s="59"/>
    </row>
    <row r="32" spans="1:10" ht="20.100000000000001" customHeight="1" x14ac:dyDescent="0.25">
      <c r="A32" s="158" t="s">
        <v>91</v>
      </c>
      <c r="B32" s="159"/>
      <c r="C32" s="159"/>
      <c r="D32" s="159">
        <v>2</v>
      </c>
      <c r="E32" s="159">
        <v>2</v>
      </c>
      <c r="F32" s="45">
        <v>2</v>
      </c>
      <c r="G32" s="46">
        <v>2</v>
      </c>
      <c r="H32" s="46">
        <v>2</v>
      </c>
      <c r="I32" s="47">
        <v>2</v>
      </c>
      <c r="J32" s="59"/>
    </row>
    <row r="33" spans="1:10" ht="20.100000000000001" customHeight="1" x14ac:dyDescent="0.25">
      <c r="A33" s="158" t="s">
        <v>92</v>
      </c>
      <c r="B33" s="159"/>
      <c r="C33" s="159"/>
      <c r="D33" s="159">
        <v>1</v>
      </c>
      <c r="E33" s="159">
        <v>1</v>
      </c>
      <c r="F33" s="45">
        <v>1</v>
      </c>
      <c r="G33" s="46">
        <v>1</v>
      </c>
      <c r="H33" s="46">
        <v>1</v>
      </c>
      <c r="I33" s="47">
        <v>1</v>
      </c>
      <c r="J33" s="59"/>
    </row>
    <row r="34" spans="1:10" ht="20.100000000000001" customHeight="1" x14ac:dyDescent="0.25">
      <c r="A34" s="158" t="s">
        <v>93</v>
      </c>
      <c r="B34" s="159"/>
      <c r="C34" s="159"/>
      <c r="D34" s="159">
        <v>1</v>
      </c>
      <c r="E34" s="159">
        <v>2</v>
      </c>
      <c r="F34" s="45">
        <v>1</v>
      </c>
      <c r="G34" s="46">
        <v>2</v>
      </c>
      <c r="H34" s="46">
        <v>1</v>
      </c>
      <c r="I34" s="47">
        <v>1</v>
      </c>
      <c r="J34" s="59"/>
    </row>
    <row r="35" spans="1:10" ht="20.100000000000001" customHeight="1" x14ac:dyDescent="0.25">
      <c r="A35" s="158" t="s">
        <v>94</v>
      </c>
      <c r="B35" s="159"/>
      <c r="C35" s="159"/>
      <c r="D35" s="159">
        <v>4</v>
      </c>
      <c r="E35" s="159">
        <v>4</v>
      </c>
      <c r="F35" s="45">
        <v>4</v>
      </c>
      <c r="G35" s="46">
        <v>4</v>
      </c>
      <c r="H35" s="46">
        <v>4</v>
      </c>
      <c r="I35" s="47">
        <v>4</v>
      </c>
      <c r="J35" s="59"/>
    </row>
    <row r="36" spans="1:10" ht="20.100000000000001" customHeight="1" x14ac:dyDescent="0.25">
      <c r="A36" s="158" t="s">
        <v>96</v>
      </c>
      <c r="B36" s="159"/>
      <c r="C36" s="159"/>
      <c r="D36" s="159">
        <v>1</v>
      </c>
      <c r="E36" s="159">
        <v>1</v>
      </c>
      <c r="F36" s="45">
        <v>1</v>
      </c>
      <c r="G36" s="46">
        <v>1</v>
      </c>
      <c r="H36" s="46">
        <v>1</v>
      </c>
      <c r="I36" s="47">
        <v>1</v>
      </c>
      <c r="J36" s="59"/>
    </row>
    <row r="37" spans="1:10" ht="20.100000000000001" customHeight="1" x14ac:dyDescent="0.25">
      <c r="A37" s="158" t="s">
        <v>97</v>
      </c>
      <c r="B37" s="159"/>
      <c r="C37" s="159"/>
      <c r="D37" s="159">
        <v>1</v>
      </c>
      <c r="E37" s="159">
        <v>1</v>
      </c>
      <c r="F37" s="45">
        <v>1</v>
      </c>
      <c r="G37" s="46">
        <v>1</v>
      </c>
      <c r="H37" s="46">
        <v>1</v>
      </c>
      <c r="I37" s="47">
        <v>1</v>
      </c>
      <c r="J37" s="59"/>
    </row>
    <row r="38" spans="1:10" ht="20.100000000000001" customHeight="1" x14ac:dyDescent="0.25">
      <c r="A38" s="158" t="s">
        <v>104</v>
      </c>
      <c r="B38" s="159"/>
      <c r="C38" s="159"/>
      <c r="D38" s="159">
        <v>1</v>
      </c>
      <c r="E38" s="159">
        <v>1</v>
      </c>
      <c r="F38" s="45">
        <v>1</v>
      </c>
      <c r="G38" s="46">
        <v>1</v>
      </c>
      <c r="H38" s="46">
        <v>1</v>
      </c>
      <c r="I38" s="47">
        <v>1</v>
      </c>
      <c r="J38" s="59"/>
    </row>
    <row r="39" spans="1:10" ht="20.100000000000001" customHeight="1" x14ac:dyDescent="0.25">
      <c r="A39" s="158" t="s">
        <v>105</v>
      </c>
      <c r="B39" s="159"/>
      <c r="C39" s="159"/>
      <c r="D39" s="159" t="s">
        <v>107</v>
      </c>
      <c r="E39" s="159" t="s">
        <v>107</v>
      </c>
      <c r="F39" s="45" t="s">
        <v>107</v>
      </c>
      <c r="G39" s="46" t="s">
        <v>107</v>
      </c>
      <c r="H39" s="46" t="s">
        <v>107</v>
      </c>
      <c r="I39" s="47" t="s">
        <v>107</v>
      </c>
      <c r="J39" s="59"/>
    </row>
    <row r="40" spans="1:10" ht="20.100000000000001" customHeight="1" thickBot="1" x14ac:dyDescent="0.3">
      <c r="A40" s="158" t="s">
        <v>106</v>
      </c>
      <c r="B40" s="159"/>
      <c r="C40" s="159"/>
      <c r="D40" s="159">
        <v>2</v>
      </c>
      <c r="E40" s="159">
        <v>2</v>
      </c>
      <c r="F40" s="48">
        <v>2</v>
      </c>
      <c r="G40" s="49">
        <v>2</v>
      </c>
      <c r="H40" s="49">
        <v>2</v>
      </c>
      <c r="I40" s="50">
        <v>2</v>
      </c>
      <c r="J40" s="59"/>
    </row>
    <row r="41" spans="1:10" ht="30" customHeight="1" thickBot="1" x14ac:dyDescent="0.3">
      <c r="A41" s="177" t="s">
        <v>211</v>
      </c>
      <c r="B41" s="178"/>
      <c r="C41" s="178"/>
      <c r="D41" s="178"/>
      <c r="E41" s="178"/>
      <c r="F41" s="192"/>
      <c r="G41" s="192"/>
      <c r="H41" s="192"/>
      <c r="I41" s="193"/>
      <c r="J41" s="41"/>
    </row>
    <row r="42" spans="1:10" ht="20.100000000000001" customHeight="1" x14ac:dyDescent="0.25">
      <c r="A42" s="129" t="s">
        <v>212</v>
      </c>
      <c r="B42" s="130"/>
      <c r="C42" s="130"/>
      <c r="D42" s="130"/>
      <c r="E42" s="130"/>
      <c r="F42" s="130"/>
      <c r="G42" s="130"/>
      <c r="H42" s="143" t="str">
        <f>+IF(AND(J44="No aplica",J45="No aplica",J46="No aplica",J47="No aplica",J48="No aplica",J49="No aplica",J50="No aplica"),"No aplica",IF(OR(J44="",J45="",J46="",J47="",J48="",J49="",J50=""),"Valide todas las variables",IF(OR(J44="No",J45="No",J46="No",J47="No",J48="No",J49="No",J50="No"),"No cumple","Cumple")))</f>
        <v>Valide todas las variables</v>
      </c>
      <c r="I42" s="143"/>
      <c r="J42" s="144"/>
    </row>
    <row r="43" spans="1:10" ht="39.950000000000003" customHeight="1" x14ac:dyDescent="0.25">
      <c r="A43" s="152" t="s">
        <v>213</v>
      </c>
      <c r="B43" s="153"/>
      <c r="C43" s="153"/>
      <c r="D43" s="153"/>
      <c r="E43" s="153"/>
      <c r="F43" s="153"/>
      <c r="G43" s="153"/>
      <c r="H43" s="153"/>
      <c r="I43" s="154"/>
      <c r="J43" s="44" t="s">
        <v>214</v>
      </c>
    </row>
    <row r="44" spans="1:10" ht="30" customHeight="1" x14ac:dyDescent="0.25">
      <c r="A44" s="158" t="s">
        <v>114</v>
      </c>
      <c r="B44" s="159"/>
      <c r="C44" s="159"/>
      <c r="D44" s="159"/>
      <c r="E44" s="159"/>
      <c r="F44" s="159"/>
      <c r="G44" s="159"/>
      <c r="H44" s="159"/>
      <c r="I44" s="176"/>
      <c r="J44" s="54"/>
    </row>
    <row r="45" spans="1:10" ht="30" customHeight="1" x14ac:dyDescent="0.25">
      <c r="A45" s="158" t="s">
        <v>108</v>
      </c>
      <c r="B45" s="159"/>
      <c r="C45" s="159"/>
      <c r="D45" s="159"/>
      <c r="E45" s="159"/>
      <c r="F45" s="159"/>
      <c r="G45" s="159"/>
      <c r="H45" s="159"/>
      <c r="I45" s="176"/>
      <c r="J45" s="54"/>
    </row>
    <row r="46" spans="1:10" ht="30" customHeight="1" x14ac:dyDescent="0.25">
      <c r="A46" s="158" t="s">
        <v>109</v>
      </c>
      <c r="B46" s="159"/>
      <c r="C46" s="159"/>
      <c r="D46" s="159"/>
      <c r="E46" s="159"/>
      <c r="F46" s="159"/>
      <c r="G46" s="159"/>
      <c r="H46" s="159"/>
      <c r="I46" s="176"/>
      <c r="J46" s="54"/>
    </row>
    <row r="47" spans="1:10" ht="30" customHeight="1" x14ac:dyDescent="0.25">
      <c r="A47" s="158" t="s">
        <v>110</v>
      </c>
      <c r="B47" s="159"/>
      <c r="C47" s="159"/>
      <c r="D47" s="159"/>
      <c r="E47" s="159"/>
      <c r="F47" s="159"/>
      <c r="G47" s="159"/>
      <c r="H47" s="159"/>
      <c r="I47" s="176"/>
      <c r="J47" s="54"/>
    </row>
    <row r="48" spans="1:10" ht="30" customHeight="1" x14ac:dyDescent="0.25">
      <c r="A48" s="158" t="s">
        <v>111</v>
      </c>
      <c r="B48" s="159"/>
      <c r="C48" s="159"/>
      <c r="D48" s="159"/>
      <c r="E48" s="159"/>
      <c r="F48" s="159"/>
      <c r="G48" s="159"/>
      <c r="H48" s="159"/>
      <c r="I48" s="176"/>
      <c r="J48" s="54"/>
    </row>
    <row r="49" spans="1:10" ht="30" customHeight="1" x14ac:dyDescent="0.25">
      <c r="A49" s="158" t="s">
        <v>112</v>
      </c>
      <c r="B49" s="159"/>
      <c r="C49" s="159"/>
      <c r="D49" s="159"/>
      <c r="E49" s="159"/>
      <c r="F49" s="159"/>
      <c r="G49" s="159"/>
      <c r="H49" s="159"/>
      <c r="I49" s="176"/>
      <c r="J49" s="54"/>
    </row>
    <row r="50" spans="1:10" ht="30" customHeight="1" thickBot="1" x14ac:dyDescent="0.3">
      <c r="A50" s="177" t="s">
        <v>113</v>
      </c>
      <c r="B50" s="178"/>
      <c r="C50" s="178"/>
      <c r="D50" s="178"/>
      <c r="E50" s="178"/>
      <c r="F50" s="178"/>
      <c r="G50" s="178"/>
      <c r="H50" s="178"/>
      <c r="I50" s="179"/>
      <c r="J50" s="41"/>
    </row>
    <row r="51" spans="1:10" ht="20.100000000000001" customHeight="1" x14ac:dyDescent="0.25">
      <c r="A51" s="129" t="s">
        <v>115</v>
      </c>
      <c r="B51" s="130"/>
      <c r="C51" s="130"/>
      <c r="D51" s="130"/>
      <c r="E51" s="130"/>
      <c r="F51" s="130"/>
      <c r="G51" s="130"/>
      <c r="H51" s="143" t="str">
        <f>+IF(AND(J53="No aplica",J54="No aplica",J55="No aplica",J56="No aplica",J57="No aplica",J58="No aplica",J59="No aplica",J60="No aplica",J61="No aplica",J62="No aplica",J63="No aplica",J64="No aplica",J66="No aplica",J67="No aplica",J68="No aplica",J69="No aplica",J70="No aplica"),"No aplica",IF(OR(J53="",J54="",J55="",J56="",J57="",J58="",J59="",J60="",J61="",J62="",J63="",J64="",J66="",J67="",J68="",J69="",J70=""),"Valide todas las variables",IF(OR(J53="No",J54="No",J55="No",J56="No",J57="No",J58="No",J59="No",J60="No",J61="No",J62="No",J63="No",J64="No",J66="No",J67="No",J68="No",J69="No",J70="No"),"No cumple","Cumple")))</f>
        <v>Valide todas las variables</v>
      </c>
      <c r="I51" s="143"/>
      <c r="J51" s="144"/>
    </row>
    <row r="52" spans="1:10" ht="39.950000000000003" customHeight="1" x14ac:dyDescent="0.25">
      <c r="A52" s="152" t="s">
        <v>116</v>
      </c>
      <c r="B52" s="153"/>
      <c r="C52" s="153"/>
      <c r="D52" s="153"/>
      <c r="E52" s="153"/>
      <c r="F52" s="153"/>
      <c r="G52" s="153"/>
      <c r="H52" s="153"/>
      <c r="I52" s="154"/>
      <c r="J52" s="44" t="s">
        <v>214</v>
      </c>
    </row>
    <row r="53" spans="1:10" ht="30" customHeight="1" x14ac:dyDescent="0.25">
      <c r="A53" s="158" t="s">
        <v>117</v>
      </c>
      <c r="B53" s="159"/>
      <c r="C53" s="159"/>
      <c r="D53" s="159"/>
      <c r="E53" s="159"/>
      <c r="F53" s="159"/>
      <c r="G53" s="159"/>
      <c r="H53" s="159"/>
      <c r="I53" s="176"/>
      <c r="J53" s="54"/>
    </row>
    <row r="54" spans="1:10" ht="30" customHeight="1" x14ac:dyDescent="0.25">
      <c r="A54" s="158" t="s">
        <v>118</v>
      </c>
      <c r="B54" s="159"/>
      <c r="C54" s="159"/>
      <c r="D54" s="159"/>
      <c r="E54" s="159"/>
      <c r="F54" s="159"/>
      <c r="G54" s="159"/>
      <c r="H54" s="159"/>
      <c r="I54" s="176"/>
      <c r="J54" s="54"/>
    </row>
    <row r="55" spans="1:10" ht="30" customHeight="1" x14ac:dyDescent="0.25">
      <c r="A55" s="158" t="s">
        <v>119</v>
      </c>
      <c r="B55" s="159"/>
      <c r="C55" s="159"/>
      <c r="D55" s="159"/>
      <c r="E55" s="159"/>
      <c r="F55" s="159"/>
      <c r="G55" s="159"/>
      <c r="H55" s="159"/>
      <c r="I55" s="176"/>
      <c r="J55" s="54"/>
    </row>
    <row r="56" spans="1:10" ht="30" customHeight="1" x14ac:dyDescent="0.25">
      <c r="A56" s="158" t="s">
        <v>120</v>
      </c>
      <c r="B56" s="159"/>
      <c r="C56" s="159"/>
      <c r="D56" s="159"/>
      <c r="E56" s="159"/>
      <c r="F56" s="159"/>
      <c r="G56" s="159"/>
      <c r="H56" s="159"/>
      <c r="I56" s="176"/>
      <c r="J56" s="54"/>
    </row>
    <row r="57" spans="1:10" ht="30" customHeight="1" x14ac:dyDescent="0.25">
      <c r="A57" s="158" t="s">
        <v>121</v>
      </c>
      <c r="B57" s="159"/>
      <c r="C57" s="159"/>
      <c r="D57" s="159"/>
      <c r="E57" s="159"/>
      <c r="F57" s="159"/>
      <c r="G57" s="159"/>
      <c r="H57" s="159"/>
      <c r="I57" s="176"/>
      <c r="J57" s="54"/>
    </row>
    <row r="58" spans="1:10" ht="30" customHeight="1" x14ac:dyDescent="0.25">
      <c r="A58" s="158" t="s">
        <v>122</v>
      </c>
      <c r="B58" s="159"/>
      <c r="C58" s="159"/>
      <c r="D58" s="159"/>
      <c r="E58" s="159"/>
      <c r="F58" s="159"/>
      <c r="G58" s="159"/>
      <c r="H58" s="159"/>
      <c r="I58" s="176"/>
      <c r="J58" s="54"/>
    </row>
    <row r="59" spans="1:10" ht="30" customHeight="1" x14ac:dyDescent="0.25">
      <c r="A59" s="158" t="s">
        <v>123</v>
      </c>
      <c r="B59" s="159"/>
      <c r="C59" s="159"/>
      <c r="D59" s="159"/>
      <c r="E59" s="159"/>
      <c r="F59" s="159"/>
      <c r="G59" s="159"/>
      <c r="H59" s="159"/>
      <c r="I59" s="176"/>
      <c r="J59" s="54"/>
    </row>
    <row r="60" spans="1:10" ht="30" customHeight="1" x14ac:dyDescent="0.25">
      <c r="A60" s="158" t="s">
        <v>124</v>
      </c>
      <c r="B60" s="159"/>
      <c r="C60" s="159"/>
      <c r="D60" s="159"/>
      <c r="E60" s="159"/>
      <c r="F60" s="159"/>
      <c r="G60" s="159"/>
      <c r="H60" s="159"/>
      <c r="I60" s="176"/>
      <c r="J60" s="54"/>
    </row>
    <row r="61" spans="1:10" ht="30" customHeight="1" x14ac:dyDescent="0.25">
      <c r="A61" s="158" t="s">
        <v>125</v>
      </c>
      <c r="B61" s="159"/>
      <c r="C61" s="159"/>
      <c r="D61" s="159"/>
      <c r="E61" s="159"/>
      <c r="F61" s="159"/>
      <c r="G61" s="159"/>
      <c r="H61" s="159"/>
      <c r="I61" s="176"/>
      <c r="J61" s="54"/>
    </row>
    <row r="62" spans="1:10" ht="30" customHeight="1" x14ac:dyDescent="0.25">
      <c r="A62" s="158" t="s">
        <v>126</v>
      </c>
      <c r="B62" s="159"/>
      <c r="C62" s="159"/>
      <c r="D62" s="159"/>
      <c r="E62" s="159"/>
      <c r="F62" s="159"/>
      <c r="G62" s="159"/>
      <c r="H62" s="159"/>
      <c r="I62" s="176"/>
      <c r="J62" s="54"/>
    </row>
    <row r="63" spans="1:10" ht="30" customHeight="1" x14ac:dyDescent="0.25">
      <c r="A63" s="158" t="s">
        <v>127</v>
      </c>
      <c r="B63" s="159"/>
      <c r="C63" s="159"/>
      <c r="D63" s="159"/>
      <c r="E63" s="159"/>
      <c r="F63" s="159"/>
      <c r="G63" s="159"/>
      <c r="H63" s="159"/>
      <c r="I63" s="176"/>
      <c r="J63" s="54"/>
    </row>
    <row r="64" spans="1:10" ht="30" customHeight="1" x14ac:dyDescent="0.25">
      <c r="A64" s="158" t="s">
        <v>128</v>
      </c>
      <c r="B64" s="159"/>
      <c r="C64" s="159"/>
      <c r="D64" s="159"/>
      <c r="E64" s="159"/>
      <c r="F64" s="159"/>
      <c r="G64" s="159"/>
      <c r="H64" s="159"/>
      <c r="I64" s="176"/>
      <c r="J64" s="54"/>
    </row>
    <row r="65" spans="1:10" ht="39.950000000000003" customHeight="1" x14ac:dyDescent="0.25">
      <c r="A65" s="152" t="s">
        <v>129</v>
      </c>
      <c r="B65" s="153"/>
      <c r="C65" s="153"/>
      <c r="D65" s="153"/>
      <c r="E65" s="153"/>
      <c r="F65" s="153"/>
      <c r="G65" s="153"/>
      <c r="H65" s="153"/>
      <c r="I65" s="154"/>
      <c r="J65" s="44" t="s">
        <v>214</v>
      </c>
    </row>
    <row r="66" spans="1:10" ht="30" customHeight="1" x14ac:dyDescent="0.25">
      <c r="A66" s="189" t="s">
        <v>130</v>
      </c>
      <c r="B66" s="190"/>
      <c r="C66" s="190"/>
      <c r="D66" s="190"/>
      <c r="E66" s="190"/>
      <c r="F66" s="190"/>
      <c r="G66" s="191"/>
      <c r="H66" s="194" t="s">
        <v>135</v>
      </c>
      <c r="I66" s="195"/>
      <c r="J66" s="54"/>
    </row>
    <row r="67" spans="1:10" ht="30" customHeight="1" x14ac:dyDescent="0.25">
      <c r="A67" s="189" t="s">
        <v>131</v>
      </c>
      <c r="B67" s="190"/>
      <c r="C67" s="190"/>
      <c r="D67" s="190"/>
      <c r="E67" s="190"/>
      <c r="F67" s="190"/>
      <c r="G67" s="191"/>
      <c r="H67" s="196"/>
      <c r="I67" s="197"/>
      <c r="J67" s="54"/>
    </row>
    <row r="68" spans="1:10" ht="30" customHeight="1" x14ac:dyDescent="0.25">
      <c r="A68" s="189" t="s">
        <v>132</v>
      </c>
      <c r="B68" s="190"/>
      <c r="C68" s="190"/>
      <c r="D68" s="190"/>
      <c r="E68" s="190"/>
      <c r="F68" s="190"/>
      <c r="G68" s="191"/>
      <c r="H68" s="196"/>
      <c r="I68" s="197"/>
      <c r="J68" s="54"/>
    </row>
    <row r="69" spans="1:10" ht="30" customHeight="1" x14ac:dyDescent="0.25">
      <c r="A69" s="189" t="s">
        <v>133</v>
      </c>
      <c r="B69" s="190"/>
      <c r="C69" s="190"/>
      <c r="D69" s="190"/>
      <c r="E69" s="190"/>
      <c r="F69" s="190"/>
      <c r="G69" s="191"/>
      <c r="H69" s="196"/>
      <c r="I69" s="197"/>
      <c r="J69" s="54"/>
    </row>
    <row r="70" spans="1:10" ht="30" customHeight="1" thickBot="1" x14ac:dyDescent="0.3">
      <c r="A70" s="177" t="s">
        <v>134</v>
      </c>
      <c r="B70" s="178"/>
      <c r="C70" s="178"/>
      <c r="D70" s="178"/>
      <c r="E70" s="178"/>
      <c r="F70" s="178"/>
      <c r="G70" s="179"/>
      <c r="H70" s="198"/>
      <c r="I70" s="199"/>
      <c r="J70" s="41"/>
    </row>
    <row r="71" spans="1:10" ht="20.100000000000001" customHeight="1" x14ac:dyDescent="0.25">
      <c r="A71" s="129" t="s">
        <v>138</v>
      </c>
      <c r="B71" s="130"/>
      <c r="C71" s="130"/>
      <c r="D71" s="130"/>
      <c r="E71" s="130"/>
      <c r="F71" s="130"/>
      <c r="G71" s="130"/>
      <c r="H71" s="143" t="str">
        <f>+IF(AND(J73="No aplica",J74="No aplica"),"No aplica",IF(OR(J73="",J74=""),"Valide todas las variables",IF(OR(J73="No",J74="No"),"No cumple","Cumple")))</f>
        <v>Valide todas las variables</v>
      </c>
      <c r="I71" s="143"/>
      <c r="J71" s="144"/>
    </row>
    <row r="72" spans="1:10" ht="39.950000000000003" customHeight="1" x14ac:dyDescent="0.25">
      <c r="A72" s="152" t="s">
        <v>136</v>
      </c>
      <c r="B72" s="153"/>
      <c r="C72" s="153"/>
      <c r="D72" s="153"/>
      <c r="E72" s="153"/>
      <c r="F72" s="153"/>
      <c r="G72" s="153"/>
      <c r="H72" s="153"/>
      <c r="I72" s="154"/>
      <c r="J72" s="44" t="s">
        <v>214</v>
      </c>
    </row>
    <row r="73" spans="1:10" ht="30" customHeight="1" x14ac:dyDescent="0.25">
      <c r="A73" s="158" t="s">
        <v>139</v>
      </c>
      <c r="B73" s="159"/>
      <c r="C73" s="159"/>
      <c r="D73" s="159"/>
      <c r="E73" s="159"/>
      <c r="F73" s="159"/>
      <c r="G73" s="159"/>
      <c r="H73" s="159"/>
      <c r="I73" s="176"/>
      <c r="J73" s="54"/>
    </row>
    <row r="74" spans="1:10" ht="30" customHeight="1" thickBot="1" x14ac:dyDescent="0.3">
      <c r="A74" s="177" t="s">
        <v>137</v>
      </c>
      <c r="B74" s="178"/>
      <c r="C74" s="178"/>
      <c r="D74" s="178"/>
      <c r="E74" s="178"/>
      <c r="F74" s="178"/>
      <c r="G74" s="178"/>
      <c r="H74" s="178"/>
      <c r="I74" s="179"/>
      <c r="J74" s="41"/>
    </row>
    <row r="75" spans="1:10" ht="20.100000000000001" customHeight="1" x14ac:dyDescent="0.25">
      <c r="A75" s="129" t="s">
        <v>141</v>
      </c>
      <c r="B75" s="130"/>
      <c r="C75" s="130"/>
      <c r="D75" s="130"/>
      <c r="E75" s="130"/>
      <c r="F75" s="130"/>
      <c r="G75" s="130"/>
      <c r="H75" s="143" t="str">
        <f>+IF(AND(J77="No aplica",J78="No aplica",J79="No aplica",J80="No aplica",J81="No aplica",J82="No aplica",J83="No aplica",J84="No aplica",J85="No aplica"),"No aplica",IF(OR(J77="",J78="",J79="",J80="",J81="",J82="",J83="",J84="",J85=""),"Valide todas las variables",IF(OR(J77="No",J78="No",J79="No",J80="No",J81="No",J82="No",J83="No",J84="No",J85="No"),"No cumple","Cumple")))</f>
        <v>Valide todas las variables</v>
      </c>
      <c r="I75" s="143"/>
      <c r="J75" s="144"/>
    </row>
    <row r="76" spans="1:10" ht="39.950000000000003" customHeight="1" x14ac:dyDescent="0.25">
      <c r="A76" s="152" t="s">
        <v>140</v>
      </c>
      <c r="B76" s="153"/>
      <c r="C76" s="153"/>
      <c r="D76" s="153"/>
      <c r="E76" s="153"/>
      <c r="F76" s="153"/>
      <c r="G76" s="153"/>
      <c r="H76" s="153"/>
      <c r="I76" s="154"/>
      <c r="J76" s="44" t="s">
        <v>214</v>
      </c>
    </row>
    <row r="77" spans="1:10" ht="30" customHeight="1" x14ac:dyDescent="0.25">
      <c r="A77" s="158" t="s">
        <v>142</v>
      </c>
      <c r="B77" s="159"/>
      <c r="C77" s="159"/>
      <c r="D77" s="159"/>
      <c r="E77" s="159"/>
      <c r="F77" s="159"/>
      <c r="G77" s="159"/>
      <c r="H77" s="159"/>
      <c r="I77" s="176"/>
      <c r="J77" s="54"/>
    </row>
    <row r="78" spans="1:10" ht="30" customHeight="1" x14ac:dyDescent="0.25">
      <c r="A78" s="158" t="s">
        <v>143</v>
      </c>
      <c r="B78" s="159"/>
      <c r="C78" s="159"/>
      <c r="D78" s="159"/>
      <c r="E78" s="159"/>
      <c r="F78" s="159"/>
      <c r="G78" s="159"/>
      <c r="H78" s="159"/>
      <c r="I78" s="176"/>
      <c r="J78" s="54"/>
    </row>
    <row r="79" spans="1:10" ht="30" customHeight="1" x14ac:dyDescent="0.25">
      <c r="A79" s="158" t="s">
        <v>144</v>
      </c>
      <c r="B79" s="159"/>
      <c r="C79" s="159"/>
      <c r="D79" s="159"/>
      <c r="E79" s="159"/>
      <c r="F79" s="159"/>
      <c r="G79" s="159"/>
      <c r="H79" s="159"/>
      <c r="I79" s="176"/>
      <c r="J79" s="54"/>
    </row>
    <row r="80" spans="1:10" ht="30" customHeight="1" x14ac:dyDescent="0.25">
      <c r="A80" s="158" t="s">
        <v>145</v>
      </c>
      <c r="B80" s="159"/>
      <c r="C80" s="159"/>
      <c r="D80" s="159"/>
      <c r="E80" s="159"/>
      <c r="F80" s="159"/>
      <c r="G80" s="159"/>
      <c r="H80" s="159"/>
      <c r="I80" s="176"/>
      <c r="J80" s="54"/>
    </row>
    <row r="81" spans="1:10" ht="30" customHeight="1" x14ac:dyDescent="0.25">
      <c r="A81" s="158" t="s">
        <v>146</v>
      </c>
      <c r="B81" s="159"/>
      <c r="C81" s="159"/>
      <c r="D81" s="159"/>
      <c r="E81" s="159"/>
      <c r="F81" s="159"/>
      <c r="G81" s="159"/>
      <c r="H81" s="159"/>
      <c r="I81" s="176"/>
      <c r="J81" s="54"/>
    </row>
    <row r="82" spans="1:10" ht="30" customHeight="1" x14ac:dyDescent="0.25">
      <c r="A82" s="158" t="s">
        <v>147</v>
      </c>
      <c r="B82" s="159"/>
      <c r="C82" s="159"/>
      <c r="D82" s="159"/>
      <c r="E82" s="159"/>
      <c r="F82" s="159"/>
      <c r="G82" s="159"/>
      <c r="H82" s="159"/>
      <c r="I82" s="176"/>
      <c r="J82" s="54"/>
    </row>
    <row r="83" spans="1:10" ht="30" customHeight="1" x14ac:dyDescent="0.25">
      <c r="A83" s="158" t="s">
        <v>148</v>
      </c>
      <c r="B83" s="159"/>
      <c r="C83" s="159"/>
      <c r="D83" s="159"/>
      <c r="E83" s="159"/>
      <c r="F83" s="159"/>
      <c r="G83" s="159"/>
      <c r="H83" s="159"/>
      <c r="I83" s="176"/>
      <c r="J83" s="54"/>
    </row>
    <row r="84" spans="1:10" ht="30" customHeight="1" x14ac:dyDescent="0.25">
      <c r="A84" s="158" t="s">
        <v>149</v>
      </c>
      <c r="B84" s="159"/>
      <c r="C84" s="159"/>
      <c r="D84" s="159"/>
      <c r="E84" s="159"/>
      <c r="F84" s="159"/>
      <c r="G84" s="159"/>
      <c r="H84" s="159"/>
      <c r="I84" s="176"/>
      <c r="J84" s="54"/>
    </row>
    <row r="85" spans="1:10" ht="30" customHeight="1" thickBot="1" x14ac:dyDescent="0.3">
      <c r="A85" s="177" t="s">
        <v>150</v>
      </c>
      <c r="B85" s="178"/>
      <c r="C85" s="178"/>
      <c r="D85" s="178"/>
      <c r="E85" s="178"/>
      <c r="F85" s="178"/>
      <c r="G85" s="178"/>
      <c r="H85" s="178"/>
      <c r="I85" s="179"/>
      <c r="J85" s="41"/>
    </row>
    <row r="86" spans="1:10" ht="20.100000000000001" customHeight="1" x14ac:dyDescent="0.25">
      <c r="A86" s="129" t="s">
        <v>151</v>
      </c>
      <c r="B86" s="130"/>
      <c r="C86" s="130"/>
      <c r="D86" s="130"/>
      <c r="E86" s="130"/>
      <c r="F86" s="130"/>
      <c r="G86" s="130"/>
      <c r="H86" s="143" t="str">
        <f>+IF(AND(J88="No aplica",J89="No aplica",J90="No aplica",J91="No aplica",J92="No aplica",J93="No aplica",J94="No aplica"),"No aplica",IF(OR(J88="",J89="",J90="",J91="",J92="",J93="",J94=""),"Valide todas las variables",IF(OR(J88="No",J89="No",J90="No",J91="No",J92="No",J93="No",J94="No"),"No cumple","Cumple")))</f>
        <v>Valide todas las variables</v>
      </c>
      <c r="I86" s="143"/>
      <c r="J86" s="144"/>
    </row>
    <row r="87" spans="1:10" ht="39.950000000000003" customHeight="1" x14ac:dyDescent="0.25">
      <c r="A87" s="152" t="s">
        <v>136</v>
      </c>
      <c r="B87" s="153"/>
      <c r="C87" s="153"/>
      <c r="D87" s="153"/>
      <c r="E87" s="153"/>
      <c r="F87" s="153"/>
      <c r="G87" s="153"/>
      <c r="H87" s="153"/>
      <c r="I87" s="154"/>
      <c r="J87" s="44" t="s">
        <v>214</v>
      </c>
    </row>
    <row r="88" spans="1:10" ht="30" customHeight="1" x14ac:dyDescent="0.25">
      <c r="A88" s="158" t="s">
        <v>152</v>
      </c>
      <c r="B88" s="159"/>
      <c r="C88" s="159"/>
      <c r="D88" s="159"/>
      <c r="E88" s="159"/>
      <c r="F88" s="159"/>
      <c r="G88" s="159"/>
      <c r="H88" s="159"/>
      <c r="I88" s="176"/>
      <c r="J88" s="54"/>
    </row>
    <row r="89" spans="1:10" ht="30" customHeight="1" x14ac:dyDescent="0.25">
      <c r="A89" s="158" t="s">
        <v>153</v>
      </c>
      <c r="B89" s="159"/>
      <c r="C89" s="159"/>
      <c r="D89" s="159"/>
      <c r="E89" s="159"/>
      <c r="F89" s="159"/>
      <c r="G89" s="159"/>
      <c r="H89" s="159"/>
      <c r="I89" s="176"/>
      <c r="J89" s="54"/>
    </row>
    <row r="90" spans="1:10" ht="30" customHeight="1" x14ac:dyDescent="0.25">
      <c r="A90" s="158" t="s">
        <v>154</v>
      </c>
      <c r="B90" s="159"/>
      <c r="C90" s="159"/>
      <c r="D90" s="159"/>
      <c r="E90" s="159"/>
      <c r="F90" s="159"/>
      <c r="G90" s="159"/>
      <c r="H90" s="159"/>
      <c r="I90" s="176"/>
      <c r="J90" s="54"/>
    </row>
    <row r="91" spans="1:10" ht="30" customHeight="1" x14ac:dyDescent="0.25">
      <c r="A91" s="158" t="s">
        <v>155</v>
      </c>
      <c r="B91" s="159"/>
      <c r="C91" s="159"/>
      <c r="D91" s="159"/>
      <c r="E91" s="159"/>
      <c r="F91" s="159"/>
      <c r="G91" s="159"/>
      <c r="H91" s="159"/>
      <c r="I91" s="176"/>
      <c r="J91" s="54"/>
    </row>
    <row r="92" spans="1:10" ht="30" customHeight="1" x14ac:dyDescent="0.25">
      <c r="A92" s="158" t="s">
        <v>156</v>
      </c>
      <c r="B92" s="159"/>
      <c r="C92" s="159"/>
      <c r="D92" s="159"/>
      <c r="E92" s="159"/>
      <c r="F92" s="159"/>
      <c r="G92" s="159"/>
      <c r="H92" s="159"/>
      <c r="I92" s="176"/>
      <c r="J92" s="54"/>
    </row>
    <row r="93" spans="1:10" ht="30" customHeight="1" x14ac:dyDescent="0.25">
      <c r="A93" s="158" t="s">
        <v>157</v>
      </c>
      <c r="B93" s="159"/>
      <c r="C93" s="159"/>
      <c r="D93" s="159"/>
      <c r="E93" s="159"/>
      <c r="F93" s="159"/>
      <c r="G93" s="159"/>
      <c r="H93" s="159"/>
      <c r="I93" s="176"/>
      <c r="J93" s="54"/>
    </row>
    <row r="94" spans="1:10" ht="30" customHeight="1" thickBot="1" x14ac:dyDescent="0.3">
      <c r="A94" s="177" t="s">
        <v>158</v>
      </c>
      <c r="B94" s="178"/>
      <c r="C94" s="178"/>
      <c r="D94" s="178"/>
      <c r="E94" s="178"/>
      <c r="F94" s="178"/>
      <c r="G94" s="178"/>
      <c r="H94" s="178"/>
      <c r="I94" s="179"/>
      <c r="J94" s="41"/>
    </row>
    <row r="95" spans="1:10" ht="39.950000000000003" customHeight="1" x14ac:dyDescent="0.25">
      <c r="A95" s="129" t="s">
        <v>246</v>
      </c>
      <c r="B95" s="130"/>
      <c r="C95" s="130"/>
      <c r="D95" s="130"/>
      <c r="E95" s="130"/>
      <c r="F95" s="130"/>
      <c r="G95" s="130"/>
      <c r="H95" s="143" t="str">
        <f>+IF(AND(J97="No aplica",J98="No aplica",J99="No aplica",J100="No aplica",J101="No aplica",J102="No aplica",J103="No aplica"),"No aplica",IF(OR(J97="",J98="",J99="",J100="",J101="",J102="",J103=""),"Valide todas las variables",IF(OR(J97="No",J98="No",J99="No",J100="No",J101="No",J102="No",J103="No"),"No cumple","Cumple")))</f>
        <v>Valide todas las variables</v>
      </c>
      <c r="I95" s="143"/>
      <c r="J95" s="144"/>
    </row>
    <row r="96" spans="1:10" ht="39.950000000000003" customHeight="1" x14ac:dyDescent="0.25">
      <c r="A96" s="180" t="s">
        <v>159</v>
      </c>
      <c r="B96" s="181"/>
      <c r="C96" s="181"/>
      <c r="D96" s="181"/>
      <c r="E96" s="181"/>
      <c r="F96" s="181"/>
      <c r="G96" s="181"/>
      <c r="H96" s="181"/>
      <c r="I96" s="182"/>
      <c r="J96" s="44" t="s">
        <v>214</v>
      </c>
    </row>
    <row r="97" spans="1:10" ht="30" customHeight="1" x14ac:dyDescent="0.25">
      <c r="A97" s="158" t="s">
        <v>160</v>
      </c>
      <c r="B97" s="159"/>
      <c r="C97" s="159"/>
      <c r="D97" s="159"/>
      <c r="E97" s="159"/>
      <c r="F97" s="159"/>
      <c r="G97" s="159"/>
      <c r="H97" s="159"/>
      <c r="I97" s="176"/>
      <c r="J97" s="54"/>
    </row>
    <row r="98" spans="1:10" ht="30" customHeight="1" x14ac:dyDescent="0.25">
      <c r="A98" s="158" t="s">
        <v>161</v>
      </c>
      <c r="B98" s="159"/>
      <c r="C98" s="159"/>
      <c r="D98" s="159"/>
      <c r="E98" s="159"/>
      <c r="F98" s="159"/>
      <c r="G98" s="159"/>
      <c r="H98" s="159"/>
      <c r="I98" s="176"/>
      <c r="J98" s="54"/>
    </row>
    <row r="99" spans="1:10" ht="30" customHeight="1" x14ac:dyDescent="0.25">
      <c r="A99" s="158" t="s">
        <v>162</v>
      </c>
      <c r="B99" s="159"/>
      <c r="C99" s="159"/>
      <c r="D99" s="159"/>
      <c r="E99" s="159"/>
      <c r="F99" s="159"/>
      <c r="G99" s="159"/>
      <c r="H99" s="159"/>
      <c r="I99" s="176"/>
      <c r="J99" s="54"/>
    </row>
    <row r="100" spans="1:10" ht="30" customHeight="1" x14ac:dyDescent="0.25">
      <c r="A100" s="158" t="s">
        <v>247</v>
      </c>
      <c r="B100" s="159"/>
      <c r="C100" s="159"/>
      <c r="D100" s="159"/>
      <c r="E100" s="159"/>
      <c r="F100" s="159"/>
      <c r="G100" s="159"/>
      <c r="H100" s="159"/>
      <c r="I100" s="176"/>
      <c r="J100" s="54"/>
    </row>
    <row r="101" spans="1:10" ht="30" customHeight="1" x14ac:dyDescent="0.25">
      <c r="A101" s="158" t="s">
        <v>163</v>
      </c>
      <c r="B101" s="159"/>
      <c r="C101" s="159"/>
      <c r="D101" s="159"/>
      <c r="E101" s="159"/>
      <c r="F101" s="159"/>
      <c r="G101" s="159"/>
      <c r="H101" s="159"/>
      <c r="I101" s="176"/>
      <c r="J101" s="54"/>
    </row>
    <row r="102" spans="1:10" ht="30" customHeight="1" x14ac:dyDescent="0.25">
      <c r="A102" s="158" t="s">
        <v>164</v>
      </c>
      <c r="B102" s="159"/>
      <c r="C102" s="159"/>
      <c r="D102" s="159"/>
      <c r="E102" s="159"/>
      <c r="F102" s="159"/>
      <c r="G102" s="159"/>
      <c r="H102" s="159"/>
      <c r="I102" s="176"/>
      <c r="J102" s="54"/>
    </row>
    <row r="103" spans="1:10" ht="30" customHeight="1" thickBot="1" x14ac:dyDescent="0.3">
      <c r="A103" s="177" t="s">
        <v>165</v>
      </c>
      <c r="B103" s="178"/>
      <c r="C103" s="178"/>
      <c r="D103" s="178"/>
      <c r="E103" s="178"/>
      <c r="F103" s="178"/>
      <c r="G103" s="178"/>
      <c r="H103" s="178"/>
      <c r="I103" s="179"/>
      <c r="J103" s="41"/>
    </row>
    <row r="104" spans="1:10" ht="20.100000000000001" customHeight="1" x14ac:dyDescent="0.25">
      <c r="A104" s="129" t="s">
        <v>166</v>
      </c>
      <c r="B104" s="130"/>
      <c r="C104" s="130"/>
      <c r="D104" s="130"/>
      <c r="E104" s="130"/>
      <c r="F104" s="130"/>
      <c r="G104" s="130"/>
      <c r="H104" s="143" t="str">
        <f>+IF(AND(J106="No aplica",J107="No aplica",J108="No aplica",J109="No aplica",J110="No aplica",J111="No aplica",J112="No aplica"),"No aplica",IF(OR(J106="",J107="",J108="",J109="",J110="",J111="",J112=""),"Valide todas las variables",IF(OR(J106="No",J107="No",J108="No",J109="No",J110="No",J111="No",J112="No"),"No cumple","Cumple")))</f>
        <v>Valide todas las variables</v>
      </c>
      <c r="I104" s="143"/>
      <c r="J104" s="144"/>
    </row>
    <row r="105" spans="1:10" ht="39.950000000000003" customHeight="1" x14ac:dyDescent="0.25">
      <c r="A105" s="152" t="s">
        <v>159</v>
      </c>
      <c r="B105" s="153"/>
      <c r="C105" s="153"/>
      <c r="D105" s="153"/>
      <c r="E105" s="153"/>
      <c r="F105" s="153"/>
      <c r="G105" s="153"/>
      <c r="H105" s="153"/>
      <c r="I105" s="154"/>
      <c r="J105" s="44" t="s">
        <v>214</v>
      </c>
    </row>
    <row r="106" spans="1:10" ht="30" customHeight="1" x14ac:dyDescent="0.25">
      <c r="A106" s="158" t="s">
        <v>167</v>
      </c>
      <c r="B106" s="159"/>
      <c r="C106" s="159"/>
      <c r="D106" s="159"/>
      <c r="E106" s="159"/>
      <c r="F106" s="159"/>
      <c r="G106" s="159"/>
      <c r="H106" s="159"/>
      <c r="I106" s="176"/>
      <c r="J106" s="54"/>
    </row>
    <row r="107" spans="1:10" ht="30" customHeight="1" x14ac:dyDescent="0.25">
      <c r="A107" s="158" t="s">
        <v>168</v>
      </c>
      <c r="B107" s="159"/>
      <c r="C107" s="159"/>
      <c r="D107" s="159"/>
      <c r="E107" s="159"/>
      <c r="F107" s="159"/>
      <c r="G107" s="159"/>
      <c r="H107" s="159"/>
      <c r="I107" s="176"/>
      <c r="J107" s="54"/>
    </row>
    <row r="108" spans="1:10" ht="30" customHeight="1" x14ac:dyDescent="0.25">
      <c r="A108" s="158" t="s">
        <v>169</v>
      </c>
      <c r="B108" s="159"/>
      <c r="C108" s="159"/>
      <c r="D108" s="159"/>
      <c r="E108" s="159"/>
      <c r="F108" s="159"/>
      <c r="G108" s="159"/>
      <c r="H108" s="159"/>
      <c r="I108" s="176"/>
      <c r="J108" s="54"/>
    </row>
    <row r="109" spans="1:10" ht="30" customHeight="1" x14ac:dyDescent="0.25">
      <c r="A109" s="158" t="s">
        <v>170</v>
      </c>
      <c r="B109" s="159"/>
      <c r="C109" s="159"/>
      <c r="D109" s="159"/>
      <c r="E109" s="159"/>
      <c r="F109" s="159"/>
      <c r="G109" s="159"/>
      <c r="H109" s="159"/>
      <c r="I109" s="176"/>
      <c r="J109" s="54"/>
    </row>
    <row r="110" spans="1:10" ht="30" customHeight="1" x14ac:dyDescent="0.25">
      <c r="A110" s="158" t="s">
        <v>171</v>
      </c>
      <c r="B110" s="159"/>
      <c r="C110" s="159"/>
      <c r="D110" s="159"/>
      <c r="E110" s="159"/>
      <c r="F110" s="159"/>
      <c r="G110" s="159"/>
      <c r="H110" s="159"/>
      <c r="I110" s="176"/>
      <c r="J110" s="54"/>
    </row>
    <row r="111" spans="1:10" ht="30" customHeight="1" x14ac:dyDescent="0.25">
      <c r="A111" s="158" t="s">
        <v>172</v>
      </c>
      <c r="B111" s="159"/>
      <c r="C111" s="159"/>
      <c r="D111" s="159"/>
      <c r="E111" s="159"/>
      <c r="F111" s="159"/>
      <c r="G111" s="159"/>
      <c r="H111" s="159"/>
      <c r="I111" s="176"/>
      <c r="J111" s="54"/>
    </row>
    <row r="112" spans="1:10" ht="30" customHeight="1" thickBot="1" x14ac:dyDescent="0.3">
      <c r="A112" s="177" t="s">
        <v>173</v>
      </c>
      <c r="B112" s="178"/>
      <c r="C112" s="178"/>
      <c r="D112" s="178"/>
      <c r="E112" s="178"/>
      <c r="F112" s="178"/>
      <c r="G112" s="178"/>
      <c r="H112" s="178"/>
      <c r="I112" s="179"/>
      <c r="J112" s="41"/>
    </row>
    <row r="113" spans="1:10" ht="39.950000000000003" customHeight="1" x14ac:dyDescent="0.25">
      <c r="A113" s="129" t="s">
        <v>245</v>
      </c>
      <c r="B113" s="130"/>
      <c r="C113" s="130"/>
      <c r="D113" s="130"/>
      <c r="E113" s="130"/>
      <c r="F113" s="130"/>
      <c r="G113" s="130"/>
      <c r="H113" s="143" t="str">
        <f>+IF(AND(J115="No aplica",J116="No aplica",J117="No aplica",J118="No aplica",J119="No aplica",J120="No aplica"),"No aplica",IF(OR(J115="",J116="",J117="",J118="",J119="",J120=""),"Valide todas las variables",IF(OR(J115="No",J116="No",J117="No",J118="No",J119="No",J120="No"),"No cumple","Cumple")))</f>
        <v>Valide todas las variables</v>
      </c>
      <c r="I113" s="143"/>
      <c r="J113" s="144"/>
    </row>
    <row r="114" spans="1:10" ht="39.950000000000003" customHeight="1" x14ac:dyDescent="0.25">
      <c r="A114" s="152" t="s">
        <v>174</v>
      </c>
      <c r="B114" s="153"/>
      <c r="C114" s="153"/>
      <c r="D114" s="153"/>
      <c r="E114" s="153"/>
      <c r="F114" s="153"/>
      <c r="G114" s="153"/>
      <c r="H114" s="153"/>
      <c r="I114" s="154"/>
      <c r="J114" s="44" t="s">
        <v>214</v>
      </c>
    </row>
    <row r="115" spans="1:10" ht="30" customHeight="1" x14ac:dyDescent="0.25">
      <c r="A115" s="158" t="s">
        <v>175</v>
      </c>
      <c r="B115" s="159"/>
      <c r="C115" s="159"/>
      <c r="D115" s="159"/>
      <c r="E115" s="159"/>
      <c r="F115" s="159"/>
      <c r="G115" s="159"/>
      <c r="H115" s="159"/>
      <c r="I115" s="176"/>
      <c r="J115" s="54"/>
    </row>
    <row r="116" spans="1:10" ht="30" customHeight="1" x14ac:dyDescent="0.25">
      <c r="A116" s="158" t="s">
        <v>176</v>
      </c>
      <c r="B116" s="159"/>
      <c r="C116" s="159"/>
      <c r="D116" s="159"/>
      <c r="E116" s="159"/>
      <c r="F116" s="159"/>
      <c r="G116" s="159"/>
      <c r="H116" s="159"/>
      <c r="I116" s="176"/>
      <c r="J116" s="54"/>
    </row>
    <row r="117" spans="1:10" ht="45" customHeight="1" x14ac:dyDescent="0.25">
      <c r="A117" s="158" t="s">
        <v>177</v>
      </c>
      <c r="B117" s="159"/>
      <c r="C117" s="159"/>
      <c r="D117" s="159"/>
      <c r="E117" s="159"/>
      <c r="F117" s="159"/>
      <c r="G117" s="159"/>
      <c r="H117" s="159"/>
      <c r="I117" s="176"/>
      <c r="J117" s="54"/>
    </row>
    <row r="118" spans="1:10" ht="30" customHeight="1" x14ac:dyDescent="0.25">
      <c r="A118" s="158" t="s">
        <v>178</v>
      </c>
      <c r="B118" s="159"/>
      <c r="C118" s="159"/>
      <c r="D118" s="159"/>
      <c r="E118" s="159"/>
      <c r="F118" s="159"/>
      <c r="G118" s="159"/>
      <c r="H118" s="159"/>
      <c r="I118" s="176"/>
      <c r="J118" s="54"/>
    </row>
    <row r="119" spans="1:10" ht="30" customHeight="1" x14ac:dyDescent="0.25">
      <c r="A119" s="158" t="s">
        <v>179</v>
      </c>
      <c r="B119" s="159"/>
      <c r="C119" s="159"/>
      <c r="D119" s="159"/>
      <c r="E119" s="159"/>
      <c r="F119" s="159"/>
      <c r="G119" s="159"/>
      <c r="H119" s="159"/>
      <c r="I119" s="176"/>
      <c r="J119" s="54"/>
    </row>
    <row r="120" spans="1:10" ht="30" customHeight="1" thickBot="1" x14ac:dyDescent="0.3">
      <c r="A120" s="177" t="s">
        <v>180</v>
      </c>
      <c r="B120" s="178"/>
      <c r="C120" s="178"/>
      <c r="D120" s="178"/>
      <c r="E120" s="178"/>
      <c r="F120" s="178"/>
      <c r="G120" s="178"/>
      <c r="H120" s="178"/>
      <c r="I120" s="179"/>
      <c r="J120" s="41"/>
    </row>
    <row r="121" spans="1:10" ht="50.1" customHeight="1" x14ac:dyDescent="0.25">
      <c r="A121" s="183" t="s">
        <v>181</v>
      </c>
      <c r="B121" s="184"/>
      <c r="C121" s="184"/>
      <c r="D121" s="184"/>
      <c r="E121" s="184"/>
      <c r="F121" s="184"/>
      <c r="G121" s="184"/>
      <c r="H121" s="184"/>
      <c r="I121" s="184"/>
      <c r="J121" s="185"/>
    </row>
    <row r="122" spans="1:10" ht="200.1" customHeight="1" thickBot="1" x14ac:dyDescent="0.3">
      <c r="A122" s="186"/>
      <c r="B122" s="187"/>
      <c r="C122" s="187"/>
      <c r="D122" s="187"/>
      <c r="E122" s="187"/>
      <c r="F122" s="187"/>
      <c r="G122" s="187"/>
      <c r="H122" s="187"/>
      <c r="I122" s="187"/>
      <c r="J122" s="188"/>
    </row>
    <row r="123" spans="1:10" ht="50.1" customHeight="1" x14ac:dyDescent="0.25">
      <c r="A123" s="183" t="s">
        <v>182</v>
      </c>
      <c r="B123" s="184"/>
      <c r="C123" s="184"/>
      <c r="D123" s="184"/>
      <c r="E123" s="184"/>
      <c r="F123" s="184"/>
      <c r="G123" s="184"/>
      <c r="H123" s="184"/>
      <c r="I123" s="184"/>
      <c r="J123" s="185"/>
    </row>
    <row r="124" spans="1:10" ht="200.1" customHeight="1" thickBot="1" x14ac:dyDescent="0.3">
      <c r="A124" s="186"/>
      <c r="B124" s="187"/>
      <c r="C124" s="187"/>
      <c r="D124" s="187"/>
      <c r="E124" s="187"/>
      <c r="F124" s="187"/>
      <c r="G124" s="187"/>
      <c r="H124" s="187"/>
      <c r="I124" s="187"/>
      <c r="J124" s="188"/>
    </row>
  </sheetData>
  <sheetProtection algorithmName="SHA-512" hashValue="LHTCTTQ/ZV6hjdkpYsOu5u6G5iXQmzvMAa0YGN1K2nATX4cz+RUhXvs1SsKVHXFAvCpGxEMBDZLpTtVIRuRmFw==" saltValue="pNnA/1oLC2scVFZ4glvk8w==" spinCount="100000" sheet="1" objects="1" scenarios="1"/>
  <mergeCells count="152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3:I43"/>
    <mergeCell ref="A44:I44"/>
    <mergeCell ref="A45:I45"/>
    <mergeCell ref="A46:I46"/>
    <mergeCell ref="A47:I47"/>
    <mergeCell ref="A48:I48"/>
    <mergeCell ref="A38:E38"/>
    <mergeCell ref="A39:E39"/>
    <mergeCell ref="A40:E40"/>
    <mergeCell ref="A41:I41"/>
    <mergeCell ref="A42:G42"/>
    <mergeCell ref="H42:J42"/>
    <mergeCell ref="A54:I54"/>
    <mergeCell ref="A55:I55"/>
    <mergeCell ref="A56:I56"/>
    <mergeCell ref="A57:I57"/>
    <mergeCell ref="A58:I58"/>
    <mergeCell ref="A59:I59"/>
    <mergeCell ref="A49:I49"/>
    <mergeCell ref="A50:I50"/>
    <mergeCell ref="A51:G51"/>
    <mergeCell ref="H51:J51"/>
    <mergeCell ref="A52:I52"/>
    <mergeCell ref="A53:I53"/>
    <mergeCell ref="A66:G66"/>
    <mergeCell ref="H66:I70"/>
    <mergeCell ref="A67:G67"/>
    <mergeCell ref="A68:G68"/>
    <mergeCell ref="A69:G69"/>
    <mergeCell ref="A70:G70"/>
    <mergeCell ref="A60:I60"/>
    <mergeCell ref="A61:I61"/>
    <mergeCell ref="A62:I62"/>
    <mergeCell ref="A63:I63"/>
    <mergeCell ref="A64:I64"/>
    <mergeCell ref="A65:I65"/>
    <mergeCell ref="A76:I76"/>
    <mergeCell ref="A77:I77"/>
    <mergeCell ref="A78:I78"/>
    <mergeCell ref="A79:I79"/>
    <mergeCell ref="A80:I80"/>
    <mergeCell ref="A81:I81"/>
    <mergeCell ref="A71:G71"/>
    <mergeCell ref="H71:J71"/>
    <mergeCell ref="A72:I72"/>
    <mergeCell ref="A73:I73"/>
    <mergeCell ref="A74:I74"/>
    <mergeCell ref="A75:G75"/>
    <mergeCell ref="H75:J75"/>
    <mergeCell ref="A87:I87"/>
    <mergeCell ref="A88:I88"/>
    <mergeCell ref="A89:I89"/>
    <mergeCell ref="A90:I90"/>
    <mergeCell ref="A91:I91"/>
    <mergeCell ref="A92:I92"/>
    <mergeCell ref="A82:I82"/>
    <mergeCell ref="A83:I83"/>
    <mergeCell ref="A84:I84"/>
    <mergeCell ref="A85:I85"/>
    <mergeCell ref="A86:G86"/>
    <mergeCell ref="H86:J86"/>
    <mergeCell ref="A98:I98"/>
    <mergeCell ref="A99:I99"/>
    <mergeCell ref="A100:I100"/>
    <mergeCell ref="A101:I101"/>
    <mergeCell ref="A102:I102"/>
    <mergeCell ref="A103:I103"/>
    <mergeCell ref="A93:I93"/>
    <mergeCell ref="A94:I94"/>
    <mergeCell ref="A95:G95"/>
    <mergeCell ref="H95:J95"/>
    <mergeCell ref="A96:I96"/>
    <mergeCell ref="A97:I97"/>
    <mergeCell ref="A109:I109"/>
    <mergeCell ref="A110:I110"/>
    <mergeCell ref="A111:I111"/>
    <mergeCell ref="A112:I112"/>
    <mergeCell ref="A113:G113"/>
    <mergeCell ref="H113:J113"/>
    <mergeCell ref="A104:G104"/>
    <mergeCell ref="H104:J104"/>
    <mergeCell ref="A105:I105"/>
    <mergeCell ref="A106:I106"/>
    <mergeCell ref="A107:I107"/>
    <mergeCell ref="A108:I108"/>
    <mergeCell ref="A120:I120"/>
    <mergeCell ref="A121:J121"/>
    <mergeCell ref="A122:J122"/>
    <mergeCell ref="A123:J123"/>
    <mergeCell ref="A124:J124"/>
    <mergeCell ref="A114:I114"/>
    <mergeCell ref="A115:I115"/>
    <mergeCell ref="A116:I116"/>
    <mergeCell ref="A117:I117"/>
    <mergeCell ref="A118:I118"/>
    <mergeCell ref="A119:I119"/>
  </mergeCells>
  <conditionalFormatting sqref="C2:C3">
    <cfRule type="containsBlanks" dxfId="42" priority="37">
      <formula>LEN(TRIM(C2))=0</formula>
    </cfRule>
  </conditionalFormatting>
  <conditionalFormatting sqref="C6:C8">
    <cfRule type="containsBlanks" dxfId="41" priority="1">
      <formula>LEN(TRIM(C6))=0</formula>
    </cfRule>
  </conditionalFormatting>
  <conditionalFormatting sqref="E4:E5">
    <cfRule type="containsBlanks" dxfId="40" priority="31">
      <formula>LEN(TRIM(E4))=0</formula>
    </cfRule>
  </conditionalFormatting>
  <conditionalFormatting sqref="G2">
    <cfRule type="containsBlanks" dxfId="39" priority="34">
      <formula>LEN(TRIM(G2))=0</formula>
    </cfRule>
  </conditionalFormatting>
  <conditionalFormatting sqref="H3">
    <cfRule type="containsBlanks" dxfId="38" priority="35">
      <formula>LEN(TRIM(H3))=0</formula>
    </cfRule>
  </conditionalFormatting>
  <conditionalFormatting sqref="H6:H7">
    <cfRule type="containsBlanks" dxfId="37" priority="32">
      <formula>LEN(TRIM(H6))=0</formula>
    </cfRule>
  </conditionalFormatting>
  <conditionalFormatting sqref="H10">
    <cfRule type="containsText" dxfId="36" priority="38" operator="containsText" text="No cumple">
      <formula>NOT(ISERROR(SEARCH("No cumple",H10)))</formula>
    </cfRule>
    <cfRule type="containsText" dxfId="35" priority="39" operator="containsText" text="Cumple">
      <formula>NOT(ISERROR(SEARCH("Cumple",H10)))</formula>
    </cfRule>
  </conditionalFormatting>
  <conditionalFormatting sqref="H21">
    <cfRule type="containsText" dxfId="34" priority="19" operator="containsText" text="Cumple">
      <formula>NOT(ISERROR(SEARCH("Cumple",H21)))</formula>
    </cfRule>
    <cfRule type="containsText" dxfId="33" priority="18" operator="containsText" text="No cumple">
      <formula>NOT(ISERROR(SEARCH("No cumple",H21)))</formula>
    </cfRule>
  </conditionalFormatting>
  <conditionalFormatting sqref="H42">
    <cfRule type="containsText" dxfId="32" priority="17" operator="containsText" text="Cumple">
      <formula>NOT(ISERROR(SEARCH("Cumple",H42)))</formula>
    </cfRule>
    <cfRule type="containsText" dxfId="31" priority="16" operator="containsText" text="No cumple">
      <formula>NOT(ISERROR(SEARCH("No cumple",H42)))</formula>
    </cfRule>
  </conditionalFormatting>
  <conditionalFormatting sqref="H51">
    <cfRule type="containsText" dxfId="30" priority="14" operator="containsText" text="No cumple">
      <formula>NOT(ISERROR(SEARCH("No cumple",H51)))</formula>
    </cfRule>
    <cfRule type="containsText" dxfId="29" priority="15" operator="containsText" text="Cumple">
      <formula>NOT(ISERROR(SEARCH("Cumple",H51)))</formula>
    </cfRule>
  </conditionalFormatting>
  <conditionalFormatting sqref="H71">
    <cfRule type="containsText" dxfId="28" priority="12" operator="containsText" text="No cumple">
      <formula>NOT(ISERROR(SEARCH("No cumple",H71)))</formula>
    </cfRule>
    <cfRule type="containsText" dxfId="27" priority="13" operator="containsText" text="Cumple">
      <formula>NOT(ISERROR(SEARCH("Cumple",H71)))</formula>
    </cfRule>
  </conditionalFormatting>
  <conditionalFormatting sqref="H75">
    <cfRule type="containsText" dxfId="26" priority="10" operator="containsText" text="No cumple">
      <formula>NOT(ISERROR(SEARCH("No cumple",H75)))</formula>
    </cfRule>
    <cfRule type="containsText" dxfId="25" priority="11" operator="containsText" text="Cumple">
      <formula>NOT(ISERROR(SEARCH("Cumple",H75)))</formula>
    </cfRule>
  </conditionalFormatting>
  <conditionalFormatting sqref="H86">
    <cfRule type="containsText" dxfId="24" priority="8" operator="containsText" text="No cumple">
      <formula>NOT(ISERROR(SEARCH("No cumple",H86)))</formula>
    </cfRule>
    <cfRule type="containsText" dxfId="23" priority="9" operator="containsText" text="Cumple">
      <formula>NOT(ISERROR(SEARCH("Cumple",H86)))</formula>
    </cfRule>
  </conditionalFormatting>
  <conditionalFormatting sqref="H95">
    <cfRule type="containsText" dxfId="22" priority="6" operator="containsText" text="No cumple">
      <formula>NOT(ISERROR(SEARCH("No cumple",H95)))</formula>
    </cfRule>
    <cfRule type="containsText" dxfId="21" priority="7" operator="containsText" text="Cumple">
      <formula>NOT(ISERROR(SEARCH("Cumple",H95)))</formula>
    </cfRule>
  </conditionalFormatting>
  <conditionalFormatting sqref="H104">
    <cfRule type="containsText" dxfId="20" priority="4" operator="containsText" text="No cumple">
      <formula>NOT(ISERROR(SEARCH("No cumple",H104)))</formula>
    </cfRule>
    <cfRule type="containsText" dxfId="19" priority="5" operator="containsText" text="Cumple">
      <formula>NOT(ISERROR(SEARCH("Cumple",H104)))</formula>
    </cfRule>
  </conditionalFormatting>
  <conditionalFormatting sqref="H113">
    <cfRule type="containsText" dxfId="18" priority="2" operator="containsText" text="No cumple">
      <formula>NOT(ISERROR(SEARCH("No cumple",H113)))</formula>
    </cfRule>
    <cfRule type="containsText" dxfId="17" priority="3" operator="containsText" text="Cumple">
      <formula>NOT(ISERROR(SEARCH("Cumple",H113)))</formula>
    </cfRule>
  </conditionalFormatting>
  <conditionalFormatting sqref="J2">
    <cfRule type="containsBlanks" dxfId="16" priority="36">
      <formula>LEN(TRIM(J2))=0</formula>
    </cfRule>
  </conditionalFormatting>
  <conditionalFormatting sqref="J12:J20">
    <cfRule type="containsBlanks" dxfId="15" priority="30">
      <formula>LEN(TRIM(J12))=0</formula>
    </cfRule>
  </conditionalFormatting>
  <conditionalFormatting sqref="J26:J41">
    <cfRule type="containsBlanks" dxfId="14" priority="25">
      <formula>LEN(TRIM(J26))=0</formula>
    </cfRule>
  </conditionalFormatting>
  <conditionalFormatting sqref="J44:J50">
    <cfRule type="containsBlanks" dxfId="13" priority="29">
      <formula>LEN(TRIM(J44))=0</formula>
    </cfRule>
  </conditionalFormatting>
  <conditionalFormatting sqref="J53:J64">
    <cfRule type="containsBlanks" dxfId="12" priority="28">
      <formula>LEN(TRIM(J53))=0</formula>
    </cfRule>
  </conditionalFormatting>
  <conditionalFormatting sqref="J66:J70">
    <cfRule type="containsBlanks" dxfId="11" priority="27">
      <formula>LEN(TRIM(J66))=0</formula>
    </cfRule>
  </conditionalFormatting>
  <conditionalFormatting sqref="J73:J74">
    <cfRule type="containsBlanks" dxfId="10" priority="26">
      <formula>LEN(TRIM(J73))=0</formula>
    </cfRule>
  </conditionalFormatting>
  <conditionalFormatting sqref="J77:J85">
    <cfRule type="containsBlanks" dxfId="9" priority="24">
      <formula>LEN(TRIM(J77))=0</formula>
    </cfRule>
  </conditionalFormatting>
  <conditionalFormatting sqref="J88:J94">
    <cfRule type="containsBlanks" dxfId="8" priority="23">
      <formula>LEN(TRIM(J88))=0</formula>
    </cfRule>
  </conditionalFormatting>
  <conditionalFormatting sqref="J97:J103">
    <cfRule type="containsBlanks" dxfId="7" priority="22">
      <formula>LEN(TRIM(J97))=0</formula>
    </cfRule>
  </conditionalFormatting>
  <conditionalFormatting sqref="J106:J112">
    <cfRule type="containsBlanks" dxfId="6" priority="21">
      <formula>LEN(TRIM(J106))=0</formula>
    </cfRule>
  </conditionalFormatting>
  <conditionalFormatting sqref="J115:J120">
    <cfRule type="containsBlanks" dxfId="5" priority="20">
      <formula>LEN(TRIM(J115))=0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- CASA HOGAR SRD&amp;R&amp;"Arial,Normal"&amp;10F1.A41.G27.P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B37202-E4D4-418C-A15F-3B324D6EBA2C}">
          <x14:formula1>
            <xm:f>Tablas!$C$2</xm:f>
          </x14:formula1>
          <xm:sqref>H107:I112 H13:I20 H98:I103 H45:I50 H54:I64 H89:I94 H74:I74 H78:I85 H116:I120</xm:sqref>
        </x14:dataValidation>
        <x14:dataValidation type="list" allowBlank="1" showInputMessage="1" showErrorMessage="1" xr:uid="{B09A86FB-88AF-4A5B-9975-08578151A019}">
          <x14:formula1>
            <xm:f>Tablas!$G$2:$G$3</xm:f>
          </x14:formula1>
          <xm:sqref>J2</xm:sqref>
        </x14:dataValidation>
        <x14:dataValidation type="list" allowBlank="1" showInputMessage="1" showErrorMessage="1" xr:uid="{5AD36C7F-B99B-4D6D-BFD5-E9CE9421DADB}">
          <x14:formula1>
            <xm:f>Tablas!$I$2:$I$5</xm:f>
          </x14:formula1>
          <xm:sqref>E4:J4</xm:sqref>
        </x14:dataValidation>
        <x14:dataValidation type="list" allowBlank="1" showInputMessage="1" showErrorMessage="1" xr:uid="{E22A6C30-8850-47FC-BC30-0E4DAE5253AC}">
          <x14:formula1>
            <xm:f>Tablas!$J$2:$J$7</xm:f>
          </x14:formula1>
          <xm:sqref>C6:E6</xm:sqref>
        </x14:dataValidation>
        <x14:dataValidation type="list" allowBlank="1" showInputMessage="1" showErrorMessage="1" xr:uid="{6C932E60-9AFE-4EC9-915F-EB3C65E14E25}">
          <x14:formula1>
            <xm:f>Tablas!$K$2:$K$3</xm:f>
          </x14:formula1>
          <xm:sqref>H6:J6</xm:sqref>
        </x14:dataValidation>
        <x14:dataValidation type="list" allowBlank="1" showInputMessage="1" showErrorMessage="1" xr:uid="{D3D01ACF-03B7-4761-84FD-E6B3262998C4}">
          <x14:formula1>
            <xm:f>Tablas!$L$2:$L$9</xm:f>
          </x14:formula1>
          <xm:sqref>C7:E7</xm:sqref>
        </x14:dataValidation>
        <x14:dataValidation type="list" allowBlank="1" showInputMessage="1" showErrorMessage="1" xr:uid="{7CAAF943-F1CB-459B-B73A-07162DEAC400}">
          <x14:formula1>
            <xm:f>Tablas!$H$2:$H$6</xm:f>
          </x14:formula1>
          <xm:sqref>C3:E3</xm:sqref>
        </x14:dataValidation>
        <x14:dataValidation type="list" allowBlank="1" showInputMessage="1" showErrorMessage="1" xr:uid="{EDFBD650-5242-449B-B180-1BB852BC5B8E}">
          <x14:formula1>
            <xm:f>Tablas!$E$2:$E$4</xm:f>
          </x14:formula1>
          <xm:sqref>J26:J41 J53:J64 J66:J70 J73:J74 J12:J20 J115:J120 J77:J85 J88:J94 J97:J103 J106:J112 J44:J50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10"/>
  <sheetViews>
    <sheetView showGridLines="0" tabSelected="1" topLeftCell="JS1" zoomScale="60" zoomScaleNormal="60" workbookViewId="0">
      <selection activeCell="KI1" sqref="KI1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7" width="35.7109375" style="2" customWidth="1"/>
    <col min="38" max="49" width="15.7109375" style="2" customWidth="1"/>
    <col min="50" max="59" width="25.7109375" style="2"/>
    <col min="60" max="71" width="15.7109375" style="2" customWidth="1"/>
    <col min="72" max="81" width="25.7109375" style="2"/>
    <col min="82" max="93" width="15.7109375" style="2" customWidth="1"/>
    <col min="94" max="103" width="25.7109375" style="2"/>
    <col min="104" max="115" width="15.7109375" style="2" customWidth="1"/>
    <col min="116" max="125" width="25.7109375" style="2"/>
    <col min="126" max="137" width="15.7109375" style="2" customWidth="1"/>
    <col min="138" max="147" width="25.7109375" style="2"/>
    <col min="148" max="159" width="15.7109375" style="2" customWidth="1"/>
    <col min="160" max="169" width="25.7109375" style="2"/>
    <col min="170" max="181" width="15.7109375" style="2" customWidth="1"/>
    <col min="182" max="191" width="25.7109375" style="2"/>
    <col min="192" max="203" width="15.7109375" style="2" customWidth="1"/>
    <col min="204" max="213" width="25.7109375" style="2"/>
    <col min="214" max="225" width="15.7109375" style="2" customWidth="1"/>
    <col min="226" max="235" width="25.7109375" style="2"/>
    <col min="236" max="247" width="15.7109375" style="2" customWidth="1"/>
    <col min="248" max="16384" width="25.7109375" style="2"/>
  </cols>
  <sheetData>
    <row r="1" spans="1:296" ht="30" customHeight="1" x14ac:dyDescent="0.25">
      <c r="A1" s="209"/>
      <c r="B1" s="218" t="s">
        <v>249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  <c r="IW1" s="219"/>
      <c r="IX1" s="219"/>
      <c r="IY1" s="219"/>
      <c r="IZ1" s="219"/>
      <c r="JA1" s="219"/>
      <c r="JB1" s="219"/>
      <c r="JC1" s="219"/>
      <c r="JD1" s="219"/>
      <c r="JE1" s="219"/>
      <c r="JF1" s="219"/>
      <c r="JG1" s="219"/>
      <c r="JH1" s="219"/>
      <c r="JI1" s="219"/>
      <c r="JJ1" s="219"/>
      <c r="JK1" s="219"/>
      <c r="JL1" s="219"/>
      <c r="JM1" s="219"/>
      <c r="JN1" s="219"/>
      <c r="JO1" s="219"/>
      <c r="JP1" s="219"/>
      <c r="JQ1" s="219"/>
      <c r="JR1" s="219"/>
      <c r="JS1" s="219"/>
      <c r="JT1" s="219"/>
      <c r="JU1" s="219"/>
      <c r="JV1" s="219"/>
      <c r="JW1" s="219"/>
      <c r="JX1" s="219"/>
      <c r="JY1" s="219"/>
      <c r="JZ1" s="219"/>
      <c r="KA1" s="219"/>
      <c r="KB1" s="219"/>
      <c r="KC1" s="219"/>
      <c r="KD1" s="219"/>
      <c r="KE1" s="219"/>
      <c r="KF1" s="219"/>
      <c r="KG1" s="220"/>
      <c r="KH1" s="65" t="s">
        <v>255</v>
      </c>
      <c r="KI1" s="66">
        <v>45433</v>
      </c>
    </row>
    <row r="2" spans="1:296" ht="30" customHeight="1" x14ac:dyDescent="0.25">
      <c r="A2" s="210"/>
      <c r="B2" s="221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2"/>
      <c r="CG2" s="222"/>
      <c r="CH2" s="222"/>
      <c r="CI2" s="222"/>
      <c r="CJ2" s="222"/>
      <c r="CK2" s="222"/>
      <c r="CL2" s="222"/>
      <c r="CM2" s="222"/>
      <c r="CN2" s="222"/>
      <c r="CO2" s="222"/>
      <c r="CP2" s="222"/>
      <c r="CQ2" s="222"/>
      <c r="CR2" s="222"/>
      <c r="CS2" s="222"/>
      <c r="CT2" s="222"/>
      <c r="CU2" s="222"/>
      <c r="CV2" s="222"/>
      <c r="CW2" s="222"/>
      <c r="CX2" s="222"/>
      <c r="CY2" s="222"/>
      <c r="CZ2" s="222"/>
      <c r="DA2" s="222"/>
      <c r="DB2" s="222"/>
      <c r="DC2" s="222"/>
      <c r="DD2" s="222"/>
      <c r="DE2" s="222"/>
      <c r="DF2" s="222"/>
      <c r="DG2" s="222"/>
      <c r="DH2" s="222"/>
      <c r="DI2" s="222"/>
      <c r="DJ2" s="222"/>
      <c r="DK2" s="222"/>
      <c r="DL2" s="222"/>
      <c r="DM2" s="222"/>
      <c r="DN2" s="222"/>
      <c r="DO2" s="222"/>
      <c r="DP2" s="222"/>
      <c r="DQ2" s="222"/>
      <c r="DR2" s="222"/>
      <c r="DS2" s="222"/>
      <c r="DT2" s="222"/>
      <c r="DU2" s="222"/>
      <c r="DV2" s="222"/>
      <c r="DW2" s="222"/>
      <c r="DX2" s="222"/>
      <c r="DY2" s="222"/>
      <c r="DZ2" s="222"/>
      <c r="EA2" s="222"/>
      <c r="EB2" s="222"/>
      <c r="EC2" s="222"/>
      <c r="ED2" s="222"/>
      <c r="EE2" s="222"/>
      <c r="EF2" s="222"/>
      <c r="EG2" s="222"/>
      <c r="EH2" s="222"/>
      <c r="EI2" s="222"/>
      <c r="EJ2" s="222"/>
      <c r="EK2" s="222"/>
      <c r="EL2" s="222"/>
      <c r="EM2" s="222"/>
      <c r="EN2" s="222"/>
      <c r="EO2" s="222"/>
      <c r="EP2" s="222"/>
      <c r="EQ2" s="222"/>
      <c r="ER2" s="222"/>
      <c r="ES2" s="222"/>
      <c r="ET2" s="222"/>
      <c r="EU2" s="222"/>
      <c r="EV2" s="222"/>
      <c r="EW2" s="222"/>
      <c r="EX2" s="222"/>
      <c r="EY2" s="222"/>
      <c r="EZ2" s="222"/>
      <c r="FA2" s="222"/>
      <c r="FB2" s="222"/>
      <c r="FC2" s="222"/>
      <c r="FD2" s="222"/>
      <c r="FE2" s="222"/>
      <c r="FF2" s="222"/>
      <c r="FG2" s="222"/>
      <c r="FH2" s="222"/>
      <c r="FI2" s="222"/>
      <c r="FJ2" s="222"/>
      <c r="FK2" s="222"/>
      <c r="FL2" s="222"/>
      <c r="FM2" s="222"/>
      <c r="FN2" s="222"/>
      <c r="FO2" s="222"/>
      <c r="FP2" s="222"/>
      <c r="FQ2" s="222"/>
      <c r="FR2" s="222"/>
      <c r="FS2" s="222"/>
      <c r="FT2" s="222"/>
      <c r="FU2" s="222"/>
      <c r="FV2" s="222"/>
      <c r="FW2" s="222"/>
      <c r="FX2" s="222"/>
      <c r="FY2" s="222"/>
      <c r="FZ2" s="222"/>
      <c r="GA2" s="222"/>
      <c r="GB2" s="222"/>
      <c r="GC2" s="222"/>
      <c r="GD2" s="222"/>
      <c r="GE2" s="222"/>
      <c r="GF2" s="222"/>
      <c r="GG2" s="222"/>
      <c r="GH2" s="222"/>
      <c r="GI2" s="222"/>
      <c r="GJ2" s="222"/>
      <c r="GK2" s="222"/>
      <c r="GL2" s="222"/>
      <c r="GM2" s="222"/>
      <c r="GN2" s="222"/>
      <c r="GO2" s="222"/>
      <c r="GP2" s="222"/>
      <c r="GQ2" s="222"/>
      <c r="GR2" s="222"/>
      <c r="GS2" s="222"/>
      <c r="GT2" s="222"/>
      <c r="GU2" s="222"/>
      <c r="GV2" s="222"/>
      <c r="GW2" s="222"/>
      <c r="GX2" s="222"/>
      <c r="GY2" s="222"/>
      <c r="GZ2" s="222"/>
      <c r="HA2" s="222"/>
      <c r="HB2" s="222"/>
      <c r="HC2" s="222"/>
      <c r="HD2" s="222"/>
      <c r="HE2" s="222"/>
      <c r="HF2" s="222"/>
      <c r="HG2" s="222"/>
      <c r="HH2" s="222"/>
      <c r="HI2" s="222"/>
      <c r="HJ2" s="222"/>
      <c r="HK2" s="222"/>
      <c r="HL2" s="222"/>
      <c r="HM2" s="222"/>
      <c r="HN2" s="222"/>
      <c r="HO2" s="222"/>
      <c r="HP2" s="222"/>
      <c r="HQ2" s="222"/>
      <c r="HR2" s="222"/>
      <c r="HS2" s="222"/>
      <c r="HT2" s="222"/>
      <c r="HU2" s="222"/>
      <c r="HV2" s="222"/>
      <c r="HW2" s="222"/>
      <c r="HX2" s="222"/>
      <c r="HY2" s="222"/>
      <c r="HZ2" s="222"/>
      <c r="IA2" s="222"/>
      <c r="IB2" s="222"/>
      <c r="IC2" s="222"/>
      <c r="ID2" s="222"/>
      <c r="IE2" s="222"/>
      <c r="IF2" s="222"/>
      <c r="IG2" s="222"/>
      <c r="IH2" s="222"/>
      <c r="II2" s="222"/>
      <c r="IJ2" s="222"/>
      <c r="IK2" s="222"/>
      <c r="IL2" s="222"/>
      <c r="IM2" s="222"/>
      <c r="IN2" s="222"/>
      <c r="IO2" s="222"/>
      <c r="IP2" s="222"/>
      <c r="IQ2" s="222"/>
      <c r="IR2" s="222"/>
      <c r="IS2" s="222"/>
      <c r="IT2" s="222"/>
      <c r="IU2" s="222"/>
      <c r="IV2" s="222"/>
      <c r="IW2" s="222"/>
      <c r="IX2" s="222"/>
      <c r="IY2" s="222"/>
      <c r="IZ2" s="222"/>
      <c r="JA2" s="222"/>
      <c r="JB2" s="222"/>
      <c r="JC2" s="222"/>
      <c r="JD2" s="222"/>
      <c r="JE2" s="222"/>
      <c r="JF2" s="222"/>
      <c r="JG2" s="222"/>
      <c r="JH2" s="222"/>
      <c r="JI2" s="222"/>
      <c r="JJ2" s="222"/>
      <c r="JK2" s="222"/>
      <c r="JL2" s="222"/>
      <c r="JM2" s="222"/>
      <c r="JN2" s="222"/>
      <c r="JO2" s="222"/>
      <c r="JP2" s="222"/>
      <c r="JQ2" s="222"/>
      <c r="JR2" s="222"/>
      <c r="JS2" s="222"/>
      <c r="JT2" s="222"/>
      <c r="JU2" s="222"/>
      <c r="JV2" s="222"/>
      <c r="JW2" s="222"/>
      <c r="JX2" s="222"/>
      <c r="JY2" s="222"/>
      <c r="JZ2" s="222"/>
      <c r="KA2" s="222"/>
      <c r="KB2" s="222"/>
      <c r="KC2" s="222"/>
      <c r="KD2" s="222"/>
      <c r="KE2" s="222"/>
      <c r="KF2" s="222"/>
      <c r="KG2" s="223"/>
      <c r="KH2" s="67" t="s">
        <v>250</v>
      </c>
      <c r="KI2" s="24" t="s">
        <v>59</v>
      </c>
    </row>
    <row r="3" spans="1:296" ht="30" customHeight="1" thickBot="1" x14ac:dyDescent="0.3">
      <c r="A3" s="211"/>
      <c r="B3" s="224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5"/>
      <c r="CI3" s="225"/>
      <c r="CJ3" s="225"/>
      <c r="CK3" s="225"/>
      <c r="CL3" s="225"/>
      <c r="CM3" s="225"/>
      <c r="CN3" s="225"/>
      <c r="CO3" s="225"/>
      <c r="CP3" s="225"/>
      <c r="CQ3" s="225"/>
      <c r="CR3" s="225"/>
      <c r="CS3" s="225"/>
      <c r="CT3" s="225"/>
      <c r="CU3" s="225"/>
      <c r="CV3" s="225"/>
      <c r="CW3" s="225"/>
      <c r="CX3" s="225"/>
      <c r="CY3" s="225"/>
      <c r="CZ3" s="225"/>
      <c r="DA3" s="225"/>
      <c r="DB3" s="225"/>
      <c r="DC3" s="225"/>
      <c r="DD3" s="225"/>
      <c r="DE3" s="225"/>
      <c r="DF3" s="225"/>
      <c r="DG3" s="225"/>
      <c r="DH3" s="225"/>
      <c r="DI3" s="225"/>
      <c r="DJ3" s="225"/>
      <c r="DK3" s="225"/>
      <c r="DL3" s="225"/>
      <c r="DM3" s="225"/>
      <c r="DN3" s="225"/>
      <c r="DO3" s="225"/>
      <c r="DP3" s="225"/>
      <c r="DQ3" s="225"/>
      <c r="DR3" s="225"/>
      <c r="DS3" s="225"/>
      <c r="DT3" s="225"/>
      <c r="DU3" s="225"/>
      <c r="DV3" s="225"/>
      <c r="DW3" s="225"/>
      <c r="DX3" s="225"/>
      <c r="DY3" s="225"/>
      <c r="DZ3" s="225"/>
      <c r="EA3" s="225"/>
      <c r="EB3" s="225"/>
      <c r="EC3" s="225"/>
      <c r="ED3" s="225"/>
      <c r="EE3" s="225"/>
      <c r="EF3" s="225"/>
      <c r="EG3" s="225"/>
      <c r="EH3" s="225"/>
      <c r="EI3" s="225"/>
      <c r="EJ3" s="225"/>
      <c r="EK3" s="225"/>
      <c r="EL3" s="225"/>
      <c r="EM3" s="225"/>
      <c r="EN3" s="225"/>
      <c r="EO3" s="225"/>
      <c r="EP3" s="225"/>
      <c r="EQ3" s="225"/>
      <c r="ER3" s="225"/>
      <c r="ES3" s="225"/>
      <c r="ET3" s="225"/>
      <c r="EU3" s="225"/>
      <c r="EV3" s="225"/>
      <c r="EW3" s="225"/>
      <c r="EX3" s="225"/>
      <c r="EY3" s="225"/>
      <c r="EZ3" s="225"/>
      <c r="FA3" s="225"/>
      <c r="FB3" s="225"/>
      <c r="FC3" s="225"/>
      <c r="FD3" s="225"/>
      <c r="FE3" s="225"/>
      <c r="FF3" s="225"/>
      <c r="FG3" s="225"/>
      <c r="FH3" s="225"/>
      <c r="FI3" s="225"/>
      <c r="FJ3" s="225"/>
      <c r="FK3" s="225"/>
      <c r="FL3" s="225"/>
      <c r="FM3" s="225"/>
      <c r="FN3" s="225"/>
      <c r="FO3" s="225"/>
      <c r="FP3" s="225"/>
      <c r="FQ3" s="225"/>
      <c r="FR3" s="225"/>
      <c r="FS3" s="225"/>
      <c r="FT3" s="225"/>
      <c r="FU3" s="225"/>
      <c r="FV3" s="225"/>
      <c r="FW3" s="225"/>
      <c r="FX3" s="225"/>
      <c r="FY3" s="225"/>
      <c r="FZ3" s="225"/>
      <c r="GA3" s="225"/>
      <c r="GB3" s="225"/>
      <c r="GC3" s="225"/>
      <c r="GD3" s="225"/>
      <c r="GE3" s="225"/>
      <c r="GF3" s="225"/>
      <c r="GG3" s="225"/>
      <c r="GH3" s="225"/>
      <c r="GI3" s="225"/>
      <c r="GJ3" s="225"/>
      <c r="GK3" s="225"/>
      <c r="GL3" s="225"/>
      <c r="GM3" s="225"/>
      <c r="GN3" s="225"/>
      <c r="GO3" s="225"/>
      <c r="GP3" s="225"/>
      <c r="GQ3" s="225"/>
      <c r="GR3" s="225"/>
      <c r="GS3" s="225"/>
      <c r="GT3" s="225"/>
      <c r="GU3" s="225"/>
      <c r="GV3" s="225"/>
      <c r="GW3" s="225"/>
      <c r="GX3" s="225"/>
      <c r="GY3" s="225"/>
      <c r="GZ3" s="225"/>
      <c r="HA3" s="225"/>
      <c r="HB3" s="225"/>
      <c r="HC3" s="225"/>
      <c r="HD3" s="225"/>
      <c r="HE3" s="225"/>
      <c r="HF3" s="225"/>
      <c r="HG3" s="225"/>
      <c r="HH3" s="225"/>
      <c r="HI3" s="225"/>
      <c r="HJ3" s="225"/>
      <c r="HK3" s="225"/>
      <c r="HL3" s="225"/>
      <c r="HM3" s="225"/>
      <c r="HN3" s="225"/>
      <c r="HO3" s="225"/>
      <c r="HP3" s="225"/>
      <c r="HQ3" s="225"/>
      <c r="HR3" s="225"/>
      <c r="HS3" s="225"/>
      <c r="HT3" s="225"/>
      <c r="HU3" s="225"/>
      <c r="HV3" s="225"/>
      <c r="HW3" s="225"/>
      <c r="HX3" s="225"/>
      <c r="HY3" s="225"/>
      <c r="HZ3" s="225"/>
      <c r="IA3" s="225"/>
      <c r="IB3" s="225"/>
      <c r="IC3" s="225"/>
      <c r="ID3" s="225"/>
      <c r="IE3" s="225"/>
      <c r="IF3" s="225"/>
      <c r="IG3" s="225"/>
      <c r="IH3" s="225"/>
      <c r="II3" s="225"/>
      <c r="IJ3" s="225"/>
      <c r="IK3" s="225"/>
      <c r="IL3" s="225"/>
      <c r="IM3" s="225"/>
      <c r="IN3" s="225"/>
      <c r="IO3" s="225"/>
      <c r="IP3" s="225"/>
      <c r="IQ3" s="225"/>
      <c r="IR3" s="225"/>
      <c r="IS3" s="225"/>
      <c r="IT3" s="225"/>
      <c r="IU3" s="225"/>
      <c r="IV3" s="225"/>
      <c r="IW3" s="225"/>
      <c r="IX3" s="225"/>
      <c r="IY3" s="225"/>
      <c r="IZ3" s="225"/>
      <c r="JA3" s="225"/>
      <c r="JB3" s="225"/>
      <c r="JC3" s="225"/>
      <c r="JD3" s="225"/>
      <c r="JE3" s="225"/>
      <c r="JF3" s="225"/>
      <c r="JG3" s="225"/>
      <c r="JH3" s="225"/>
      <c r="JI3" s="225"/>
      <c r="JJ3" s="225"/>
      <c r="JK3" s="225"/>
      <c r="JL3" s="225"/>
      <c r="JM3" s="225"/>
      <c r="JN3" s="225"/>
      <c r="JO3" s="225"/>
      <c r="JP3" s="225"/>
      <c r="JQ3" s="225"/>
      <c r="JR3" s="225"/>
      <c r="JS3" s="225"/>
      <c r="JT3" s="225"/>
      <c r="JU3" s="225"/>
      <c r="JV3" s="225"/>
      <c r="JW3" s="225"/>
      <c r="JX3" s="225"/>
      <c r="JY3" s="225"/>
      <c r="JZ3" s="225"/>
      <c r="KA3" s="225"/>
      <c r="KB3" s="225"/>
      <c r="KC3" s="225"/>
      <c r="KD3" s="225"/>
      <c r="KE3" s="225"/>
      <c r="KF3" s="225"/>
      <c r="KG3" s="226"/>
      <c r="KH3" s="212" t="s">
        <v>58</v>
      </c>
      <c r="KI3" s="213"/>
    </row>
    <row r="4" spans="1:296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35"/>
      <c r="KJ4" s="35"/>
    </row>
    <row r="5" spans="1:296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35"/>
      <c r="KJ5" s="35"/>
    </row>
    <row r="6" spans="1:296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35"/>
      <c r="KJ6" s="35"/>
    </row>
    <row r="7" spans="1:296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</row>
    <row r="8" spans="1:296" ht="15" customHeight="1" x14ac:dyDescent="0.25">
      <c r="D8" s="214" t="s">
        <v>1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5"/>
      <c r="P8" s="214" t="s">
        <v>13</v>
      </c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5"/>
      <c r="AB8" s="36" t="s">
        <v>53</v>
      </c>
      <c r="AC8" s="36" t="s">
        <v>53</v>
      </c>
      <c r="AD8" s="36" t="s">
        <v>53</v>
      </c>
      <c r="AE8" s="36" t="s">
        <v>53</v>
      </c>
      <c r="AF8" s="36" t="s">
        <v>53</v>
      </c>
      <c r="AG8" s="36" t="s">
        <v>53</v>
      </c>
      <c r="AH8" s="36" t="s">
        <v>53</v>
      </c>
      <c r="AI8" s="36" t="s">
        <v>53</v>
      </c>
      <c r="AJ8" s="36" t="s">
        <v>53</v>
      </c>
      <c r="AK8" s="36" t="s">
        <v>53</v>
      </c>
      <c r="AL8" s="202" t="s">
        <v>222</v>
      </c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4"/>
      <c r="AX8" s="208" t="s">
        <v>222</v>
      </c>
      <c r="AY8" s="208"/>
      <c r="AZ8" s="208"/>
      <c r="BA8" s="208"/>
      <c r="BB8" s="208"/>
      <c r="BC8" s="208"/>
      <c r="BD8" s="208"/>
      <c r="BE8" s="208"/>
      <c r="BF8" s="208"/>
      <c r="BG8" s="208"/>
      <c r="BH8" s="202" t="s">
        <v>223</v>
      </c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4"/>
      <c r="BT8" s="207" t="s">
        <v>223</v>
      </c>
      <c r="BU8" s="207"/>
      <c r="BV8" s="207"/>
      <c r="BW8" s="207"/>
      <c r="BX8" s="207"/>
      <c r="BY8" s="207"/>
      <c r="BZ8" s="207"/>
      <c r="CA8" s="207"/>
      <c r="CB8" s="207"/>
      <c r="CC8" s="207"/>
      <c r="CD8" s="202" t="s">
        <v>224</v>
      </c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4"/>
      <c r="CP8" s="208" t="s">
        <v>224</v>
      </c>
      <c r="CQ8" s="208"/>
      <c r="CR8" s="208"/>
      <c r="CS8" s="208"/>
      <c r="CT8" s="208"/>
      <c r="CU8" s="208"/>
      <c r="CV8" s="208"/>
      <c r="CW8" s="208"/>
      <c r="CX8" s="208"/>
      <c r="CY8" s="208"/>
      <c r="CZ8" s="202" t="s">
        <v>225</v>
      </c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4"/>
      <c r="DL8" s="207" t="s">
        <v>225</v>
      </c>
      <c r="DM8" s="207"/>
      <c r="DN8" s="207"/>
      <c r="DO8" s="207"/>
      <c r="DP8" s="207"/>
      <c r="DQ8" s="207"/>
      <c r="DR8" s="207"/>
      <c r="DS8" s="207"/>
      <c r="DT8" s="207"/>
      <c r="DU8" s="207"/>
      <c r="DV8" s="202" t="s">
        <v>226</v>
      </c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4"/>
      <c r="EH8" s="208" t="s">
        <v>226</v>
      </c>
      <c r="EI8" s="208"/>
      <c r="EJ8" s="208"/>
      <c r="EK8" s="208"/>
      <c r="EL8" s="208"/>
      <c r="EM8" s="208"/>
      <c r="EN8" s="208"/>
      <c r="EO8" s="208"/>
      <c r="EP8" s="208"/>
      <c r="EQ8" s="208"/>
      <c r="ER8" s="202" t="s">
        <v>227</v>
      </c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4"/>
      <c r="FD8" s="207" t="s">
        <v>227</v>
      </c>
      <c r="FE8" s="207"/>
      <c r="FF8" s="207"/>
      <c r="FG8" s="207"/>
      <c r="FH8" s="207"/>
      <c r="FI8" s="207"/>
      <c r="FJ8" s="207"/>
      <c r="FK8" s="207"/>
      <c r="FL8" s="207"/>
      <c r="FM8" s="207"/>
      <c r="FN8" s="202" t="s">
        <v>228</v>
      </c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4"/>
      <c r="FZ8" s="208" t="s">
        <v>228</v>
      </c>
      <c r="GA8" s="208"/>
      <c r="GB8" s="208"/>
      <c r="GC8" s="208"/>
      <c r="GD8" s="208"/>
      <c r="GE8" s="208"/>
      <c r="GF8" s="208"/>
      <c r="GG8" s="208"/>
      <c r="GH8" s="208"/>
      <c r="GI8" s="208"/>
      <c r="GJ8" s="202" t="s">
        <v>229</v>
      </c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4"/>
      <c r="GV8" s="207" t="s">
        <v>229</v>
      </c>
      <c r="GW8" s="207"/>
      <c r="GX8" s="207"/>
      <c r="GY8" s="207"/>
      <c r="GZ8" s="207"/>
      <c r="HA8" s="207"/>
      <c r="HB8" s="207"/>
      <c r="HC8" s="207"/>
      <c r="HD8" s="207"/>
      <c r="HE8" s="207"/>
      <c r="HF8" s="202" t="s">
        <v>230</v>
      </c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4"/>
      <c r="HR8" s="208" t="s">
        <v>230</v>
      </c>
      <c r="HS8" s="208"/>
      <c r="HT8" s="208"/>
      <c r="HU8" s="208"/>
      <c r="HV8" s="208"/>
      <c r="HW8" s="208"/>
      <c r="HX8" s="208"/>
      <c r="HY8" s="208"/>
      <c r="HZ8" s="208"/>
      <c r="IA8" s="208"/>
      <c r="IB8" s="202" t="s">
        <v>231</v>
      </c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4"/>
      <c r="IN8" s="207" t="s">
        <v>231</v>
      </c>
      <c r="IO8" s="207"/>
      <c r="IP8" s="207"/>
      <c r="IQ8" s="207"/>
      <c r="IR8" s="207"/>
      <c r="IS8" s="207"/>
      <c r="IT8" s="207"/>
      <c r="IU8" s="207"/>
      <c r="IV8" s="207"/>
      <c r="IW8" s="207"/>
      <c r="IX8" s="200" t="s">
        <v>222</v>
      </c>
      <c r="IY8" s="201"/>
      <c r="IZ8" s="205" t="s">
        <v>223</v>
      </c>
      <c r="JA8" s="206"/>
      <c r="JB8" s="200" t="s">
        <v>224</v>
      </c>
      <c r="JC8" s="201"/>
      <c r="JD8" s="205" t="s">
        <v>225</v>
      </c>
      <c r="JE8" s="206"/>
      <c r="JF8" s="200" t="s">
        <v>226</v>
      </c>
      <c r="JG8" s="201"/>
      <c r="JH8" s="205" t="s">
        <v>227</v>
      </c>
      <c r="JI8" s="206"/>
      <c r="JJ8" s="200" t="s">
        <v>228</v>
      </c>
      <c r="JK8" s="201"/>
      <c r="JL8" s="205" t="s">
        <v>229</v>
      </c>
      <c r="JM8" s="206"/>
      <c r="JN8" s="200" t="s">
        <v>230</v>
      </c>
      <c r="JO8" s="201"/>
      <c r="JP8" s="205" t="s">
        <v>231</v>
      </c>
      <c r="JQ8" s="206"/>
      <c r="JR8" s="215" t="s">
        <v>54</v>
      </c>
      <c r="JS8" s="216"/>
      <c r="JT8" s="216"/>
      <c r="JU8" s="217"/>
      <c r="JV8" s="215" t="s">
        <v>55</v>
      </c>
      <c r="JW8" s="216"/>
      <c r="JX8" s="216"/>
      <c r="JY8" s="217"/>
      <c r="JZ8" s="215" t="s">
        <v>56</v>
      </c>
      <c r="KA8" s="216"/>
      <c r="KB8" s="216"/>
      <c r="KC8" s="217"/>
      <c r="KD8" s="215" t="s">
        <v>57</v>
      </c>
      <c r="KE8" s="216"/>
      <c r="KF8" s="216"/>
      <c r="KG8" s="217"/>
    </row>
    <row r="9" spans="1:296" ht="140.25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18" t="s">
        <v>75</v>
      </c>
      <c r="AC9" s="18" t="s">
        <v>85</v>
      </c>
      <c r="AD9" s="18" t="s">
        <v>212</v>
      </c>
      <c r="AE9" s="18" t="s">
        <v>115</v>
      </c>
      <c r="AF9" s="18" t="s">
        <v>138</v>
      </c>
      <c r="AG9" s="18" t="s">
        <v>141</v>
      </c>
      <c r="AH9" s="18" t="s">
        <v>151</v>
      </c>
      <c r="AI9" s="18" t="s">
        <v>246</v>
      </c>
      <c r="AJ9" s="18" t="s">
        <v>166</v>
      </c>
      <c r="AK9" s="18" t="s">
        <v>245</v>
      </c>
      <c r="AL9" s="23" t="s">
        <v>66</v>
      </c>
      <c r="AM9" s="23" t="s">
        <v>67</v>
      </c>
      <c r="AN9" s="23" t="s">
        <v>68</v>
      </c>
      <c r="AO9" s="23" t="s">
        <v>69</v>
      </c>
      <c r="AP9" s="23" t="s">
        <v>210</v>
      </c>
      <c r="AQ9" s="23" t="s">
        <v>70</v>
      </c>
      <c r="AR9" s="23" t="s">
        <v>71</v>
      </c>
      <c r="AS9" s="23" t="s">
        <v>72</v>
      </c>
      <c r="AT9" s="23" t="s">
        <v>73</v>
      </c>
      <c r="AU9" s="23" t="s">
        <v>61</v>
      </c>
      <c r="AV9" s="23" t="s">
        <v>210</v>
      </c>
      <c r="AW9" s="23" t="s">
        <v>243</v>
      </c>
      <c r="AX9" s="22" t="s">
        <v>75</v>
      </c>
      <c r="AY9" s="22" t="s">
        <v>85</v>
      </c>
      <c r="AZ9" s="22" t="s">
        <v>212</v>
      </c>
      <c r="BA9" s="22" t="s">
        <v>115</v>
      </c>
      <c r="BB9" s="22" t="s">
        <v>138</v>
      </c>
      <c r="BC9" s="22" t="s">
        <v>141</v>
      </c>
      <c r="BD9" s="22" t="s">
        <v>151</v>
      </c>
      <c r="BE9" s="22" t="s">
        <v>246</v>
      </c>
      <c r="BF9" s="22" t="s">
        <v>166</v>
      </c>
      <c r="BG9" s="22" t="s">
        <v>245</v>
      </c>
      <c r="BH9" s="23" t="s">
        <v>66</v>
      </c>
      <c r="BI9" s="23" t="s">
        <v>67</v>
      </c>
      <c r="BJ9" s="23" t="s">
        <v>68</v>
      </c>
      <c r="BK9" s="23" t="s">
        <v>69</v>
      </c>
      <c r="BL9" s="23" t="s">
        <v>210</v>
      </c>
      <c r="BM9" s="23" t="s">
        <v>70</v>
      </c>
      <c r="BN9" s="23" t="s">
        <v>71</v>
      </c>
      <c r="BO9" s="23" t="s">
        <v>72</v>
      </c>
      <c r="BP9" s="23" t="s">
        <v>73</v>
      </c>
      <c r="BQ9" s="23" t="s">
        <v>61</v>
      </c>
      <c r="BR9" s="23" t="s">
        <v>210</v>
      </c>
      <c r="BS9" s="23" t="s">
        <v>243</v>
      </c>
      <c r="BT9" s="15" t="s">
        <v>75</v>
      </c>
      <c r="BU9" s="15" t="s">
        <v>85</v>
      </c>
      <c r="BV9" s="15" t="s">
        <v>212</v>
      </c>
      <c r="BW9" s="15" t="s">
        <v>115</v>
      </c>
      <c r="BX9" s="15" t="s">
        <v>138</v>
      </c>
      <c r="BY9" s="15" t="s">
        <v>141</v>
      </c>
      <c r="BZ9" s="15" t="s">
        <v>151</v>
      </c>
      <c r="CA9" s="15" t="s">
        <v>246</v>
      </c>
      <c r="CB9" s="15" t="s">
        <v>166</v>
      </c>
      <c r="CC9" s="15" t="s">
        <v>245</v>
      </c>
      <c r="CD9" s="23" t="s">
        <v>66</v>
      </c>
      <c r="CE9" s="23" t="s">
        <v>67</v>
      </c>
      <c r="CF9" s="23" t="s">
        <v>68</v>
      </c>
      <c r="CG9" s="23" t="s">
        <v>69</v>
      </c>
      <c r="CH9" s="23" t="s">
        <v>210</v>
      </c>
      <c r="CI9" s="23" t="s">
        <v>70</v>
      </c>
      <c r="CJ9" s="23" t="s">
        <v>71</v>
      </c>
      <c r="CK9" s="23" t="s">
        <v>72</v>
      </c>
      <c r="CL9" s="23" t="s">
        <v>73</v>
      </c>
      <c r="CM9" s="23" t="s">
        <v>61</v>
      </c>
      <c r="CN9" s="23" t="s">
        <v>210</v>
      </c>
      <c r="CO9" s="23" t="s">
        <v>243</v>
      </c>
      <c r="CP9" s="22" t="s">
        <v>75</v>
      </c>
      <c r="CQ9" s="22" t="s">
        <v>85</v>
      </c>
      <c r="CR9" s="22" t="s">
        <v>212</v>
      </c>
      <c r="CS9" s="22" t="s">
        <v>115</v>
      </c>
      <c r="CT9" s="22" t="s">
        <v>138</v>
      </c>
      <c r="CU9" s="22" t="s">
        <v>141</v>
      </c>
      <c r="CV9" s="22" t="s">
        <v>151</v>
      </c>
      <c r="CW9" s="22" t="s">
        <v>246</v>
      </c>
      <c r="CX9" s="22" t="s">
        <v>166</v>
      </c>
      <c r="CY9" s="22" t="s">
        <v>245</v>
      </c>
      <c r="CZ9" s="23" t="s">
        <v>66</v>
      </c>
      <c r="DA9" s="23" t="s">
        <v>67</v>
      </c>
      <c r="DB9" s="23" t="s">
        <v>68</v>
      </c>
      <c r="DC9" s="23" t="s">
        <v>69</v>
      </c>
      <c r="DD9" s="23" t="s">
        <v>210</v>
      </c>
      <c r="DE9" s="23" t="s">
        <v>70</v>
      </c>
      <c r="DF9" s="23" t="s">
        <v>71</v>
      </c>
      <c r="DG9" s="23" t="s">
        <v>72</v>
      </c>
      <c r="DH9" s="23" t="s">
        <v>73</v>
      </c>
      <c r="DI9" s="23" t="s">
        <v>61</v>
      </c>
      <c r="DJ9" s="23" t="s">
        <v>210</v>
      </c>
      <c r="DK9" s="23" t="s">
        <v>243</v>
      </c>
      <c r="DL9" s="15" t="s">
        <v>75</v>
      </c>
      <c r="DM9" s="15" t="s">
        <v>85</v>
      </c>
      <c r="DN9" s="15" t="s">
        <v>212</v>
      </c>
      <c r="DO9" s="15" t="s">
        <v>115</v>
      </c>
      <c r="DP9" s="15" t="s">
        <v>138</v>
      </c>
      <c r="DQ9" s="15" t="s">
        <v>141</v>
      </c>
      <c r="DR9" s="15" t="s">
        <v>151</v>
      </c>
      <c r="DS9" s="15" t="s">
        <v>246</v>
      </c>
      <c r="DT9" s="15" t="s">
        <v>166</v>
      </c>
      <c r="DU9" s="15" t="s">
        <v>245</v>
      </c>
      <c r="DV9" s="23" t="s">
        <v>66</v>
      </c>
      <c r="DW9" s="23" t="s">
        <v>67</v>
      </c>
      <c r="DX9" s="23" t="s">
        <v>68</v>
      </c>
      <c r="DY9" s="23" t="s">
        <v>69</v>
      </c>
      <c r="DZ9" s="23" t="s">
        <v>210</v>
      </c>
      <c r="EA9" s="23" t="s">
        <v>70</v>
      </c>
      <c r="EB9" s="23" t="s">
        <v>71</v>
      </c>
      <c r="EC9" s="23" t="s">
        <v>72</v>
      </c>
      <c r="ED9" s="23" t="s">
        <v>73</v>
      </c>
      <c r="EE9" s="23" t="s">
        <v>61</v>
      </c>
      <c r="EF9" s="23" t="s">
        <v>210</v>
      </c>
      <c r="EG9" s="23" t="s">
        <v>243</v>
      </c>
      <c r="EH9" s="22" t="s">
        <v>75</v>
      </c>
      <c r="EI9" s="22" t="s">
        <v>85</v>
      </c>
      <c r="EJ9" s="22" t="s">
        <v>212</v>
      </c>
      <c r="EK9" s="22" t="s">
        <v>115</v>
      </c>
      <c r="EL9" s="22" t="s">
        <v>138</v>
      </c>
      <c r="EM9" s="22" t="s">
        <v>141</v>
      </c>
      <c r="EN9" s="22" t="s">
        <v>151</v>
      </c>
      <c r="EO9" s="22" t="s">
        <v>246</v>
      </c>
      <c r="EP9" s="22" t="s">
        <v>166</v>
      </c>
      <c r="EQ9" s="22" t="s">
        <v>245</v>
      </c>
      <c r="ER9" s="23" t="s">
        <v>66</v>
      </c>
      <c r="ES9" s="23" t="s">
        <v>67</v>
      </c>
      <c r="ET9" s="23" t="s">
        <v>68</v>
      </c>
      <c r="EU9" s="23" t="s">
        <v>69</v>
      </c>
      <c r="EV9" s="23" t="s">
        <v>210</v>
      </c>
      <c r="EW9" s="23" t="s">
        <v>70</v>
      </c>
      <c r="EX9" s="23" t="s">
        <v>71</v>
      </c>
      <c r="EY9" s="23" t="s">
        <v>72</v>
      </c>
      <c r="EZ9" s="23" t="s">
        <v>73</v>
      </c>
      <c r="FA9" s="23" t="s">
        <v>61</v>
      </c>
      <c r="FB9" s="23" t="s">
        <v>210</v>
      </c>
      <c r="FC9" s="23" t="s">
        <v>243</v>
      </c>
      <c r="FD9" s="15" t="s">
        <v>75</v>
      </c>
      <c r="FE9" s="15" t="s">
        <v>85</v>
      </c>
      <c r="FF9" s="15" t="s">
        <v>212</v>
      </c>
      <c r="FG9" s="15" t="s">
        <v>115</v>
      </c>
      <c r="FH9" s="15" t="s">
        <v>138</v>
      </c>
      <c r="FI9" s="15" t="s">
        <v>141</v>
      </c>
      <c r="FJ9" s="15" t="s">
        <v>151</v>
      </c>
      <c r="FK9" s="15" t="s">
        <v>246</v>
      </c>
      <c r="FL9" s="15" t="s">
        <v>166</v>
      </c>
      <c r="FM9" s="15" t="s">
        <v>245</v>
      </c>
      <c r="FN9" s="23" t="s">
        <v>66</v>
      </c>
      <c r="FO9" s="23" t="s">
        <v>67</v>
      </c>
      <c r="FP9" s="23" t="s">
        <v>68</v>
      </c>
      <c r="FQ9" s="23" t="s">
        <v>69</v>
      </c>
      <c r="FR9" s="23" t="s">
        <v>210</v>
      </c>
      <c r="FS9" s="23" t="s">
        <v>70</v>
      </c>
      <c r="FT9" s="23" t="s">
        <v>71</v>
      </c>
      <c r="FU9" s="23" t="s">
        <v>72</v>
      </c>
      <c r="FV9" s="23" t="s">
        <v>73</v>
      </c>
      <c r="FW9" s="23" t="s">
        <v>61</v>
      </c>
      <c r="FX9" s="23" t="s">
        <v>210</v>
      </c>
      <c r="FY9" s="23" t="s">
        <v>243</v>
      </c>
      <c r="FZ9" s="22" t="s">
        <v>75</v>
      </c>
      <c r="GA9" s="22" t="s">
        <v>85</v>
      </c>
      <c r="GB9" s="22" t="s">
        <v>212</v>
      </c>
      <c r="GC9" s="22" t="s">
        <v>115</v>
      </c>
      <c r="GD9" s="22" t="s">
        <v>138</v>
      </c>
      <c r="GE9" s="22" t="s">
        <v>141</v>
      </c>
      <c r="GF9" s="22" t="s">
        <v>151</v>
      </c>
      <c r="GG9" s="22" t="s">
        <v>246</v>
      </c>
      <c r="GH9" s="22" t="s">
        <v>166</v>
      </c>
      <c r="GI9" s="22" t="s">
        <v>245</v>
      </c>
      <c r="GJ9" s="23" t="s">
        <v>66</v>
      </c>
      <c r="GK9" s="23" t="s">
        <v>67</v>
      </c>
      <c r="GL9" s="23" t="s">
        <v>68</v>
      </c>
      <c r="GM9" s="23" t="s">
        <v>69</v>
      </c>
      <c r="GN9" s="23" t="s">
        <v>210</v>
      </c>
      <c r="GO9" s="23" t="s">
        <v>70</v>
      </c>
      <c r="GP9" s="23" t="s">
        <v>71</v>
      </c>
      <c r="GQ9" s="23" t="s">
        <v>72</v>
      </c>
      <c r="GR9" s="23" t="s">
        <v>73</v>
      </c>
      <c r="GS9" s="23" t="s">
        <v>61</v>
      </c>
      <c r="GT9" s="23" t="s">
        <v>210</v>
      </c>
      <c r="GU9" s="23" t="s">
        <v>243</v>
      </c>
      <c r="GV9" s="15" t="s">
        <v>75</v>
      </c>
      <c r="GW9" s="15" t="s">
        <v>85</v>
      </c>
      <c r="GX9" s="15" t="s">
        <v>212</v>
      </c>
      <c r="GY9" s="15" t="s">
        <v>115</v>
      </c>
      <c r="GZ9" s="15" t="s">
        <v>138</v>
      </c>
      <c r="HA9" s="15" t="s">
        <v>141</v>
      </c>
      <c r="HB9" s="15" t="s">
        <v>151</v>
      </c>
      <c r="HC9" s="15" t="s">
        <v>246</v>
      </c>
      <c r="HD9" s="15" t="s">
        <v>166</v>
      </c>
      <c r="HE9" s="15" t="s">
        <v>245</v>
      </c>
      <c r="HF9" s="23" t="s">
        <v>66</v>
      </c>
      <c r="HG9" s="23" t="s">
        <v>67</v>
      </c>
      <c r="HH9" s="23" t="s">
        <v>68</v>
      </c>
      <c r="HI9" s="23" t="s">
        <v>69</v>
      </c>
      <c r="HJ9" s="23" t="s">
        <v>210</v>
      </c>
      <c r="HK9" s="23" t="s">
        <v>70</v>
      </c>
      <c r="HL9" s="23" t="s">
        <v>71</v>
      </c>
      <c r="HM9" s="23" t="s">
        <v>72</v>
      </c>
      <c r="HN9" s="23" t="s">
        <v>73</v>
      </c>
      <c r="HO9" s="23" t="s">
        <v>61</v>
      </c>
      <c r="HP9" s="23" t="s">
        <v>210</v>
      </c>
      <c r="HQ9" s="23" t="s">
        <v>243</v>
      </c>
      <c r="HR9" s="22" t="s">
        <v>75</v>
      </c>
      <c r="HS9" s="22" t="s">
        <v>85</v>
      </c>
      <c r="HT9" s="22" t="s">
        <v>212</v>
      </c>
      <c r="HU9" s="22" t="s">
        <v>115</v>
      </c>
      <c r="HV9" s="22" t="s">
        <v>138</v>
      </c>
      <c r="HW9" s="22" t="s">
        <v>141</v>
      </c>
      <c r="HX9" s="22" t="s">
        <v>151</v>
      </c>
      <c r="HY9" s="22" t="s">
        <v>246</v>
      </c>
      <c r="HZ9" s="22" t="s">
        <v>166</v>
      </c>
      <c r="IA9" s="22" t="s">
        <v>245</v>
      </c>
      <c r="IB9" s="23" t="s">
        <v>66</v>
      </c>
      <c r="IC9" s="23" t="s">
        <v>67</v>
      </c>
      <c r="ID9" s="23" t="s">
        <v>68</v>
      </c>
      <c r="IE9" s="23" t="s">
        <v>69</v>
      </c>
      <c r="IF9" s="23" t="s">
        <v>210</v>
      </c>
      <c r="IG9" s="23" t="s">
        <v>70</v>
      </c>
      <c r="IH9" s="23" t="s">
        <v>71</v>
      </c>
      <c r="II9" s="23" t="s">
        <v>72</v>
      </c>
      <c r="IJ9" s="23" t="s">
        <v>73</v>
      </c>
      <c r="IK9" s="23" t="s">
        <v>61</v>
      </c>
      <c r="IL9" s="23" t="s">
        <v>210</v>
      </c>
      <c r="IM9" s="23" t="s">
        <v>243</v>
      </c>
      <c r="IN9" s="15" t="s">
        <v>75</v>
      </c>
      <c r="IO9" s="15" t="s">
        <v>85</v>
      </c>
      <c r="IP9" s="15" t="s">
        <v>212</v>
      </c>
      <c r="IQ9" s="15" t="s">
        <v>115</v>
      </c>
      <c r="IR9" s="15" t="s">
        <v>138</v>
      </c>
      <c r="IS9" s="15" t="s">
        <v>141</v>
      </c>
      <c r="IT9" s="15" t="s">
        <v>151</v>
      </c>
      <c r="IU9" s="15" t="s">
        <v>246</v>
      </c>
      <c r="IV9" s="15" t="s">
        <v>166</v>
      </c>
      <c r="IW9" s="15" t="s">
        <v>245</v>
      </c>
      <c r="IX9" s="23" t="s">
        <v>252</v>
      </c>
      <c r="IY9" s="23" t="s">
        <v>253</v>
      </c>
      <c r="IZ9" s="23" t="s">
        <v>252</v>
      </c>
      <c r="JA9" s="23" t="s">
        <v>253</v>
      </c>
      <c r="JB9" s="23" t="s">
        <v>252</v>
      </c>
      <c r="JC9" s="23" t="s">
        <v>253</v>
      </c>
      <c r="JD9" s="23" t="s">
        <v>252</v>
      </c>
      <c r="JE9" s="23" t="s">
        <v>253</v>
      </c>
      <c r="JF9" s="23" t="s">
        <v>252</v>
      </c>
      <c r="JG9" s="23" t="s">
        <v>253</v>
      </c>
      <c r="JH9" s="23" t="s">
        <v>252</v>
      </c>
      <c r="JI9" s="23" t="s">
        <v>253</v>
      </c>
      <c r="JJ9" s="23" t="s">
        <v>252</v>
      </c>
      <c r="JK9" s="23" t="s">
        <v>253</v>
      </c>
      <c r="JL9" s="23" t="s">
        <v>252</v>
      </c>
      <c r="JM9" s="23" t="s">
        <v>253</v>
      </c>
      <c r="JN9" s="23" t="s">
        <v>252</v>
      </c>
      <c r="JO9" s="23" t="s">
        <v>253</v>
      </c>
      <c r="JP9" s="23" t="s">
        <v>252</v>
      </c>
      <c r="JQ9" s="23" t="s">
        <v>253</v>
      </c>
      <c r="JR9" s="19" t="s">
        <v>49</v>
      </c>
      <c r="JS9" s="19" t="s">
        <v>45</v>
      </c>
      <c r="JT9" s="19" t="s">
        <v>48</v>
      </c>
      <c r="JU9" s="19" t="s">
        <v>47</v>
      </c>
      <c r="JV9" s="19" t="s">
        <v>50</v>
      </c>
      <c r="JW9" s="19" t="s">
        <v>45</v>
      </c>
      <c r="JX9" s="19" t="s">
        <v>48</v>
      </c>
      <c r="JY9" s="19" t="s">
        <v>47</v>
      </c>
      <c r="JZ9" s="19" t="s">
        <v>51</v>
      </c>
      <c r="KA9" s="19" t="s">
        <v>45</v>
      </c>
      <c r="KB9" s="19" t="s">
        <v>48</v>
      </c>
      <c r="KC9" s="19" t="s">
        <v>47</v>
      </c>
      <c r="KD9" s="19" t="s">
        <v>52</v>
      </c>
      <c r="KE9" s="19" t="s">
        <v>45</v>
      </c>
      <c r="KF9" s="19" t="s">
        <v>48</v>
      </c>
      <c r="KG9" s="19" t="s">
        <v>47</v>
      </c>
      <c r="KH9" s="37" t="s">
        <v>64</v>
      </c>
      <c r="KI9" s="38" t="s">
        <v>65</v>
      </c>
    </row>
    <row r="10" spans="1:296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13" t="str">
        <f>+ACTA!K19</f>
        <v/>
      </c>
      <c r="AC10" s="13" t="str">
        <f>+ACTA!K22</f>
        <v/>
      </c>
      <c r="AD10" s="13" t="str">
        <f>+ACTA!K25</f>
        <v/>
      </c>
      <c r="AE10" s="13" t="str">
        <f>+ACTA!K28</f>
        <v/>
      </c>
      <c r="AF10" s="13" t="str">
        <f>+ACTA!K31</f>
        <v/>
      </c>
      <c r="AG10" s="13" t="str">
        <f>+ACTA!K34</f>
        <v/>
      </c>
      <c r="AH10" s="13" t="str">
        <f>+ACTA!K37</f>
        <v/>
      </c>
      <c r="AI10" s="13" t="str">
        <f>+ACTA!K40</f>
        <v/>
      </c>
      <c r="AJ10" s="13" t="str">
        <f>+ACTA!K43</f>
        <v/>
      </c>
      <c r="AK10" s="13" t="str">
        <f>+ACTA!K46</f>
        <v/>
      </c>
      <c r="AL10" s="14">
        <f>+Entrev.1!C2</f>
        <v>0</v>
      </c>
      <c r="AM10" s="68">
        <f>+Entrev.1!G2</f>
        <v>0</v>
      </c>
      <c r="AN10" s="13">
        <f>+Entrev.1!J2</f>
        <v>0</v>
      </c>
      <c r="AO10" s="13">
        <f>+Entrev.1!C3</f>
        <v>0</v>
      </c>
      <c r="AP10" s="13">
        <f>+Entrev.1!H3</f>
        <v>0</v>
      </c>
      <c r="AQ10" s="13">
        <f>+Entrev.1!E4</f>
        <v>0</v>
      </c>
      <c r="AR10" s="13">
        <f>+Entrev.1!E5</f>
        <v>0</v>
      </c>
      <c r="AS10" s="13">
        <f>+Entrev.1!C6</f>
        <v>0</v>
      </c>
      <c r="AT10" s="13">
        <f>+Entrev.1!H6</f>
        <v>0</v>
      </c>
      <c r="AU10" s="13">
        <f>+Entrev.1!C7</f>
        <v>0</v>
      </c>
      <c r="AV10" s="13">
        <f>+Entrev.1!H7</f>
        <v>0</v>
      </c>
      <c r="AW10" s="14">
        <f>+Entrev.1!C8</f>
        <v>0</v>
      </c>
      <c r="AX10" s="13" t="str">
        <f>+ACTA!A21</f>
        <v/>
      </c>
      <c r="AY10" s="13" t="str">
        <f>+ACTA!A24</f>
        <v/>
      </c>
      <c r="AZ10" s="13" t="str">
        <f>+ACTA!A27</f>
        <v/>
      </c>
      <c r="BA10" s="13" t="str">
        <f>+ACTA!A30</f>
        <v/>
      </c>
      <c r="BB10" s="13" t="str">
        <f>+ACTA!A33</f>
        <v/>
      </c>
      <c r="BC10" s="13" t="str">
        <f>+ACTA!A36</f>
        <v/>
      </c>
      <c r="BD10" s="13" t="str">
        <f>+ACTA!A39</f>
        <v/>
      </c>
      <c r="BE10" s="13" t="str">
        <f>+ACTA!A42</f>
        <v/>
      </c>
      <c r="BF10" s="13" t="str">
        <f>+ACTA!A45</f>
        <v/>
      </c>
      <c r="BG10" s="13" t="str">
        <f>+ACTA!A48</f>
        <v/>
      </c>
      <c r="BH10" s="14">
        <f>+Entrev.2!C2</f>
        <v>0</v>
      </c>
      <c r="BI10" s="68">
        <f>+Entrev.2!G2</f>
        <v>0</v>
      </c>
      <c r="BJ10" s="13">
        <f>+Entrev.2!J2</f>
        <v>0</v>
      </c>
      <c r="BK10" s="13">
        <f>+Entrev.2!C3</f>
        <v>0</v>
      </c>
      <c r="BL10" s="13">
        <f>+Entrev.2!H3</f>
        <v>0</v>
      </c>
      <c r="BM10" s="13">
        <f>+Entrev.2!E4</f>
        <v>0</v>
      </c>
      <c r="BN10" s="13">
        <f>+Entrev.2!E5</f>
        <v>0</v>
      </c>
      <c r="BO10" s="13">
        <f>+Entrev.2!C6</f>
        <v>0</v>
      </c>
      <c r="BP10" s="13">
        <f>+Entrev.2!H6</f>
        <v>0</v>
      </c>
      <c r="BQ10" s="13">
        <f>+Entrev.2!C7</f>
        <v>0</v>
      </c>
      <c r="BR10" s="13">
        <f>+Entrev.2!H7</f>
        <v>0</v>
      </c>
      <c r="BS10" s="14">
        <f>+Entrev.2!C8</f>
        <v>0</v>
      </c>
      <c r="BT10" s="13" t="str">
        <f>+ACTA!B21</f>
        <v/>
      </c>
      <c r="BU10" s="13" t="str">
        <f>+ACTA!B24</f>
        <v/>
      </c>
      <c r="BV10" s="13" t="str">
        <f>+ACTA!B27</f>
        <v/>
      </c>
      <c r="BW10" s="13" t="str">
        <f>+ACTA!B30</f>
        <v/>
      </c>
      <c r="BX10" s="13" t="str">
        <f>+ACTA!B33</f>
        <v/>
      </c>
      <c r="BY10" s="13" t="str">
        <f>+ACTA!B36</f>
        <v/>
      </c>
      <c r="BZ10" s="13" t="str">
        <f>+ACTA!B39</f>
        <v/>
      </c>
      <c r="CA10" s="13" t="str">
        <f>+ACTA!B42</f>
        <v/>
      </c>
      <c r="CB10" s="13" t="str">
        <f>+ACTA!B45</f>
        <v/>
      </c>
      <c r="CC10" s="13" t="str">
        <f>+ACTA!B48</f>
        <v/>
      </c>
      <c r="CD10" s="14">
        <f>+Entrev.3!C2</f>
        <v>0</v>
      </c>
      <c r="CE10" s="68">
        <f>+Entrev.3!G2</f>
        <v>0</v>
      </c>
      <c r="CF10" s="13">
        <f>+Entrev.3!J2</f>
        <v>0</v>
      </c>
      <c r="CG10" s="13">
        <f>+Entrev.3!C3</f>
        <v>0</v>
      </c>
      <c r="CH10" s="13">
        <f>+Entrev.3!H3</f>
        <v>0</v>
      </c>
      <c r="CI10" s="13">
        <f>+Entrev.3!E4</f>
        <v>0</v>
      </c>
      <c r="CJ10" s="13">
        <f>+Entrev.3!E5</f>
        <v>0</v>
      </c>
      <c r="CK10" s="13">
        <f>+Entrev.3!C6</f>
        <v>0</v>
      </c>
      <c r="CL10" s="13">
        <f>+Entrev.3!H6</f>
        <v>0</v>
      </c>
      <c r="CM10" s="13">
        <f>+Entrev.3!C7</f>
        <v>0</v>
      </c>
      <c r="CN10" s="13">
        <f>+Entrev.3!H7</f>
        <v>0</v>
      </c>
      <c r="CO10" s="14">
        <f>+Entrev.3!C8</f>
        <v>0</v>
      </c>
      <c r="CP10" s="13" t="str">
        <f>+ACTA!C21</f>
        <v/>
      </c>
      <c r="CQ10" s="13" t="str">
        <f>+ACTA!C24</f>
        <v/>
      </c>
      <c r="CR10" s="13" t="str">
        <f>+ACTA!C27</f>
        <v/>
      </c>
      <c r="CS10" s="13" t="str">
        <f>+ACTA!C30</f>
        <v/>
      </c>
      <c r="CT10" s="13" t="str">
        <f>+ACTA!C33</f>
        <v/>
      </c>
      <c r="CU10" s="13" t="str">
        <f>+ACTA!C36</f>
        <v/>
      </c>
      <c r="CV10" s="13" t="str">
        <f>+ACTA!C39</f>
        <v/>
      </c>
      <c r="CW10" s="13" t="str">
        <f>+ACTA!C42</f>
        <v/>
      </c>
      <c r="CX10" s="13" t="str">
        <f>+ACTA!C45</f>
        <v/>
      </c>
      <c r="CY10" s="13" t="str">
        <f>+ACTA!C48</f>
        <v/>
      </c>
      <c r="CZ10" s="14">
        <f>+Entrev.4!C2</f>
        <v>0</v>
      </c>
      <c r="DA10" s="68">
        <f>+Entrev.4!G2</f>
        <v>0</v>
      </c>
      <c r="DB10" s="13">
        <f>+Entrev.4!J2</f>
        <v>0</v>
      </c>
      <c r="DC10" s="13">
        <f>+Entrev.4!C3</f>
        <v>0</v>
      </c>
      <c r="DD10" s="13">
        <f>+Entrev.4!H3</f>
        <v>0</v>
      </c>
      <c r="DE10" s="13">
        <f>+Entrev.4!E4</f>
        <v>0</v>
      </c>
      <c r="DF10" s="13">
        <f>+Entrev.4!E5</f>
        <v>0</v>
      </c>
      <c r="DG10" s="13">
        <f>+Entrev.4!C6</f>
        <v>0</v>
      </c>
      <c r="DH10" s="13">
        <f>+Entrev.4!H6</f>
        <v>0</v>
      </c>
      <c r="DI10" s="13">
        <f>+Entrev.4!C7</f>
        <v>0</v>
      </c>
      <c r="DJ10" s="13">
        <f>+Entrev.4!H7</f>
        <v>0</v>
      </c>
      <c r="DK10" s="14">
        <f>+Entrev.4!C8</f>
        <v>0</v>
      </c>
      <c r="DL10" s="13" t="str">
        <f>+ACTA!D21</f>
        <v/>
      </c>
      <c r="DM10" s="13" t="str">
        <f>+ACTA!D24</f>
        <v/>
      </c>
      <c r="DN10" s="13" t="str">
        <f>+ACTA!D27</f>
        <v/>
      </c>
      <c r="DO10" s="13" t="str">
        <f>+ACTA!D30</f>
        <v/>
      </c>
      <c r="DP10" s="13" t="str">
        <f>+ACTA!D33</f>
        <v/>
      </c>
      <c r="DQ10" s="13" t="str">
        <f>+ACTA!D36</f>
        <v/>
      </c>
      <c r="DR10" s="13" t="str">
        <f>+ACTA!D39</f>
        <v/>
      </c>
      <c r="DS10" s="13" t="str">
        <f>+ACTA!D42</f>
        <v/>
      </c>
      <c r="DT10" s="13" t="str">
        <f>+ACTA!D45</f>
        <v/>
      </c>
      <c r="DU10" s="13" t="str">
        <f>+ACTA!D48</f>
        <v/>
      </c>
      <c r="DV10" s="14">
        <f>+Entrev.5!C2</f>
        <v>0</v>
      </c>
      <c r="DW10" s="68">
        <f>+Entrev.5!G2</f>
        <v>0</v>
      </c>
      <c r="DX10" s="13">
        <f>+Entrev.5!J2</f>
        <v>0</v>
      </c>
      <c r="DY10" s="13">
        <f>+Entrev.5!C3</f>
        <v>0</v>
      </c>
      <c r="DZ10" s="13">
        <f>+Entrev.5!H3</f>
        <v>0</v>
      </c>
      <c r="EA10" s="13">
        <f>+Entrev.5!E4</f>
        <v>0</v>
      </c>
      <c r="EB10" s="13">
        <f>+Entrev.5!E5</f>
        <v>0</v>
      </c>
      <c r="EC10" s="13">
        <f>+Entrev.5!C6</f>
        <v>0</v>
      </c>
      <c r="ED10" s="13">
        <f>+Entrev.5!H6</f>
        <v>0</v>
      </c>
      <c r="EE10" s="13">
        <f>+Entrev.5!C7</f>
        <v>0</v>
      </c>
      <c r="EF10" s="13">
        <f>+Entrev.5!H7</f>
        <v>0</v>
      </c>
      <c r="EG10" s="14">
        <f>+Entrev.5!C8</f>
        <v>0</v>
      </c>
      <c r="EH10" s="13" t="str">
        <f>+ACTA!E21</f>
        <v/>
      </c>
      <c r="EI10" s="13" t="str">
        <f>+ACTA!E24</f>
        <v/>
      </c>
      <c r="EJ10" s="13" t="str">
        <f>+ACTA!E27</f>
        <v/>
      </c>
      <c r="EK10" s="13" t="str">
        <f>+ACTA!E30</f>
        <v/>
      </c>
      <c r="EL10" s="13" t="str">
        <f>+ACTA!E33</f>
        <v/>
      </c>
      <c r="EM10" s="13" t="str">
        <f>+ACTA!E36</f>
        <v/>
      </c>
      <c r="EN10" s="13" t="str">
        <f>+ACTA!E39</f>
        <v/>
      </c>
      <c r="EO10" s="13" t="str">
        <f>+ACTA!E42</f>
        <v/>
      </c>
      <c r="EP10" s="13" t="str">
        <f>+ACTA!E45</f>
        <v/>
      </c>
      <c r="EQ10" s="13" t="str">
        <f>+ACTA!E48</f>
        <v/>
      </c>
      <c r="ER10" s="14">
        <f>+Entrev.6!C2</f>
        <v>0</v>
      </c>
      <c r="ES10" s="68">
        <f>+Entrev.6!G2</f>
        <v>0</v>
      </c>
      <c r="ET10" s="13">
        <f>+Entrev.6!J2</f>
        <v>0</v>
      </c>
      <c r="EU10" s="13">
        <f>+Entrev.6!C3</f>
        <v>0</v>
      </c>
      <c r="EV10" s="13">
        <f>+Entrev.6!H3</f>
        <v>0</v>
      </c>
      <c r="EW10" s="13">
        <f>+Entrev.6!E4</f>
        <v>0</v>
      </c>
      <c r="EX10" s="13">
        <f>+Entrev.6!E5</f>
        <v>0</v>
      </c>
      <c r="EY10" s="13">
        <f>+Entrev.6!C6</f>
        <v>0</v>
      </c>
      <c r="EZ10" s="13">
        <f>+Entrev.6!H6</f>
        <v>0</v>
      </c>
      <c r="FA10" s="13">
        <f>+Entrev.6!C7</f>
        <v>0</v>
      </c>
      <c r="FB10" s="13">
        <f>+Entrev.6!H7</f>
        <v>0</v>
      </c>
      <c r="FC10" s="14">
        <f>+Entrev.6!C8</f>
        <v>0</v>
      </c>
      <c r="FD10" s="13" t="str">
        <f>+ACTA!F21</f>
        <v/>
      </c>
      <c r="FE10" s="13" t="str">
        <f>+ACTA!F24</f>
        <v/>
      </c>
      <c r="FF10" s="13" t="str">
        <f>+ACTA!F27</f>
        <v/>
      </c>
      <c r="FG10" s="13" t="str">
        <f>+ACTA!F30</f>
        <v/>
      </c>
      <c r="FH10" s="13" t="str">
        <f>+ACTA!F33</f>
        <v/>
      </c>
      <c r="FI10" s="13" t="str">
        <f>+ACTA!F36</f>
        <v/>
      </c>
      <c r="FJ10" s="13" t="str">
        <f>+ACTA!F39</f>
        <v/>
      </c>
      <c r="FK10" s="13" t="str">
        <f>+ACTA!F42</f>
        <v/>
      </c>
      <c r="FL10" s="13" t="str">
        <f>+ACTA!F45</f>
        <v/>
      </c>
      <c r="FM10" s="13" t="str">
        <f>+ACTA!F48</f>
        <v/>
      </c>
      <c r="FN10" s="14">
        <f>+Entrev.7!C2</f>
        <v>0</v>
      </c>
      <c r="FO10" s="68">
        <f>+Entrev.7!G2</f>
        <v>0</v>
      </c>
      <c r="FP10" s="13">
        <f>+Entrev.7!J2</f>
        <v>0</v>
      </c>
      <c r="FQ10" s="13">
        <f>+Entrev.7!C3</f>
        <v>0</v>
      </c>
      <c r="FR10" s="13">
        <f>+Entrev.7!H3</f>
        <v>0</v>
      </c>
      <c r="FS10" s="13">
        <f>+Entrev.7!E4</f>
        <v>0</v>
      </c>
      <c r="FT10" s="13">
        <f>+Entrev.7!E5</f>
        <v>0</v>
      </c>
      <c r="FU10" s="13">
        <f>+Entrev.7!C6</f>
        <v>0</v>
      </c>
      <c r="FV10" s="13">
        <f>+Entrev.7!H6</f>
        <v>0</v>
      </c>
      <c r="FW10" s="13">
        <f>+Entrev.7!C7</f>
        <v>0</v>
      </c>
      <c r="FX10" s="13">
        <f>+Entrev.7!H7</f>
        <v>0</v>
      </c>
      <c r="FY10" s="14">
        <f>+Entrev.7!C8</f>
        <v>0</v>
      </c>
      <c r="FZ10" s="13" t="str">
        <f>+ACTA!G21</f>
        <v/>
      </c>
      <c r="GA10" s="13" t="str">
        <f>+ACTA!G24</f>
        <v/>
      </c>
      <c r="GB10" s="13" t="str">
        <f>+ACTA!G27</f>
        <v/>
      </c>
      <c r="GC10" s="13" t="str">
        <f>+ACTA!G30</f>
        <v/>
      </c>
      <c r="GD10" s="13" t="str">
        <f>+ACTA!G33</f>
        <v/>
      </c>
      <c r="GE10" s="13" t="str">
        <f>+ACTA!G36</f>
        <v/>
      </c>
      <c r="GF10" s="13" t="str">
        <f>+ACTA!G39</f>
        <v/>
      </c>
      <c r="GG10" s="13" t="str">
        <f>+ACTA!G42</f>
        <v/>
      </c>
      <c r="GH10" s="13" t="str">
        <f>+ACTA!G45</f>
        <v/>
      </c>
      <c r="GI10" s="13" t="str">
        <f>+ACTA!G48</f>
        <v/>
      </c>
      <c r="GJ10" s="14">
        <f>+Entrev.8!C2</f>
        <v>0</v>
      </c>
      <c r="GK10" s="68">
        <f>+Entrev.8!G2</f>
        <v>0</v>
      </c>
      <c r="GL10" s="13">
        <f>+Entrev.8!J2</f>
        <v>0</v>
      </c>
      <c r="GM10" s="13">
        <f>+Entrev.8!C3</f>
        <v>0</v>
      </c>
      <c r="GN10" s="13">
        <f>+Entrev.8!H3</f>
        <v>0</v>
      </c>
      <c r="GO10" s="13">
        <f>+Entrev.8!E4</f>
        <v>0</v>
      </c>
      <c r="GP10" s="13">
        <f>+Entrev.8!E5</f>
        <v>0</v>
      </c>
      <c r="GQ10" s="13">
        <f>+Entrev.8!C6</f>
        <v>0</v>
      </c>
      <c r="GR10" s="13">
        <f>+Entrev.8!H6</f>
        <v>0</v>
      </c>
      <c r="GS10" s="13">
        <f>+Entrev.8!C7</f>
        <v>0</v>
      </c>
      <c r="GT10" s="13">
        <f>+Entrev.8!H7</f>
        <v>0</v>
      </c>
      <c r="GU10" s="14">
        <f>+Entrev.8!C8</f>
        <v>0</v>
      </c>
      <c r="GV10" s="13" t="str">
        <f>+ACTA!H21</f>
        <v/>
      </c>
      <c r="GW10" s="13" t="str">
        <f>+ACTA!H24</f>
        <v/>
      </c>
      <c r="GX10" s="13" t="str">
        <f>+ACTA!H27</f>
        <v/>
      </c>
      <c r="GY10" s="13" t="str">
        <f>+ACTA!H30</f>
        <v/>
      </c>
      <c r="GZ10" s="13" t="str">
        <f>+ACTA!H33</f>
        <v/>
      </c>
      <c r="HA10" s="13" t="str">
        <f>+ACTA!H36</f>
        <v/>
      </c>
      <c r="HB10" s="13" t="str">
        <f>+ACTA!H39</f>
        <v/>
      </c>
      <c r="HC10" s="13" t="str">
        <f>+ACTA!H42</f>
        <v/>
      </c>
      <c r="HD10" s="13" t="str">
        <f>+ACTA!H45</f>
        <v/>
      </c>
      <c r="HE10" s="13" t="str">
        <f>+ACTA!H48</f>
        <v/>
      </c>
      <c r="HF10" s="14">
        <f>+Entrev.9!C2</f>
        <v>0</v>
      </c>
      <c r="HG10" s="68">
        <f>+Entrev.9!G2</f>
        <v>0</v>
      </c>
      <c r="HH10" s="13">
        <f>+Entrev.9!J2</f>
        <v>0</v>
      </c>
      <c r="HI10" s="13">
        <f>+Entrev.9!C3</f>
        <v>0</v>
      </c>
      <c r="HJ10" s="13">
        <f>+Entrev.9!H3</f>
        <v>0</v>
      </c>
      <c r="HK10" s="13">
        <f>+Entrev.9!E4</f>
        <v>0</v>
      </c>
      <c r="HL10" s="13">
        <f>+Entrev.9!E5</f>
        <v>0</v>
      </c>
      <c r="HM10" s="13">
        <f>+Entrev.9!C6</f>
        <v>0</v>
      </c>
      <c r="HN10" s="13">
        <f>+Entrev.9!H6</f>
        <v>0</v>
      </c>
      <c r="HO10" s="13">
        <f>+Entrev.9!C7</f>
        <v>0</v>
      </c>
      <c r="HP10" s="13">
        <f>+Entrev.9!H7</f>
        <v>0</v>
      </c>
      <c r="HQ10" s="14">
        <f>+Entrev.9!C8</f>
        <v>0</v>
      </c>
      <c r="HR10" s="13" t="str">
        <f>+ACTA!I21</f>
        <v/>
      </c>
      <c r="HS10" s="13" t="str">
        <f>+ACTA!I24</f>
        <v/>
      </c>
      <c r="HT10" s="13" t="str">
        <f>+ACTA!I27</f>
        <v/>
      </c>
      <c r="HU10" s="13" t="str">
        <f>+ACTA!I30</f>
        <v/>
      </c>
      <c r="HV10" s="13" t="str">
        <f>+ACTA!I33</f>
        <v/>
      </c>
      <c r="HW10" s="13" t="str">
        <f>+ACTA!I36</f>
        <v/>
      </c>
      <c r="HX10" s="13" t="str">
        <f>+ACTA!I39</f>
        <v/>
      </c>
      <c r="HY10" s="13" t="str">
        <f>+ACTA!I42</f>
        <v/>
      </c>
      <c r="HZ10" s="13" t="str">
        <f>+ACTA!I45</f>
        <v/>
      </c>
      <c r="IA10" s="13" t="str">
        <f>+ACTA!I48</f>
        <v/>
      </c>
      <c r="IB10" s="14">
        <f>+Entrev.10!C2</f>
        <v>0</v>
      </c>
      <c r="IC10" s="68">
        <f>+Entrev.10!G2</f>
        <v>0</v>
      </c>
      <c r="ID10" s="13">
        <f>+Entrev.10!J2</f>
        <v>0</v>
      </c>
      <c r="IE10" s="13">
        <f>+Entrev.10!C3</f>
        <v>0</v>
      </c>
      <c r="IF10" s="13">
        <f>+Entrev.10!H3</f>
        <v>0</v>
      </c>
      <c r="IG10" s="13">
        <f>+Entrev.10!E4</f>
        <v>0</v>
      </c>
      <c r="IH10" s="13">
        <f>+Entrev.10!E5</f>
        <v>0</v>
      </c>
      <c r="II10" s="13">
        <f>+Entrev.10!C6</f>
        <v>0</v>
      </c>
      <c r="IJ10" s="13">
        <f>+Entrev.10!H6</f>
        <v>0</v>
      </c>
      <c r="IK10" s="13">
        <f>+Entrev.10!C7</f>
        <v>0</v>
      </c>
      <c r="IL10" s="13">
        <f>+Entrev.10!H7</f>
        <v>0</v>
      </c>
      <c r="IM10" s="14">
        <f>+Entrev.10!C8</f>
        <v>0</v>
      </c>
      <c r="IN10" s="13" t="str">
        <f>+ACTA!J21</f>
        <v/>
      </c>
      <c r="IO10" s="13" t="str">
        <f>+ACTA!J24</f>
        <v/>
      </c>
      <c r="IP10" s="13" t="str">
        <f>+ACTA!J27</f>
        <v/>
      </c>
      <c r="IQ10" s="13" t="str">
        <f>+ACTA!J30</f>
        <v/>
      </c>
      <c r="IR10" s="13" t="str">
        <f>+ACTA!J33</f>
        <v/>
      </c>
      <c r="IS10" s="13" t="str">
        <f>+ACTA!J36</f>
        <v/>
      </c>
      <c r="IT10" s="13" t="str">
        <f>+ACTA!J39</f>
        <v/>
      </c>
      <c r="IU10" s="13" t="str">
        <f>+ACTA!J42</f>
        <v/>
      </c>
      <c r="IV10" s="13" t="str">
        <f>+ACTA!J45</f>
        <v/>
      </c>
      <c r="IW10" s="13" t="str">
        <f>+ACTA!J48</f>
        <v/>
      </c>
      <c r="IX10" s="13">
        <f>+Entrev.1!A122</f>
        <v>0</v>
      </c>
      <c r="IY10" s="13">
        <f>+Entrev.1!A124</f>
        <v>0</v>
      </c>
      <c r="IZ10" s="13">
        <f>+Entrev.2!A122</f>
        <v>0</v>
      </c>
      <c r="JA10" s="13">
        <f>+Entrev.2!A124</f>
        <v>0</v>
      </c>
      <c r="JB10" s="13">
        <f>+Entrev.3!A122</f>
        <v>0</v>
      </c>
      <c r="JC10" s="13">
        <f>+Entrev.3!A124</f>
        <v>0</v>
      </c>
      <c r="JD10" s="13">
        <f>+Entrev.4!A122</f>
        <v>0</v>
      </c>
      <c r="JE10" s="13">
        <f>+Entrev.4!A124</f>
        <v>0</v>
      </c>
      <c r="JF10" s="13">
        <f>+Entrev.5!A122</f>
        <v>0</v>
      </c>
      <c r="JG10" s="13">
        <f>+Entrev.5!A124</f>
        <v>0</v>
      </c>
      <c r="JH10" s="13">
        <f>+Entrev.6!A122</f>
        <v>0</v>
      </c>
      <c r="JI10" s="13">
        <f>+Entrev.6!A124</f>
        <v>0</v>
      </c>
      <c r="JJ10" s="13">
        <f>+Entrev.7!A122</f>
        <v>0</v>
      </c>
      <c r="JK10" s="13">
        <f>+Entrev.7!A124</f>
        <v>0</v>
      </c>
      <c r="JL10" s="13">
        <f>+Entrev.8!A122</f>
        <v>0</v>
      </c>
      <c r="JM10" s="13">
        <f>+Entrev.8!A124</f>
        <v>0</v>
      </c>
      <c r="JN10" s="13">
        <f>+Entrev.9!A122</f>
        <v>0</v>
      </c>
      <c r="JO10" s="13">
        <f>+Entrev.9!A124</f>
        <v>0</v>
      </c>
      <c r="JP10" s="13">
        <f>+Entrev.10!A122</f>
        <v>0</v>
      </c>
      <c r="JQ10" s="13">
        <f>+Entrev.10!A124</f>
        <v>0</v>
      </c>
      <c r="JR10" s="13">
        <f>+ACTA!B50</f>
        <v>0</v>
      </c>
      <c r="JS10" s="13">
        <f>+ACTA!B51</f>
        <v>0</v>
      </c>
      <c r="JT10" s="13">
        <f>+ACTA!B52</f>
        <v>0</v>
      </c>
      <c r="JU10" s="13">
        <f>+ACTA!B53</f>
        <v>0</v>
      </c>
      <c r="JV10" s="13">
        <f>+ACTA!G50</f>
        <v>0</v>
      </c>
      <c r="JW10" s="13">
        <f>+ACTA!G51</f>
        <v>0</v>
      </c>
      <c r="JX10" s="13">
        <f>+ACTA!G52</f>
        <v>0</v>
      </c>
      <c r="JY10" s="13">
        <f>+ACTA!G53</f>
        <v>0</v>
      </c>
      <c r="JZ10" s="13">
        <f>+ACTA!B56</f>
        <v>0</v>
      </c>
      <c r="KA10" s="13">
        <f>+ACTA!B57</f>
        <v>0</v>
      </c>
      <c r="KB10" s="13">
        <f>+ACTA!B58</f>
        <v>0</v>
      </c>
      <c r="KC10" s="13">
        <f>+ACTA!B59</f>
        <v>0</v>
      </c>
      <c r="KD10" s="13">
        <f>+ACTA!G56</f>
        <v>0</v>
      </c>
      <c r="KE10" s="13">
        <f>+ACTA!G57</f>
        <v>0</v>
      </c>
      <c r="KF10" s="13">
        <f>+ACTA!G58</f>
        <v>0</v>
      </c>
      <c r="KG10" s="13">
        <f>+ACTA!G59</f>
        <v>0</v>
      </c>
      <c r="KH10" s="39" t="str">
        <f>+ACTA!I1</f>
        <v/>
      </c>
      <c r="KI10" s="39" t="str">
        <f>+IF(KH10=1,"100%",IF(AND(KH10&lt;1,KH10&gt;=0.9),"90%-99%",IF(AND(KH10&lt;0.9,KH10&gt;=0.8),"80%-89%",IF(AND(KH10&lt;8,KH10&gt;=0.7),"70%-79%","&lt;70"))))</f>
        <v>&lt;70</v>
      </c>
    </row>
  </sheetData>
  <sheetProtection algorithmName="SHA-512" hashValue="mPwCOmeGAsqfAbWuOpzEmiH7RZEfNOTplQKboiVFlTMPS+er2oP9yYspMipGZ1tVVF6SMejgTJxZskAYx/GZJw==" saltValue="ld6njI/ZaVb4fot/Y+El1A==" spinCount="100000" sheet="1" objects="1" scenarios="1"/>
  <mergeCells count="39">
    <mergeCell ref="JP8:JQ8"/>
    <mergeCell ref="B1:KG3"/>
    <mergeCell ref="KD8:KG8"/>
    <mergeCell ref="GJ8:GU8"/>
    <mergeCell ref="HF8:HQ8"/>
    <mergeCell ref="IB8:IM8"/>
    <mergeCell ref="AL8:AW8"/>
    <mergeCell ref="BH8:BS8"/>
    <mergeCell ref="CD8:CO8"/>
    <mergeCell ref="CZ8:DK8"/>
    <mergeCell ref="DV8:EG8"/>
    <mergeCell ref="AX8:BG8"/>
    <mergeCell ref="BT8:CC8"/>
    <mergeCell ref="CP8:CY8"/>
    <mergeCell ref="DL8:DU8"/>
    <mergeCell ref="EH8:EQ8"/>
    <mergeCell ref="JH8:JI8"/>
    <mergeCell ref="JJ8:JK8"/>
    <mergeCell ref="JL8:JM8"/>
    <mergeCell ref="A1:A3"/>
    <mergeCell ref="KH3:KI3"/>
    <mergeCell ref="P8:Z8"/>
    <mergeCell ref="D8:N8"/>
    <mergeCell ref="JV8:JY8"/>
    <mergeCell ref="JR8:JU8"/>
    <mergeCell ref="JZ8:KC8"/>
    <mergeCell ref="GV8:HE8"/>
    <mergeCell ref="HR8:IA8"/>
    <mergeCell ref="IN8:IW8"/>
    <mergeCell ref="IX8:IY8"/>
    <mergeCell ref="IZ8:JA8"/>
    <mergeCell ref="JN8:JO8"/>
    <mergeCell ref="JB8:JC8"/>
    <mergeCell ref="ER8:FC8"/>
    <mergeCell ref="FN8:FY8"/>
    <mergeCell ref="JD8:JE8"/>
    <mergeCell ref="JF8:JG8"/>
    <mergeCell ref="FD8:FM8"/>
    <mergeCell ref="FZ8:GI8"/>
  </mergeCells>
  <phoneticPr fontId="12" type="noConversion"/>
  <conditionalFormatting sqref="KH10">
    <cfRule type="containsBlanks" priority="1" stopIfTrue="1">
      <formula>LEN(TRIM(KH10))=0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215</v>
      </c>
      <c r="G1" s="6" t="s">
        <v>68</v>
      </c>
      <c r="H1" s="6" t="s">
        <v>69</v>
      </c>
      <c r="I1" s="6" t="s">
        <v>184</v>
      </c>
      <c r="J1" s="5" t="s">
        <v>72</v>
      </c>
      <c r="K1" s="6" t="s">
        <v>73</v>
      </c>
      <c r="L1" s="5" t="s">
        <v>185</v>
      </c>
    </row>
    <row r="2" spans="1:12" x14ac:dyDescent="0.25">
      <c r="A2" s="4" t="s">
        <v>235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216</v>
      </c>
      <c r="G2" s="53" t="s">
        <v>186</v>
      </c>
      <c r="H2" s="4" t="s">
        <v>188</v>
      </c>
      <c r="I2" s="4" t="s">
        <v>193</v>
      </c>
      <c r="J2" s="4" t="s">
        <v>196</v>
      </c>
      <c r="K2" s="4" t="s">
        <v>34</v>
      </c>
      <c r="L2" s="4" t="s">
        <v>202</v>
      </c>
    </row>
    <row r="3" spans="1:12" x14ac:dyDescent="0.25">
      <c r="A3" s="4" t="s">
        <v>236</v>
      </c>
      <c r="B3" s="4" t="s">
        <v>25</v>
      </c>
      <c r="D3" s="3" t="s">
        <v>32</v>
      </c>
      <c r="E3" s="4" t="s">
        <v>35</v>
      </c>
      <c r="F3" s="4" t="s">
        <v>217</v>
      </c>
      <c r="G3" s="53" t="s">
        <v>187</v>
      </c>
      <c r="H3" s="4" t="s">
        <v>189</v>
      </c>
      <c r="I3" s="4" t="s">
        <v>194</v>
      </c>
      <c r="J3" s="4" t="s">
        <v>195</v>
      </c>
      <c r="K3" s="4" t="s">
        <v>35</v>
      </c>
      <c r="L3" s="4" t="s">
        <v>203</v>
      </c>
    </row>
    <row r="4" spans="1:12" x14ac:dyDescent="0.25">
      <c r="A4" s="4" t="s">
        <v>237</v>
      </c>
      <c r="B4" s="9" t="s">
        <v>36</v>
      </c>
      <c r="D4" s="8" t="s">
        <v>30</v>
      </c>
      <c r="E4" s="4" t="s">
        <v>36</v>
      </c>
      <c r="F4" s="4" t="s">
        <v>219</v>
      </c>
      <c r="H4" s="4" t="s">
        <v>190</v>
      </c>
      <c r="I4" s="4" t="s">
        <v>199</v>
      </c>
      <c r="J4" s="4" t="s">
        <v>197</v>
      </c>
      <c r="L4" s="4" t="s">
        <v>208</v>
      </c>
    </row>
    <row r="5" spans="1:12" x14ac:dyDescent="0.25">
      <c r="A5" s="4" t="s">
        <v>238</v>
      </c>
      <c r="F5" s="4" t="s">
        <v>221</v>
      </c>
      <c r="H5" s="4" t="s">
        <v>191</v>
      </c>
      <c r="I5" s="4" t="s">
        <v>200</v>
      </c>
      <c r="J5" s="4" t="s">
        <v>44</v>
      </c>
      <c r="L5" s="4" t="s">
        <v>209</v>
      </c>
    </row>
    <row r="6" spans="1:12" x14ac:dyDescent="0.25">
      <c r="A6" s="4" t="s">
        <v>239</v>
      </c>
      <c r="F6" s="4" t="s">
        <v>218</v>
      </c>
      <c r="H6" s="4" t="s">
        <v>192</v>
      </c>
      <c r="J6" s="4" t="s">
        <v>201</v>
      </c>
      <c r="L6" s="4" t="s">
        <v>204</v>
      </c>
    </row>
    <row r="7" spans="1:12" x14ac:dyDescent="0.25">
      <c r="A7" s="4" t="s">
        <v>240</v>
      </c>
      <c r="F7" s="4" t="s">
        <v>220</v>
      </c>
      <c r="J7" s="4" t="s">
        <v>198</v>
      </c>
      <c r="L7" s="4" t="s">
        <v>205</v>
      </c>
    </row>
    <row r="8" spans="1:12" x14ac:dyDescent="0.25">
      <c r="A8" s="4" t="s">
        <v>241</v>
      </c>
      <c r="L8" s="4" t="s">
        <v>206</v>
      </c>
    </row>
    <row r="9" spans="1:12" x14ac:dyDescent="0.25">
      <c r="A9" s="4" t="s">
        <v>242</v>
      </c>
      <c r="L9" s="4" t="s">
        <v>207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12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7" t="s">
        <v>244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x14ac:dyDescent="0.25">
      <c r="A2" s="146" t="s">
        <v>66</v>
      </c>
      <c r="B2" s="147"/>
      <c r="C2" s="145"/>
      <c r="D2" s="145"/>
      <c r="E2" s="145"/>
      <c r="F2" s="43" t="s">
        <v>67</v>
      </c>
      <c r="G2" s="149"/>
      <c r="H2" s="149"/>
      <c r="I2" s="43" t="s">
        <v>68</v>
      </c>
      <c r="J2" s="54"/>
    </row>
    <row r="3" spans="1:10" x14ac:dyDescent="0.25">
      <c r="A3" s="146" t="s">
        <v>69</v>
      </c>
      <c r="B3" s="147"/>
      <c r="C3" s="119"/>
      <c r="D3" s="119"/>
      <c r="E3" s="119"/>
      <c r="F3" s="147" t="s">
        <v>210</v>
      </c>
      <c r="G3" s="147"/>
      <c r="H3" s="119"/>
      <c r="I3" s="119"/>
      <c r="J3" s="121"/>
    </row>
    <row r="4" spans="1:10" x14ac:dyDescent="0.25">
      <c r="A4" s="146" t="s">
        <v>70</v>
      </c>
      <c r="B4" s="147"/>
      <c r="C4" s="147"/>
      <c r="D4" s="147"/>
      <c r="E4" s="119"/>
      <c r="F4" s="119"/>
      <c r="G4" s="119"/>
      <c r="H4" s="119"/>
      <c r="I4" s="119"/>
      <c r="J4" s="121"/>
    </row>
    <row r="5" spans="1:10" x14ac:dyDescent="0.25">
      <c r="A5" s="146" t="s">
        <v>71</v>
      </c>
      <c r="B5" s="147"/>
      <c r="C5" s="147"/>
      <c r="D5" s="147"/>
      <c r="E5" s="119"/>
      <c r="F5" s="119"/>
      <c r="G5" s="119"/>
      <c r="H5" s="119"/>
      <c r="I5" s="119"/>
      <c r="J5" s="121"/>
    </row>
    <row r="6" spans="1:10" x14ac:dyDescent="0.25">
      <c r="A6" s="146" t="s">
        <v>72</v>
      </c>
      <c r="B6" s="147"/>
      <c r="C6" s="145"/>
      <c r="D6" s="145"/>
      <c r="E6" s="145"/>
      <c r="F6" s="147" t="s">
        <v>73</v>
      </c>
      <c r="G6" s="147"/>
      <c r="H6" s="145"/>
      <c r="I6" s="145"/>
      <c r="J6" s="148"/>
    </row>
    <row r="7" spans="1:10" x14ac:dyDescent="0.25">
      <c r="A7" s="146" t="s">
        <v>61</v>
      </c>
      <c r="B7" s="147"/>
      <c r="C7" s="145"/>
      <c r="D7" s="145"/>
      <c r="E7" s="145"/>
      <c r="F7" s="147" t="s">
        <v>210</v>
      </c>
      <c r="G7" s="147"/>
      <c r="H7" s="119"/>
      <c r="I7" s="119"/>
      <c r="J7" s="121"/>
    </row>
    <row r="8" spans="1:10" ht="15.75" thickBot="1" x14ac:dyDescent="0.3">
      <c r="A8" s="150" t="s">
        <v>243</v>
      </c>
      <c r="B8" s="151"/>
      <c r="C8" s="133"/>
      <c r="D8" s="133"/>
      <c r="E8" s="133"/>
      <c r="F8" s="134"/>
      <c r="G8" s="135"/>
      <c r="H8" s="135"/>
      <c r="I8" s="135"/>
      <c r="J8" s="136"/>
    </row>
    <row r="9" spans="1:10" ht="20.100000000000001" customHeight="1" thickBot="1" x14ac:dyDescent="0.3">
      <c r="A9" s="140" t="s">
        <v>74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3"/>
      <c r="J10" s="144"/>
    </row>
    <row r="11" spans="1:10" ht="39.950000000000003" customHeight="1" x14ac:dyDescent="0.25">
      <c r="A11" s="152" t="s">
        <v>76</v>
      </c>
      <c r="B11" s="153"/>
      <c r="C11" s="153"/>
      <c r="D11" s="153"/>
      <c r="E11" s="153"/>
      <c r="F11" s="153"/>
      <c r="G11" s="153"/>
      <c r="H11" s="153"/>
      <c r="I11" s="154"/>
      <c r="J11" s="44" t="s">
        <v>214</v>
      </c>
    </row>
    <row r="12" spans="1:10" ht="30" customHeight="1" x14ac:dyDescent="0.25">
      <c r="A12" s="158" t="s">
        <v>82</v>
      </c>
      <c r="B12" s="159"/>
      <c r="C12" s="159"/>
      <c r="D12" s="159"/>
      <c r="E12" s="159"/>
      <c r="F12" s="159"/>
      <c r="G12" s="159"/>
      <c r="H12" s="159"/>
      <c r="I12" s="176"/>
      <c r="J12" s="54"/>
    </row>
    <row r="13" spans="1:10" ht="30" customHeight="1" x14ac:dyDescent="0.25">
      <c r="A13" s="158" t="s">
        <v>77</v>
      </c>
      <c r="B13" s="159"/>
      <c r="C13" s="159"/>
      <c r="D13" s="159"/>
      <c r="E13" s="159"/>
      <c r="F13" s="159"/>
      <c r="G13" s="159"/>
      <c r="H13" s="159"/>
      <c r="I13" s="176"/>
      <c r="J13" s="54"/>
    </row>
    <row r="14" spans="1:10" ht="30" customHeight="1" x14ac:dyDescent="0.25">
      <c r="A14" s="158" t="s">
        <v>78</v>
      </c>
      <c r="B14" s="159"/>
      <c r="C14" s="159"/>
      <c r="D14" s="159"/>
      <c r="E14" s="159"/>
      <c r="F14" s="159"/>
      <c r="G14" s="159"/>
      <c r="H14" s="159"/>
      <c r="I14" s="176"/>
      <c r="J14" s="54"/>
    </row>
    <row r="15" spans="1:10" ht="30" customHeight="1" x14ac:dyDescent="0.25">
      <c r="A15" s="158" t="s">
        <v>83</v>
      </c>
      <c r="B15" s="159"/>
      <c r="C15" s="159"/>
      <c r="D15" s="159"/>
      <c r="E15" s="159"/>
      <c r="F15" s="159"/>
      <c r="G15" s="159"/>
      <c r="H15" s="159"/>
      <c r="I15" s="176"/>
      <c r="J15" s="54"/>
    </row>
    <row r="16" spans="1:10" ht="30" customHeight="1" x14ac:dyDescent="0.25">
      <c r="A16" s="158" t="s">
        <v>84</v>
      </c>
      <c r="B16" s="159"/>
      <c r="C16" s="159"/>
      <c r="D16" s="159"/>
      <c r="E16" s="159"/>
      <c r="F16" s="159"/>
      <c r="G16" s="159"/>
      <c r="H16" s="159"/>
      <c r="I16" s="176"/>
      <c r="J16" s="54"/>
    </row>
    <row r="17" spans="1:10" ht="30" customHeight="1" x14ac:dyDescent="0.25">
      <c r="A17" s="158" t="s">
        <v>183</v>
      </c>
      <c r="B17" s="159"/>
      <c r="C17" s="159"/>
      <c r="D17" s="159"/>
      <c r="E17" s="159"/>
      <c r="F17" s="159"/>
      <c r="G17" s="159"/>
      <c r="H17" s="159"/>
      <c r="I17" s="176"/>
      <c r="J17" s="54"/>
    </row>
    <row r="18" spans="1:10" ht="30" customHeight="1" x14ac:dyDescent="0.25">
      <c r="A18" s="158" t="s">
        <v>79</v>
      </c>
      <c r="B18" s="159"/>
      <c r="C18" s="159"/>
      <c r="D18" s="159"/>
      <c r="E18" s="159"/>
      <c r="F18" s="159"/>
      <c r="G18" s="159"/>
      <c r="H18" s="159"/>
      <c r="I18" s="176"/>
      <c r="J18" s="54"/>
    </row>
    <row r="19" spans="1:10" ht="30" customHeight="1" x14ac:dyDescent="0.25">
      <c r="A19" s="158" t="s">
        <v>80</v>
      </c>
      <c r="B19" s="159"/>
      <c r="C19" s="159"/>
      <c r="D19" s="159"/>
      <c r="E19" s="159"/>
      <c r="F19" s="159"/>
      <c r="G19" s="159"/>
      <c r="H19" s="159"/>
      <c r="I19" s="176"/>
      <c r="J19" s="54"/>
    </row>
    <row r="20" spans="1:10" ht="30" customHeight="1" thickBot="1" x14ac:dyDescent="0.3">
      <c r="A20" s="177" t="s">
        <v>81</v>
      </c>
      <c r="B20" s="178"/>
      <c r="C20" s="178"/>
      <c r="D20" s="178"/>
      <c r="E20" s="178"/>
      <c r="F20" s="178"/>
      <c r="G20" s="178"/>
      <c r="H20" s="178"/>
      <c r="I20" s="179"/>
      <c r="J20" s="41"/>
    </row>
    <row r="21" spans="1:10" ht="20.100000000000001" customHeight="1" x14ac:dyDescent="0.25">
      <c r="A21" s="129" t="s">
        <v>85</v>
      </c>
      <c r="B21" s="130"/>
      <c r="C21" s="130"/>
      <c r="D21" s="130"/>
      <c r="E21" s="130"/>
      <c r="F21" s="130"/>
      <c r="G21" s="130"/>
      <c r="H21" s="143" t="str">
        <f>+IF(AND(J26="No aplica",J27="No aplica",J28="No aplica",J29="No aplica",J30="No aplica",J31="No aplica",J32="No aplica",J33="No aplica",J34="No aplica",J35="No aplica",J36="No aplica",J37="No aplica",J38="No aplica",J39="No aplica",J40="No aplica",J41="No aplica"),"No aplica",IF(OR(J26="",J27="",J28="",J29="",J30="",J31="",J32="",J33="",J34="",J35="",J36="",J37="",J38="",J39="",J40="",J41=""),"Valide todas las variables",IF(OR(J26="No",J27="No",J28="No",J29="No",J30="No",J31="No",J32="No",J33="No",J34="No",J35="No",J36="No",J37="No",J38="No",J39="No",J40="No",J41="No"),"No cumple","Cumple")))</f>
        <v>Valide todas las variables</v>
      </c>
      <c r="I21" s="143"/>
      <c r="J21" s="144"/>
    </row>
    <row r="22" spans="1:10" ht="66.75" customHeight="1" thickBot="1" x14ac:dyDescent="0.3">
      <c r="A22" s="162" t="s">
        <v>254</v>
      </c>
      <c r="B22" s="163"/>
      <c r="C22" s="163"/>
      <c r="D22" s="163"/>
      <c r="E22" s="163"/>
      <c r="F22" s="163"/>
      <c r="G22" s="163"/>
      <c r="H22" s="163"/>
      <c r="I22" s="164"/>
      <c r="J22" s="155" t="s">
        <v>214</v>
      </c>
    </row>
    <row r="23" spans="1:10" ht="15" customHeight="1" x14ac:dyDescent="0.25">
      <c r="A23" s="168" t="s">
        <v>103</v>
      </c>
      <c r="B23" s="169"/>
      <c r="C23" s="169"/>
      <c r="D23" s="169"/>
      <c r="E23" s="169"/>
      <c r="F23" s="165" t="s">
        <v>98</v>
      </c>
      <c r="G23" s="166"/>
      <c r="H23" s="166"/>
      <c r="I23" s="167"/>
      <c r="J23" s="156"/>
    </row>
    <row r="24" spans="1:10" ht="15" customHeight="1" x14ac:dyDescent="0.25">
      <c r="A24" s="170"/>
      <c r="B24" s="171"/>
      <c r="C24" s="171"/>
      <c r="D24" s="171"/>
      <c r="E24" s="171"/>
      <c r="F24" s="160" t="s">
        <v>99</v>
      </c>
      <c r="G24" s="161"/>
      <c r="H24" s="174" t="s">
        <v>100</v>
      </c>
      <c r="I24" s="175"/>
      <c r="J24" s="156"/>
    </row>
    <row r="25" spans="1:10" ht="20.100000000000001" customHeight="1" x14ac:dyDescent="0.25">
      <c r="A25" s="172"/>
      <c r="B25" s="173"/>
      <c r="C25" s="173"/>
      <c r="D25" s="173"/>
      <c r="E25" s="173"/>
      <c r="F25" s="51" t="s">
        <v>101</v>
      </c>
      <c r="G25" s="42" t="s">
        <v>102</v>
      </c>
      <c r="H25" s="42" t="s">
        <v>101</v>
      </c>
      <c r="I25" s="52" t="s">
        <v>102</v>
      </c>
      <c r="J25" s="157"/>
    </row>
    <row r="26" spans="1:10" ht="20.100000000000001" customHeight="1" x14ac:dyDescent="0.25">
      <c r="A26" s="158" t="s">
        <v>95</v>
      </c>
      <c r="B26" s="159"/>
      <c r="C26" s="159"/>
      <c r="D26" s="159"/>
      <c r="E26" s="159"/>
      <c r="F26" s="45">
        <v>2</v>
      </c>
      <c r="G26" s="46">
        <v>2</v>
      </c>
      <c r="H26" s="46">
        <v>2</v>
      </c>
      <c r="I26" s="47">
        <v>2</v>
      </c>
      <c r="J26" s="59"/>
    </row>
    <row r="27" spans="1:10" ht="20.100000000000001" customHeight="1" x14ac:dyDescent="0.25">
      <c r="A27" s="158" t="s">
        <v>86</v>
      </c>
      <c r="B27" s="159"/>
      <c r="C27" s="159"/>
      <c r="D27" s="159">
        <v>6</v>
      </c>
      <c r="E27" s="159">
        <v>6</v>
      </c>
      <c r="F27" s="45">
        <v>6</v>
      </c>
      <c r="G27" s="46">
        <v>6</v>
      </c>
      <c r="H27" s="46">
        <v>6</v>
      </c>
      <c r="I27" s="47">
        <v>6</v>
      </c>
      <c r="J27" s="59"/>
    </row>
    <row r="28" spans="1:10" ht="20.100000000000001" customHeight="1" x14ac:dyDescent="0.25">
      <c r="A28" s="158" t="s">
        <v>87</v>
      </c>
      <c r="B28" s="159"/>
      <c r="C28" s="159"/>
      <c r="D28" s="159">
        <v>6</v>
      </c>
      <c r="E28" s="159">
        <v>6</v>
      </c>
      <c r="F28" s="45">
        <v>6</v>
      </c>
      <c r="G28" s="46">
        <v>6</v>
      </c>
      <c r="H28" s="46">
        <v>6</v>
      </c>
      <c r="I28" s="47">
        <v>6</v>
      </c>
      <c r="J28" s="59"/>
    </row>
    <row r="29" spans="1:10" ht="20.100000000000001" customHeight="1" x14ac:dyDescent="0.25">
      <c r="A29" s="158" t="s">
        <v>88</v>
      </c>
      <c r="B29" s="159"/>
      <c r="C29" s="159"/>
      <c r="D29" s="159">
        <v>3</v>
      </c>
      <c r="E29" s="159">
        <v>3</v>
      </c>
      <c r="F29" s="45">
        <v>3</v>
      </c>
      <c r="G29" s="46">
        <v>3</v>
      </c>
      <c r="H29" s="46">
        <v>3</v>
      </c>
      <c r="I29" s="47">
        <v>3</v>
      </c>
      <c r="J29" s="59"/>
    </row>
    <row r="30" spans="1:10" ht="20.100000000000001" customHeight="1" x14ac:dyDescent="0.25">
      <c r="A30" s="158" t="s">
        <v>89</v>
      </c>
      <c r="B30" s="159"/>
      <c r="C30" s="159"/>
      <c r="D30" s="159">
        <v>6</v>
      </c>
      <c r="E30" s="159">
        <v>6</v>
      </c>
      <c r="F30" s="45">
        <v>6</v>
      </c>
      <c r="G30" s="46">
        <v>6</v>
      </c>
      <c r="H30" s="46">
        <v>6</v>
      </c>
      <c r="I30" s="47">
        <v>6</v>
      </c>
      <c r="J30" s="59"/>
    </row>
    <row r="31" spans="1:10" ht="20.100000000000001" customHeight="1" x14ac:dyDescent="0.25">
      <c r="A31" s="158" t="s">
        <v>90</v>
      </c>
      <c r="B31" s="159"/>
      <c r="C31" s="159"/>
      <c r="D31" s="159">
        <v>1</v>
      </c>
      <c r="E31" s="159">
        <v>1</v>
      </c>
      <c r="F31" s="45">
        <v>1</v>
      </c>
      <c r="G31" s="46">
        <v>1</v>
      </c>
      <c r="H31" s="46">
        <v>1</v>
      </c>
      <c r="I31" s="47">
        <v>1</v>
      </c>
      <c r="J31" s="59"/>
    </row>
    <row r="32" spans="1:10" ht="20.100000000000001" customHeight="1" x14ac:dyDescent="0.25">
      <c r="A32" s="158" t="s">
        <v>91</v>
      </c>
      <c r="B32" s="159"/>
      <c r="C32" s="159"/>
      <c r="D32" s="159">
        <v>2</v>
      </c>
      <c r="E32" s="159">
        <v>2</v>
      </c>
      <c r="F32" s="45">
        <v>2</v>
      </c>
      <c r="G32" s="46">
        <v>2</v>
      </c>
      <c r="H32" s="46">
        <v>2</v>
      </c>
      <c r="I32" s="47">
        <v>2</v>
      </c>
      <c r="J32" s="59"/>
    </row>
    <row r="33" spans="1:10" ht="20.100000000000001" customHeight="1" x14ac:dyDescent="0.25">
      <c r="A33" s="158" t="s">
        <v>92</v>
      </c>
      <c r="B33" s="159"/>
      <c r="C33" s="159"/>
      <c r="D33" s="159">
        <v>1</v>
      </c>
      <c r="E33" s="159">
        <v>1</v>
      </c>
      <c r="F33" s="45">
        <v>1</v>
      </c>
      <c r="G33" s="46">
        <v>1</v>
      </c>
      <c r="H33" s="46">
        <v>1</v>
      </c>
      <c r="I33" s="47">
        <v>1</v>
      </c>
      <c r="J33" s="59"/>
    </row>
    <row r="34" spans="1:10" ht="20.100000000000001" customHeight="1" x14ac:dyDescent="0.25">
      <c r="A34" s="158" t="s">
        <v>93</v>
      </c>
      <c r="B34" s="159"/>
      <c r="C34" s="159"/>
      <c r="D34" s="159">
        <v>1</v>
      </c>
      <c r="E34" s="159">
        <v>2</v>
      </c>
      <c r="F34" s="45">
        <v>1</v>
      </c>
      <c r="G34" s="46">
        <v>2</v>
      </c>
      <c r="H34" s="46">
        <v>1</v>
      </c>
      <c r="I34" s="47">
        <v>1</v>
      </c>
      <c r="J34" s="59"/>
    </row>
    <row r="35" spans="1:10" ht="20.100000000000001" customHeight="1" x14ac:dyDescent="0.25">
      <c r="A35" s="158" t="s">
        <v>94</v>
      </c>
      <c r="B35" s="159"/>
      <c r="C35" s="159"/>
      <c r="D35" s="159">
        <v>4</v>
      </c>
      <c r="E35" s="159">
        <v>4</v>
      </c>
      <c r="F35" s="45">
        <v>4</v>
      </c>
      <c r="G35" s="46">
        <v>4</v>
      </c>
      <c r="H35" s="46">
        <v>4</v>
      </c>
      <c r="I35" s="47">
        <v>4</v>
      </c>
      <c r="J35" s="59"/>
    </row>
    <row r="36" spans="1:10" ht="20.100000000000001" customHeight="1" x14ac:dyDescent="0.25">
      <c r="A36" s="158" t="s">
        <v>96</v>
      </c>
      <c r="B36" s="159"/>
      <c r="C36" s="159"/>
      <c r="D36" s="159">
        <v>1</v>
      </c>
      <c r="E36" s="159">
        <v>1</v>
      </c>
      <c r="F36" s="45">
        <v>1</v>
      </c>
      <c r="G36" s="46">
        <v>1</v>
      </c>
      <c r="H36" s="46">
        <v>1</v>
      </c>
      <c r="I36" s="47">
        <v>1</v>
      </c>
      <c r="J36" s="59"/>
    </row>
    <row r="37" spans="1:10" ht="20.100000000000001" customHeight="1" x14ac:dyDescent="0.25">
      <c r="A37" s="158" t="s">
        <v>97</v>
      </c>
      <c r="B37" s="159"/>
      <c r="C37" s="159"/>
      <c r="D37" s="159">
        <v>1</v>
      </c>
      <c r="E37" s="159">
        <v>1</v>
      </c>
      <c r="F37" s="45">
        <v>1</v>
      </c>
      <c r="G37" s="46">
        <v>1</v>
      </c>
      <c r="H37" s="46">
        <v>1</v>
      </c>
      <c r="I37" s="47">
        <v>1</v>
      </c>
      <c r="J37" s="59"/>
    </row>
    <row r="38" spans="1:10" ht="20.100000000000001" customHeight="1" x14ac:dyDescent="0.25">
      <c r="A38" s="158" t="s">
        <v>104</v>
      </c>
      <c r="B38" s="159"/>
      <c r="C38" s="159"/>
      <c r="D38" s="159">
        <v>1</v>
      </c>
      <c r="E38" s="159">
        <v>1</v>
      </c>
      <c r="F38" s="45">
        <v>1</v>
      </c>
      <c r="G38" s="46">
        <v>1</v>
      </c>
      <c r="H38" s="46">
        <v>1</v>
      </c>
      <c r="I38" s="47">
        <v>1</v>
      </c>
      <c r="J38" s="59"/>
    </row>
    <row r="39" spans="1:10" ht="20.100000000000001" customHeight="1" x14ac:dyDescent="0.25">
      <c r="A39" s="158" t="s">
        <v>105</v>
      </c>
      <c r="B39" s="159"/>
      <c r="C39" s="159"/>
      <c r="D39" s="159" t="s">
        <v>107</v>
      </c>
      <c r="E39" s="159" t="s">
        <v>107</v>
      </c>
      <c r="F39" s="45" t="s">
        <v>107</v>
      </c>
      <c r="G39" s="46" t="s">
        <v>107</v>
      </c>
      <c r="H39" s="46" t="s">
        <v>107</v>
      </c>
      <c r="I39" s="47" t="s">
        <v>107</v>
      </c>
      <c r="J39" s="59"/>
    </row>
    <row r="40" spans="1:10" ht="20.100000000000001" customHeight="1" thickBot="1" x14ac:dyDescent="0.3">
      <c r="A40" s="158" t="s">
        <v>106</v>
      </c>
      <c r="B40" s="159"/>
      <c r="C40" s="159"/>
      <c r="D40" s="159">
        <v>2</v>
      </c>
      <c r="E40" s="159">
        <v>2</v>
      </c>
      <c r="F40" s="48">
        <v>2</v>
      </c>
      <c r="G40" s="49">
        <v>2</v>
      </c>
      <c r="H40" s="49">
        <v>2</v>
      </c>
      <c r="I40" s="50">
        <v>2</v>
      </c>
      <c r="J40" s="59"/>
    </row>
    <row r="41" spans="1:10" ht="30" customHeight="1" thickBot="1" x14ac:dyDescent="0.3">
      <c r="A41" s="177" t="s">
        <v>211</v>
      </c>
      <c r="B41" s="178"/>
      <c r="C41" s="178"/>
      <c r="D41" s="178"/>
      <c r="E41" s="178"/>
      <c r="F41" s="192"/>
      <c r="G41" s="192"/>
      <c r="H41" s="192"/>
      <c r="I41" s="193"/>
      <c r="J41" s="41"/>
    </row>
    <row r="42" spans="1:10" ht="20.100000000000001" customHeight="1" x14ac:dyDescent="0.25">
      <c r="A42" s="129" t="s">
        <v>212</v>
      </c>
      <c r="B42" s="130"/>
      <c r="C42" s="130"/>
      <c r="D42" s="130"/>
      <c r="E42" s="130"/>
      <c r="F42" s="130"/>
      <c r="G42" s="130"/>
      <c r="H42" s="143" t="str">
        <f>+IF(AND(J44="No aplica",J45="No aplica",J46="No aplica",J47="No aplica",J48="No aplica",J49="No aplica",J50="No aplica"),"No aplica",IF(OR(J44="",J45="",J46="",J47="",J48="",J49="",J50=""),"Valide todas las variables",IF(OR(J44="No",J45="No",J46="No",J47="No",J48="No",J49="No",J50="No"),"No cumple","Cumple")))</f>
        <v>Valide todas las variables</v>
      </c>
      <c r="I42" s="143"/>
      <c r="J42" s="144"/>
    </row>
    <row r="43" spans="1:10" ht="39.950000000000003" customHeight="1" x14ac:dyDescent="0.25">
      <c r="A43" s="152" t="s">
        <v>213</v>
      </c>
      <c r="B43" s="153"/>
      <c r="C43" s="153"/>
      <c r="D43" s="153"/>
      <c r="E43" s="153"/>
      <c r="F43" s="153"/>
      <c r="G43" s="153"/>
      <c r="H43" s="153"/>
      <c r="I43" s="154"/>
      <c r="J43" s="44" t="s">
        <v>214</v>
      </c>
    </row>
    <row r="44" spans="1:10" ht="30" customHeight="1" x14ac:dyDescent="0.25">
      <c r="A44" s="158" t="s">
        <v>114</v>
      </c>
      <c r="B44" s="159"/>
      <c r="C44" s="159"/>
      <c r="D44" s="159"/>
      <c r="E44" s="159"/>
      <c r="F44" s="159"/>
      <c r="G44" s="159"/>
      <c r="H44" s="159"/>
      <c r="I44" s="176"/>
      <c r="J44" s="54"/>
    </row>
    <row r="45" spans="1:10" ht="30" customHeight="1" x14ac:dyDescent="0.25">
      <c r="A45" s="158" t="s">
        <v>108</v>
      </c>
      <c r="B45" s="159"/>
      <c r="C45" s="159"/>
      <c r="D45" s="159"/>
      <c r="E45" s="159"/>
      <c r="F45" s="159"/>
      <c r="G45" s="159"/>
      <c r="H45" s="159"/>
      <c r="I45" s="176"/>
      <c r="J45" s="54"/>
    </row>
    <row r="46" spans="1:10" ht="30" customHeight="1" x14ac:dyDescent="0.25">
      <c r="A46" s="158" t="s">
        <v>109</v>
      </c>
      <c r="B46" s="159"/>
      <c r="C46" s="159"/>
      <c r="D46" s="159"/>
      <c r="E46" s="159"/>
      <c r="F46" s="159"/>
      <c r="G46" s="159"/>
      <c r="H46" s="159"/>
      <c r="I46" s="176"/>
      <c r="J46" s="54"/>
    </row>
    <row r="47" spans="1:10" ht="30" customHeight="1" x14ac:dyDescent="0.25">
      <c r="A47" s="158" t="s">
        <v>110</v>
      </c>
      <c r="B47" s="159"/>
      <c r="C47" s="159"/>
      <c r="D47" s="159"/>
      <c r="E47" s="159"/>
      <c r="F47" s="159"/>
      <c r="G47" s="159"/>
      <c r="H47" s="159"/>
      <c r="I47" s="176"/>
      <c r="J47" s="54"/>
    </row>
    <row r="48" spans="1:10" ht="30" customHeight="1" x14ac:dyDescent="0.25">
      <c r="A48" s="158" t="s">
        <v>111</v>
      </c>
      <c r="B48" s="159"/>
      <c r="C48" s="159"/>
      <c r="D48" s="159"/>
      <c r="E48" s="159"/>
      <c r="F48" s="159"/>
      <c r="G48" s="159"/>
      <c r="H48" s="159"/>
      <c r="I48" s="176"/>
      <c r="J48" s="54"/>
    </row>
    <row r="49" spans="1:10" ht="30" customHeight="1" x14ac:dyDescent="0.25">
      <c r="A49" s="158" t="s">
        <v>112</v>
      </c>
      <c r="B49" s="159"/>
      <c r="C49" s="159"/>
      <c r="D49" s="159"/>
      <c r="E49" s="159"/>
      <c r="F49" s="159"/>
      <c r="G49" s="159"/>
      <c r="H49" s="159"/>
      <c r="I49" s="176"/>
      <c r="J49" s="54"/>
    </row>
    <row r="50" spans="1:10" ht="30" customHeight="1" thickBot="1" x14ac:dyDescent="0.3">
      <c r="A50" s="177" t="s">
        <v>113</v>
      </c>
      <c r="B50" s="178"/>
      <c r="C50" s="178"/>
      <c r="D50" s="178"/>
      <c r="E50" s="178"/>
      <c r="F50" s="178"/>
      <c r="G50" s="178"/>
      <c r="H50" s="178"/>
      <c r="I50" s="179"/>
      <c r="J50" s="41"/>
    </row>
    <row r="51" spans="1:10" ht="20.100000000000001" customHeight="1" x14ac:dyDescent="0.25">
      <c r="A51" s="129" t="s">
        <v>115</v>
      </c>
      <c r="B51" s="130"/>
      <c r="C51" s="130"/>
      <c r="D51" s="130"/>
      <c r="E51" s="130"/>
      <c r="F51" s="130"/>
      <c r="G51" s="130"/>
      <c r="H51" s="143" t="str">
        <f>+IF(AND(J53="No aplica",J54="No aplica",J55="No aplica",J56="No aplica",J57="No aplica",J58="No aplica",J59="No aplica",J60="No aplica",J61="No aplica",J62="No aplica",J63="No aplica",J64="No aplica",J66="No aplica",J67="No aplica",J68="No aplica",J69="No aplica",J70="No aplica"),"No aplica",IF(OR(J53="",J54="",J55="",J56="",J57="",J58="",J59="",J60="",J61="",J62="",J63="",J64="",J66="",J67="",J68="",J69="",J70=""),"Valide todas las variables",IF(OR(J53="No",J54="No",J55="No",J56="No",J57="No",J58="No",J59="No",J60="No",J61="No",J62="No",J63="No",J64="No",J66="No",J67="No",J68="No",J69="No",J70="No"),"No cumple","Cumple")))</f>
        <v>Valide todas las variables</v>
      </c>
      <c r="I51" s="143"/>
      <c r="J51" s="144"/>
    </row>
    <row r="52" spans="1:10" ht="39.950000000000003" customHeight="1" x14ac:dyDescent="0.25">
      <c r="A52" s="152" t="s">
        <v>116</v>
      </c>
      <c r="B52" s="153"/>
      <c r="C52" s="153"/>
      <c r="D52" s="153"/>
      <c r="E52" s="153"/>
      <c r="F52" s="153"/>
      <c r="G52" s="153"/>
      <c r="H52" s="153"/>
      <c r="I52" s="154"/>
      <c r="J52" s="44" t="s">
        <v>214</v>
      </c>
    </row>
    <row r="53" spans="1:10" ht="30" customHeight="1" x14ac:dyDescent="0.25">
      <c r="A53" s="158" t="s">
        <v>117</v>
      </c>
      <c r="B53" s="159"/>
      <c r="C53" s="159"/>
      <c r="D53" s="159"/>
      <c r="E53" s="159"/>
      <c r="F53" s="159"/>
      <c r="G53" s="159"/>
      <c r="H53" s="159"/>
      <c r="I53" s="176"/>
      <c r="J53" s="54"/>
    </row>
    <row r="54" spans="1:10" ht="30" customHeight="1" x14ac:dyDescent="0.25">
      <c r="A54" s="158" t="s">
        <v>118</v>
      </c>
      <c r="B54" s="159"/>
      <c r="C54" s="159"/>
      <c r="D54" s="159"/>
      <c r="E54" s="159"/>
      <c r="F54" s="159"/>
      <c r="G54" s="159"/>
      <c r="H54" s="159"/>
      <c r="I54" s="176"/>
      <c r="J54" s="54"/>
    </row>
    <row r="55" spans="1:10" ht="30" customHeight="1" x14ac:dyDescent="0.25">
      <c r="A55" s="158" t="s">
        <v>119</v>
      </c>
      <c r="B55" s="159"/>
      <c r="C55" s="159"/>
      <c r="D55" s="159"/>
      <c r="E55" s="159"/>
      <c r="F55" s="159"/>
      <c r="G55" s="159"/>
      <c r="H55" s="159"/>
      <c r="I55" s="176"/>
      <c r="J55" s="54"/>
    </row>
    <row r="56" spans="1:10" ht="30" customHeight="1" x14ac:dyDescent="0.25">
      <c r="A56" s="158" t="s">
        <v>120</v>
      </c>
      <c r="B56" s="159"/>
      <c r="C56" s="159"/>
      <c r="D56" s="159"/>
      <c r="E56" s="159"/>
      <c r="F56" s="159"/>
      <c r="G56" s="159"/>
      <c r="H56" s="159"/>
      <c r="I56" s="176"/>
      <c r="J56" s="54"/>
    </row>
    <row r="57" spans="1:10" ht="30" customHeight="1" x14ac:dyDescent="0.25">
      <c r="A57" s="158" t="s">
        <v>121</v>
      </c>
      <c r="B57" s="159"/>
      <c r="C57" s="159"/>
      <c r="D57" s="159"/>
      <c r="E57" s="159"/>
      <c r="F57" s="159"/>
      <c r="G57" s="159"/>
      <c r="H57" s="159"/>
      <c r="I57" s="176"/>
      <c r="J57" s="54"/>
    </row>
    <row r="58" spans="1:10" ht="30" customHeight="1" x14ac:dyDescent="0.25">
      <c r="A58" s="158" t="s">
        <v>122</v>
      </c>
      <c r="B58" s="159"/>
      <c r="C58" s="159"/>
      <c r="D58" s="159"/>
      <c r="E58" s="159"/>
      <c r="F58" s="159"/>
      <c r="G58" s="159"/>
      <c r="H58" s="159"/>
      <c r="I58" s="176"/>
      <c r="J58" s="54"/>
    </row>
    <row r="59" spans="1:10" ht="30" customHeight="1" x14ac:dyDescent="0.25">
      <c r="A59" s="158" t="s">
        <v>123</v>
      </c>
      <c r="B59" s="159"/>
      <c r="C59" s="159"/>
      <c r="D59" s="159"/>
      <c r="E59" s="159"/>
      <c r="F59" s="159"/>
      <c r="G59" s="159"/>
      <c r="H59" s="159"/>
      <c r="I59" s="176"/>
      <c r="J59" s="54"/>
    </row>
    <row r="60" spans="1:10" ht="30" customHeight="1" x14ac:dyDescent="0.25">
      <c r="A60" s="158" t="s">
        <v>124</v>
      </c>
      <c r="B60" s="159"/>
      <c r="C60" s="159"/>
      <c r="D60" s="159"/>
      <c r="E60" s="159"/>
      <c r="F60" s="159"/>
      <c r="G60" s="159"/>
      <c r="H60" s="159"/>
      <c r="I60" s="176"/>
      <c r="J60" s="54"/>
    </row>
    <row r="61" spans="1:10" ht="30" customHeight="1" x14ac:dyDescent="0.25">
      <c r="A61" s="158" t="s">
        <v>125</v>
      </c>
      <c r="B61" s="159"/>
      <c r="C61" s="159"/>
      <c r="D61" s="159"/>
      <c r="E61" s="159"/>
      <c r="F61" s="159"/>
      <c r="G61" s="159"/>
      <c r="H61" s="159"/>
      <c r="I61" s="176"/>
      <c r="J61" s="54"/>
    </row>
    <row r="62" spans="1:10" ht="30" customHeight="1" x14ac:dyDescent="0.25">
      <c r="A62" s="158" t="s">
        <v>126</v>
      </c>
      <c r="B62" s="159"/>
      <c r="C62" s="159"/>
      <c r="D62" s="159"/>
      <c r="E62" s="159"/>
      <c r="F62" s="159"/>
      <c r="G62" s="159"/>
      <c r="H62" s="159"/>
      <c r="I62" s="176"/>
      <c r="J62" s="54"/>
    </row>
    <row r="63" spans="1:10" ht="30" customHeight="1" x14ac:dyDescent="0.25">
      <c r="A63" s="158" t="s">
        <v>127</v>
      </c>
      <c r="B63" s="159"/>
      <c r="C63" s="159"/>
      <c r="D63" s="159"/>
      <c r="E63" s="159"/>
      <c r="F63" s="159"/>
      <c r="G63" s="159"/>
      <c r="H63" s="159"/>
      <c r="I63" s="176"/>
      <c r="J63" s="54"/>
    </row>
    <row r="64" spans="1:10" ht="30" customHeight="1" x14ac:dyDescent="0.25">
      <c r="A64" s="158" t="s">
        <v>128</v>
      </c>
      <c r="B64" s="159"/>
      <c r="C64" s="159"/>
      <c r="D64" s="159"/>
      <c r="E64" s="159"/>
      <c r="F64" s="159"/>
      <c r="G64" s="159"/>
      <c r="H64" s="159"/>
      <c r="I64" s="176"/>
      <c r="J64" s="54"/>
    </row>
    <row r="65" spans="1:10" ht="39.950000000000003" customHeight="1" x14ac:dyDescent="0.25">
      <c r="A65" s="152" t="s">
        <v>129</v>
      </c>
      <c r="B65" s="153"/>
      <c r="C65" s="153"/>
      <c r="D65" s="153"/>
      <c r="E65" s="153"/>
      <c r="F65" s="153"/>
      <c r="G65" s="153"/>
      <c r="H65" s="153"/>
      <c r="I65" s="154"/>
      <c r="J65" s="44" t="s">
        <v>214</v>
      </c>
    </row>
    <row r="66" spans="1:10" ht="30" customHeight="1" x14ac:dyDescent="0.25">
      <c r="A66" s="189" t="s">
        <v>130</v>
      </c>
      <c r="B66" s="190"/>
      <c r="C66" s="190"/>
      <c r="D66" s="190"/>
      <c r="E66" s="190"/>
      <c r="F66" s="190"/>
      <c r="G66" s="191"/>
      <c r="H66" s="194" t="s">
        <v>135</v>
      </c>
      <c r="I66" s="195"/>
      <c r="J66" s="54"/>
    </row>
    <row r="67" spans="1:10" ht="30" customHeight="1" x14ac:dyDescent="0.25">
      <c r="A67" s="189" t="s">
        <v>131</v>
      </c>
      <c r="B67" s="190"/>
      <c r="C67" s="190"/>
      <c r="D67" s="190"/>
      <c r="E67" s="190"/>
      <c r="F67" s="190"/>
      <c r="G67" s="191"/>
      <c r="H67" s="196"/>
      <c r="I67" s="197"/>
      <c r="J67" s="54"/>
    </row>
    <row r="68" spans="1:10" ht="30" customHeight="1" x14ac:dyDescent="0.25">
      <c r="A68" s="189" t="s">
        <v>132</v>
      </c>
      <c r="B68" s="190"/>
      <c r="C68" s="190"/>
      <c r="D68" s="190"/>
      <c r="E68" s="190"/>
      <c r="F68" s="190"/>
      <c r="G68" s="191"/>
      <c r="H68" s="196"/>
      <c r="I68" s="197"/>
      <c r="J68" s="54"/>
    </row>
    <row r="69" spans="1:10" ht="30" customHeight="1" x14ac:dyDescent="0.25">
      <c r="A69" s="189" t="s">
        <v>133</v>
      </c>
      <c r="B69" s="190"/>
      <c r="C69" s="190"/>
      <c r="D69" s="190"/>
      <c r="E69" s="190"/>
      <c r="F69" s="190"/>
      <c r="G69" s="191"/>
      <c r="H69" s="196"/>
      <c r="I69" s="197"/>
      <c r="J69" s="54"/>
    </row>
    <row r="70" spans="1:10" ht="30" customHeight="1" thickBot="1" x14ac:dyDescent="0.3">
      <c r="A70" s="177" t="s">
        <v>134</v>
      </c>
      <c r="B70" s="178"/>
      <c r="C70" s="178"/>
      <c r="D70" s="178"/>
      <c r="E70" s="178"/>
      <c r="F70" s="178"/>
      <c r="G70" s="179"/>
      <c r="H70" s="198"/>
      <c r="I70" s="199"/>
      <c r="J70" s="41"/>
    </row>
    <row r="71" spans="1:10" ht="20.100000000000001" customHeight="1" x14ac:dyDescent="0.25">
      <c r="A71" s="129" t="s">
        <v>138</v>
      </c>
      <c r="B71" s="130"/>
      <c r="C71" s="130"/>
      <c r="D71" s="130"/>
      <c r="E71" s="130"/>
      <c r="F71" s="130"/>
      <c r="G71" s="130"/>
      <c r="H71" s="143" t="str">
        <f>+IF(AND(J73="No aplica",J74="No aplica"),"No aplica",IF(OR(J73="",J74=""),"Valide todas las variables",IF(OR(J73="No",J74="No"),"No cumple","Cumple")))</f>
        <v>Valide todas las variables</v>
      </c>
      <c r="I71" s="143"/>
      <c r="J71" s="144"/>
    </row>
    <row r="72" spans="1:10" ht="39.950000000000003" customHeight="1" x14ac:dyDescent="0.25">
      <c r="A72" s="152" t="s">
        <v>136</v>
      </c>
      <c r="B72" s="153"/>
      <c r="C72" s="153"/>
      <c r="D72" s="153"/>
      <c r="E72" s="153"/>
      <c r="F72" s="153"/>
      <c r="G72" s="153"/>
      <c r="H72" s="153"/>
      <c r="I72" s="154"/>
      <c r="J72" s="44" t="s">
        <v>214</v>
      </c>
    </row>
    <row r="73" spans="1:10" ht="30" customHeight="1" x14ac:dyDescent="0.25">
      <c r="A73" s="158" t="s">
        <v>139</v>
      </c>
      <c r="B73" s="159"/>
      <c r="C73" s="159"/>
      <c r="D73" s="159"/>
      <c r="E73" s="159"/>
      <c r="F73" s="159"/>
      <c r="G73" s="159"/>
      <c r="H73" s="159"/>
      <c r="I73" s="176"/>
      <c r="J73" s="54"/>
    </row>
    <row r="74" spans="1:10" ht="30" customHeight="1" thickBot="1" x14ac:dyDescent="0.3">
      <c r="A74" s="177" t="s">
        <v>137</v>
      </c>
      <c r="B74" s="178"/>
      <c r="C74" s="178"/>
      <c r="D74" s="178"/>
      <c r="E74" s="178"/>
      <c r="F74" s="178"/>
      <c r="G74" s="178"/>
      <c r="H74" s="178"/>
      <c r="I74" s="179"/>
      <c r="J74" s="41"/>
    </row>
    <row r="75" spans="1:10" ht="20.100000000000001" customHeight="1" x14ac:dyDescent="0.25">
      <c r="A75" s="129" t="s">
        <v>141</v>
      </c>
      <c r="B75" s="130"/>
      <c r="C75" s="130"/>
      <c r="D75" s="130"/>
      <c r="E75" s="130"/>
      <c r="F75" s="130"/>
      <c r="G75" s="130"/>
      <c r="H75" s="143" t="str">
        <f>+IF(AND(J77="No aplica",J78="No aplica",J79="No aplica",J80="No aplica",J81="No aplica",J82="No aplica",J83="No aplica",J84="No aplica",J85="No aplica"),"No aplica",IF(OR(J77="",J78="",J79="",J80="",J81="",J82="",J83="",J84="",J85=""),"Valide todas las variables",IF(OR(J77="No",J78="No",J79="No",J80="No",J81="No",J82="No",J83="No",J84="No",J85="No"),"No cumple","Cumple")))</f>
        <v>Valide todas las variables</v>
      </c>
      <c r="I75" s="143"/>
      <c r="J75" s="144"/>
    </row>
    <row r="76" spans="1:10" ht="39.950000000000003" customHeight="1" x14ac:dyDescent="0.25">
      <c r="A76" s="152" t="s">
        <v>140</v>
      </c>
      <c r="B76" s="153"/>
      <c r="C76" s="153"/>
      <c r="D76" s="153"/>
      <c r="E76" s="153"/>
      <c r="F76" s="153"/>
      <c r="G76" s="153"/>
      <c r="H76" s="153"/>
      <c r="I76" s="154"/>
      <c r="J76" s="44" t="s">
        <v>214</v>
      </c>
    </row>
    <row r="77" spans="1:10" ht="30" customHeight="1" x14ac:dyDescent="0.25">
      <c r="A77" s="158" t="s">
        <v>142</v>
      </c>
      <c r="B77" s="159"/>
      <c r="C77" s="159"/>
      <c r="D77" s="159"/>
      <c r="E77" s="159"/>
      <c r="F77" s="159"/>
      <c r="G77" s="159"/>
      <c r="H77" s="159"/>
      <c r="I77" s="176"/>
      <c r="J77" s="54"/>
    </row>
    <row r="78" spans="1:10" ht="30" customHeight="1" x14ac:dyDescent="0.25">
      <c r="A78" s="158" t="s">
        <v>143</v>
      </c>
      <c r="B78" s="159"/>
      <c r="C78" s="159"/>
      <c r="D78" s="159"/>
      <c r="E78" s="159"/>
      <c r="F78" s="159"/>
      <c r="G78" s="159"/>
      <c r="H78" s="159"/>
      <c r="I78" s="176"/>
      <c r="J78" s="54"/>
    </row>
    <row r="79" spans="1:10" ht="30" customHeight="1" x14ac:dyDescent="0.25">
      <c r="A79" s="158" t="s">
        <v>144</v>
      </c>
      <c r="B79" s="159"/>
      <c r="C79" s="159"/>
      <c r="D79" s="159"/>
      <c r="E79" s="159"/>
      <c r="F79" s="159"/>
      <c r="G79" s="159"/>
      <c r="H79" s="159"/>
      <c r="I79" s="176"/>
      <c r="J79" s="54"/>
    </row>
    <row r="80" spans="1:10" ht="30" customHeight="1" x14ac:dyDescent="0.25">
      <c r="A80" s="158" t="s">
        <v>145</v>
      </c>
      <c r="B80" s="159"/>
      <c r="C80" s="159"/>
      <c r="D80" s="159"/>
      <c r="E80" s="159"/>
      <c r="F80" s="159"/>
      <c r="G80" s="159"/>
      <c r="H80" s="159"/>
      <c r="I80" s="176"/>
      <c r="J80" s="54"/>
    </row>
    <row r="81" spans="1:10" ht="30" customHeight="1" x14ac:dyDescent="0.25">
      <c r="A81" s="158" t="s">
        <v>146</v>
      </c>
      <c r="B81" s="159"/>
      <c r="C81" s="159"/>
      <c r="D81" s="159"/>
      <c r="E81" s="159"/>
      <c r="F81" s="159"/>
      <c r="G81" s="159"/>
      <c r="H81" s="159"/>
      <c r="I81" s="176"/>
      <c r="J81" s="54"/>
    </row>
    <row r="82" spans="1:10" ht="30" customHeight="1" x14ac:dyDescent="0.25">
      <c r="A82" s="158" t="s">
        <v>147</v>
      </c>
      <c r="B82" s="159"/>
      <c r="C82" s="159"/>
      <c r="D82" s="159"/>
      <c r="E82" s="159"/>
      <c r="F82" s="159"/>
      <c r="G82" s="159"/>
      <c r="H82" s="159"/>
      <c r="I82" s="176"/>
      <c r="J82" s="54"/>
    </row>
    <row r="83" spans="1:10" ht="30" customHeight="1" x14ac:dyDescent="0.25">
      <c r="A83" s="158" t="s">
        <v>148</v>
      </c>
      <c r="B83" s="159"/>
      <c r="C83" s="159"/>
      <c r="D83" s="159"/>
      <c r="E83" s="159"/>
      <c r="F83" s="159"/>
      <c r="G83" s="159"/>
      <c r="H83" s="159"/>
      <c r="I83" s="176"/>
      <c r="J83" s="54"/>
    </row>
    <row r="84" spans="1:10" ht="30" customHeight="1" x14ac:dyDescent="0.25">
      <c r="A84" s="158" t="s">
        <v>149</v>
      </c>
      <c r="B84" s="159"/>
      <c r="C84" s="159"/>
      <c r="D84" s="159"/>
      <c r="E84" s="159"/>
      <c r="F84" s="159"/>
      <c r="G84" s="159"/>
      <c r="H84" s="159"/>
      <c r="I84" s="176"/>
      <c r="J84" s="54"/>
    </row>
    <row r="85" spans="1:10" ht="30" customHeight="1" thickBot="1" x14ac:dyDescent="0.3">
      <c r="A85" s="177" t="s">
        <v>150</v>
      </c>
      <c r="B85" s="178"/>
      <c r="C85" s="178"/>
      <c r="D85" s="178"/>
      <c r="E85" s="178"/>
      <c r="F85" s="178"/>
      <c r="G85" s="178"/>
      <c r="H85" s="178"/>
      <c r="I85" s="179"/>
      <c r="J85" s="41"/>
    </row>
    <row r="86" spans="1:10" ht="20.100000000000001" customHeight="1" x14ac:dyDescent="0.25">
      <c r="A86" s="129" t="s">
        <v>151</v>
      </c>
      <c r="B86" s="130"/>
      <c r="C86" s="130"/>
      <c r="D86" s="130"/>
      <c r="E86" s="130"/>
      <c r="F86" s="130"/>
      <c r="G86" s="130"/>
      <c r="H86" s="143" t="str">
        <f>+IF(AND(J88="No aplica",J89="No aplica",J90="No aplica",J91="No aplica",J92="No aplica",J93="No aplica",J94="No aplica"),"No aplica",IF(OR(J88="",J89="",J90="",J91="",J92="",J93="",J94=""),"Valide todas las variables",IF(OR(J88="No",J89="No",J90="No",J91="No",J92="No",J93="No",J94="No"),"No cumple","Cumple")))</f>
        <v>Valide todas las variables</v>
      </c>
      <c r="I86" s="143"/>
      <c r="J86" s="144"/>
    </row>
    <row r="87" spans="1:10" ht="39.950000000000003" customHeight="1" x14ac:dyDescent="0.25">
      <c r="A87" s="152" t="s">
        <v>136</v>
      </c>
      <c r="B87" s="153"/>
      <c r="C87" s="153"/>
      <c r="D87" s="153"/>
      <c r="E87" s="153"/>
      <c r="F87" s="153"/>
      <c r="G87" s="153"/>
      <c r="H87" s="153"/>
      <c r="I87" s="154"/>
      <c r="J87" s="44" t="s">
        <v>214</v>
      </c>
    </row>
    <row r="88" spans="1:10" ht="30" customHeight="1" x14ac:dyDescent="0.25">
      <c r="A88" s="158" t="s">
        <v>152</v>
      </c>
      <c r="B88" s="159"/>
      <c r="C88" s="159"/>
      <c r="D88" s="159"/>
      <c r="E88" s="159"/>
      <c r="F88" s="159"/>
      <c r="G88" s="159"/>
      <c r="H88" s="159"/>
      <c r="I88" s="176"/>
      <c r="J88" s="54"/>
    </row>
    <row r="89" spans="1:10" ht="30" customHeight="1" x14ac:dyDescent="0.25">
      <c r="A89" s="158" t="s">
        <v>153</v>
      </c>
      <c r="B89" s="159"/>
      <c r="C89" s="159"/>
      <c r="D89" s="159"/>
      <c r="E89" s="159"/>
      <c r="F89" s="159"/>
      <c r="G89" s="159"/>
      <c r="H89" s="159"/>
      <c r="I89" s="176"/>
      <c r="J89" s="54"/>
    </row>
    <row r="90" spans="1:10" ht="30" customHeight="1" x14ac:dyDescent="0.25">
      <c r="A90" s="158" t="s">
        <v>154</v>
      </c>
      <c r="B90" s="159"/>
      <c r="C90" s="159"/>
      <c r="D90" s="159"/>
      <c r="E90" s="159"/>
      <c r="F90" s="159"/>
      <c r="G90" s="159"/>
      <c r="H90" s="159"/>
      <c r="I90" s="176"/>
      <c r="J90" s="54"/>
    </row>
    <row r="91" spans="1:10" ht="30" customHeight="1" x14ac:dyDescent="0.25">
      <c r="A91" s="158" t="s">
        <v>155</v>
      </c>
      <c r="B91" s="159"/>
      <c r="C91" s="159"/>
      <c r="D91" s="159"/>
      <c r="E91" s="159"/>
      <c r="F91" s="159"/>
      <c r="G91" s="159"/>
      <c r="H91" s="159"/>
      <c r="I91" s="176"/>
      <c r="J91" s="54"/>
    </row>
    <row r="92" spans="1:10" ht="30" customHeight="1" x14ac:dyDescent="0.25">
      <c r="A92" s="158" t="s">
        <v>156</v>
      </c>
      <c r="B92" s="159"/>
      <c r="C92" s="159"/>
      <c r="D92" s="159"/>
      <c r="E92" s="159"/>
      <c r="F92" s="159"/>
      <c r="G92" s="159"/>
      <c r="H92" s="159"/>
      <c r="I92" s="176"/>
      <c r="J92" s="54"/>
    </row>
    <row r="93" spans="1:10" ht="30" customHeight="1" x14ac:dyDescent="0.25">
      <c r="A93" s="158" t="s">
        <v>157</v>
      </c>
      <c r="B93" s="159"/>
      <c r="C93" s="159"/>
      <c r="D93" s="159"/>
      <c r="E93" s="159"/>
      <c r="F93" s="159"/>
      <c r="G93" s="159"/>
      <c r="H93" s="159"/>
      <c r="I93" s="176"/>
      <c r="J93" s="54"/>
    </row>
    <row r="94" spans="1:10" ht="30" customHeight="1" thickBot="1" x14ac:dyDescent="0.3">
      <c r="A94" s="177" t="s">
        <v>158</v>
      </c>
      <c r="B94" s="178"/>
      <c r="C94" s="178"/>
      <c r="D94" s="178"/>
      <c r="E94" s="178"/>
      <c r="F94" s="178"/>
      <c r="G94" s="178"/>
      <c r="H94" s="178"/>
      <c r="I94" s="179"/>
      <c r="J94" s="41"/>
    </row>
    <row r="95" spans="1:10" ht="39.950000000000003" customHeight="1" x14ac:dyDescent="0.25">
      <c r="A95" s="129" t="s">
        <v>246</v>
      </c>
      <c r="B95" s="130"/>
      <c r="C95" s="130"/>
      <c r="D95" s="130"/>
      <c r="E95" s="130"/>
      <c r="F95" s="130"/>
      <c r="G95" s="130"/>
      <c r="H95" s="143" t="str">
        <f>+IF(AND(J97="No aplica",J98="No aplica",J99="No aplica",J100="No aplica",J101="No aplica",J102="No aplica",J103="No aplica"),"No aplica",IF(OR(J97="",J98="",J99="",J100="",J101="",J102="",J103=""),"Valide todas las variables",IF(OR(J97="No",J98="No",J99="No",J100="No",J101="No",J102="No",J103="No"),"No cumple","Cumple")))</f>
        <v>Valide todas las variables</v>
      </c>
      <c r="I95" s="143"/>
      <c r="J95" s="144"/>
    </row>
    <row r="96" spans="1:10" ht="39.950000000000003" customHeight="1" x14ac:dyDescent="0.25">
      <c r="A96" s="180" t="s">
        <v>159</v>
      </c>
      <c r="B96" s="181"/>
      <c r="C96" s="181"/>
      <c r="D96" s="181"/>
      <c r="E96" s="181"/>
      <c r="F96" s="181"/>
      <c r="G96" s="181"/>
      <c r="H96" s="181"/>
      <c r="I96" s="182"/>
      <c r="J96" s="44" t="s">
        <v>214</v>
      </c>
    </row>
    <row r="97" spans="1:10" ht="30" customHeight="1" x14ac:dyDescent="0.25">
      <c r="A97" s="158" t="s">
        <v>160</v>
      </c>
      <c r="B97" s="159"/>
      <c r="C97" s="159"/>
      <c r="D97" s="159"/>
      <c r="E97" s="159"/>
      <c r="F97" s="159"/>
      <c r="G97" s="159"/>
      <c r="H97" s="159"/>
      <c r="I97" s="176"/>
      <c r="J97" s="54"/>
    </row>
    <row r="98" spans="1:10" ht="30" customHeight="1" x14ac:dyDescent="0.25">
      <c r="A98" s="158" t="s">
        <v>161</v>
      </c>
      <c r="B98" s="159"/>
      <c r="C98" s="159"/>
      <c r="D98" s="159"/>
      <c r="E98" s="159"/>
      <c r="F98" s="159"/>
      <c r="G98" s="159"/>
      <c r="H98" s="159"/>
      <c r="I98" s="176"/>
      <c r="J98" s="54"/>
    </row>
    <row r="99" spans="1:10" ht="30" customHeight="1" x14ac:dyDescent="0.25">
      <c r="A99" s="158" t="s">
        <v>162</v>
      </c>
      <c r="B99" s="159"/>
      <c r="C99" s="159"/>
      <c r="D99" s="159"/>
      <c r="E99" s="159"/>
      <c r="F99" s="159"/>
      <c r="G99" s="159"/>
      <c r="H99" s="159"/>
      <c r="I99" s="176"/>
      <c r="J99" s="54"/>
    </row>
    <row r="100" spans="1:10" ht="30" customHeight="1" x14ac:dyDescent="0.25">
      <c r="A100" s="158" t="s">
        <v>247</v>
      </c>
      <c r="B100" s="159"/>
      <c r="C100" s="159"/>
      <c r="D100" s="159"/>
      <c r="E100" s="159"/>
      <c r="F100" s="159"/>
      <c r="G100" s="159"/>
      <c r="H100" s="159"/>
      <c r="I100" s="176"/>
      <c r="J100" s="54"/>
    </row>
    <row r="101" spans="1:10" ht="30" customHeight="1" x14ac:dyDescent="0.25">
      <c r="A101" s="158" t="s">
        <v>163</v>
      </c>
      <c r="B101" s="159"/>
      <c r="C101" s="159"/>
      <c r="D101" s="159"/>
      <c r="E101" s="159"/>
      <c r="F101" s="159"/>
      <c r="G101" s="159"/>
      <c r="H101" s="159"/>
      <c r="I101" s="176"/>
      <c r="J101" s="54"/>
    </row>
    <row r="102" spans="1:10" ht="30" customHeight="1" x14ac:dyDescent="0.25">
      <c r="A102" s="158" t="s">
        <v>164</v>
      </c>
      <c r="B102" s="159"/>
      <c r="C102" s="159"/>
      <c r="D102" s="159"/>
      <c r="E102" s="159"/>
      <c r="F102" s="159"/>
      <c r="G102" s="159"/>
      <c r="H102" s="159"/>
      <c r="I102" s="176"/>
      <c r="J102" s="54"/>
    </row>
    <row r="103" spans="1:10" ht="30" customHeight="1" thickBot="1" x14ac:dyDescent="0.3">
      <c r="A103" s="177" t="s">
        <v>165</v>
      </c>
      <c r="B103" s="178"/>
      <c r="C103" s="178"/>
      <c r="D103" s="178"/>
      <c r="E103" s="178"/>
      <c r="F103" s="178"/>
      <c r="G103" s="178"/>
      <c r="H103" s="178"/>
      <c r="I103" s="179"/>
      <c r="J103" s="41"/>
    </row>
    <row r="104" spans="1:10" ht="20.100000000000001" customHeight="1" x14ac:dyDescent="0.25">
      <c r="A104" s="129" t="s">
        <v>166</v>
      </c>
      <c r="B104" s="130"/>
      <c r="C104" s="130"/>
      <c r="D104" s="130"/>
      <c r="E104" s="130"/>
      <c r="F104" s="130"/>
      <c r="G104" s="130"/>
      <c r="H104" s="143" t="str">
        <f>+IF(AND(J106="No aplica",J107="No aplica",J108="No aplica",J109="No aplica",J110="No aplica",J111="No aplica",J112="No aplica"),"No aplica",IF(OR(J106="",J107="",J108="",J109="",J110="",J111="",J112=""),"Valide todas las variables",IF(OR(J106="No",J107="No",J108="No",J109="No",J110="No",J111="No",J112="No"),"No cumple","Cumple")))</f>
        <v>Valide todas las variables</v>
      </c>
      <c r="I104" s="143"/>
      <c r="J104" s="144"/>
    </row>
    <row r="105" spans="1:10" ht="39.950000000000003" customHeight="1" x14ac:dyDescent="0.25">
      <c r="A105" s="152" t="s">
        <v>159</v>
      </c>
      <c r="B105" s="153"/>
      <c r="C105" s="153"/>
      <c r="D105" s="153"/>
      <c r="E105" s="153"/>
      <c r="F105" s="153"/>
      <c r="G105" s="153"/>
      <c r="H105" s="153"/>
      <c r="I105" s="154"/>
      <c r="J105" s="44" t="s">
        <v>214</v>
      </c>
    </row>
    <row r="106" spans="1:10" ht="30" customHeight="1" x14ac:dyDescent="0.25">
      <c r="A106" s="158" t="s">
        <v>167</v>
      </c>
      <c r="B106" s="159"/>
      <c r="C106" s="159"/>
      <c r="D106" s="159"/>
      <c r="E106" s="159"/>
      <c r="F106" s="159"/>
      <c r="G106" s="159"/>
      <c r="H106" s="159"/>
      <c r="I106" s="176"/>
      <c r="J106" s="54"/>
    </row>
    <row r="107" spans="1:10" ht="30" customHeight="1" x14ac:dyDescent="0.25">
      <c r="A107" s="158" t="s">
        <v>168</v>
      </c>
      <c r="B107" s="159"/>
      <c r="C107" s="159"/>
      <c r="D107" s="159"/>
      <c r="E107" s="159"/>
      <c r="F107" s="159"/>
      <c r="G107" s="159"/>
      <c r="H107" s="159"/>
      <c r="I107" s="176"/>
      <c r="J107" s="54"/>
    </row>
    <row r="108" spans="1:10" ht="30" customHeight="1" x14ac:dyDescent="0.25">
      <c r="A108" s="158" t="s">
        <v>169</v>
      </c>
      <c r="B108" s="159"/>
      <c r="C108" s="159"/>
      <c r="D108" s="159"/>
      <c r="E108" s="159"/>
      <c r="F108" s="159"/>
      <c r="G108" s="159"/>
      <c r="H108" s="159"/>
      <c r="I108" s="176"/>
      <c r="J108" s="54"/>
    </row>
    <row r="109" spans="1:10" ht="30" customHeight="1" x14ac:dyDescent="0.25">
      <c r="A109" s="158" t="s">
        <v>170</v>
      </c>
      <c r="B109" s="159"/>
      <c r="C109" s="159"/>
      <c r="D109" s="159"/>
      <c r="E109" s="159"/>
      <c r="F109" s="159"/>
      <c r="G109" s="159"/>
      <c r="H109" s="159"/>
      <c r="I109" s="176"/>
      <c r="J109" s="54"/>
    </row>
    <row r="110" spans="1:10" ht="30" customHeight="1" x14ac:dyDescent="0.25">
      <c r="A110" s="158" t="s">
        <v>171</v>
      </c>
      <c r="B110" s="159"/>
      <c r="C110" s="159"/>
      <c r="D110" s="159"/>
      <c r="E110" s="159"/>
      <c r="F110" s="159"/>
      <c r="G110" s="159"/>
      <c r="H110" s="159"/>
      <c r="I110" s="176"/>
      <c r="J110" s="54"/>
    </row>
    <row r="111" spans="1:10" ht="30" customHeight="1" x14ac:dyDescent="0.25">
      <c r="A111" s="158" t="s">
        <v>172</v>
      </c>
      <c r="B111" s="159"/>
      <c r="C111" s="159"/>
      <c r="D111" s="159"/>
      <c r="E111" s="159"/>
      <c r="F111" s="159"/>
      <c r="G111" s="159"/>
      <c r="H111" s="159"/>
      <c r="I111" s="176"/>
      <c r="J111" s="54"/>
    </row>
    <row r="112" spans="1:10" ht="30" customHeight="1" thickBot="1" x14ac:dyDescent="0.3">
      <c r="A112" s="177" t="s">
        <v>173</v>
      </c>
      <c r="B112" s="178"/>
      <c r="C112" s="178"/>
      <c r="D112" s="178"/>
      <c r="E112" s="178"/>
      <c r="F112" s="178"/>
      <c r="G112" s="178"/>
      <c r="H112" s="178"/>
      <c r="I112" s="179"/>
      <c r="J112" s="41"/>
    </row>
    <row r="113" spans="1:10" ht="39.950000000000003" customHeight="1" x14ac:dyDescent="0.25">
      <c r="A113" s="129" t="s">
        <v>245</v>
      </c>
      <c r="B113" s="130"/>
      <c r="C113" s="130"/>
      <c r="D113" s="130"/>
      <c r="E113" s="130"/>
      <c r="F113" s="130"/>
      <c r="G113" s="130"/>
      <c r="H113" s="143" t="str">
        <f>+IF(AND(J115="No aplica",J116="No aplica",J117="No aplica",J118="No aplica",J119="No aplica",J120="No aplica"),"No aplica",IF(OR(J115="",J116="",J117="",J118="",J119="",J120=""),"Valide todas las variables",IF(OR(J115="No",J116="No",J117="No",J118="No",J119="No",J120="No"),"No cumple","Cumple")))</f>
        <v>Valide todas las variables</v>
      </c>
      <c r="I113" s="143"/>
      <c r="J113" s="144"/>
    </row>
    <row r="114" spans="1:10" ht="39.950000000000003" customHeight="1" x14ac:dyDescent="0.25">
      <c r="A114" s="152" t="s">
        <v>174</v>
      </c>
      <c r="B114" s="153"/>
      <c r="C114" s="153"/>
      <c r="D114" s="153"/>
      <c r="E114" s="153"/>
      <c r="F114" s="153"/>
      <c r="G114" s="153"/>
      <c r="H114" s="153"/>
      <c r="I114" s="154"/>
      <c r="J114" s="44" t="s">
        <v>214</v>
      </c>
    </row>
    <row r="115" spans="1:10" ht="30" customHeight="1" x14ac:dyDescent="0.25">
      <c r="A115" s="158" t="s">
        <v>175</v>
      </c>
      <c r="B115" s="159"/>
      <c r="C115" s="159"/>
      <c r="D115" s="159"/>
      <c r="E115" s="159"/>
      <c r="F115" s="159"/>
      <c r="G115" s="159"/>
      <c r="H115" s="159"/>
      <c r="I115" s="176"/>
      <c r="J115" s="54"/>
    </row>
    <row r="116" spans="1:10" ht="30" customHeight="1" x14ac:dyDescent="0.25">
      <c r="A116" s="158" t="s">
        <v>176</v>
      </c>
      <c r="B116" s="159"/>
      <c r="C116" s="159"/>
      <c r="D116" s="159"/>
      <c r="E116" s="159"/>
      <c r="F116" s="159"/>
      <c r="G116" s="159"/>
      <c r="H116" s="159"/>
      <c r="I116" s="176"/>
      <c r="J116" s="54"/>
    </row>
    <row r="117" spans="1:10" ht="45" customHeight="1" x14ac:dyDescent="0.25">
      <c r="A117" s="158" t="s">
        <v>177</v>
      </c>
      <c r="B117" s="159"/>
      <c r="C117" s="159"/>
      <c r="D117" s="159"/>
      <c r="E117" s="159"/>
      <c r="F117" s="159"/>
      <c r="G117" s="159"/>
      <c r="H117" s="159"/>
      <c r="I117" s="176"/>
      <c r="J117" s="54"/>
    </row>
    <row r="118" spans="1:10" ht="30" customHeight="1" x14ac:dyDescent="0.25">
      <c r="A118" s="158" t="s">
        <v>178</v>
      </c>
      <c r="B118" s="159"/>
      <c r="C118" s="159"/>
      <c r="D118" s="159"/>
      <c r="E118" s="159"/>
      <c r="F118" s="159"/>
      <c r="G118" s="159"/>
      <c r="H118" s="159"/>
      <c r="I118" s="176"/>
      <c r="J118" s="54"/>
    </row>
    <row r="119" spans="1:10" ht="30" customHeight="1" x14ac:dyDescent="0.25">
      <c r="A119" s="158" t="s">
        <v>179</v>
      </c>
      <c r="B119" s="159"/>
      <c r="C119" s="159"/>
      <c r="D119" s="159"/>
      <c r="E119" s="159"/>
      <c r="F119" s="159"/>
      <c r="G119" s="159"/>
      <c r="H119" s="159"/>
      <c r="I119" s="176"/>
      <c r="J119" s="54"/>
    </row>
    <row r="120" spans="1:10" ht="30" customHeight="1" thickBot="1" x14ac:dyDescent="0.3">
      <c r="A120" s="177" t="s">
        <v>180</v>
      </c>
      <c r="B120" s="178"/>
      <c r="C120" s="178"/>
      <c r="D120" s="178"/>
      <c r="E120" s="178"/>
      <c r="F120" s="178"/>
      <c r="G120" s="178"/>
      <c r="H120" s="178"/>
      <c r="I120" s="179"/>
      <c r="J120" s="41"/>
    </row>
    <row r="121" spans="1:10" ht="50.1" customHeight="1" x14ac:dyDescent="0.25">
      <c r="A121" s="183" t="s">
        <v>181</v>
      </c>
      <c r="B121" s="184"/>
      <c r="C121" s="184"/>
      <c r="D121" s="184"/>
      <c r="E121" s="184"/>
      <c r="F121" s="184"/>
      <c r="G121" s="184"/>
      <c r="H121" s="184"/>
      <c r="I121" s="184"/>
      <c r="J121" s="185"/>
    </row>
    <row r="122" spans="1:10" ht="200.1" customHeight="1" thickBot="1" x14ac:dyDescent="0.3">
      <c r="A122" s="186"/>
      <c r="B122" s="187"/>
      <c r="C122" s="187"/>
      <c r="D122" s="187"/>
      <c r="E122" s="187"/>
      <c r="F122" s="187"/>
      <c r="G122" s="187"/>
      <c r="H122" s="187"/>
      <c r="I122" s="187"/>
      <c r="J122" s="188"/>
    </row>
    <row r="123" spans="1:10" ht="50.1" customHeight="1" x14ac:dyDescent="0.25">
      <c r="A123" s="183" t="s">
        <v>182</v>
      </c>
      <c r="B123" s="184"/>
      <c r="C123" s="184"/>
      <c r="D123" s="184"/>
      <c r="E123" s="184"/>
      <c r="F123" s="184"/>
      <c r="G123" s="184"/>
      <c r="H123" s="184"/>
      <c r="I123" s="184"/>
      <c r="J123" s="185"/>
    </row>
    <row r="124" spans="1:10" ht="200.1" customHeight="1" thickBot="1" x14ac:dyDescent="0.3">
      <c r="A124" s="186"/>
      <c r="B124" s="187"/>
      <c r="C124" s="187"/>
      <c r="D124" s="187"/>
      <c r="E124" s="187"/>
      <c r="F124" s="187"/>
      <c r="G124" s="187"/>
      <c r="H124" s="187"/>
      <c r="I124" s="187"/>
      <c r="J124" s="188"/>
    </row>
  </sheetData>
  <sheetProtection algorithmName="SHA-512" hashValue="jCGgR3Twrjge9ppSbTqBoijW7V3poznKZH7PKNHd6U4MYawPWqE+yNzG3GBURSC0PAAbazCFwU18o6VKU+KrBQ==" saltValue="iAk19hXfOV3J4DjRnpgy5w==" spinCount="100000" sheet="1" objects="1" scenarios="1"/>
  <mergeCells count="152">
    <mergeCell ref="A20:I2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68:G68"/>
    <mergeCell ref="A69:G69"/>
    <mergeCell ref="A70:G70"/>
    <mergeCell ref="A37:E37"/>
    <mergeCell ref="A38:E38"/>
    <mergeCell ref="A39:E39"/>
    <mergeCell ref="A40:E40"/>
    <mergeCell ref="A41:I41"/>
    <mergeCell ref="A66:G66"/>
    <mergeCell ref="A67:G67"/>
    <mergeCell ref="A63:I63"/>
    <mergeCell ref="A64:I64"/>
    <mergeCell ref="H66:I70"/>
    <mergeCell ref="A65:I65"/>
    <mergeCell ref="A58:I58"/>
    <mergeCell ref="A59:I59"/>
    <mergeCell ref="A60:I60"/>
    <mergeCell ref="A61:I61"/>
    <mergeCell ref="A62:I62"/>
    <mergeCell ref="A53:I53"/>
    <mergeCell ref="A54:I54"/>
    <mergeCell ref="A55:I55"/>
    <mergeCell ref="A56:I56"/>
    <mergeCell ref="A57:I57"/>
    <mergeCell ref="A113:G113"/>
    <mergeCell ref="H113:J113"/>
    <mergeCell ref="A111:I111"/>
    <mergeCell ref="A112:I112"/>
    <mergeCell ref="A114:I114"/>
    <mergeCell ref="A106:I106"/>
    <mergeCell ref="A107:I107"/>
    <mergeCell ref="A108:I108"/>
    <mergeCell ref="A109:I109"/>
    <mergeCell ref="A110:I110"/>
    <mergeCell ref="A121:J121"/>
    <mergeCell ref="A122:J122"/>
    <mergeCell ref="A123:J123"/>
    <mergeCell ref="A124:J124"/>
    <mergeCell ref="A120:I120"/>
    <mergeCell ref="A115:I115"/>
    <mergeCell ref="A116:I116"/>
    <mergeCell ref="A117:I117"/>
    <mergeCell ref="A118:I118"/>
    <mergeCell ref="A119:I119"/>
    <mergeCell ref="H104:J104"/>
    <mergeCell ref="A102:I102"/>
    <mergeCell ref="A103:I103"/>
    <mergeCell ref="A105:I105"/>
    <mergeCell ref="A97:I97"/>
    <mergeCell ref="A98:I98"/>
    <mergeCell ref="A99:I99"/>
    <mergeCell ref="A100:I100"/>
    <mergeCell ref="A101:I101"/>
    <mergeCell ref="A104:G104"/>
    <mergeCell ref="A95:G95"/>
    <mergeCell ref="H95:J95"/>
    <mergeCell ref="A93:I93"/>
    <mergeCell ref="A94:I94"/>
    <mergeCell ref="A96:I96"/>
    <mergeCell ref="A88:I88"/>
    <mergeCell ref="A89:I89"/>
    <mergeCell ref="A90:I90"/>
    <mergeCell ref="A91:I91"/>
    <mergeCell ref="A92:I92"/>
    <mergeCell ref="A86:G86"/>
    <mergeCell ref="H86:J86"/>
    <mergeCell ref="A84:I84"/>
    <mergeCell ref="A85:I85"/>
    <mergeCell ref="A87:I87"/>
    <mergeCell ref="A79:I79"/>
    <mergeCell ref="A80:I80"/>
    <mergeCell ref="A81:I81"/>
    <mergeCell ref="A82:I82"/>
    <mergeCell ref="A83:I83"/>
    <mergeCell ref="A75:G75"/>
    <mergeCell ref="H75:J75"/>
    <mergeCell ref="A76:I76"/>
    <mergeCell ref="A77:I77"/>
    <mergeCell ref="A78:I78"/>
    <mergeCell ref="A71:G71"/>
    <mergeCell ref="H71:J71"/>
    <mergeCell ref="A72:I72"/>
    <mergeCell ref="A73:I73"/>
    <mergeCell ref="A74:I74"/>
    <mergeCell ref="A51:G51"/>
    <mergeCell ref="H51:J51"/>
    <mergeCell ref="A49:I49"/>
    <mergeCell ref="A50:I50"/>
    <mergeCell ref="A52:I52"/>
    <mergeCell ref="A44:I44"/>
    <mergeCell ref="A45:I45"/>
    <mergeCell ref="A46:I46"/>
    <mergeCell ref="A47:I47"/>
    <mergeCell ref="A48:I48"/>
    <mergeCell ref="G2:H2"/>
    <mergeCell ref="A8:B8"/>
    <mergeCell ref="A42:G42"/>
    <mergeCell ref="H42:J42"/>
    <mergeCell ref="A43:I43"/>
    <mergeCell ref="J22:J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F24:G24"/>
    <mergeCell ref="A22:I22"/>
    <mergeCell ref="F23:I23"/>
    <mergeCell ref="A23:E25"/>
    <mergeCell ref="A21:G21"/>
    <mergeCell ref="H21:J21"/>
    <mergeCell ref="H24:I24"/>
    <mergeCell ref="C8:E8"/>
    <mergeCell ref="F8:J8"/>
    <mergeCell ref="A1:J1"/>
    <mergeCell ref="A9:J9"/>
    <mergeCell ref="A10:G10"/>
    <mergeCell ref="H10:J10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H7:J7"/>
    <mergeCell ref="A6:B6"/>
    <mergeCell ref="C6:E6"/>
    <mergeCell ref="F6:G6"/>
    <mergeCell ref="H6:J6"/>
  </mergeCells>
  <conditionalFormatting sqref="C2:C3">
    <cfRule type="containsBlanks" dxfId="384" priority="52">
      <formula>LEN(TRIM(C2))=0</formula>
    </cfRule>
  </conditionalFormatting>
  <conditionalFormatting sqref="C6:C8">
    <cfRule type="containsBlanks" dxfId="383" priority="1">
      <formula>LEN(TRIM(C6))=0</formula>
    </cfRule>
  </conditionalFormatting>
  <conditionalFormatting sqref="E4:E5">
    <cfRule type="containsBlanks" dxfId="382" priority="43">
      <formula>LEN(TRIM(E4))=0</formula>
    </cfRule>
  </conditionalFormatting>
  <conditionalFormatting sqref="G2">
    <cfRule type="containsBlanks" dxfId="381" priority="49">
      <formula>LEN(TRIM(G2))=0</formula>
    </cfRule>
  </conditionalFormatting>
  <conditionalFormatting sqref="H3">
    <cfRule type="containsBlanks" dxfId="380" priority="50">
      <formula>LEN(TRIM(H3))=0</formula>
    </cfRule>
  </conditionalFormatting>
  <conditionalFormatting sqref="H6:H7">
    <cfRule type="containsBlanks" dxfId="379" priority="45">
      <formula>LEN(TRIM(H6))=0</formula>
    </cfRule>
  </conditionalFormatting>
  <conditionalFormatting sqref="H10">
    <cfRule type="containsText" dxfId="378" priority="71" operator="containsText" text="No cumple">
      <formula>NOT(ISERROR(SEARCH("No cumple",H10)))</formula>
    </cfRule>
    <cfRule type="containsText" dxfId="377" priority="72" operator="containsText" text="Cumple">
      <formula>NOT(ISERROR(SEARCH("Cumple",H10)))</formula>
    </cfRule>
  </conditionalFormatting>
  <conditionalFormatting sqref="H21">
    <cfRule type="containsText" dxfId="376" priority="19" operator="containsText" text="Cumple">
      <formula>NOT(ISERROR(SEARCH("Cumple",H21)))</formula>
    </cfRule>
    <cfRule type="containsText" dxfId="375" priority="18" operator="containsText" text="No cumple">
      <formula>NOT(ISERROR(SEARCH("No cumple",H21)))</formula>
    </cfRule>
  </conditionalFormatting>
  <conditionalFormatting sqref="H42">
    <cfRule type="containsText" dxfId="374" priority="17" operator="containsText" text="Cumple">
      <formula>NOT(ISERROR(SEARCH("Cumple",H42)))</formula>
    </cfRule>
    <cfRule type="containsText" dxfId="373" priority="16" operator="containsText" text="No cumple">
      <formula>NOT(ISERROR(SEARCH("No cumple",H42)))</formula>
    </cfRule>
  </conditionalFormatting>
  <conditionalFormatting sqref="H51">
    <cfRule type="containsText" dxfId="372" priority="14" operator="containsText" text="No cumple">
      <formula>NOT(ISERROR(SEARCH("No cumple",H51)))</formula>
    </cfRule>
    <cfRule type="containsText" dxfId="371" priority="15" operator="containsText" text="Cumple">
      <formula>NOT(ISERROR(SEARCH("Cumple",H51)))</formula>
    </cfRule>
  </conditionalFormatting>
  <conditionalFormatting sqref="H71">
    <cfRule type="containsText" dxfId="370" priority="12" operator="containsText" text="No cumple">
      <formula>NOT(ISERROR(SEARCH("No cumple",H71)))</formula>
    </cfRule>
    <cfRule type="containsText" dxfId="369" priority="13" operator="containsText" text="Cumple">
      <formula>NOT(ISERROR(SEARCH("Cumple",H71)))</formula>
    </cfRule>
  </conditionalFormatting>
  <conditionalFormatting sqref="H75">
    <cfRule type="containsText" dxfId="368" priority="10" operator="containsText" text="No cumple">
      <formula>NOT(ISERROR(SEARCH("No cumple",H75)))</formula>
    </cfRule>
    <cfRule type="containsText" dxfId="367" priority="11" operator="containsText" text="Cumple">
      <formula>NOT(ISERROR(SEARCH("Cumple",H75)))</formula>
    </cfRule>
  </conditionalFormatting>
  <conditionalFormatting sqref="H86">
    <cfRule type="containsText" dxfId="366" priority="8" operator="containsText" text="No cumple">
      <formula>NOT(ISERROR(SEARCH("No cumple",H86)))</formula>
    </cfRule>
    <cfRule type="containsText" dxfId="365" priority="9" operator="containsText" text="Cumple">
      <formula>NOT(ISERROR(SEARCH("Cumple",H86)))</formula>
    </cfRule>
  </conditionalFormatting>
  <conditionalFormatting sqref="H95">
    <cfRule type="containsText" dxfId="364" priority="6" operator="containsText" text="No cumple">
      <formula>NOT(ISERROR(SEARCH("No cumple",H95)))</formula>
    </cfRule>
    <cfRule type="containsText" dxfId="363" priority="7" operator="containsText" text="Cumple">
      <formula>NOT(ISERROR(SEARCH("Cumple",H95)))</formula>
    </cfRule>
  </conditionalFormatting>
  <conditionalFormatting sqref="H104">
    <cfRule type="containsText" dxfId="362" priority="4" operator="containsText" text="No cumple">
      <formula>NOT(ISERROR(SEARCH("No cumple",H104)))</formula>
    </cfRule>
    <cfRule type="containsText" dxfId="361" priority="5" operator="containsText" text="Cumple">
      <formula>NOT(ISERROR(SEARCH("Cumple",H104)))</formula>
    </cfRule>
  </conditionalFormatting>
  <conditionalFormatting sqref="H113">
    <cfRule type="containsText" dxfId="360" priority="2" operator="containsText" text="No cumple">
      <formula>NOT(ISERROR(SEARCH("No cumple",H113)))</formula>
    </cfRule>
    <cfRule type="containsText" dxfId="359" priority="3" operator="containsText" text="Cumple">
      <formula>NOT(ISERROR(SEARCH("Cumple",H113)))</formula>
    </cfRule>
  </conditionalFormatting>
  <conditionalFormatting sqref="J2">
    <cfRule type="containsBlanks" dxfId="358" priority="51">
      <formula>LEN(TRIM(J2))=0</formula>
    </cfRule>
  </conditionalFormatting>
  <conditionalFormatting sqref="J12:J20">
    <cfRule type="containsBlanks" dxfId="357" priority="42">
      <formula>LEN(TRIM(J12))=0</formula>
    </cfRule>
  </conditionalFormatting>
  <conditionalFormatting sqref="J26:J41">
    <cfRule type="containsBlanks" dxfId="356" priority="31">
      <formula>LEN(TRIM(J26))=0</formula>
    </cfRule>
  </conditionalFormatting>
  <conditionalFormatting sqref="J44:J50">
    <cfRule type="containsBlanks" dxfId="355" priority="40">
      <formula>LEN(TRIM(J44))=0</formula>
    </cfRule>
  </conditionalFormatting>
  <conditionalFormatting sqref="J53:J64">
    <cfRule type="containsBlanks" dxfId="354" priority="39">
      <formula>LEN(TRIM(J53))=0</formula>
    </cfRule>
  </conditionalFormatting>
  <conditionalFormatting sqref="J66:J70">
    <cfRule type="containsBlanks" dxfId="353" priority="38">
      <formula>LEN(TRIM(J66))=0</formula>
    </cfRule>
  </conditionalFormatting>
  <conditionalFormatting sqref="J73:J74">
    <cfRule type="containsBlanks" dxfId="352" priority="37">
      <formula>LEN(TRIM(J73))=0</formula>
    </cfRule>
  </conditionalFormatting>
  <conditionalFormatting sqref="J77:J85">
    <cfRule type="containsBlanks" dxfId="351" priority="30">
      <formula>LEN(TRIM(J77))=0</formula>
    </cfRule>
  </conditionalFormatting>
  <conditionalFormatting sqref="J88:J94">
    <cfRule type="containsBlanks" dxfId="350" priority="29">
      <formula>LEN(TRIM(J88))=0</formula>
    </cfRule>
  </conditionalFormatting>
  <conditionalFormatting sqref="J97:J103">
    <cfRule type="containsBlanks" dxfId="349" priority="28">
      <formula>LEN(TRIM(J97))=0</formula>
    </cfRule>
  </conditionalFormatting>
  <conditionalFormatting sqref="J106:J112">
    <cfRule type="containsBlanks" dxfId="348" priority="25">
      <formula>LEN(TRIM(J106))=0</formula>
    </cfRule>
  </conditionalFormatting>
  <conditionalFormatting sqref="J115:J120">
    <cfRule type="containsBlanks" dxfId="347" priority="22">
      <formula>LEN(TRIM(J115))=0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- CASA HOGAR SRD&amp;R&amp;"Arial,Normal"&amp;10F1.A41.G27.P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H107:I112 H13:I20 H98:I103 H45:I50 H54:I64 H89:I94 H74:I74 H78:I85 H116:I120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J12:J14 J38:J40 J26:J36 J53:J64 J66:J70 J73:J74 J17:J19 J15 J16 J20 J37 J41 J44:J50 J77:J85 J88:J94 J97:J103 J106:J112 J115:J120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6C40F-CB32-40F1-AA80-F33D764D57CC}">
  <sheetPr>
    <pageSetUpPr fitToPage="1"/>
  </sheetPr>
  <dimension ref="A1:J12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7" t="s">
        <v>244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x14ac:dyDescent="0.25">
      <c r="A2" s="146" t="s">
        <v>66</v>
      </c>
      <c r="B2" s="147"/>
      <c r="C2" s="145"/>
      <c r="D2" s="145"/>
      <c r="E2" s="145"/>
      <c r="F2" s="43" t="s">
        <v>67</v>
      </c>
      <c r="G2" s="149"/>
      <c r="H2" s="149"/>
      <c r="I2" s="43" t="s">
        <v>68</v>
      </c>
      <c r="J2" s="54"/>
    </row>
    <row r="3" spans="1:10" x14ac:dyDescent="0.25">
      <c r="A3" s="146" t="s">
        <v>69</v>
      </c>
      <c r="B3" s="147"/>
      <c r="C3" s="119"/>
      <c r="D3" s="119"/>
      <c r="E3" s="119"/>
      <c r="F3" s="147" t="s">
        <v>210</v>
      </c>
      <c r="G3" s="147"/>
      <c r="H3" s="119"/>
      <c r="I3" s="119"/>
      <c r="J3" s="121"/>
    </row>
    <row r="4" spans="1:10" x14ac:dyDescent="0.25">
      <c r="A4" s="146" t="s">
        <v>70</v>
      </c>
      <c r="B4" s="147"/>
      <c r="C4" s="147"/>
      <c r="D4" s="147"/>
      <c r="E4" s="119"/>
      <c r="F4" s="119"/>
      <c r="G4" s="119"/>
      <c r="H4" s="119"/>
      <c r="I4" s="119"/>
      <c r="J4" s="121"/>
    </row>
    <row r="5" spans="1:10" x14ac:dyDescent="0.25">
      <c r="A5" s="146" t="s">
        <v>71</v>
      </c>
      <c r="B5" s="147"/>
      <c r="C5" s="147"/>
      <c r="D5" s="147"/>
      <c r="E5" s="119"/>
      <c r="F5" s="119"/>
      <c r="G5" s="119"/>
      <c r="H5" s="119"/>
      <c r="I5" s="119"/>
      <c r="J5" s="121"/>
    </row>
    <row r="6" spans="1:10" x14ac:dyDescent="0.25">
      <c r="A6" s="146" t="s">
        <v>72</v>
      </c>
      <c r="B6" s="147"/>
      <c r="C6" s="145"/>
      <c r="D6" s="145"/>
      <c r="E6" s="145"/>
      <c r="F6" s="147" t="s">
        <v>73</v>
      </c>
      <c r="G6" s="147"/>
      <c r="H6" s="145"/>
      <c r="I6" s="145"/>
      <c r="J6" s="148"/>
    </row>
    <row r="7" spans="1:10" x14ac:dyDescent="0.25">
      <c r="A7" s="146" t="s">
        <v>61</v>
      </c>
      <c r="B7" s="147"/>
      <c r="C7" s="145"/>
      <c r="D7" s="145"/>
      <c r="E7" s="145"/>
      <c r="F7" s="147" t="s">
        <v>210</v>
      </c>
      <c r="G7" s="147"/>
      <c r="H7" s="119"/>
      <c r="I7" s="119"/>
      <c r="J7" s="121"/>
    </row>
    <row r="8" spans="1:10" ht="15.75" thickBot="1" x14ac:dyDescent="0.3">
      <c r="A8" s="150" t="s">
        <v>243</v>
      </c>
      <c r="B8" s="151"/>
      <c r="C8" s="133"/>
      <c r="D8" s="133"/>
      <c r="E8" s="133"/>
      <c r="F8" s="134"/>
      <c r="G8" s="135"/>
      <c r="H8" s="135"/>
      <c r="I8" s="135"/>
      <c r="J8" s="136"/>
    </row>
    <row r="9" spans="1:10" ht="20.100000000000001" customHeight="1" thickBot="1" x14ac:dyDescent="0.3">
      <c r="A9" s="140" t="s">
        <v>74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3"/>
      <c r="J10" s="144"/>
    </row>
    <row r="11" spans="1:10" ht="39.950000000000003" customHeight="1" x14ac:dyDescent="0.25">
      <c r="A11" s="152" t="s">
        <v>76</v>
      </c>
      <c r="B11" s="153"/>
      <c r="C11" s="153"/>
      <c r="D11" s="153"/>
      <c r="E11" s="153"/>
      <c r="F11" s="153"/>
      <c r="G11" s="153"/>
      <c r="H11" s="153"/>
      <c r="I11" s="154"/>
      <c r="J11" s="44" t="s">
        <v>214</v>
      </c>
    </row>
    <row r="12" spans="1:10" ht="30" customHeight="1" x14ac:dyDescent="0.25">
      <c r="A12" s="158" t="s">
        <v>82</v>
      </c>
      <c r="B12" s="159"/>
      <c r="C12" s="159"/>
      <c r="D12" s="159"/>
      <c r="E12" s="159"/>
      <c r="F12" s="159"/>
      <c r="G12" s="159"/>
      <c r="H12" s="159"/>
      <c r="I12" s="176"/>
      <c r="J12" s="54"/>
    </row>
    <row r="13" spans="1:10" ht="30" customHeight="1" x14ac:dyDescent="0.25">
      <c r="A13" s="158" t="s">
        <v>77</v>
      </c>
      <c r="B13" s="159"/>
      <c r="C13" s="159"/>
      <c r="D13" s="159"/>
      <c r="E13" s="159"/>
      <c r="F13" s="159"/>
      <c r="G13" s="159"/>
      <c r="H13" s="159"/>
      <c r="I13" s="176"/>
      <c r="J13" s="54"/>
    </row>
    <row r="14" spans="1:10" ht="30" customHeight="1" x14ac:dyDescent="0.25">
      <c r="A14" s="158" t="s">
        <v>78</v>
      </c>
      <c r="B14" s="159"/>
      <c r="C14" s="159"/>
      <c r="D14" s="159"/>
      <c r="E14" s="159"/>
      <c r="F14" s="159"/>
      <c r="G14" s="159"/>
      <c r="H14" s="159"/>
      <c r="I14" s="176"/>
      <c r="J14" s="54"/>
    </row>
    <row r="15" spans="1:10" ht="30" customHeight="1" x14ac:dyDescent="0.25">
      <c r="A15" s="158" t="s">
        <v>83</v>
      </c>
      <c r="B15" s="159"/>
      <c r="C15" s="159"/>
      <c r="D15" s="159"/>
      <c r="E15" s="159"/>
      <c r="F15" s="159"/>
      <c r="G15" s="159"/>
      <c r="H15" s="159"/>
      <c r="I15" s="176"/>
      <c r="J15" s="54"/>
    </row>
    <row r="16" spans="1:10" ht="30" customHeight="1" x14ac:dyDescent="0.25">
      <c r="A16" s="158" t="s">
        <v>84</v>
      </c>
      <c r="B16" s="159"/>
      <c r="C16" s="159"/>
      <c r="D16" s="159"/>
      <c r="E16" s="159"/>
      <c r="F16" s="159"/>
      <c r="G16" s="159"/>
      <c r="H16" s="159"/>
      <c r="I16" s="176"/>
      <c r="J16" s="54"/>
    </row>
    <row r="17" spans="1:10" ht="30" customHeight="1" x14ac:dyDescent="0.25">
      <c r="A17" s="158" t="s">
        <v>183</v>
      </c>
      <c r="B17" s="159"/>
      <c r="C17" s="159"/>
      <c r="D17" s="159"/>
      <c r="E17" s="159"/>
      <c r="F17" s="159"/>
      <c r="G17" s="159"/>
      <c r="H17" s="159"/>
      <c r="I17" s="176"/>
      <c r="J17" s="54"/>
    </row>
    <row r="18" spans="1:10" ht="30" customHeight="1" x14ac:dyDescent="0.25">
      <c r="A18" s="158" t="s">
        <v>79</v>
      </c>
      <c r="B18" s="159"/>
      <c r="C18" s="159"/>
      <c r="D18" s="159"/>
      <c r="E18" s="159"/>
      <c r="F18" s="159"/>
      <c r="G18" s="159"/>
      <c r="H18" s="159"/>
      <c r="I18" s="176"/>
      <c r="J18" s="54"/>
    </row>
    <row r="19" spans="1:10" ht="30" customHeight="1" x14ac:dyDescent="0.25">
      <c r="A19" s="158" t="s">
        <v>80</v>
      </c>
      <c r="B19" s="159"/>
      <c r="C19" s="159"/>
      <c r="D19" s="159"/>
      <c r="E19" s="159"/>
      <c r="F19" s="159"/>
      <c r="G19" s="159"/>
      <c r="H19" s="159"/>
      <c r="I19" s="176"/>
      <c r="J19" s="54"/>
    </row>
    <row r="20" spans="1:10" ht="30" customHeight="1" thickBot="1" x14ac:dyDescent="0.3">
      <c r="A20" s="177" t="s">
        <v>81</v>
      </c>
      <c r="B20" s="178"/>
      <c r="C20" s="178"/>
      <c r="D20" s="178"/>
      <c r="E20" s="178"/>
      <c r="F20" s="178"/>
      <c r="G20" s="178"/>
      <c r="H20" s="178"/>
      <c r="I20" s="179"/>
      <c r="J20" s="41"/>
    </row>
    <row r="21" spans="1:10" ht="20.100000000000001" customHeight="1" x14ac:dyDescent="0.25">
      <c r="A21" s="129" t="s">
        <v>85</v>
      </c>
      <c r="B21" s="130"/>
      <c r="C21" s="130"/>
      <c r="D21" s="130"/>
      <c r="E21" s="130"/>
      <c r="F21" s="130"/>
      <c r="G21" s="130"/>
      <c r="H21" s="143" t="str">
        <f>+IF(AND(J26="No aplica",J27="No aplica",J28="No aplica",J29="No aplica",J30="No aplica",J31="No aplica",J32="No aplica",J33="No aplica",J34="No aplica",J35="No aplica",J36="No aplica",J37="No aplica",J38="No aplica",J39="No aplica",J40="No aplica",J41="No aplica"),"No aplica",IF(OR(J26="",J27="",J28="",J29="",J30="",J31="",J32="",J33="",J34="",J35="",J36="",J37="",J38="",J39="",J40="",J41=""),"Valide todas las variables",IF(OR(J26="No",J27="No",J28="No",J29="No",J30="No",J31="No",J32="No",J33="No",J34="No",J35="No",J36="No",J37="No",J38="No",J39="No",J40="No",J41="No"),"No cumple","Cumple")))</f>
        <v>Valide todas las variables</v>
      </c>
      <c r="I21" s="143"/>
      <c r="J21" s="144"/>
    </row>
    <row r="22" spans="1:10" ht="66.75" customHeight="1" thickBot="1" x14ac:dyDescent="0.3">
      <c r="A22" s="162" t="s">
        <v>254</v>
      </c>
      <c r="B22" s="163"/>
      <c r="C22" s="163"/>
      <c r="D22" s="163"/>
      <c r="E22" s="163"/>
      <c r="F22" s="163"/>
      <c r="G22" s="163"/>
      <c r="H22" s="163"/>
      <c r="I22" s="164"/>
      <c r="J22" s="155" t="s">
        <v>214</v>
      </c>
    </row>
    <row r="23" spans="1:10" ht="15" customHeight="1" x14ac:dyDescent="0.25">
      <c r="A23" s="168" t="s">
        <v>103</v>
      </c>
      <c r="B23" s="169"/>
      <c r="C23" s="169"/>
      <c r="D23" s="169"/>
      <c r="E23" s="169"/>
      <c r="F23" s="165" t="s">
        <v>98</v>
      </c>
      <c r="G23" s="166"/>
      <c r="H23" s="166"/>
      <c r="I23" s="167"/>
      <c r="J23" s="156"/>
    </row>
    <row r="24" spans="1:10" ht="15" customHeight="1" x14ac:dyDescent="0.25">
      <c r="A24" s="170"/>
      <c r="B24" s="171"/>
      <c r="C24" s="171"/>
      <c r="D24" s="171"/>
      <c r="E24" s="171"/>
      <c r="F24" s="160" t="s">
        <v>99</v>
      </c>
      <c r="G24" s="161"/>
      <c r="H24" s="174" t="s">
        <v>100</v>
      </c>
      <c r="I24" s="175"/>
      <c r="J24" s="156"/>
    </row>
    <row r="25" spans="1:10" ht="20.100000000000001" customHeight="1" x14ac:dyDescent="0.25">
      <c r="A25" s="172"/>
      <c r="B25" s="173"/>
      <c r="C25" s="173"/>
      <c r="D25" s="173"/>
      <c r="E25" s="173"/>
      <c r="F25" s="51" t="s">
        <v>101</v>
      </c>
      <c r="G25" s="42" t="s">
        <v>102</v>
      </c>
      <c r="H25" s="42" t="s">
        <v>101</v>
      </c>
      <c r="I25" s="52" t="s">
        <v>102</v>
      </c>
      <c r="J25" s="157"/>
    </row>
    <row r="26" spans="1:10" ht="20.100000000000001" customHeight="1" x14ac:dyDescent="0.25">
      <c r="A26" s="158" t="s">
        <v>95</v>
      </c>
      <c r="B26" s="159"/>
      <c r="C26" s="159"/>
      <c r="D26" s="159"/>
      <c r="E26" s="159"/>
      <c r="F26" s="45">
        <v>2</v>
      </c>
      <c r="G26" s="46">
        <v>2</v>
      </c>
      <c r="H26" s="46">
        <v>2</v>
      </c>
      <c r="I26" s="47">
        <v>2</v>
      </c>
      <c r="J26" s="59"/>
    </row>
    <row r="27" spans="1:10" ht="20.100000000000001" customHeight="1" x14ac:dyDescent="0.25">
      <c r="A27" s="158" t="s">
        <v>86</v>
      </c>
      <c r="B27" s="159"/>
      <c r="C27" s="159"/>
      <c r="D27" s="159">
        <v>6</v>
      </c>
      <c r="E27" s="159">
        <v>6</v>
      </c>
      <c r="F27" s="45">
        <v>6</v>
      </c>
      <c r="G27" s="46">
        <v>6</v>
      </c>
      <c r="H27" s="46">
        <v>6</v>
      </c>
      <c r="I27" s="47">
        <v>6</v>
      </c>
      <c r="J27" s="59"/>
    </row>
    <row r="28" spans="1:10" ht="20.100000000000001" customHeight="1" x14ac:dyDescent="0.25">
      <c r="A28" s="158" t="s">
        <v>87</v>
      </c>
      <c r="B28" s="159"/>
      <c r="C28" s="159"/>
      <c r="D28" s="159">
        <v>6</v>
      </c>
      <c r="E28" s="159">
        <v>6</v>
      </c>
      <c r="F28" s="45">
        <v>6</v>
      </c>
      <c r="G28" s="46">
        <v>6</v>
      </c>
      <c r="H28" s="46">
        <v>6</v>
      </c>
      <c r="I28" s="47">
        <v>6</v>
      </c>
      <c r="J28" s="59"/>
    </row>
    <row r="29" spans="1:10" ht="20.100000000000001" customHeight="1" x14ac:dyDescent="0.25">
      <c r="A29" s="158" t="s">
        <v>88</v>
      </c>
      <c r="B29" s="159"/>
      <c r="C29" s="159"/>
      <c r="D29" s="159">
        <v>3</v>
      </c>
      <c r="E29" s="159">
        <v>3</v>
      </c>
      <c r="F29" s="45">
        <v>3</v>
      </c>
      <c r="G29" s="46">
        <v>3</v>
      </c>
      <c r="H29" s="46">
        <v>3</v>
      </c>
      <c r="I29" s="47">
        <v>3</v>
      </c>
      <c r="J29" s="59"/>
    </row>
    <row r="30" spans="1:10" ht="20.100000000000001" customHeight="1" x14ac:dyDescent="0.25">
      <c r="A30" s="158" t="s">
        <v>89</v>
      </c>
      <c r="B30" s="159"/>
      <c r="C30" s="159"/>
      <c r="D30" s="159">
        <v>6</v>
      </c>
      <c r="E30" s="159">
        <v>6</v>
      </c>
      <c r="F30" s="45">
        <v>6</v>
      </c>
      <c r="G30" s="46">
        <v>6</v>
      </c>
      <c r="H30" s="46">
        <v>6</v>
      </c>
      <c r="I30" s="47">
        <v>6</v>
      </c>
      <c r="J30" s="59"/>
    </row>
    <row r="31" spans="1:10" ht="20.100000000000001" customHeight="1" x14ac:dyDescent="0.25">
      <c r="A31" s="158" t="s">
        <v>90</v>
      </c>
      <c r="B31" s="159"/>
      <c r="C31" s="159"/>
      <c r="D31" s="159">
        <v>1</v>
      </c>
      <c r="E31" s="159">
        <v>1</v>
      </c>
      <c r="F31" s="45">
        <v>1</v>
      </c>
      <c r="G31" s="46">
        <v>1</v>
      </c>
      <c r="H31" s="46">
        <v>1</v>
      </c>
      <c r="I31" s="47">
        <v>1</v>
      </c>
      <c r="J31" s="59"/>
    </row>
    <row r="32" spans="1:10" ht="20.100000000000001" customHeight="1" x14ac:dyDescent="0.25">
      <c r="A32" s="158" t="s">
        <v>91</v>
      </c>
      <c r="B32" s="159"/>
      <c r="C32" s="159"/>
      <c r="D32" s="159">
        <v>2</v>
      </c>
      <c r="E32" s="159">
        <v>2</v>
      </c>
      <c r="F32" s="45">
        <v>2</v>
      </c>
      <c r="G32" s="46">
        <v>2</v>
      </c>
      <c r="H32" s="46">
        <v>2</v>
      </c>
      <c r="I32" s="47">
        <v>2</v>
      </c>
      <c r="J32" s="59"/>
    </row>
    <row r="33" spans="1:10" ht="20.100000000000001" customHeight="1" x14ac:dyDescent="0.25">
      <c r="A33" s="158" t="s">
        <v>92</v>
      </c>
      <c r="B33" s="159"/>
      <c r="C33" s="159"/>
      <c r="D33" s="159">
        <v>1</v>
      </c>
      <c r="E33" s="159">
        <v>1</v>
      </c>
      <c r="F33" s="45">
        <v>1</v>
      </c>
      <c r="G33" s="46">
        <v>1</v>
      </c>
      <c r="H33" s="46">
        <v>1</v>
      </c>
      <c r="I33" s="47">
        <v>1</v>
      </c>
      <c r="J33" s="59"/>
    </row>
    <row r="34" spans="1:10" ht="20.100000000000001" customHeight="1" x14ac:dyDescent="0.25">
      <c r="A34" s="158" t="s">
        <v>93</v>
      </c>
      <c r="B34" s="159"/>
      <c r="C34" s="159"/>
      <c r="D34" s="159">
        <v>1</v>
      </c>
      <c r="E34" s="159">
        <v>2</v>
      </c>
      <c r="F34" s="45">
        <v>1</v>
      </c>
      <c r="G34" s="46">
        <v>2</v>
      </c>
      <c r="H34" s="46">
        <v>1</v>
      </c>
      <c r="I34" s="47">
        <v>1</v>
      </c>
      <c r="J34" s="59"/>
    </row>
    <row r="35" spans="1:10" ht="20.100000000000001" customHeight="1" x14ac:dyDescent="0.25">
      <c r="A35" s="158" t="s">
        <v>94</v>
      </c>
      <c r="B35" s="159"/>
      <c r="C35" s="159"/>
      <c r="D35" s="159">
        <v>4</v>
      </c>
      <c r="E35" s="159">
        <v>4</v>
      </c>
      <c r="F35" s="45">
        <v>4</v>
      </c>
      <c r="G35" s="46">
        <v>4</v>
      </c>
      <c r="H35" s="46">
        <v>4</v>
      </c>
      <c r="I35" s="47">
        <v>4</v>
      </c>
      <c r="J35" s="59"/>
    </row>
    <row r="36" spans="1:10" ht="20.100000000000001" customHeight="1" x14ac:dyDescent="0.25">
      <c r="A36" s="158" t="s">
        <v>96</v>
      </c>
      <c r="B36" s="159"/>
      <c r="C36" s="159"/>
      <c r="D36" s="159">
        <v>1</v>
      </c>
      <c r="E36" s="159">
        <v>1</v>
      </c>
      <c r="F36" s="45">
        <v>1</v>
      </c>
      <c r="G36" s="46">
        <v>1</v>
      </c>
      <c r="H36" s="46">
        <v>1</v>
      </c>
      <c r="I36" s="47">
        <v>1</v>
      </c>
      <c r="J36" s="59"/>
    </row>
    <row r="37" spans="1:10" ht="20.100000000000001" customHeight="1" x14ac:dyDescent="0.25">
      <c r="A37" s="158" t="s">
        <v>97</v>
      </c>
      <c r="B37" s="159"/>
      <c r="C37" s="159"/>
      <c r="D37" s="159">
        <v>1</v>
      </c>
      <c r="E37" s="159">
        <v>1</v>
      </c>
      <c r="F37" s="45">
        <v>1</v>
      </c>
      <c r="G37" s="46">
        <v>1</v>
      </c>
      <c r="H37" s="46">
        <v>1</v>
      </c>
      <c r="I37" s="47">
        <v>1</v>
      </c>
      <c r="J37" s="59"/>
    </row>
    <row r="38" spans="1:10" ht="20.100000000000001" customHeight="1" x14ac:dyDescent="0.25">
      <c r="A38" s="158" t="s">
        <v>104</v>
      </c>
      <c r="B38" s="159"/>
      <c r="C38" s="159"/>
      <c r="D38" s="159">
        <v>1</v>
      </c>
      <c r="E38" s="159">
        <v>1</v>
      </c>
      <c r="F38" s="45">
        <v>1</v>
      </c>
      <c r="G38" s="46">
        <v>1</v>
      </c>
      <c r="H38" s="46">
        <v>1</v>
      </c>
      <c r="I38" s="47">
        <v>1</v>
      </c>
      <c r="J38" s="59"/>
    </row>
    <row r="39" spans="1:10" ht="20.100000000000001" customHeight="1" x14ac:dyDescent="0.25">
      <c r="A39" s="158" t="s">
        <v>105</v>
      </c>
      <c r="B39" s="159"/>
      <c r="C39" s="159"/>
      <c r="D39" s="159" t="s">
        <v>107</v>
      </c>
      <c r="E39" s="159" t="s">
        <v>107</v>
      </c>
      <c r="F39" s="45" t="s">
        <v>107</v>
      </c>
      <c r="G39" s="46" t="s">
        <v>107</v>
      </c>
      <c r="H39" s="46" t="s">
        <v>107</v>
      </c>
      <c r="I39" s="47" t="s">
        <v>107</v>
      </c>
      <c r="J39" s="59"/>
    </row>
    <row r="40" spans="1:10" ht="20.100000000000001" customHeight="1" thickBot="1" x14ac:dyDescent="0.3">
      <c r="A40" s="158" t="s">
        <v>106</v>
      </c>
      <c r="B40" s="159"/>
      <c r="C40" s="159"/>
      <c r="D40" s="159">
        <v>2</v>
      </c>
      <c r="E40" s="159">
        <v>2</v>
      </c>
      <c r="F40" s="48">
        <v>2</v>
      </c>
      <c r="G40" s="49">
        <v>2</v>
      </c>
      <c r="H40" s="49">
        <v>2</v>
      </c>
      <c r="I40" s="50">
        <v>2</v>
      </c>
      <c r="J40" s="59"/>
    </row>
    <row r="41" spans="1:10" ht="30" customHeight="1" thickBot="1" x14ac:dyDescent="0.3">
      <c r="A41" s="177" t="s">
        <v>211</v>
      </c>
      <c r="B41" s="178"/>
      <c r="C41" s="178"/>
      <c r="D41" s="178"/>
      <c r="E41" s="178"/>
      <c r="F41" s="192"/>
      <c r="G41" s="192"/>
      <c r="H41" s="192"/>
      <c r="I41" s="193"/>
      <c r="J41" s="41"/>
    </row>
    <row r="42" spans="1:10" ht="20.100000000000001" customHeight="1" x14ac:dyDescent="0.25">
      <c r="A42" s="129" t="s">
        <v>212</v>
      </c>
      <c r="B42" s="130"/>
      <c r="C42" s="130"/>
      <c r="D42" s="130"/>
      <c r="E42" s="130"/>
      <c r="F42" s="130"/>
      <c r="G42" s="130"/>
      <c r="H42" s="143" t="str">
        <f>+IF(AND(J44="No aplica",J45="No aplica",J46="No aplica",J47="No aplica",J48="No aplica",J49="No aplica",J50="No aplica"),"No aplica",IF(OR(J44="",J45="",J46="",J47="",J48="",J49="",J50=""),"Valide todas las variables",IF(OR(J44="No",J45="No",J46="No",J47="No",J48="No",J49="No",J50="No"),"No cumple","Cumple")))</f>
        <v>Valide todas las variables</v>
      </c>
      <c r="I42" s="143"/>
      <c r="J42" s="144"/>
    </row>
    <row r="43" spans="1:10" ht="39.950000000000003" customHeight="1" x14ac:dyDescent="0.25">
      <c r="A43" s="152" t="s">
        <v>213</v>
      </c>
      <c r="B43" s="153"/>
      <c r="C43" s="153"/>
      <c r="D43" s="153"/>
      <c r="E43" s="153"/>
      <c r="F43" s="153"/>
      <c r="G43" s="153"/>
      <c r="H43" s="153"/>
      <c r="I43" s="154"/>
      <c r="J43" s="44" t="s">
        <v>214</v>
      </c>
    </row>
    <row r="44" spans="1:10" ht="30" customHeight="1" x14ac:dyDescent="0.25">
      <c r="A44" s="158" t="s">
        <v>114</v>
      </c>
      <c r="B44" s="159"/>
      <c r="C44" s="159"/>
      <c r="D44" s="159"/>
      <c r="E44" s="159"/>
      <c r="F44" s="159"/>
      <c r="G44" s="159"/>
      <c r="H44" s="159"/>
      <c r="I44" s="176"/>
      <c r="J44" s="54"/>
    </row>
    <row r="45" spans="1:10" ht="30" customHeight="1" x14ac:dyDescent="0.25">
      <c r="A45" s="158" t="s">
        <v>108</v>
      </c>
      <c r="B45" s="159"/>
      <c r="C45" s="159"/>
      <c r="D45" s="159"/>
      <c r="E45" s="159"/>
      <c r="F45" s="159"/>
      <c r="G45" s="159"/>
      <c r="H45" s="159"/>
      <c r="I45" s="176"/>
      <c r="J45" s="54"/>
    </row>
    <row r="46" spans="1:10" ht="30" customHeight="1" x14ac:dyDescent="0.25">
      <c r="A46" s="158" t="s">
        <v>109</v>
      </c>
      <c r="B46" s="159"/>
      <c r="C46" s="159"/>
      <c r="D46" s="159"/>
      <c r="E46" s="159"/>
      <c r="F46" s="159"/>
      <c r="G46" s="159"/>
      <c r="H46" s="159"/>
      <c r="I46" s="176"/>
      <c r="J46" s="54"/>
    </row>
    <row r="47" spans="1:10" ht="30" customHeight="1" x14ac:dyDescent="0.25">
      <c r="A47" s="158" t="s">
        <v>110</v>
      </c>
      <c r="B47" s="159"/>
      <c r="C47" s="159"/>
      <c r="D47" s="159"/>
      <c r="E47" s="159"/>
      <c r="F47" s="159"/>
      <c r="G47" s="159"/>
      <c r="H47" s="159"/>
      <c r="I47" s="176"/>
      <c r="J47" s="54"/>
    </row>
    <row r="48" spans="1:10" ht="30" customHeight="1" x14ac:dyDescent="0.25">
      <c r="A48" s="158" t="s">
        <v>111</v>
      </c>
      <c r="B48" s="159"/>
      <c r="C48" s="159"/>
      <c r="D48" s="159"/>
      <c r="E48" s="159"/>
      <c r="F48" s="159"/>
      <c r="G48" s="159"/>
      <c r="H48" s="159"/>
      <c r="I48" s="176"/>
      <c r="J48" s="54"/>
    </row>
    <row r="49" spans="1:10" ht="30" customHeight="1" x14ac:dyDescent="0.25">
      <c r="A49" s="158" t="s">
        <v>112</v>
      </c>
      <c r="B49" s="159"/>
      <c r="C49" s="159"/>
      <c r="D49" s="159"/>
      <c r="E49" s="159"/>
      <c r="F49" s="159"/>
      <c r="G49" s="159"/>
      <c r="H49" s="159"/>
      <c r="I49" s="176"/>
      <c r="J49" s="54"/>
    </row>
    <row r="50" spans="1:10" ht="30" customHeight="1" thickBot="1" x14ac:dyDescent="0.3">
      <c r="A50" s="177" t="s">
        <v>113</v>
      </c>
      <c r="B50" s="178"/>
      <c r="C50" s="178"/>
      <c r="D50" s="178"/>
      <c r="E50" s="178"/>
      <c r="F50" s="178"/>
      <c r="G50" s="178"/>
      <c r="H50" s="178"/>
      <c r="I50" s="179"/>
      <c r="J50" s="41"/>
    </row>
    <row r="51" spans="1:10" ht="20.100000000000001" customHeight="1" x14ac:dyDescent="0.25">
      <c r="A51" s="129" t="s">
        <v>115</v>
      </c>
      <c r="B51" s="130"/>
      <c r="C51" s="130"/>
      <c r="D51" s="130"/>
      <c r="E51" s="130"/>
      <c r="F51" s="130"/>
      <c r="G51" s="130"/>
      <c r="H51" s="143" t="str">
        <f>+IF(AND(J53="No aplica",J54="No aplica",J55="No aplica",J56="No aplica",J57="No aplica",J58="No aplica",J59="No aplica",J60="No aplica",J61="No aplica",J62="No aplica",J63="No aplica",J64="No aplica",J66="No aplica",J67="No aplica",J68="No aplica",J69="No aplica",J70="No aplica"),"No aplica",IF(OR(J53="",J54="",J55="",J56="",J57="",J58="",J59="",J60="",J61="",J62="",J63="",J64="",J66="",J67="",J68="",J69="",J70=""),"Valide todas las variables",IF(OR(J53="No",J54="No",J55="No",J56="No",J57="No",J58="No",J59="No",J60="No",J61="No",J62="No",J63="No",J64="No",J66="No",J67="No",J68="No",J69="No",J70="No"),"No cumple","Cumple")))</f>
        <v>Valide todas las variables</v>
      </c>
      <c r="I51" s="143"/>
      <c r="J51" s="144"/>
    </row>
    <row r="52" spans="1:10" ht="39.950000000000003" customHeight="1" x14ac:dyDescent="0.25">
      <c r="A52" s="152" t="s">
        <v>116</v>
      </c>
      <c r="B52" s="153"/>
      <c r="C52" s="153"/>
      <c r="D52" s="153"/>
      <c r="E52" s="153"/>
      <c r="F52" s="153"/>
      <c r="G52" s="153"/>
      <c r="H52" s="153"/>
      <c r="I52" s="154"/>
      <c r="J52" s="44" t="s">
        <v>214</v>
      </c>
    </row>
    <row r="53" spans="1:10" ht="30" customHeight="1" x14ac:dyDescent="0.25">
      <c r="A53" s="158" t="s">
        <v>117</v>
      </c>
      <c r="B53" s="159"/>
      <c r="C53" s="159"/>
      <c r="D53" s="159"/>
      <c r="E53" s="159"/>
      <c r="F53" s="159"/>
      <c r="G53" s="159"/>
      <c r="H53" s="159"/>
      <c r="I53" s="176"/>
      <c r="J53" s="54"/>
    </row>
    <row r="54" spans="1:10" ht="30" customHeight="1" x14ac:dyDescent="0.25">
      <c r="A54" s="158" t="s">
        <v>118</v>
      </c>
      <c r="B54" s="159"/>
      <c r="C54" s="159"/>
      <c r="D54" s="159"/>
      <c r="E54" s="159"/>
      <c r="F54" s="159"/>
      <c r="G54" s="159"/>
      <c r="H54" s="159"/>
      <c r="I54" s="176"/>
      <c r="J54" s="54"/>
    </row>
    <row r="55" spans="1:10" ht="30" customHeight="1" x14ac:dyDescent="0.25">
      <c r="A55" s="158" t="s">
        <v>119</v>
      </c>
      <c r="B55" s="159"/>
      <c r="C55" s="159"/>
      <c r="D55" s="159"/>
      <c r="E55" s="159"/>
      <c r="F55" s="159"/>
      <c r="G55" s="159"/>
      <c r="H55" s="159"/>
      <c r="I55" s="176"/>
      <c r="J55" s="54"/>
    </row>
    <row r="56" spans="1:10" ht="30" customHeight="1" x14ac:dyDescent="0.25">
      <c r="A56" s="158" t="s">
        <v>120</v>
      </c>
      <c r="B56" s="159"/>
      <c r="C56" s="159"/>
      <c r="D56" s="159"/>
      <c r="E56" s="159"/>
      <c r="F56" s="159"/>
      <c r="G56" s="159"/>
      <c r="H56" s="159"/>
      <c r="I56" s="176"/>
      <c r="J56" s="54"/>
    </row>
    <row r="57" spans="1:10" ht="30" customHeight="1" x14ac:dyDescent="0.25">
      <c r="A57" s="158" t="s">
        <v>121</v>
      </c>
      <c r="B57" s="159"/>
      <c r="C57" s="159"/>
      <c r="D57" s="159"/>
      <c r="E57" s="159"/>
      <c r="F57" s="159"/>
      <c r="G57" s="159"/>
      <c r="H57" s="159"/>
      <c r="I57" s="176"/>
      <c r="J57" s="54"/>
    </row>
    <row r="58" spans="1:10" ht="30" customHeight="1" x14ac:dyDescent="0.25">
      <c r="A58" s="158" t="s">
        <v>122</v>
      </c>
      <c r="B58" s="159"/>
      <c r="C58" s="159"/>
      <c r="D58" s="159"/>
      <c r="E58" s="159"/>
      <c r="F58" s="159"/>
      <c r="G58" s="159"/>
      <c r="H58" s="159"/>
      <c r="I58" s="176"/>
      <c r="J58" s="54"/>
    </row>
    <row r="59" spans="1:10" ht="30" customHeight="1" x14ac:dyDescent="0.25">
      <c r="A59" s="158" t="s">
        <v>123</v>
      </c>
      <c r="B59" s="159"/>
      <c r="C59" s="159"/>
      <c r="D59" s="159"/>
      <c r="E59" s="159"/>
      <c r="F59" s="159"/>
      <c r="G59" s="159"/>
      <c r="H59" s="159"/>
      <c r="I59" s="176"/>
      <c r="J59" s="54"/>
    </row>
    <row r="60" spans="1:10" ht="30" customHeight="1" x14ac:dyDescent="0.25">
      <c r="A60" s="158" t="s">
        <v>124</v>
      </c>
      <c r="B60" s="159"/>
      <c r="C60" s="159"/>
      <c r="D60" s="159"/>
      <c r="E60" s="159"/>
      <c r="F60" s="159"/>
      <c r="G60" s="159"/>
      <c r="H60" s="159"/>
      <c r="I60" s="176"/>
      <c r="J60" s="54"/>
    </row>
    <row r="61" spans="1:10" ht="30" customHeight="1" x14ac:dyDescent="0.25">
      <c r="A61" s="158" t="s">
        <v>125</v>
      </c>
      <c r="B61" s="159"/>
      <c r="C61" s="159"/>
      <c r="D61" s="159"/>
      <c r="E61" s="159"/>
      <c r="F61" s="159"/>
      <c r="G61" s="159"/>
      <c r="H61" s="159"/>
      <c r="I61" s="176"/>
      <c r="J61" s="54"/>
    </row>
    <row r="62" spans="1:10" ht="30" customHeight="1" x14ac:dyDescent="0.25">
      <c r="A62" s="158" t="s">
        <v>126</v>
      </c>
      <c r="B62" s="159"/>
      <c r="C62" s="159"/>
      <c r="D62" s="159"/>
      <c r="E62" s="159"/>
      <c r="F62" s="159"/>
      <c r="G62" s="159"/>
      <c r="H62" s="159"/>
      <c r="I62" s="176"/>
      <c r="J62" s="54"/>
    </row>
    <row r="63" spans="1:10" ht="30" customHeight="1" x14ac:dyDescent="0.25">
      <c r="A63" s="158" t="s">
        <v>127</v>
      </c>
      <c r="B63" s="159"/>
      <c r="C63" s="159"/>
      <c r="D63" s="159"/>
      <c r="E63" s="159"/>
      <c r="F63" s="159"/>
      <c r="G63" s="159"/>
      <c r="H63" s="159"/>
      <c r="I63" s="176"/>
      <c r="J63" s="54"/>
    </row>
    <row r="64" spans="1:10" ht="30" customHeight="1" x14ac:dyDescent="0.25">
      <c r="A64" s="158" t="s">
        <v>128</v>
      </c>
      <c r="B64" s="159"/>
      <c r="C64" s="159"/>
      <c r="D64" s="159"/>
      <c r="E64" s="159"/>
      <c r="F64" s="159"/>
      <c r="G64" s="159"/>
      <c r="H64" s="159"/>
      <c r="I64" s="176"/>
      <c r="J64" s="54"/>
    </row>
    <row r="65" spans="1:10" ht="39.950000000000003" customHeight="1" x14ac:dyDescent="0.25">
      <c r="A65" s="152" t="s">
        <v>129</v>
      </c>
      <c r="B65" s="153"/>
      <c r="C65" s="153"/>
      <c r="D65" s="153"/>
      <c r="E65" s="153"/>
      <c r="F65" s="153"/>
      <c r="G65" s="153"/>
      <c r="H65" s="153"/>
      <c r="I65" s="154"/>
      <c r="J65" s="44" t="s">
        <v>214</v>
      </c>
    </row>
    <row r="66" spans="1:10" ht="30" customHeight="1" x14ac:dyDescent="0.25">
      <c r="A66" s="189" t="s">
        <v>130</v>
      </c>
      <c r="B66" s="190"/>
      <c r="C66" s="190"/>
      <c r="D66" s="190"/>
      <c r="E66" s="190"/>
      <c r="F66" s="190"/>
      <c r="G66" s="191"/>
      <c r="H66" s="194" t="s">
        <v>135</v>
      </c>
      <c r="I66" s="195"/>
      <c r="J66" s="54"/>
    </row>
    <row r="67" spans="1:10" ht="30" customHeight="1" x14ac:dyDescent="0.25">
      <c r="A67" s="189" t="s">
        <v>131</v>
      </c>
      <c r="B67" s="190"/>
      <c r="C67" s="190"/>
      <c r="D67" s="190"/>
      <c r="E67" s="190"/>
      <c r="F67" s="190"/>
      <c r="G67" s="191"/>
      <c r="H67" s="196"/>
      <c r="I67" s="197"/>
      <c r="J67" s="54"/>
    </row>
    <row r="68" spans="1:10" ht="30" customHeight="1" x14ac:dyDescent="0.25">
      <c r="A68" s="189" t="s">
        <v>132</v>
      </c>
      <c r="B68" s="190"/>
      <c r="C68" s="190"/>
      <c r="D68" s="190"/>
      <c r="E68" s="190"/>
      <c r="F68" s="190"/>
      <c r="G68" s="191"/>
      <c r="H68" s="196"/>
      <c r="I68" s="197"/>
      <c r="J68" s="54"/>
    </row>
    <row r="69" spans="1:10" ht="30" customHeight="1" x14ac:dyDescent="0.25">
      <c r="A69" s="189" t="s">
        <v>133</v>
      </c>
      <c r="B69" s="190"/>
      <c r="C69" s="190"/>
      <c r="D69" s="190"/>
      <c r="E69" s="190"/>
      <c r="F69" s="190"/>
      <c r="G69" s="191"/>
      <c r="H69" s="196"/>
      <c r="I69" s="197"/>
      <c r="J69" s="54"/>
    </row>
    <row r="70" spans="1:10" ht="30" customHeight="1" thickBot="1" x14ac:dyDescent="0.3">
      <c r="A70" s="177" t="s">
        <v>134</v>
      </c>
      <c r="B70" s="178"/>
      <c r="C70" s="178"/>
      <c r="D70" s="178"/>
      <c r="E70" s="178"/>
      <c r="F70" s="178"/>
      <c r="G70" s="179"/>
      <c r="H70" s="198"/>
      <c r="I70" s="199"/>
      <c r="J70" s="41"/>
    </row>
    <row r="71" spans="1:10" ht="20.100000000000001" customHeight="1" x14ac:dyDescent="0.25">
      <c r="A71" s="129" t="s">
        <v>138</v>
      </c>
      <c r="B71" s="130"/>
      <c r="C71" s="130"/>
      <c r="D71" s="130"/>
      <c r="E71" s="130"/>
      <c r="F71" s="130"/>
      <c r="G71" s="130"/>
      <c r="H71" s="143" t="str">
        <f>+IF(AND(J73="No aplica",J74="No aplica"),"No aplica",IF(OR(J73="",J74=""),"Valide todas las variables",IF(OR(J73="No",J74="No"),"No cumple","Cumple")))</f>
        <v>Valide todas las variables</v>
      </c>
      <c r="I71" s="143"/>
      <c r="J71" s="144"/>
    </row>
    <row r="72" spans="1:10" ht="39.950000000000003" customHeight="1" x14ac:dyDescent="0.25">
      <c r="A72" s="152" t="s">
        <v>136</v>
      </c>
      <c r="B72" s="153"/>
      <c r="C72" s="153"/>
      <c r="D72" s="153"/>
      <c r="E72" s="153"/>
      <c r="F72" s="153"/>
      <c r="G72" s="153"/>
      <c r="H72" s="153"/>
      <c r="I72" s="154"/>
      <c r="J72" s="44" t="s">
        <v>214</v>
      </c>
    </row>
    <row r="73" spans="1:10" ht="30" customHeight="1" x14ac:dyDescent="0.25">
      <c r="A73" s="158" t="s">
        <v>139</v>
      </c>
      <c r="B73" s="159"/>
      <c r="C73" s="159"/>
      <c r="D73" s="159"/>
      <c r="E73" s="159"/>
      <c r="F73" s="159"/>
      <c r="G73" s="159"/>
      <c r="H73" s="159"/>
      <c r="I73" s="176"/>
      <c r="J73" s="54"/>
    </row>
    <row r="74" spans="1:10" ht="30" customHeight="1" thickBot="1" x14ac:dyDescent="0.3">
      <c r="A74" s="177" t="s">
        <v>137</v>
      </c>
      <c r="B74" s="178"/>
      <c r="C74" s="178"/>
      <c r="D74" s="178"/>
      <c r="E74" s="178"/>
      <c r="F74" s="178"/>
      <c r="G74" s="178"/>
      <c r="H74" s="178"/>
      <c r="I74" s="179"/>
      <c r="J74" s="41"/>
    </row>
    <row r="75" spans="1:10" ht="20.100000000000001" customHeight="1" x14ac:dyDescent="0.25">
      <c r="A75" s="129" t="s">
        <v>141</v>
      </c>
      <c r="B75" s="130"/>
      <c r="C75" s="130"/>
      <c r="D75" s="130"/>
      <c r="E75" s="130"/>
      <c r="F75" s="130"/>
      <c r="G75" s="130"/>
      <c r="H75" s="143" t="str">
        <f>+IF(AND(J77="No aplica",J78="No aplica",J79="No aplica",J80="No aplica",J81="No aplica",J82="No aplica",J83="No aplica",J84="No aplica",J85="No aplica"),"No aplica",IF(OR(J77="",J78="",J79="",J80="",J81="",J82="",J83="",J84="",J85=""),"Valide todas las variables",IF(OR(J77="No",J78="No",J79="No",J80="No",J81="No",J82="No",J83="No",J84="No",J85="No"),"No cumple","Cumple")))</f>
        <v>Valide todas las variables</v>
      </c>
      <c r="I75" s="143"/>
      <c r="J75" s="144"/>
    </row>
    <row r="76" spans="1:10" ht="39.950000000000003" customHeight="1" x14ac:dyDescent="0.25">
      <c r="A76" s="152" t="s">
        <v>140</v>
      </c>
      <c r="B76" s="153"/>
      <c r="C76" s="153"/>
      <c r="D76" s="153"/>
      <c r="E76" s="153"/>
      <c r="F76" s="153"/>
      <c r="G76" s="153"/>
      <c r="H76" s="153"/>
      <c r="I76" s="154"/>
      <c r="J76" s="44" t="s">
        <v>214</v>
      </c>
    </row>
    <row r="77" spans="1:10" ht="30" customHeight="1" x14ac:dyDescent="0.25">
      <c r="A77" s="158" t="s">
        <v>142</v>
      </c>
      <c r="B77" s="159"/>
      <c r="C77" s="159"/>
      <c r="D77" s="159"/>
      <c r="E77" s="159"/>
      <c r="F77" s="159"/>
      <c r="G77" s="159"/>
      <c r="H77" s="159"/>
      <c r="I77" s="176"/>
      <c r="J77" s="54"/>
    </row>
    <row r="78" spans="1:10" ht="30" customHeight="1" x14ac:dyDescent="0.25">
      <c r="A78" s="158" t="s">
        <v>143</v>
      </c>
      <c r="B78" s="159"/>
      <c r="C78" s="159"/>
      <c r="D78" s="159"/>
      <c r="E78" s="159"/>
      <c r="F78" s="159"/>
      <c r="G78" s="159"/>
      <c r="H78" s="159"/>
      <c r="I78" s="176"/>
      <c r="J78" s="54"/>
    </row>
    <row r="79" spans="1:10" ht="30" customHeight="1" x14ac:dyDescent="0.25">
      <c r="A79" s="158" t="s">
        <v>144</v>
      </c>
      <c r="B79" s="159"/>
      <c r="C79" s="159"/>
      <c r="D79" s="159"/>
      <c r="E79" s="159"/>
      <c r="F79" s="159"/>
      <c r="G79" s="159"/>
      <c r="H79" s="159"/>
      <c r="I79" s="176"/>
      <c r="J79" s="54"/>
    </row>
    <row r="80" spans="1:10" ht="30" customHeight="1" x14ac:dyDescent="0.25">
      <c r="A80" s="158" t="s">
        <v>145</v>
      </c>
      <c r="B80" s="159"/>
      <c r="C80" s="159"/>
      <c r="D80" s="159"/>
      <c r="E80" s="159"/>
      <c r="F80" s="159"/>
      <c r="G80" s="159"/>
      <c r="H80" s="159"/>
      <c r="I80" s="176"/>
      <c r="J80" s="54"/>
    </row>
    <row r="81" spans="1:10" ht="30" customHeight="1" x14ac:dyDescent="0.25">
      <c r="A81" s="158" t="s">
        <v>146</v>
      </c>
      <c r="B81" s="159"/>
      <c r="C81" s="159"/>
      <c r="D81" s="159"/>
      <c r="E81" s="159"/>
      <c r="F81" s="159"/>
      <c r="G81" s="159"/>
      <c r="H81" s="159"/>
      <c r="I81" s="176"/>
      <c r="J81" s="54"/>
    </row>
    <row r="82" spans="1:10" ht="30" customHeight="1" x14ac:dyDescent="0.25">
      <c r="A82" s="158" t="s">
        <v>147</v>
      </c>
      <c r="B82" s="159"/>
      <c r="C82" s="159"/>
      <c r="D82" s="159"/>
      <c r="E82" s="159"/>
      <c r="F82" s="159"/>
      <c r="G82" s="159"/>
      <c r="H82" s="159"/>
      <c r="I82" s="176"/>
      <c r="J82" s="54"/>
    </row>
    <row r="83" spans="1:10" ht="30" customHeight="1" x14ac:dyDescent="0.25">
      <c r="A83" s="158" t="s">
        <v>148</v>
      </c>
      <c r="B83" s="159"/>
      <c r="C83" s="159"/>
      <c r="D83" s="159"/>
      <c r="E83" s="159"/>
      <c r="F83" s="159"/>
      <c r="G83" s="159"/>
      <c r="H83" s="159"/>
      <c r="I83" s="176"/>
      <c r="J83" s="54"/>
    </row>
    <row r="84" spans="1:10" ht="30" customHeight="1" x14ac:dyDescent="0.25">
      <c r="A84" s="158" t="s">
        <v>149</v>
      </c>
      <c r="B84" s="159"/>
      <c r="C84" s="159"/>
      <c r="D84" s="159"/>
      <c r="E84" s="159"/>
      <c r="F84" s="159"/>
      <c r="G84" s="159"/>
      <c r="H84" s="159"/>
      <c r="I84" s="176"/>
      <c r="J84" s="54"/>
    </row>
    <row r="85" spans="1:10" ht="30" customHeight="1" thickBot="1" x14ac:dyDescent="0.3">
      <c r="A85" s="177" t="s">
        <v>150</v>
      </c>
      <c r="B85" s="178"/>
      <c r="C85" s="178"/>
      <c r="D85" s="178"/>
      <c r="E85" s="178"/>
      <c r="F85" s="178"/>
      <c r="G85" s="178"/>
      <c r="H85" s="178"/>
      <c r="I85" s="179"/>
      <c r="J85" s="41"/>
    </row>
    <row r="86" spans="1:10" ht="20.100000000000001" customHeight="1" x14ac:dyDescent="0.25">
      <c r="A86" s="129" t="s">
        <v>151</v>
      </c>
      <c r="B86" s="130"/>
      <c r="C86" s="130"/>
      <c r="D86" s="130"/>
      <c r="E86" s="130"/>
      <c r="F86" s="130"/>
      <c r="G86" s="130"/>
      <c r="H86" s="143" t="str">
        <f>+IF(AND(J88="No aplica",J89="No aplica",J90="No aplica",J91="No aplica",J92="No aplica",J93="No aplica",J94="No aplica"),"No aplica",IF(OR(J88="",J89="",J90="",J91="",J92="",J93="",J94=""),"Valide todas las variables",IF(OR(J88="No",J89="No",J90="No",J91="No",J92="No",J93="No",J94="No"),"No cumple","Cumple")))</f>
        <v>Valide todas las variables</v>
      </c>
      <c r="I86" s="143"/>
      <c r="J86" s="144"/>
    </row>
    <row r="87" spans="1:10" ht="39.950000000000003" customHeight="1" x14ac:dyDescent="0.25">
      <c r="A87" s="152" t="s">
        <v>136</v>
      </c>
      <c r="B87" s="153"/>
      <c r="C87" s="153"/>
      <c r="D87" s="153"/>
      <c r="E87" s="153"/>
      <c r="F87" s="153"/>
      <c r="G87" s="153"/>
      <c r="H87" s="153"/>
      <c r="I87" s="154"/>
      <c r="J87" s="44" t="s">
        <v>214</v>
      </c>
    </row>
    <row r="88" spans="1:10" ht="30" customHeight="1" x14ac:dyDescent="0.25">
      <c r="A88" s="158" t="s">
        <v>152</v>
      </c>
      <c r="B88" s="159"/>
      <c r="C88" s="159"/>
      <c r="D88" s="159"/>
      <c r="E88" s="159"/>
      <c r="F88" s="159"/>
      <c r="G88" s="159"/>
      <c r="H88" s="159"/>
      <c r="I88" s="176"/>
      <c r="J88" s="54"/>
    </row>
    <row r="89" spans="1:10" ht="30" customHeight="1" x14ac:dyDescent="0.25">
      <c r="A89" s="158" t="s">
        <v>153</v>
      </c>
      <c r="B89" s="159"/>
      <c r="C89" s="159"/>
      <c r="D89" s="159"/>
      <c r="E89" s="159"/>
      <c r="F89" s="159"/>
      <c r="G89" s="159"/>
      <c r="H89" s="159"/>
      <c r="I89" s="176"/>
      <c r="J89" s="54"/>
    </row>
    <row r="90" spans="1:10" ht="30" customHeight="1" x14ac:dyDescent="0.25">
      <c r="A90" s="158" t="s">
        <v>154</v>
      </c>
      <c r="B90" s="159"/>
      <c r="C90" s="159"/>
      <c r="D90" s="159"/>
      <c r="E90" s="159"/>
      <c r="F90" s="159"/>
      <c r="G90" s="159"/>
      <c r="H90" s="159"/>
      <c r="I90" s="176"/>
      <c r="J90" s="54"/>
    </row>
    <row r="91" spans="1:10" ht="30" customHeight="1" x14ac:dyDescent="0.25">
      <c r="A91" s="158" t="s">
        <v>155</v>
      </c>
      <c r="B91" s="159"/>
      <c r="C91" s="159"/>
      <c r="D91" s="159"/>
      <c r="E91" s="159"/>
      <c r="F91" s="159"/>
      <c r="G91" s="159"/>
      <c r="H91" s="159"/>
      <c r="I91" s="176"/>
      <c r="J91" s="54"/>
    </row>
    <row r="92" spans="1:10" ht="30" customHeight="1" x14ac:dyDescent="0.25">
      <c r="A92" s="158" t="s">
        <v>156</v>
      </c>
      <c r="B92" s="159"/>
      <c r="C92" s="159"/>
      <c r="D92" s="159"/>
      <c r="E92" s="159"/>
      <c r="F92" s="159"/>
      <c r="G92" s="159"/>
      <c r="H92" s="159"/>
      <c r="I92" s="176"/>
      <c r="J92" s="54"/>
    </row>
    <row r="93" spans="1:10" ht="30" customHeight="1" x14ac:dyDescent="0.25">
      <c r="A93" s="158" t="s">
        <v>157</v>
      </c>
      <c r="B93" s="159"/>
      <c r="C93" s="159"/>
      <c r="D93" s="159"/>
      <c r="E93" s="159"/>
      <c r="F93" s="159"/>
      <c r="G93" s="159"/>
      <c r="H93" s="159"/>
      <c r="I93" s="176"/>
      <c r="J93" s="54"/>
    </row>
    <row r="94" spans="1:10" ht="30" customHeight="1" thickBot="1" x14ac:dyDescent="0.3">
      <c r="A94" s="177" t="s">
        <v>158</v>
      </c>
      <c r="B94" s="178"/>
      <c r="C94" s="178"/>
      <c r="D94" s="178"/>
      <c r="E94" s="178"/>
      <c r="F94" s="178"/>
      <c r="G94" s="178"/>
      <c r="H94" s="178"/>
      <c r="I94" s="179"/>
      <c r="J94" s="41"/>
    </row>
    <row r="95" spans="1:10" ht="39.950000000000003" customHeight="1" x14ac:dyDescent="0.25">
      <c r="A95" s="129" t="s">
        <v>246</v>
      </c>
      <c r="B95" s="130"/>
      <c r="C95" s="130"/>
      <c r="D95" s="130"/>
      <c r="E95" s="130"/>
      <c r="F95" s="130"/>
      <c r="G95" s="130"/>
      <c r="H95" s="143" t="str">
        <f>+IF(AND(J97="No aplica",J98="No aplica",J99="No aplica",J100="No aplica",J101="No aplica",J102="No aplica",J103="No aplica"),"No aplica",IF(OR(J97="",J98="",J99="",J100="",J101="",J102="",J103=""),"Valide todas las variables",IF(OR(J97="No",J98="No",J99="No",J100="No",J101="No",J102="No",J103="No"),"No cumple","Cumple")))</f>
        <v>Valide todas las variables</v>
      </c>
      <c r="I95" s="143"/>
      <c r="J95" s="144"/>
    </row>
    <row r="96" spans="1:10" ht="39.950000000000003" customHeight="1" x14ac:dyDescent="0.25">
      <c r="A96" s="180" t="s">
        <v>159</v>
      </c>
      <c r="B96" s="181"/>
      <c r="C96" s="181"/>
      <c r="D96" s="181"/>
      <c r="E96" s="181"/>
      <c r="F96" s="181"/>
      <c r="G96" s="181"/>
      <c r="H96" s="181"/>
      <c r="I96" s="182"/>
      <c r="J96" s="44" t="s">
        <v>214</v>
      </c>
    </row>
    <row r="97" spans="1:10" ht="30" customHeight="1" x14ac:dyDescent="0.25">
      <c r="A97" s="158" t="s">
        <v>160</v>
      </c>
      <c r="B97" s="159"/>
      <c r="C97" s="159"/>
      <c r="D97" s="159"/>
      <c r="E97" s="159"/>
      <c r="F97" s="159"/>
      <c r="G97" s="159"/>
      <c r="H97" s="159"/>
      <c r="I97" s="176"/>
      <c r="J97" s="54"/>
    </row>
    <row r="98" spans="1:10" ht="30" customHeight="1" x14ac:dyDescent="0.25">
      <c r="A98" s="158" t="s">
        <v>161</v>
      </c>
      <c r="B98" s="159"/>
      <c r="C98" s="159"/>
      <c r="D98" s="159"/>
      <c r="E98" s="159"/>
      <c r="F98" s="159"/>
      <c r="G98" s="159"/>
      <c r="H98" s="159"/>
      <c r="I98" s="176"/>
      <c r="J98" s="54"/>
    </row>
    <row r="99" spans="1:10" ht="30" customHeight="1" x14ac:dyDescent="0.25">
      <c r="A99" s="158" t="s">
        <v>162</v>
      </c>
      <c r="B99" s="159"/>
      <c r="C99" s="159"/>
      <c r="D99" s="159"/>
      <c r="E99" s="159"/>
      <c r="F99" s="159"/>
      <c r="G99" s="159"/>
      <c r="H99" s="159"/>
      <c r="I99" s="176"/>
      <c r="J99" s="54"/>
    </row>
    <row r="100" spans="1:10" ht="30" customHeight="1" x14ac:dyDescent="0.25">
      <c r="A100" s="158" t="s">
        <v>247</v>
      </c>
      <c r="B100" s="159"/>
      <c r="C100" s="159"/>
      <c r="D100" s="159"/>
      <c r="E100" s="159"/>
      <c r="F100" s="159"/>
      <c r="G100" s="159"/>
      <c r="H100" s="159"/>
      <c r="I100" s="176"/>
      <c r="J100" s="54"/>
    </row>
    <row r="101" spans="1:10" ht="30" customHeight="1" x14ac:dyDescent="0.25">
      <c r="A101" s="158" t="s">
        <v>163</v>
      </c>
      <c r="B101" s="159"/>
      <c r="C101" s="159"/>
      <c r="D101" s="159"/>
      <c r="E101" s="159"/>
      <c r="F101" s="159"/>
      <c r="G101" s="159"/>
      <c r="H101" s="159"/>
      <c r="I101" s="176"/>
      <c r="J101" s="54"/>
    </row>
    <row r="102" spans="1:10" ht="30" customHeight="1" x14ac:dyDescent="0.25">
      <c r="A102" s="158" t="s">
        <v>164</v>
      </c>
      <c r="B102" s="159"/>
      <c r="C102" s="159"/>
      <c r="D102" s="159"/>
      <c r="E102" s="159"/>
      <c r="F102" s="159"/>
      <c r="G102" s="159"/>
      <c r="H102" s="159"/>
      <c r="I102" s="176"/>
      <c r="J102" s="54"/>
    </row>
    <row r="103" spans="1:10" ht="30" customHeight="1" thickBot="1" x14ac:dyDescent="0.3">
      <c r="A103" s="177" t="s">
        <v>165</v>
      </c>
      <c r="B103" s="178"/>
      <c r="C103" s="178"/>
      <c r="D103" s="178"/>
      <c r="E103" s="178"/>
      <c r="F103" s="178"/>
      <c r="G103" s="178"/>
      <c r="H103" s="178"/>
      <c r="I103" s="179"/>
      <c r="J103" s="41"/>
    </row>
    <row r="104" spans="1:10" ht="20.100000000000001" customHeight="1" x14ac:dyDescent="0.25">
      <c r="A104" s="129" t="s">
        <v>166</v>
      </c>
      <c r="B104" s="130"/>
      <c r="C104" s="130"/>
      <c r="D104" s="130"/>
      <c r="E104" s="130"/>
      <c r="F104" s="130"/>
      <c r="G104" s="130"/>
      <c r="H104" s="143" t="str">
        <f>+IF(AND(J106="No aplica",J107="No aplica",J108="No aplica",J109="No aplica",J110="No aplica",J111="No aplica",J112="No aplica"),"No aplica",IF(OR(J106="",J107="",J108="",J109="",J110="",J111="",J112=""),"Valide todas las variables",IF(OR(J106="No",J107="No",J108="No",J109="No",J110="No",J111="No",J112="No"),"No cumple","Cumple")))</f>
        <v>Valide todas las variables</v>
      </c>
      <c r="I104" s="143"/>
      <c r="J104" s="144"/>
    </row>
    <row r="105" spans="1:10" ht="39.950000000000003" customHeight="1" x14ac:dyDescent="0.25">
      <c r="A105" s="152" t="s">
        <v>159</v>
      </c>
      <c r="B105" s="153"/>
      <c r="C105" s="153"/>
      <c r="D105" s="153"/>
      <c r="E105" s="153"/>
      <c r="F105" s="153"/>
      <c r="G105" s="153"/>
      <c r="H105" s="153"/>
      <c r="I105" s="154"/>
      <c r="J105" s="44" t="s">
        <v>214</v>
      </c>
    </row>
    <row r="106" spans="1:10" ht="30" customHeight="1" x14ac:dyDescent="0.25">
      <c r="A106" s="158" t="s">
        <v>167</v>
      </c>
      <c r="B106" s="159"/>
      <c r="C106" s="159"/>
      <c r="D106" s="159"/>
      <c r="E106" s="159"/>
      <c r="F106" s="159"/>
      <c r="G106" s="159"/>
      <c r="H106" s="159"/>
      <c r="I106" s="176"/>
      <c r="J106" s="54"/>
    </row>
    <row r="107" spans="1:10" ht="30" customHeight="1" x14ac:dyDescent="0.25">
      <c r="A107" s="158" t="s">
        <v>168</v>
      </c>
      <c r="B107" s="159"/>
      <c r="C107" s="159"/>
      <c r="D107" s="159"/>
      <c r="E107" s="159"/>
      <c r="F107" s="159"/>
      <c r="G107" s="159"/>
      <c r="H107" s="159"/>
      <c r="I107" s="176"/>
      <c r="J107" s="54"/>
    </row>
    <row r="108" spans="1:10" ht="30" customHeight="1" x14ac:dyDescent="0.25">
      <c r="A108" s="158" t="s">
        <v>169</v>
      </c>
      <c r="B108" s="159"/>
      <c r="C108" s="159"/>
      <c r="D108" s="159"/>
      <c r="E108" s="159"/>
      <c r="F108" s="159"/>
      <c r="G108" s="159"/>
      <c r="H108" s="159"/>
      <c r="I108" s="176"/>
      <c r="J108" s="54"/>
    </row>
    <row r="109" spans="1:10" ht="30" customHeight="1" x14ac:dyDescent="0.25">
      <c r="A109" s="158" t="s">
        <v>170</v>
      </c>
      <c r="B109" s="159"/>
      <c r="C109" s="159"/>
      <c r="D109" s="159"/>
      <c r="E109" s="159"/>
      <c r="F109" s="159"/>
      <c r="G109" s="159"/>
      <c r="H109" s="159"/>
      <c r="I109" s="176"/>
      <c r="J109" s="54"/>
    </row>
    <row r="110" spans="1:10" ht="30" customHeight="1" x14ac:dyDescent="0.25">
      <c r="A110" s="158" t="s">
        <v>171</v>
      </c>
      <c r="B110" s="159"/>
      <c r="C110" s="159"/>
      <c r="D110" s="159"/>
      <c r="E110" s="159"/>
      <c r="F110" s="159"/>
      <c r="G110" s="159"/>
      <c r="H110" s="159"/>
      <c r="I110" s="176"/>
      <c r="J110" s="54"/>
    </row>
    <row r="111" spans="1:10" ht="30" customHeight="1" x14ac:dyDescent="0.25">
      <c r="A111" s="158" t="s">
        <v>172</v>
      </c>
      <c r="B111" s="159"/>
      <c r="C111" s="159"/>
      <c r="D111" s="159"/>
      <c r="E111" s="159"/>
      <c r="F111" s="159"/>
      <c r="G111" s="159"/>
      <c r="H111" s="159"/>
      <c r="I111" s="176"/>
      <c r="J111" s="54"/>
    </row>
    <row r="112" spans="1:10" ht="30" customHeight="1" thickBot="1" x14ac:dyDescent="0.3">
      <c r="A112" s="177" t="s">
        <v>173</v>
      </c>
      <c r="B112" s="178"/>
      <c r="C112" s="178"/>
      <c r="D112" s="178"/>
      <c r="E112" s="178"/>
      <c r="F112" s="178"/>
      <c r="G112" s="178"/>
      <c r="H112" s="178"/>
      <c r="I112" s="179"/>
      <c r="J112" s="41"/>
    </row>
    <row r="113" spans="1:10" ht="39.950000000000003" customHeight="1" x14ac:dyDescent="0.25">
      <c r="A113" s="129" t="s">
        <v>245</v>
      </c>
      <c r="B113" s="130"/>
      <c r="C113" s="130"/>
      <c r="D113" s="130"/>
      <c r="E113" s="130"/>
      <c r="F113" s="130"/>
      <c r="G113" s="130"/>
      <c r="H113" s="143" t="str">
        <f>+IF(AND(J115="No aplica",J116="No aplica",J117="No aplica",J118="No aplica",J119="No aplica",J120="No aplica"),"No aplica",IF(OR(J115="",J116="",J117="",J118="",J119="",J120=""),"Valide todas las variables",IF(OR(J115="No",J116="No",J117="No",J118="No",J119="No",J120="No"),"No cumple","Cumple")))</f>
        <v>Valide todas las variables</v>
      </c>
      <c r="I113" s="143"/>
      <c r="J113" s="144"/>
    </row>
    <row r="114" spans="1:10" ht="39.950000000000003" customHeight="1" x14ac:dyDescent="0.25">
      <c r="A114" s="152" t="s">
        <v>174</v>
      </c>
      <c r="B114" s="153"/>
      <c r="C114" s="153"/>
      <c r="D114" s="153"/>
      <c r="E114" s="153"/>
      <c r="F114" s="153"/>
      <c r="G114" s="153"/>
      <c r="H114" s="153"/>
      <c r="I114" s="154"/>
      <c r="J114" s="44" t="s">
        <v>214</v>
      </c>
    </row>
    <row r="115" spans="1:10" ht="30" customHeight="1" x14ac:dyDescent="0.25">
      <c r="A115" s="158" t="s">
        <v>175</v>
      </c>
      <c r="B115" s="159"/>
      <c r="C115" s="159"/>
      <c r="D115" s="159"/>
      <c r="E115" s="159"/>
      <c r="F115" s="159"/>
      <c r="G115" s="159"/>
      <c r="H115" s="159"/>
      <c r="I115" s="176"/>
      <c r="J115" s="54"/>
    </row>
    <row r="116" spans="1:10" ht="30" customHeight="1" x14ac:dyDescent="0.25">
      <c r="A116" s="158" t="s">
        <v>176</v>
      </c>
      <c r="B116" s="159"/>
      <c r="C116" s="159"/>
      <c r="D116" s="159"/>
      <c r="E116" s="159"/>
      <c r="F116" s="159"/>
      <c r="G116" s="159"/>
      <c r="H116" s="159"/>
      <c r="I116" s="176"/>
      <c r="J116" s="54"/>
    </row>
    <row r="117" spans="1:10" ht="45" customHeight="1" x14ac:dyDescent="0.25">
      <c r="A117" s="158" t="s">
        <v>177</v>
      </c>
      <c r="B117" s="159"/>
      <c r="C117" s="159"/>
      <c r="D117" s="159"/>
      <c r="E117" s="159"/>
      <c r="F117" s="159"/>
      <c r="G117" s="159"/>
      <c r="H117" s="159"/>
      <c r="I117" s="176"/>
      <c r="J117" s="54"/>
    </row>
    <row r="118" spans="1:10" ht="30" customHeight="1" x14ac:dyDescent="0.25">
      <c r="A118" s="158" t="s">
        <v>178</v>
      </c>
      <c r="B118" s="159"/>
      <c r="C118" s="159"/>
      <c r="D118" s="159"/>
      <c r="E118" s="159"/>
      <c r="F118" s="159"/>
      <c r="G118" s="159"/>
      <c r="H118" s="159"/>
      <c r="I118" s="176"/>
      <c r="J118" s="54"/>
    </row>
    <row r="119" spans="1:10" ht="30" customHeight="1" x14ac:dyDescent="0.25">
      <c r="A119" s="158" t="s">
        <v>179</v>
      </c>
      <c r="B119" s="159"/>
      <c r="C119" s="159"/>
      <c r="D119" s="159"/>
      <c r="E119" s="159"/>
      <c r="F119" s="159"/>
      <c r="G119" s="159"/>
      <c r="H119" s="159"/>
      <c r="I119" s="176"/>
      <c r="J119" s="54"/>
    </row>
    <row r="120" spans="1:10" ht="30" customHeight="1" thickBot="1" x14ac:dyDescent="0.3">
      <c r="A120" s="177" t="s">
        <v>180</v>
      </c>
      <c r="B120" s="178"/>
      <c r="C120" s="178"/>
      <c r="D120" s="178"/>
      <c r="E120" s="178"/>
      <c r="F120" s="178"/>
      <c r="G120" s="178"/>
      <c r="H120" s="178"/>
      <c r="I120" s="179"/>
      <c r="J120" s="41"/>
    </row>
    <row r="121" spans="1:10" ht="50.1" customHeight="1" x14ac:dyDescent="0.25">
      <c r="A121" s="183" t="s">
        <v>181</v>
      </c>
      <c r="B121" s="184"/>
      <c r="C121" s="184"/>
      <c r="D121" s="184"/>
      <c r="E121" s="184"/>
      <c r="F121" s="184"/>
      <c r="G121" s="184"/>
      <c r="H121" s="184"/>
      <c r="I121" s="184"/>
      <c r="J121" s="185"/>
    </row>
    <row r="122" spans="1:10" ht="200.1" customHeight="1" thickBot="1" x14ac:dyDescent="0.3">
      <c r="A122" s="186"/>
      <c r="B122" s="187"/>
      <c r="C122" s="187"/>
      <c r="D122" s="187"/>
      <c r="E122" s="187"/>
      <c r="F122" s="187"/>
      <c r="G122" s="187"/>
      <c r="H122" s="187"/>
      <c r="I122" s="187"/>
      <c r="J122" s="188"/>
    </row>
    <row r="123" spans="1:10" ht="50.1" customHeight="1" x14ac:dyDescent="0.25">
      <c r="A123" s="183" t="s">
        <v>182</v>
      </c>
      <c r="B123" s="184"/>
      <c r="C123" s="184"/>
      <c r="D123" s="184"/>
      <c r="E123" s="184"/>
      <c r="F123" s="184"/>
      <c r="G123" s="184"/>
      <c r="H123" s="184"/>
      <c r="I123" s="184"/>
      <c r="J123" s="185"/>
    </row>
    <row r="124" spans="1:10" ht="200.1" customHeight="1" thickBot="1" x14ac:dyDescent="0.3">
      <c r="A124" s="186"/>
      <c r="B124" s="187"/>
      <c r="C124" s="187"/>
      <c r="D124" s="187"/>
      <c r="E124" s="187"/>
      <c r="F124" s="187"/>
      <c r="G124" s="187"/>
      <c r="H124" s="187"/>
      <c r="I124" s="187"/>
      <c r="J124" s="188"/>
    </row>
  </sheetData>
  <sheetProtection algorithmName="SHA-512" hashValue="4xUVvgYVbWqcVQy08r1hQlxxUPJHOPe9t2V2pLexestTMAlHMweritCgB6B0OTBS9fbCV4UMZcFmPjfwjvHr+w==" saltValue="gNx2EUdm2i1Su+RnfM5abA==" spinCount="100000" sheet="1" objects="1" scenarios="1"/>
  <mergeCells count="152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3:I43"/>
    <mergeCell ref="A44:I44"/>
    <mergeCell ref="A45:I45"/>
    <mergeCell ref="A46:I46"/>
    <mergeCell ref="A47:I47"/>
    <mergeCell ref="A48:I48"/>
    <mergeCell ref="A38:E38"/>
    <mergeCell ref="A39:E39"/>
    <mergeCell ref="A40:E40"/>
    <mergeCell ref="A41:I41"/>
    <mergeCell ref="A42:G42"/>
    <mergeCell ref="H42:J42"/>
    <mergeCell ref="A54:I54"/>
    <mergeCell ref="A55:I55"/>
    <mergeCell ref="A56:I56"/>
    <mergeCell ref="A57:I57"/>
    <mergeCell ref="A58:I58"/>
    <mergeCell ref="A59:I59"/>
    <mergeCell ref="A49:I49"/>
    <mergeCell ref="A50:I50"/>
    <mergeCell ref="A51:G51"/>
    <mergeCell ref="H51:J51"/>
    <mergeCell ref="A52:I52"/>
    <mergeCell ref="A53:I53"/>
    <mergeCell ref="A66:G66"/>
    <mergeCell ref="H66:I70"/>
    <mergeCell ref="A67:G67"/>
    <mergeCell ref="A68:G68"/>
    <mergeCell ref="A69:G69"/>
    <mergeCell ref="A70:G70"/>
    <mergeCell ref="A60:I60"/>
    <mergeCell ref="A61:I61"/>
    <mergeCell ref="A62:I62"/>
    <mergeCell ref="A63:I63"/>
    <mergeCell ref="A64:I64"/>
    <mergeCell ref="A65:I65"/>
    <mergeCell ref="A76:I76"/>
    <mergeCell ref="A77:I77"/>
    <mergeCell ref="A78:I78"/>
    <mergeCell ref="A79:I79"/>
    <mergeCell ref="A80:I80"/>
    <mergeCell ref="A81:I81"/>
    <mergeCell ref="A71:G71"/>
    <mergeCell ref="H71:J71"/>
    <mergeCell ref="A72:I72"/>
    <mergeCell ref="A73:I73"/>
    <mergeCell ref="A74:I74"/>
    <mergeCell ref="A75:G75"/>
    <mergeCell ref="H75:J75"/>
    <mergeCell ref="A87:I87"/>
    <mergeCell ref="A88:I88"/>
    <mergeCell ref="A89:I89"/>
    <mergeCell ref="A90:I90"/>
    <mergeCell ref="A91:I91"/>
    <mergeCell ref="A92:I92"/>
    <mergeCell ref="A82:I82"/>
    <mergeCell ref="A83:I83"/>
    <mergeCell ref="A84:I84"/>
    <mergeCell ref="A85:I85"/>
    <mergeCell ref="A86:G86"/>
    <mergeCell ref="H86:J86"/>
    <mergeCell ref="A98:I98"/>
    <mergeCell ref="A99:I99"/>
    <mergeCell ref="A100:I100"/>
    <mergeCell ref="A101:I101"/>
    <mergeCell ref="A102:I102"/>
    <mergeCell ref="A103:I103"/>
    <mergeCell ref="A93:I93"/>
    <mergeCell ref="A94:I94"/>
    <mergeCell ref="A95:G95"/>
    <mergeCell ref="H95:J95"/>
    <mergeCell ref="A96:I96"/>
    <mergeCell ref="A97:I97"/>
    <mergeCell ref="A109:I109"/>
    <mergeCell ref="A110:I110"/>
    <mergeCell ref="A111:I111"/>
    <mergeCell ref="A112:I112"/>
    <mergeCell ref="A113:G113"/>
    <mergeCell ref="H113:J113"/>
    <mergeCell ref="A104:G104"/>
    <mergeCell ref="H104:J104"/>
    <mergeCell ref="A105:I105"/>
    <mergeCell ref="A106:I106"/>
    <mergeCell ref="A107:I107"/>
    <mergeCell ref="A108:I108"/>
    <mergeCell ref="A120:I120"/>
    <mergeCell ref="A121:J121"/>
    <mergeCell ref="A122:J122"/>
    <mergeCell ref="A123:J123"/>
    <mergeCell ref="A124:J124"/>
    <mergeCell ref="A114:I114"/>
    <mergeCell ref="A115:I115"/>
    <mergeCell ref="A116:I116"/>
    <mergeCell ref="A117:I117"/>
    <mergeCell ref="A118:I118"/>
    <mergeCell ref="A119:I119"/>
  </mergeCells>
  <conditionalFormatting sqref="C2:C3">
    <cfRule type="containsBlanks" dxfId="346" priority="37">
      <formula>LEN(TRIM(C2))=0</formula>
    </cfRule>
  </conditionalFormatting>
  <conditionalFormatting sqref="C6:C8">
    <cfRule type="containsBlanks" dxfId="345" priority="1">
      <formula>LEN(TRIM(C6))=0</formula>
    </cfRule>
  </conditionalFormatting>
  <conditionalFormatting sqref="E4:E5">
    <cfRule type="containsBlanks" dxfId="344" priority="31">
      <formula>LEN(TRIM(E4))=0</formula>
    </cfRule>
  </conditionalFormatting>
  <conditionalFormatting sqref="G2">
    <cfRule type="containsBlanks" dxfId="343" priority="34">
      <formula>LEN(TRIM(G2))=0</formula>
    </cfRule>
  </conditionalFormatting>
  <conditionalFormatting sqref="H3">
    <cfRule type="containsBlanks" dxfId="342" priority="35">
      <formula>LEN(TRIM(H3))=0</formula>
    </cfRule>
  </conditionalFormatting>
  <conditionalFormatting sqref="H6:H7">
    <cfRule type="containsBlanks" dxfId="341" priority="32">
      <formula>LEN(TRIM(H6))=0</formula>
    </cfRule>
  </conditionalFormatting>
  <conditionalFormatting sqref="H10">
    <cfRule type="containsText" dxfId="340" priority="38" operator="containsText" text="No cumple">
      <formula>NOT(ISERROR(SEARCH("No cumple",H10)))</formula>
    </cfRule>
    <cfRule type="containsText" dxfId="339" priority="39" operator="containsText" text="Cumple">
      <formula>NOT(ISERROR(SEARCH("Cumple",H10)))</formula>
    </cfRule>
  </conditionalFormatting>
  <conditionalFormatting sqref="H21">
    <cfRule type="containsText" dxfId="338" priority="19" operator="containsText" text="Cumple">
      <formula>NOT(ISERROR(SEARCH("Cumple",H21)))</formula>
    </cfRule>
    <cfRule type="containsText" dxfId="337" priority="18" operator="containsText" text="No cumple">
      <formula>NOT(ISERROR(SEARCH("No cumple",H21)))</formula>
    </cfRule>
  </conditionalFormatting>
  <conditionalFormatting sqref="H42">
    <cfRule type="containsText" dxfId="336" priority="17" operator="containsText" text="Cumple">
      <formula>NOT(ISERROR(SEARCH("Cumple",H42)))</formula>
    </cfRule>
    <cfRule type="containsText" dxfId="335" priority="16" operator="containsText" text="No cumple">
      <formula>NOT(ISERROR(SEARCH("No cumple",H42)))</formula>
    </cfRule>
  </conditionalFormatting>
  <conditionalFormatting sqref="H51">
    <cfRule type="containsText" dxfId="334" priority="14" operator="containsText" text="No cumple">
      <formula>NOT(ISERROR(SEARCH("No cumple",H51)))</formula>
    </cfRule>
    <cfRule type="containsText" dxfId="333" priority="15" operator="containsText" text="Cumple">
      <formula>NOT(ISERROR(SEARCH("Cumple",H51)))</formula>
    </cfRule>
  </conditionalFormatting>
  <conditionalFormatting sqref="H71">
    <cfRule type="containsText" dxfId="332" priority="12" operator="containsText" text="No cumple">
      <formula>NOT(ISERROR(SEARCH("No cumple",H71)))</formula>
    </cfRule>
    <cfRule type="containsText" dxfId="331" priority="13" operator="containsText" text="Cumple">
      <formula>NOT(ISERROR(SEARCH("Cumple",H71)))</formula>
    </cfRule>
  </conditionalFormatting>
  <conditionalFormatting sqref="H75">
    <cfRule type="containsText" dxfId="330" priority="10" operator="containsText" text="No cumple">
      <formula>NOT(ISERROR(SEARCH("No cumple",H75)))</formula>
    </cfRule>
    <cfRule type="containsText" dxfId="329" priority="11" operator="containsText" text="Cumple">
      <formula>NOT(ISERROR(SEARCH("Cumple",H75)))</formula>
    </cfRule>
  </conditionalFormatting>
  <conditionalFormatting sqref="H86">
    <cfRule type="containsText" dxfId="328" priority="8" operator="containsText" text="No cumple">
      <formula>NOT(ISERROR(SEARCH("No cumple",H86)))</formula>
    </cfRule>
    <cfRule type="containsText" dxfId="327" priority="9" operator="containsText" text="Cumple">
      <formula>NOT(ISERROR(SEARCH("Cumple",H86)))</formula>
    </cfRule>
  </conditionalFormatting>
  <conditionalFormatting sqref="H95">
    <cfRule type="containsText" dxfId="326" priority="6" operator="containsText" text="No cumple">
      <formula>NOT(ISERROR(SEARCH("No cumple",H95)))</formula>
    </cfRule>
    <cfRule type="containsText" dxfId="325" priority="7" operator="containsText" text="Cumple">
      <formula>NOT(ISERROR(SEARCH("Cumple",H95)))</formula>
    </cfRule>
  </conditionalFormatting>
  <conditionalFormatting sqref="H104">
    <cfRule type="containsText" dxfId="324" priority="4" operator="containsText" text="No cumple">
      <formula>NOT(ISERROR(SEARCH("No cumple",H104)))</formula>
    </cfRule>
    <cfRule type="containsText" dxfId="323" priority="5" operator="containsText" text="Cumple">
      <formula>NOT(ISERROR(SEARCH("Cumple",H104)))</formula>
    </cfRule>
  </conditionalFormatting>
  <conditionalFormatting sqref="H113">
    <cfRule type="containsText" dxfId="322" priority="2" operator="containsText" text="No cumple">
      <formula>NOT(ISERROR(SEARCH("No cumple",H113)))</formula>
    </cfRule>
    <cfRule type="containsText" dxfId="321" priority="3" operator="containsText" text="Cumple">
      <formula>NOT(ISERROR(SEARCH("Cumple",H113)))</formula>
    </cfRule>
  </conditionalFormatting>
  <conditionalFormatting sqref="J2">
    <cfRule type="containsBlanks" dxfId="320" priority="36">
      <formula>LEN(TRIM(J2))=0</formula>
    </cfRule>
  </conditionalFormatting>
  <conditionalFormatting sqref="J12:J20">
    <cfRule type="containsBlanks" dxfId="319" priority="30">
      <formula>LEN(TRIM(J12))=0</formula>
    </cfRule>
  </conditionalFormatting>
  <conditionalFormatting sqref="J26:J41">
    <cfRule type="containsBlanks" dxfId="318" priority="25">
      <formula>LEN(TRIM(J26))=0</formula>
    </cfRule>
  </conditionalFormatting>
  <conditionalFormatting sqref="J44:J50">
    <cfRule type="containsBlanks" dxfId="317" priority="29">
      <formula>LEN(TRIM(J44))=0</formula>
    </cfRule>
  </conditionalFormatting>
  <conditionalFormatting sqref="J53:J64">
    <cfRule type="containsBlanks" dxfId="316" priority="28">
      <formula>LEN(TRIM(J53))=0</formula>
    </cfRule>
  </conditionalFormatting>
  <conditionalFormatting sqref="J66:J70">
    <cfRule type="containsBlanks" dxfId="315" priority="27">
      <formula>LEN(TRIM(J66))=0</formula>
    </cfRule>
  </conditionalFormatting>
  <conditionalFormatting sqref="J73:J74">
    <cfRule type="containsBlanks" dxfId="314" priority="26">
      <formula>LEN(TRIM(J73))=0</formula>
    </cfRule>
  </conditionalFormatting>
  <conditionalFormatting sqref="J77:J85">
    <cfRule type="containsBlanks" dxfId="313" priority="24">
      <formula>LEN(TRIM(J77))=0</formula>
    </cfRule>
  </conditionalFormatting>
  <conditionalFormatting sqref="J88:J94">
    <cfRule type="containsBlanks" dxfId="312" priority="23">
      <formula>LEN(TRIM(J88))=0</formula>
    </cfRule>
  </conditionalFormatting>
  <conditionalFormatting sqref="J97:J103">
    <cfRule type="containsBlanks" dxfId="311" priority="22">
      <formula>LEN(TRIM(J97))=0</formula>
    </cfRule>
  </conditionalFormatting>
  <conditionalFormatting sqref="J106:J112">
    <cfRule type="containsBlanks" dxfId="310" priority="21">
      <formula>LEN(TRIM(J106))=0</formula>
    </cfRule>
  </conditionalFormatting>
  <conditionalFormatting sqref="J115:J120">
    <cfRule type="containsBlanks" dxfId="309" priority="20">
      <formula>LEN(TRIM(J115))=0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- CASA HOGAR SRD&amp;R&amp;"Arial,Normal"&amp;10F1.A41.G27.P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CFD83A7-714B-4F83-A7A4-0E384B1C6552}">
          <x14:formula1>
            <xm:f>Tablas!$E$2:$E$4</xm:f>
          </x14:formula1>
          <xm:sqref>J115:J120 J77:J85 J88:J94 J97:J103 J106:J112 J44:J50 J26:J41 J53:J64 J66:J70 J73:J74 J12:J20</xm:sqref>
        </x14:dataValidation>
        <x14:dataValidation type="list" allowBlank="1" showInputMessage="1" showErrorMessage="1" xr:uid="{D15CA845-AC5A-4DA6-B888-B1548547D3E7}">
          <x14:formula1>
            <xm:f>Tablas!$H$2:$H$6</xm:f>
          </x14:formula1>
          <xm:sqref>C3:E3</xm:sqref>
        </x14:dataValidation>
        <x14:dataValidation type="list" allowBlank="1" showInputMessage="1" showErrorMessage="1" xr:uid="{D4318C12-FA89-418B-8781-F6C9E126C4E4}">
          <x14:formula1>
            <xm:f>Tablas!$L$2:$L$9</xm:f>
          </x14:formula1>
          <xm:sqref>C7:E7</xm:sqref>
        </x14:dataValidation>
        <x14:dataValidation type="list" allowBlank="1" showInputMessage="1" showErrorMessage="1" xr:uid="{178CC1B9-DA1F-4315-B712-1B3D0C422DC1}">
          <x14:formula1>
            <xm:f>Tablas!$K$2:$K$3</xm:f>
          </x14:formula1>
          <xm:sqref>H6:J6</xm:sqref>
        </x14:dataValidation>
        <x14:dataValidation type="list" allowBlank="1" showInputMessage="1" showErrorMessage="1" xr:uid="{AE6F7869-F298-4F81-B7D5-AAF5E7C9DB84}">
          <x14:formula1>
            <xm:f>Tablas!$J$2:$J$7</xm:f>
          </x14:formula1>
          <xm:sqref>C6:E6</xm:sqref>
        </x14:dataValidation>
        <x14:dataValidation type="list" allowBlank="1" showInputMessage="1" showErrorMessage="1" xr:uid="{80882BFA-6801-48D7-8DD9-C458F011B594}">
          <x14:formula1>
            <xm:f>Tablas!$I$2:$I$5</xm:f>
          </x14:formula1>
          <xm:sqref>E4:J4</xm:sqref>
        </x14:dataValidation>
        <x14:dataValidation type="list" allowBlank="1" showInputMessage="1" showErrorMessage="1" xr:uid="{0E82D840-63A3-4155-ADD9-8B62064DDD3B}">
          <x14:formula1>
            <xm:f>Tablas!$G$2:$G$3</xm:f>
          </x14:formula1>
          <xm:sqref>J2</xm:sqref>
        </x14:dataValidation>
        <x14:dataValidation type="list" allowBlank="1" showInputMessage="1" showErrorMessage="1" xr:uid="{A8D54F7A-242A-47D3-8C48-A43CECA164D7}">
          <x14:formula1>
            <xm:f>Tablas!$C$2</xm:f>
          </x14:formula1>
          <xm:sqref>H107:I112 H13:I20 H98:I103 H45:I50 H54:I64 H89:I94 H74:I74 H78:I85 H116:I120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BEDB-2823-4C80-963C-3538A9069EC5}">
  <sheetPr>
    <pageSetUpPr fitToPage="1"/>
  </sheetPr>
  <dimension ref="A1:J12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7" t="s">
        <v>244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x14ac:dyDescent="0.25">
      <c r="A2" s="146" t="s">
        <v>66</v>
      </c>
      <c r="B2" s="147"/>
      <c r="C2" s="145"/>
      <c r="D2" s="145"/>
      <c r="E2" s="145"/>
      <c r="F2" s="43" t="s">
        <v>67</v>
      </c>
      <c r="G2" s="149"/>
      <c r="H2" s="149"/>
      <c r="I2" s="43" t="s">
        <v>68</v>
      </c>
      <c r="J2" s="54"/>
    </row>
    <row r="3" spans="1:10" x14ac:dyDescent="0.25">
      <c r="A3" s="146" t="s">
        <v>69</v>
      </c>
      <c r="B3" s="147"/>
      <c r="C3" s="119"/>
      <c r="D3" s="119"/>
      <c r="E3" s="119"/>
      <c r="F3" s="147" t="s">
        <v>210</v>
      </c>
      <c r="G3" s="147"/>
      <c r="H3" s="119"/>
      <c r="I3" s="119"/>
      <c r="J3" s="121"/>
    </row>
    <row r="4" spans="1:10" x14ac:dyDescent="0.25">
      <c r="A4" s="146" t="s">
        <v>70</v>
      </c>
      <c r="B4" s="147"/>
      <c r="C4" s="147"/>
      <c r="D4" s="147"/>
      <c r="E4" s="119"/>
      <c r="F4" s="119"/>
      <c r="G4" s="119"/>
      <c r="H4" s="119"/>
      <c r="I4" s="119"/>
      <c r="J4" s="121"/>
    </row>
    <row r="5" spans="1:10" x14ac:dyDescent="0.25">
      <c r="A5" s="146" t="s">
        <v>71</v>
      </c>
      <c r="B5" s="147"/>
      <c r="C5" s="147"/>
      <c r="D5" s="147"/>
      <c r="E5" s="119"/>
      <c r="F5" s="119"/>
      <c r="G5" s="119"/>
      <c r="H5" s="119"/>
      <c r="I5" s="119"/>
      <c r="J5" s="121"/>
    </row>
    <row r="6" spans="1:10" x14ac:dyDescent="0.25">
      <c r="A6" s="146" t="s">
        <v>72</v>
      </c>
      <c r="B6" s="147"/>
      <c r="C6" s="145"/>
      <c r="D6" s="145"/>
      <c r="E6" s="145"/>
      <c r="F6" s="147" t="s">
        <v>73</v>
      </c>
      <c r="G6" s="147"/>
      <c r="H6" s="145"/>
      <c r="I6" s="145"/>
      <c r="J6" s="148"/>
    </row>
    <row r="7" spans="1:10" x14ac:dyDescent="0.25">
      <c r="A7" s="146" t="s">
        <v>61</v>
      </c>
      <c r="B7" s="147"/>
      <c r="C7" s="145"/>
      <c r="D7" s="145"/>
      <c r="E7" s="145"/>
      <c r="F7" s="147" t="s">
        <v>210</v>
      </c>
      <c r="G7" s="147"/>
      <c r="H7" s="119"/>
      <c r="I7" s="119"/>
      <c r="J7" s="121"/>
    </row>
    <row r="8" spans="1:10" ht="15.75" thickBot="1" x14ac:dyDescent="0.3">
      <c r="A8" s="150" t="s">
        <v>243</v>
      </c>
      <c r="B8" s="151"/>
      <c r="C8" s="133"/>
      <c r="D8" s="133"/>
      <c r="E8" s="133"/>
      <c r="F8" s="134"/>
      <c r="G8" s="135"/>
      <c r="H8" s="135"/>
      <c r="I8" s="135"/>
      <c r="J8" s="136"/>
    </row>
    <row r="9" spans="1:10" ht="20.100000000000001" customHeight="1" thickBot="1" x14ac:dyDescent="0.3">
      <c r="A9" s="140" t="s">
        <v>74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3"/>
      <c r="J10" s="144"/>
    </row>
    <row r="11" spans="1:10" ht="39.950000000000003" customHeight="1" x14ac:dyDescent="0.25">
      <c r="A11" s="152" t="s">
        <v>76</v>
      </c>
      <c r="B11" s="153"/>
      <c r="C11" s="153"/>
      <c r="D11" s="153"/>
      <c r="E11" s="153"/>
      <c r="F11" s="153"/>
      <c r="G11" s="153"/>
      <c r="H11" s="153"/>
      <c r="I11" s="154"/>
      <c r="J11" s="44" t="s">
        <v>214</v>
      </c>
    </row>
    <row r="12" spans="1:10" ht="30" customHeight="1" x14ac:dyDescent="0.25">
      <c r="A12" s="158" t="s">
        <v>82</v>
      </c>
      <c r="B12" s="159"/>
      <c r="C12" s="159"/>
      <c r="D12" s="159"/>
      <c r="E12" s="159"/>
      <c r="F12" s="159"/>
      <c r="G12" s="159"/>
      <c r="H12" s="159"/>
      <c r="I12" s="176"/>
      <c r="J12" s="54"/>
    </row>
    <row r="13" spans="1:10" ht="30" customHeight="1" x14ac:dyDescent="0.25">
      <c r="A13" s="158" t="s">
        <v>77</v>
      </c>
      <c r="B13" s="159"/>
      <c r="C13" s="159"/>
      <c r="D13" s="159"/>
      <c r="E13" s="159"/>
      <c r="F13" s="159"/>
      <c r="G13" s="159"/>
      <c r="H13" s="159"/>
      <c r="I13" s="176"/>
      <c r="J13" s="54"/>
    </row>
    <row r="14" spans="1:10" ht="30" customHeight="1" x14ac:dyDescent="0.25">
      <c r="A14" s="158" t="s">
        <v>78</v>
      </c>
      <c r="B14" s="159"/>
      <c r="C14" s="159"/>
      <c r="D14" s="159"/>
      <c r="E14" s="159"/>
      <c r="F14" s="159"/>
      <c r="G14" s="159"/>
      <c r="H14" s="159"/>
      <c r="I14" s="176"/>
      <c r="J14" s="54"/>
    </row>
    <row r="15" spans="1:10" ht="30" customHeight="1" x14ac:dyDescent="0.25">
      <c r="A15" s="158" t="s">
        <v>83</v>
      </c>
      <c r="B15" s="159"/>
      <c r="C15" s="159"/>
      <c r="D15" s="159"/>
      <c r="E15" s="159"/>
      <c r="F15" s="159"/>
      <c r="G15" s="159"/>
      <c r="H15" s="159"/>
      <c r="I15" s="176"/>
      <c r="J15" s="54"/>
    </row>
    <row r="16" spans="1:10" ht="30" customHeight="1" x14ac:dyDescent="0.25">
      <c r="A16" s="158" t="s">
        <v>84</v>
      </c>
      <c r="B16" s="159"/>
      <c r="C16" s="159"/>
      <c r="D16" s="159"/>
      <c r="E16" s="159"/>
      <c r="F16" s="159"/>
      <c r="G16" s="159"/>
      <c r="H16" s="159"/>
      <c r="I16" s="176"/>
      <c r="J16" s="54"/>
    </row>
    <row r="17" spans="1:10" ht="30" customHeight="1" x14ac:dyDescent="0.25">
      <c r="A17" s="158" t="s">
        <v>183</v>
      </c>
      <c r="B17" s="159"/>
      <c r="C17" s="159"/>
      <c r="D17" s="159"/>
      <c r="E17" s="159"/>
      <c r="F17" s="159"/>
      <c r="G17" s="159"/>
      <c r="H17" s="159"/>
      <c r="I17" s="176"/>
      <c r="J17" s="54"/>
    </row>
    <row r="18" spans="1:10" ht="30" customHeight="1" x14ac:dyDescent="0.25">
      <c r="A18" s="158" t="s">
        <v>79</v>
      </c>
      <c r="B18" s="159"/>
      <c r="C18" s="159"/>
      <c r="D18" s="159"/>
      <c r="E18" s="159"/>
      <c r="F18" s="159"/>
      <c r="G18" s="159"/>
      <c r="H18" s="159"/>
      <c r="I18" s="176"/>
      <c r="J18" s="54"/>
    </row>
    <row r="19" spans="1:10" ht="30" customHeight="1" x14ac:dyDescent="0.25">
      <c r="A19" s="158" t="s">
        <v>80</v>
      </c>
      <c r="B19" s="159"/>
      <c r="C19" s="159"/>
      <c r="D19" s="159"/>
      <c r="E19" s="159"/>
      <c r="F19" s="159"/>
      <c r="G19" s="159"/>
      <c r="H19" s="159"/>
      <c r="I19" s="176"/>
      <c r="J19" s="54"/>
    </row>
    <row r="20" spans="1:10" ht="30" customHeight="1" thickBot="1" x14ac:dyDescent="0.3">
      <c r="A20" s="177" t="s">
        <v>81</v>
      </c>
      <c r="B20" s="178"/>
      <c r="C20" s="178"/>
      <c r="D20" s="178"/>
      <c r="E20" s="178"/>
      <c r="F20" s="178"/>
      <c r="G20" s="178"/>
      <c r="H20" s="178"/>
      <c r="I20" s="179"/>
      <c r="J20" s="41"/>
    </row>
    <row r="21" spans="1:10" ht="20.100000000000001" customHeight="1" x14ac:dyDescent="0.25">
      <c r="A21" s="129" t="s">
        <v>85</v>
      </c>
      <c r="B21" s="130"/>
      <c r="C21" s="130"/>
      <c r="D21" s="130"/>
      <c r="E21" s="130"/>
      <c r="F21" s="130"/>
      <c r="G21" s="130"/>
      <c r="H21" s="143" t="str">
        <f>+IF(AND(J26="No aplica",J27="No aplica",J28="No aplica",J29="No aplica",J30="No aplica",J31="No aplica",J32="No aplica",J33="No aplica",J34="No aplica",J35="No aplica",J36="No aplica",J37="No aplica",J38="No aplica",J39="No aplica",J40="No aplica",J41="No aplica"),"No aplica",IF(OR(J26="",J27="",J28="",J29="",J30="",J31="",J32="",J33="",J34="",J35="",J36="",J37="",J38="",J39="",J40="",J41=""),"Valide todas las variables",IF(OR(J26="No",J27="No",J28="No",J29="No",J30="No",J31="No",J32="No",J33="No",J34="No",J35="No",J36="No",J37="No",J38="No",J39="No",J40="No",J41="No"),"No cumple","Cumple")))</f>
        <v>Valide todas las variables</v>
      </c>
      <c r="I21" s="143"/>
      <c r="J21" s="144"/>
    </row>
    <row r="22" spans="1:10" ht="66.75" customHeight="1" thickBot="1" x14ac:dyDescent="0.3">
      <c r="A22" s="162" t="s">
        <v>254</v>
      </c>
      <c r="B22" s="163"/>
      <c r="C22" s="163"/>
      <c r="D22" s="163"/>
      <c r="E22" s="163"/>
      <c r="F22" s="163"/>
      <c r="G22" s="163"/>
      <c r="H22" s="163"/>
      <c r="I22" s="164"/>
      <c r="J22" s="155" t="s">
        <v>214</v>
      </c>
    </row>
    <row r="23" spans="1:10" ht="15" customHeight="1" x14ac:dyDescent="0.25">
      <c r="A23" s="168" t="s">
        <v>103</v>
      </c>
      <c r="B23" s="169"/>
      <c r="C23" s="169"/>
      <c r="D23" s="169"/>
      <c r="E23" s="169"/>
      <c r="F23" s="165" t="s">
        <v>98</v>
      </c>
      <c r="G23" s="166"/>
      <c r="H23" s="166"/>
      <c r="I23" s="167"/>
      <c r="J23" s="156"/>
    </row>
    <row r="24" spans="1:10" ht="15" customHeight="1" x14ac:dyDescent="0.25">
      <c r="A24" s="170"/>
      <c r="B24" s="171"/>
      <c r="C24" s="171"/>
      <c r="D24" s="171"/>
      <c r="E24" s="171"/>
      <c r="F24" s="160" t="s">
        <v>99</v>
      </c>
      <c r="G24" s="161"/>
      <c r="H24" s="174" t="s">
        <v>100</v>
      </c>
      <c r="I24" s="175"/>
      <c r="J24" s="156"/>
    </row>
    <row r="25" spans="1:10" ht="20.100000000000001" customHeight="1" x14ac:dyDescent="0.25">
      <c r="A25" s="172"/>
      <c r="B25" s="173"/>
      <c r="C25" s="173"/>
      <c r="D25" s="173"/>
      <c r="E25" s="173"/>
      <c r="F25" s="51" t="s">
        <v>101</v>
      </c>
      <c r="G25" s="42" t="s">
        <v>102</v>
      </c>
      <c r="H25" s="42" t="s">
        <v>101</v>
      </c>
      <c r="I25" s="52" t="s">
        <v>102</v>
      </c>
      <c r="J25" s="157"/>
    </row>
    <row r="26" spans="1:10" ht="20.100000000000001" customHeight="1" x14ac:dyDescent="0.25">
      <c r="A26" s="158" t="s">
        <v>95</v>
      </c>
      <c r="B26" s="159"/>
      <c r="C26" s="159"/>
      <c r="D26" s="159"/>
      <c r="E26" s="159"/>
      <c r="F26" s="45">
        <v>2</v>
      </c>
      <c r="G26" s="46">
        <v>2</v>
      </c>
      <c r="H26" s="46">
        <v>2</v>
      </c>
      <c r="I26" s="47">
        <v>2</v>
      </c>
      <c r="J26" s="59"/>
    </row>
    <row r="27" spans="1:10" ht="20.100000000000001" customHeight="1" x14ac:dyDescent="0.25">
      <c r="A27" s="158" t="s">
        <v>86</v>
      </c>
      <c r="B27" s="159"/>
      <c r="C27" s="159"/>
      <c r="D27" s="159">
        <v>6</v>
      </c>
      <c r="E27" s="159">
        <v>6</v>
      </c>
      <c r="F27" s="45">
        <v>6</v>
      </c>
      <c r="G27" s="46">
        <v>6</v>
      </c>
      <c r="H27" s="46">
        <v>6</v>
      </c>
      <c r="I27" s="47">
        <v>6</v>
      </c>
      <c r="J27" s="59"/>
    </row>
    <row r="28" spans="1:10" ht="20.100000000000001" customHeight="1" x14ac:dyDescent="0.25">
      <c r="A28" s="158" t="s">
        <v>87</v>
      </c>
      <c r="B28" s="159"/>
      <c r="C28" s="159"/>
      <c r="D28" s="159">
        <v>6</v>
      </c>
      <c r="E28" s="159">
        <v>6</v>
      </c>
      <c r="F28" s="45">
        <v>6</v>
      </c>
      <c r="G28" s="46">
        <v>6</v>
      </c>
      <c r="H28" s="46">
        <v>6</v>
      </c>
      <c r="I28" s="47">
        <v>6</v>
      </c>
      <c r="J28" s="59"/>
    </row>
    <row r="29" spans="1:10" ht="20.100000000000001" customHeight="1" x14ac:dyDescent="0.25">
      <c r="A29" s="158" t="s">
        <v>88</v>
      </c>
      <c r="B29" s="159"/>
      <c r="C29" s="159"/>
      <c r="D29" s="159">
        <v>3</v>
      </c>
      <c r="E29" s="159">
        <v>3</v>
      </c>
      <c r="F29" s="45">
        <v>3</v>
      </c>
      <c r="G29" s="46">
        <v>3</v>
      </c>
      <c r="H29" s="46">
        <v>3</v>
      </c>
      <c r="I29" s="47">
        <v>3</v>
      </c>
      <c r="J29" s="59"/>
    </row>
    <row r="30" spans="1:10" ht="20.100000000000001" customHeight="1" x14ac:dyDescent="0.25">
      <c r="A30" s="158" t="s">
        <v>89</v>
      </c>
      <c r="B30" s="159"/>
      <c r="C30" s="159"/>
      <c r="D30" s="159">
        <v>6</v>
      </c>
      <c r="E30" s="159">
        <v>6</v>
      </c>
      <c r="F30" s="45">
        <v>6</v>
      </c>
      <c r="G30" s="46">
        <v>6</v>
      </c>
      <c r="H30" s="46">
        <v>6</v>
      </c>
      <c r="I30" s="47">
        <v>6</v>
      </c>
      <c r="J30" s="59"/>
    </row>
    <row r="31" spans="1:10" ht="20.100000000000001" customHeight="1" x14ac:dyDescent="0.25">
      <c r="A31" s="158" t="s">
        <v>90</v>
      </c>
      <c r="B31" s="159"/>
      <c r="C31" s="159"/>
      <c r="D31" s="159">
        <v>1</v>
      </c>
      <c r="E31" s="159">
        <v>1</v>
      </c>
      <c r="F31" s="45">
        <v>1</v>
      </c>
      <c r="G31" s="46">
        <v>1</v>
      </c>
      <c r="H31" s="46">
        <v>1</v>
      </c>
      <c r="I31" s="47">
        <v>1</v>
      </c>
      <c r="J31" s="59"/>
    </row>
    <row r="32" spans="1:10" ht="20.100000000000001" customHeight="1" x14ac:dyDescent="0.25">
      <c r="A32" s="158" t="s">
        <v>91</v>
      </c>
      <c r="B32" s="159"/>
      <c r="C32" s="159"/>
      <c r="D32" s="159">
        <v>2</v>
      </c>
      <c r="E32" s="159">
        <v>2</v>
      </c>
      <c r="F32" s="45">
        <v>2</v>
      </c>
      <c r="G32" s="46">
        <v>2</v>
      </c>
      <c r="H32" s="46">
        <v>2</v>
      </c>
      <c r="I32" s="47">
        <v>2</v>
      </c>
      <c r="J32" s="59"/>
    </row>
    <row r="33" spans="1:10" ht="20.100000000000001" customHeight="1" x14ac:dyDescent="0.25">
      <c r="A33" s="158" t="s">
        <v>92</v>
      </c>
      <c r="B33" s="159"/>
      <c r="C33" s="159"/>
      <c r="D33" s="159">
        <v>1</v>
      </c>
      <c r="E33" s="159">
        <v>1</v>
      </c>
      <c r="F33" s="45">
        <v>1</v>
      </c>
      <c r="G33" s="46">
        <v>1</v>
      </c>
      <c r="H33" s="46">
        <v>1</v>
      </c>
      <c r="I33" s="47">
        <v>1</v>
      </c>
      <c r="J33" s="59"/>
    </row>
    <row r="34" spans="1:10" ht="20.100000000000001" customHeight="1" x14ac:dyDescent="0.25">
      <c r="A34" s="158" t="s">
        <v>93</v>
      </c>
      <c r="B34" s="159"/>
      <c r="C34" s="159"/>
      <c r="D34" s="159">
        <v>1</v>
      </c>
      <c r="E34" s="159">
        <v>2</v>
      </c>
      <c r="F34" s="45">
        <v>1</v>
      </c>
      <c r="G34" s="46">
        <v>2</v>
      </c>
      <c r="H34" s="46">
        <v>1</v>
      </c>
      <c r="I34" s="47">
        <v>1</v>
      </c>
      <c r="J34" s="59"/>
    </row>
    <row r="35" spans="1:10" ht="20.100000000000001" customHeight="1" x14ac:dyDescent="0.25">
      <c r="A35" s="158" t="s">
        <v>94</v>
      </c>
      <c r="B35" s="159"/>
      <c r="C35" s="159"/>
      <c r="D35" s="159">
        <v>4</v>
      </c>
      <c r="E35" s="159">
        <v>4</v>
      </c>
      <c r="F35" s="45">
        <v>4</v>
      </c>
      <c r="G35" s="46">
        <v>4</v>
      </c>
      <c r="H35" s="46">
        <v>4</v>
      </c>
      <c r="I35" s="47">
        <v>4</v>
      </c>
      <c r="J35" s="59"/>
    </row>
    <row r="36" spans="1:10" ht="20.100000000000001" customHeight="1" x14ac:dyDescent="0.25">
      <c r="A36" s="158" t="s">
        <v>96</v>
      </c>
      <c r="B36" s="159"/>
      <c r="C36" s="159"/>
      <c r="D36" s="159">
        <v>1</v>
      </c>
      <c r="E36" s="159">
        <v>1</v>
      </c>
      <c r="F36" s="45">
        <v>1</v>
      </c>
      <c r="G36" s="46">
        <v>1</v>
      </c>
      <c r="H36" s="46">
        <v>1</v>
      </c>
      <c r="I36" s="47">
        <v>1</v>
      </c>
      <c r="J36" s="59"/>
    </row>
    <row r="37" spans="1:10" ht="20.100000000000001" customHeight="1" x14ac:dyDescent="0.25">
      <c r="A37" s="158" t="s">
        <v>97</v>
      </c>
      <c r="B37" s="159"/>
      <c r="C37" s="159"/>
      <c r="D37" s="159">
        <v>1</v>
      </c>
      <c r="E37" s="159">
        <v>1</v>
      </c>
      <c r="F37" s="45">
        <v>1</v>
      </c>
      <c r="G37" s="46">
        <v>1</v>
      </c>
      <c r="H37" s="46">
        <v>1</v>
      </c>
      <c r="I37" s="47">
        <v>1</v>
      </c>
      <c r="J37" s="59"/>
    </row>
    <row r="38" spans="1:10" ht="20.100000000000001" customHeight="1" x14ac:dyDescent="0.25">
      <c r="A38" s="158" t="s">
        <v>104</v>
      </c>
      <c r="B38" s="159"/>
      <c r="C38" s="159"/>
      <c r="D38" s="159">
        <v>1</v>
      </c>
      <c r="E38" s="159">
        <v>1</v>
      </c>
      <c r="F38" s="45">
        <v>1</v>
      </c>
      <c r="G38" s="46">
        <v>1</v>
      </c>
      <c r="H38" s="46">
        <v>1</v>
      </c>
      <c r="I38" s="47">
        <v>1</v>
      </c>
      <c r="J38" s="59"/>
    </row>
    <row r="39" spans="1:10" ht="20.100000000000001" customHeight="1" x14ac:dyDescent="0.25">
      <c r="A39" s="158" t="s">
        <v>105</v>
      </c>
      <c r="B39" s="159"/>
      <c r="C39" s="159"/>
      <c r="D39" s="159" t="s">
        <v>107</v>
      </c>
      <c r="E39" s="159" t="s">
        <v>107</v>
      </c>
      <c r="F39" s="45" t="s">
        <v>107</v>
      </c>
      <c r="G39" s="46" t="s">
        <v>107</v>
      </c>
      <c r="H39" s="46" t="s">
        <v>107</v>
      </c>
      <c r="I39" s="47" t="s">
        <v>107</v>
      </c>
      <c r="J39" s="59"/>
    </row>
    <row r="40" spans="1:10" ht="20.100000000000001" customHeight="1" thickBot="1" x14ac:dyDescent="0.3">
      <c r="A40" s="158" t="s">
        <v>106</v>
      </c>
      <c r="B40" s="159"/>
      <c r="C40" s="159"/>
      <c r="D40" s="159">
        <v>2</v>
      </c>
      <c r="E40" s="159">
        <v>2</v>
      </c>
      <c r="F40" s="48">
        <v>2</v>
      </c>
      <c r="G40" s="49">
        <v>2</v>
      </c>
      <c r="H40" s="49">
        <v>2</v>
      </c>
      <c r="I40" s="50">
        <v>2</v>
      </c>
      <c r="J40" s="59"/>
    </row>
    <row r="41" spans="1:10" ht="30" customHeight="1" thickBot="1" x14ac:dyDescent="0.3">
      <c r="A41" s="177" t="s">
        <v>211</v>
      </c>
      <c r="B41" s="178"/>
      <c r="C41" s="178"/>
      <c r="D41" s="178"/>
      <c r="E41" s="178"/>
      <c r="F41" s="192"/>
      <c r="G41" s="192"/>
      <c r="H41" s="192"/>
      <c r="I41" s="193"/>
      <c r="J41" s="41"/>
    </row>
    <row r="42" spans="1:10" ht="20.100000000000001" customHeight="1" x14ac:dyDescent="0.25">
      <c r="A42" s="129" t="s">
        <v>212</v>
      </c>
      <c r="B42" s="130"/>
      <c r="C42" s="130"/>
      <c r="D42" s="130"/>
      <c r="E42" s="130"/>
      <c r="F42" s="130"/>
      <c r="G42" s="130"/>
      <c r="H42" s="143" t="str">
        <f>+IF(AND(J44="No aplica",J45="No aplica",J46="No aplica",J47="No aplica",J48="No aplica",J49="No aplica",J50="No aplica"),"No aplica",IF(OR(J44="",J45="",J46="",J47="",J48="",J49="",J50=""),"Valide todas las variables",IF(OR(J44="No",J45="No",J46="No",J47="No",J48="No",J49="No",J50="No"),"No cumple","Cumple")))</f>
        <v>Valide todas las variables</v>
      </c>
      <c r="I42" s="143"/>
      <c r="J42" s="144"/>
    </row>
    <row r="43" spans="1:10" ht="39.950000000000003" customHeight="1" x14ac:dyDescent="0.25">
      <c r="A43" s="152" t="s">
        <v>213</v>
      </c>
      <c r="B43" s="153"/>
      <c r="C43" s="153"/>
      <c r="D43" s="153"/>
      <c r="E43" s="153"/>
      <c r="F43" s="153"/>
      <c r="G43" s="153"/>
      <c r="H43" s="153"/>
      <c r="I43" s="154"/>
      <c r="J43" s="44" t="s">
        <v>214</v>
      </c>
    </row>
    <row r="44" spans="1:10" ht="30" customHeight="1" x14ac:dyDescent="0.25">
      <c r="A44" s="158" t="s">
        <v>114</v>
      </c>
      <c r="B44" s="159"/>
      <c r="C44" s="159"/>
      <c r="D44" s="159"/>
      <c r="E44" s="159"/>
      <c r="F44" s="159"/>
      <c r="G44" s="159"/>
      <c r="H44" s="159"/>
      <c r="I44" s="176"/>
      <c r="J44" s="54"/>
    </row>
    <row r="45" spans="1:10" ht="30" customHeight="1" x14ac:dyDescent="0.25">
      <c r="A45" s="158" t="s">
        <v>108</v>
      </c>
      <c r="B45" s="159"/>
      <c r="C45" s="159"/>
      <c r="D45" s="159"/>
      <c r="E45" s="159"/>
      <c r="F45" s="159"/>
      <c r="G45" s="159"/>
      <c r="H45" s="159"/>
      <c r="I45" s="176"/>
      <c r="J45" s="54"/>
    </row>
    <row r="46" spans="1:10" ht="30" customHeight="1" x14ac:dyDescent="0.25">
      <c r="A46" s="158" t="s">
        <v>109</v>
      </c>
      <c r="B46" s="159"/>
      <c r="C46" s="159"/>
      <c r="D46" s="159"/>
      <c r="E46" s="159"/>
      <c r="F46" s="159"/>
      <c r="G46" s="159"/>
      <c r="H46" s="159"/>
      <c r="I46" s="176"/>
      <c r="J46" s="54"/>
    </row>
    <row r="47" spans="1:10" ht="30" customHeight="1" x14ac:dyDescent="0.25">
      <c r="A47" s="158" t="s">
        <v>110</v>
      </c>
      <c r="B47" s="159"/>
      <c r="C47" s="159"/>
      <c r="D47" s="159"/>
      <c r="E47" s="159"/>
      <c r="F47" s="159"/>
      <c r="G47" s="159"/>
      <c r="H47" s="159"/>
      <c r="I47" s="176"/>
      <c r="J47" s="54"/>
    </row>
    <row r="48" spans="1:10" ht="30" customHeight="1" x14ac:dyDescent="0.25">
      <c r="A48" s="158" t="s">
        <v>111</v>
      </c>
      <c r="B48" s="159"/>
      <c r="C48" s="159"/>
      <c r="D48" s="159"/>
      <c r="E48" s="159"/>
      <c r="F48" s="159"/>
      <c r="G48" s="159"/>
      <c r="H48" s="159"/>
      <c r="I48" s="176"/>
      <c r="J48" s="54"/>
    </row>
    <row r="49" spans="1:10" ht="30" customHeight="1" x14ac:dyDescent="0.25">
      <c r="A49" s="158" t="s">
        <v>112</v>
      </c>
      <c r="B49" s="159"/>
      <c r="C49" s="159"/>
      <c r="D49" s="159"/>
      <c r="E49" s="159"/>
      <c r="F49" s="159"/>
      <c r="G49" s="159"/>
      <c r="H49" s="159"/>
      <c r="I49" s="176"/>
      <c r="J49" s="54"/>
    </row>
    <row r="50" spans="1:10" ht="30" customHeight="1" thickBot="1" x14ac:dyDescent="0.3">
      <c r="A50" s="177" t="s">
        <v>113</v>
      </c>
      <c r="B50" s="178"/>
      <c r="C50" s="178"/>
      <c r="D50" s="178"/>
      <c r="E50" s="178"/>
      <c r="F50" s="178"/>
      <c r="G50" s="178"/>
      <c r="H50" s="178"/>
      <c r="I50" s="179"/>
      <c r="J50" s="41"/>
    </row>
    <row r="51" spans="1:10" ht="20.100000000000001" customHeight="1" x14ac:dyDescent="0.25">
      <c r="A51" s="129" t="s">
        <v>115</v>
      </c>
      <c r="B51" s="130"/>
      <c r="C51" s="130"/>
      <c r="D51" s="130"/>
      <c r="E51" s="130"/>
      <c r="F51" s="130"/>
      <c r="G51" s="130"/>
      <c r="H51" s="143" t="str">
        <f>+IF(AND(J53="No aplica",J54="No aplica",J55="No aplica",J56="No aplica",J57="No aplica",J58="No aplica",J59="No aplica",J60="No aplica",J61="No aplica",J62="No aplica",J63="No aplica",J64="No aplica",J66="No aplica",J67="No aplica",J68="No aplica",J69="No aplica",J70="No aplica"),"No aplica",IF(OR(J53="",J54="",J55="",J56="",J57="",J58="",J59="",J60="",J61="",J62="",J63="",J64="",J66="",J67="",J68="",J69="",J70=""),"Valide todas las variables",IF(OR(J53="No",J54="No",J55="No",J56="No",J57="No",J58="No",J59="No",J60="No",J61="No",J62="No",J63="No",J64="No",J66="No",J67="No",J68="No",J69="No",J70="No"),"No cumple","Cumple")))</f>
        <v>Valide todas las variables</v>
      </c>
      <c r="I51" s="143"/>
      <c r="J51" s="144"/>
    </row>
    <row r="52" spans="1:10" ht="39.950000000000003" customHeight="1" x14ac:dyDescent="0.25">
      <c r="A52" s="152" t="s">
        <v>116</v>
      </c>
      <c r="B52" s="153"/>
      <c r="C52" s="153"/>
      <c r="D52" s="153"/>
      <c r="E52" s="153"/>
      <c r="F52" s="153"/>
      <c r="G52" s="153"/>
      <c r="H52" s="153"/>
      <c r="I52" s="154"/>
      <c r="J52" s="44" t="s">
        <v>214</v>
      </c>
    </row>
    <row r="53" spans="1:10" ht="30" customHeight="1" x14ac:dyDescent="0.25">
      <c r="A53" s="158" t="s">
        <v>117</v>
      </c>
      <c r="B53" s="159"/>
      <c r="C53" s="159"/>
      <c r="D53" s="159"/>
      <c r="E53" s="159"/>
      <c r="F53" s="159"/>
      <c r="G53" s="159"/>
      <c r="H53" s="159"/>
      <c r="I53" s="176"/>
      <c r="J53" s="54"/>
    </row>
    <row r="54" spans="1:10" ht="30" customHeight="1" x14ac:dyDescent="0.25">
      <c r="A54" s="158" t="s">
        <v>118</v>
      </c>
      <c r="B54" s="159"/>
      <c r="C54" s="159"/>
      <c r="D54" s="159"/>
      <c r="E54" s="159"/>
      <c r="F54" s="159"/>
      <c r="G54" s="159"/>
      <c r="H54" s="159"/>
      <c r="I54" s="176"/>
      <c r="J54" s="54"/>
    </row>
    <row r="55" spans="1:10" ht="30" customHeight="1" x14ac:dyDescent="0.25">
      <c r="A55" s="158" t="s">
        <v>119</v>
      </c>
      <c r="B55" s="159"/>
      <c r="C55" s="159"/>
      <c r="D55" s="159"/>
      <c r="E55" s="159"/>
      <c r="F55" s="159"/>
      <c r="G55" s="159"/>
      <c r="H55" s="159"/>
      <c r="I55" s="176"/>
      <c r="J55" s="54"/>
    </row>
    <row r="56" spans="1:10" ht="30" customHeight="1" x14ac:dyDescent="0.25">
      <c r="A56" s="158" t="s">
        <v>120</v>
      </c>
      <c r="B56" s="159"/>
      <c r="C56" s="159"/>
      <c r="D56" s="159"/>
      <c r="E56" s="159"/>
      <c r="F56" s="159"/>
      <c r="G56" s="159"/>
      <c r="H56" s="159"/>
      <c r="I56" s="176"/>
      <c r="J56" s="54"/>
    </row>
    <row r="57" spans="1:10" ht="30" customHeight="1" x14ac:dyDescent="0.25">
      <c r="A57" s="158" t="s">
        <v>121</v>
      </c>
      <c r="B57" s="159"/>
      <c r="C57" s="159"/>
      <c r="D57" s="159"/>
      <c r="E57" s="159"/>
      <c r="F57" s="159"/>
      <c r="G57" s="159"/>
      <c r="H57" s="159"/>
      <c r="I57" s="176"/>
      <c r="J57" s="54"/>
    </row>
    <row r="58" spans="1:10" ht="30" customHeight="1" x14ac:dyDescent="0.25">
      <c r="A58" s="158" t="s">
        <v>122</v>
      </c>
      <c r="B58" s="159"/>
      <c r="C58" s="159"/>
      <c r="D58" s="159"/>
      <c r="E58" s="159"/>
      <c r="F58" s="159"/>
      <c r="G58" s="159"/>
      <c r="H58" s="159"/>
      <c r="I58" s="176"/>
      <c r="J58" s="54"/>
    </row>
    <row r="59" spans="1:10" ht="30" customHeight="1" x14ac:dyDescent="0.25">
      <c r="A59" s="158" t="s">
        <v>123</v>
      </c>
      <c r="B59" s="159"/>
      <c r="C59" s="159"/>
      <c r="D59" s="159"/>
      <c r="E59" s="159"/>
      <c r="F59" s="159"/>
      <c r="G59" s="159"/>
      <c r="H59" s="159"/>
      <c r="I59" s="176"/>
      <c r="J59" s="54"/>
    </row>
    <row r="60" spans="1:10" ht="30" customHeight="1" x14ac:dyDescent="0.25">
      <c r="A60" s="158" t="s">
        <v>124</v>
      </c>
      <c r="B60" s="159"/>
      <c r="C60" s="159"/>
      <c r="D60" s="159"/>
      <c r="E60" s="159"/>
      <c r="F60" s="159"/>
      <c r="G60" s="159"/>
      <c r="H60" s="159"/>
      <c r="I60" s="176"/>
      <c r="J60" s="54"/>
    </row>
    <row r="61" spans="1:10" ht="30" customHeight="1" x14ac:dyDescent="0.25">
      <c r="A61" s="158" t="s">
        <v>125</v>
      </c>
      <c r="B61" s="159"/>
      <c r="C61" s="159"/>
      <c r="D61" s="159"/>
      <c r="E61" s="159"/>
      <c r="F61" s="159"/>
      <c r="G61" s="159"/>
      <c r="H61" s="159"/>
      <c r="I61" s="176"/>
      <c r="J61" s="54"/>
    </row>
    <row r="62" spans="1:10" ht="30" customHeight="1" x14ac:dyDescent="0.25">
      <c r="A62" s="158" t="s">
        <v>126</v>
      </c>
      <c r="B62" s="159"/>
      <c r="C62" s="159"/>
      <c r="D62" s="159"/>
      <c r="E62" s="159"/>
      <c r="F62" s="159"/>
      <c r="G62" s="159"/>
      <c r="H62" s="159"/>
      <c r="I62" s="176"/>
      <c r="J62" s="54"/>
    </row>
    <row r="63" spans="1:10" ht="30" customHeight="1" x14ac:dyDescent="0.25">
      <c r="A63" s="158" t="s">
        <v>127</v>
      </c>
      <c r="B63" s="159"/>
      <c r="C63" s="159"/>
      <c r="D63" s="159"/>
      <c r="E63" s="159"/>
      <c r="F63" s="159"/>
      <c r="G63" s="159"/>
      <c r="H63" s="159"/>
      <c r="I63" s="176"/>
      <c r="J63" s="54"/>
    </row>
    <row r="64" spans="1:10" ht="30" customHeight="1" x14ac:dyDescent="0.25">
      <c r="A64" s="158" t="s">
        <v>128</v>
      </c>
      <c r="B64" s="159"/>
      <c r="C64" s="159"/>
      <c r="D64" s="159"/>
      <c r="E64" s="159"/>
      <c r="F64" s="159"/>
      <c r="G64" s="159"/>
      <c r="H64" s="159"/>
      <c r="I64" s="176"/>
      <c r="J64" s="54"/>
    </row>
    <row r="65" spans="1:10" ht="39.950000000000003" customHeight="1" x14ac:dyDescent="0.25">
      <c r="A65" s="152" t="s">
        <v>129</v>
      </c>
      <c r="B65" s="153"/>
      <c r="C65" s="153"/>
      <c r="D65" s="153"/>
      <c r="E65" s="153"/>
      <c r="F65" s="153"/>
      <c r="G65" s="153"/>
      <c r="H65" s="153"/>
      <c r="I65" s="154"/>
      <c r="J65" s="44" t="s">
        <v>214</v>
      </c>
    </row>
    <row r="66" spans="1:10" ht="30" customHeight="1" x14ac:dyDescent="0.25">
      <c r="A66" s="189" t="s">
        <v>130</v>
      </c>
      <c r="B66" s="190"/>
      <c r="C66" s="190"/>
      <c r="D66" s="190"/>
      <c r="E66" s="190"/>
      <c r="F66" s="190"/>
      <c r="G66" s="191"/>
      <c r="H66" s="194" t="s">
        <v>135</v>
      </c>
      <c r="I66" s="195"/>
      <c r="J66" s="54"/>
    </row>
    <row r="67" spans="1:10" ht="30" customHeight="1" x14ac:dyDescent="0.25">
      <c r="A67" s="189" t="s">
        <v>131</v>
      </c>
      <c r="B67" s="190"/>
      <c r="C67" s="190"/>
      <c r="D67" s="190"/>
      <c r="E67" s="190"/>
      <c r="F67" s="190"/>
      <c r="G67" s="191"/>
      <c r="H67" s="196"/>
      <c r="I67" s="197"/>
      <c r="J67" s="54"/>
    </row>
    <row r="68" spans="1:10" ht="30" customHeight="1" x14ac:dyDescent="0.25">
      <c r="A68" s="189" t="s">
        <v>132</v>
      </c>
      <c r="B68" s="190"/>
      <c r="C68" s="190"/>
      <c r="D68" s="190"/>
      <c r="E68" s="190"/>
      <c r="F68" s="190"/>
      <c r="G68" s="191"/>
      <c r="H68" s="196"/>
      <c r="I68" s="197"/>
      <c r="J68" s="54"/>
    </row>
    <row r="69" spans="1:10" ht="30" customHeight="1" x14ac:dyDescent="0.25">
      <c r="A69" s="189" t="s">
        <v>133</v>
      </c>
      <c r="B69" s="190"/>
      <c r="C69" s="190"/>
      <c r="D69" s="190"/>
      <c r="E69" s="190"/>
      <c r="F69" s="190"/>
      <c r="G69" s="191"/>
      <c r="H69" s="196"/>
      <c r="I69" s="197"/>
      <c r="J69" s="54"/>
    </row>
    <row r="70" spans="1:10" ht="30" customHeight="1" thickBot="1" x14ac:dyDescent="0.3">
      <c r="A70" s="177" t="s">
        <v>134</v>
      </c>
      <c r="B70" s="178"/>
      <c r="C70" s="178"/>
      <c r="D70" s="178"/>
      <c r="E70" s="178"/>
      <c r="F70" s="178"/>
      <c r="G70" s="179"/>
      <c r="H70" s="198"/>
      <c r="I70" s="199"/>
      <c r="J70" s="41"/>
    </row>
    <row r="71" spans="1:10" ht="20.100000000000001" customHeight="1" x14ac:dyDescent="0.25">
      <c r="A71" s="129" t="s">
        <v>138</v>
      </c>
      <c r="B71" s="130"/>
      <c r="C71" s="130"/>
      <c r="D71" s="130"/>
      <c r="E71" s="130"/>
      <c r="F71" s="130"/>
      <c r="G71" s="130"/>
      <c r="H71" s="143" t="str">
        <f>+IF(AND(J73="No aplica",J74="No aplica"),"No aplica",IF(OR(J73="",J74=""),"Valide todas las variables",IF(OR(J73="No",J74="No"),"No cumple","Cumple")))</f>
        <v>Valide todas las variables</v>
      </c>
      <c r="I71" s="143"/>
      <c r="J71" s="144"/>
    </row>
    <row r="72" spans="1:10" ht="39.950000000000003" customHeight="1" x14ac:dyDescent="0.25">
      <c r="A72" s="152" t="s">
        <v>136</v>
      </c>
      <c r="B72" s="153"/>
      <c r="C72" s="153"/>
      <c r="D72" s="153"/>
      <c r="E72" s="153"/>
      <c r="F72" s="153"/>
      <c r="G72" s="153"/>
      <c r="H72" s="153"/>
      <c r="I72" s="154"/>
      <c r="J72" s="44" t="s">
        <v>214</v>
      </c>
    </row>
    <row r="73" spans="1:10" ht="30" customHeight="1" x14ac:dyDescent="0.25">
      <c r="A73" s="158" t="s">
        <v>139</v>
      </c>
      <c r="B73" s="159"/>
      <c r="C73" s="159"/>
      <c r="D73" s="159"/>
      <c r="E73" s="159"/>
      <c r="F73" s="159"/>
      <c r="G73" s="159"/>
      <c r="H73" s="159"/>
      <c r="I73" s="176"/>
      <c r="J73" s="54"/>
    </row>
    <row r="74" spans="1:10" ht="30" customHeight="1" thickBot="1" x14ac:dyDescent="0.3">
      <c r="A74" s="177" t="s">
        <v>137</v>
      </c>
      <c r="B74" s="178"/>
      <c r="C74" s="178"/>
      <c r="D74" s="178"/>
      <c r="E74" s="178"/>
      <c r="F74" s="178"/>
      <c r="G74" s="178"/>
      <c r="H74" s="178"/>
      <c r="I74" s="179"/>
      <c r="J74" s="41"/>
    </row>
    <row r="75" spans="1:10" ht="20.100000000000001" customHeight="1" x14ac:dyDescent="0.25">
      <c r="A75" s="129" t="s">
        <v>141</v>
      </c>
      <c r="B75" s="130"/>
      <c r="C75" s="130"/>
      <c r="D75" s="130"/>
      <c r="E75" s="130"/>
      <c r="F75" s="130"/>
      <c r="G75" s="130"/>
      <c r="H75" s="143" t="str">
        <f>+IF(AND(J77="No aplica",J78="No aplica",J79="No aplica",J80="No aplica",J81="No aplica",J82="No aplica",J83="No aplica",J84="No aplica",J85="No aplica"),"No aplica",IF(OR(J77="",J78="",J79="",J80="",J81="",J82="",J83="",J84="",J85=""),"Valide todas las variables",IF(OR(J77="No",J78="No",J79="No",J80="No",J81="No",J82="No",J83="No",J84="No",J85="No"),"No cumple","Cumple")))</f>
        <v>Valide todas las variables</v>
      </c>
      <c r="I75" s="143"/>
      <c r="J75" s="144"/>
    </row>
    <row r="76" spans="1:10" ht="39.950000000000003" customHeight="1" x14ac:dyDescent="0.25">
      <c r="A76" s="152" t="s">
        <v>140</v>
      </c>
      <c r="B76" s="153"/>
      <c r="C76" s="153"/>
      <c r="D76" s="153"/>
      <c r="E76" s="153"/>
      <c r="F76" s="153"/>
      <c r="G76" s="153"/>
      <c r="H76" s="153"/>
      <c r="I76" s="154"/>
      <c r="J76" s="44" t="s">
        <v>214</v>
      </c>
    </row>
    <row r="77" spans="1:10" ht="30" customHeight="1" x14ac:dyDescent="0.25">
      <c r="A77" s="158" t="s">
        <v>142</v>
      </c>
      <c r="B77" s="159"/>
      <c r="C77" s="159"/>
      <c r="D77" s="159"/>
      <c r="E77" s="159"/>
      <c r="F77" s="159"/>
      <c r="G77" s="159"/>
      <c r="H77" s="159"/>
      <c r="I77" s="176"/>
      <c r="J77" s="54"/>
    </row>
    <row r="78" spans="1:10" ht="30" customHeight="1" x14ac:dyDescent="0.25">
      <c r="A78" s="158" t="s">
        <v>143</v>
      </c>
      <c r="B78" s="159"/>
      <c r="C78" s="159"/>
      <c r="D78" s="159"/>
      <c r="E78" s="159"/>
      <c r="F78" s="159"/>
      <c r="G78" s="159"/>
      <c r="H78" s="159"/>
      <c r="I78" s="176"/>
      <c r="J78" s="54"/>
    </row>
    <row r="79" spans="1:10" ht="30" customHeight="1" x14ac:dyDescent="0.25">
      <c r="A79" s="158" t="s">
        <v>144</v>
      </c>
      <c r="B79" s="159"/>
      <c r="C79" s="159"/>
      <c r="D79" s="159"/>
      <c r="E79" s="159"/>
      <c r="F79" s="159"/>
      <c r="G79" s="159"/>
      <c r="H79" s="159"/>
      <c r="I79" s="176"/>
      <c r="J79" s="54"/>
    </row>
    <row r="80" spans="1:10" ht="30" customHeight="1" x14ac:dyDescent="0.25">
      <c r="A80" s="158" t="s">
        <v>145</v>
      </c>
      <c r="B80" s="159"/>
      <c r="C80" s="159"/>
      <c r="D80" s="159"/>
      <c r="E80" s="159"/>
      <c r="F80" s="159"/>
      <c r="G80" s="159"/>
      <c r="H80" s="159"/>
      <c r="I80" s="176"/>
      <c r="J80" s="54"/>
    </row>
    <row r="81" spans="1:10" ht="30" customHeight="1" x14ac:dyDescent="0.25">
      <c r="A81" s="158" t="s">
        <v>146</v>
      </c>
      <c r="B81" s="159"/>
      <c r="C81" s="159"/>
      <c r="D81" s="159"/>
      <c r="E81" s="159"/>
      <c r="F81" s="159"/>
      <c r="G81" s="159"/>
      <c r="H81" s="159"/>
      <c r="I81" s="176"/>
      <c r="J81" s="54"/>
    </row>
    <row r="82" spans="1:10" ht="30" customHeight="1" x14ac:dyDescent="0.25">
      <c r="A82" s="158" t="s">
        <v>147</v>
      </c>
      <c r="B82" s="159"/>
      <c r="C82" s="159"/>
      <c r="D82" s="159"/>
      <c r="E82" s="159"/>
      <c r="F82" s="159"/>
      <c r="G82" s="159"/>
      <c r="H82" s="159"/>
      <c r="I82" s="176"/>
      <c r="J82" s="54"/>
    </row>
    <row r="83" spans="1:10" ht="30" customHeight="1" x14ac:dyDescent="0.25">
      <c r="A83" s="158" t="s">
        <v>148</v>
      </c>
      <c r="B83" s="159"/>
      <c r="C83" s="159"/>
      <c r="D83" s="159"/>
      <c r="E83" s="159"/>
      <c r="F83" s="159"/>
      <c r="G83" s="159"/>
      <c r="H83" s="159"/>
      <c r="I83" s="176"/>
      <c r="J83" s="54"/>
    </row>
    <row r="84" spans="1:10" ht="30" customHeight="1" x14ac:dyDescent="0.25">
      <c r="A84" s="158" t="s">
        <v>149</v>
      </c>
      <c r="B84" s="159"/>
      <c r="C84" s="159"/>
      <c r="D84" s="159"/>
      <c r="E84" s="159"/>
      <c r="F84" s="159"/>
      <c r="G84" s="159"/>
      <c r="H84" s="159"/>
      <c r="I84" s="176"/>
      <c r="J84" s="54"/>
    </row>
    <row r="85" spans="1:10" ht="30" customHeight="1" thickBot="1" x14ac:dyDescent="0.3">
      <c r="A85" s="177" t="s">
        <v>150</v>
      </c>
      <c r="B85" s="178"/>
      <c r="C85" s="178"/>
      <c r="D85" s="178"/>
      <c r="E85" s="178"/>
      <c r="F85" s="178"/>
      <c r="G85" s="178"/>
      <c r="H85" s="178"/>
      <c r="I85" s="179"/>
      <c r="J85" s="41"/>
    </row>
    <row r="86" spans="1:10" ht="20.100000000000001" customHeight="1" x14ac:dyDescent="0.25">
      <c r="A86" s="129" t="s">
        <v>151</v>
      </c>
      <c r="B86" s="130"/>
      <c r="C86" s="130"/>
      <c r="D86" s="130"/>
      <c r="E86" s="130"/>
      <c r="F86" s="130"/>
      <c r="G86" s="130"/>
      <c r="H86" s="143" t="str">
        <f>+IF(AND(J88="No aplica",J89="No aplica",J90="No aplica",J91="No aplica",J92="No aplica",J93="No aplica",J94="No aplica"),"No aplica",IF(OR(J88="",J89="",J90="",J91="",J92="",J93="",J94=""),"Valide todas las variables",IF(OR(J88="No",J89="No",J90="No",J91="No",J92="No",J93="No",J94="No"),"No cumple","Cumple")))</f>
        <v>Valide todas las variables</v>
      </c>
      <c r="I86" s="143"/>
      <c r="J86" s="144"/>
    </row>
    <row r="87" spans="1:10" ht="39.950000000000003" customHeight="1" x14ac:dyDescent="0.25">
      <c r="A87" s="152" t="s">
        <v>136</v>
      </c>
      <c r="B87" s="153"/>
      <c r="C87" s="153"/>
      <c r="D87" s="153"/>
      <c r="E87" s="153"/>
      <c r="F87" s="153"/>
      <c r="G87" s="153"/>
      <c r="H87" s="153"/>
      <c r="I87" s="154"/>
      <c r="J87" s="44" t="s">
        <v>214</v>
      </c>
    </row>
    <row r="88" spans="1:10" ht="30" customHeight="1" x14ac:dyDescent="0.25">
      <c r="A88" s="158" t="s">
        <v>152</v>
      </c>
      <c r="B88" s="159"/>
      <c r="C88" s="159"/>
      <c r="D88" s="159"/>
      <c r="E88" s="159"/>
      <c r="F88" s="159"/>
      <c r="G88" s="159"/>
      <c r="H88" s="159"/>
      <c r="I88" s="176"/>
      <c r="J88" s="54"/>
    </row>
    <row r="89" spans="1:10" ht="30" customHeight="1" x14ac:dyDescent="0.25">
      <c r="A89" s="158" t="s">
        <v>153</v>
      </c>
      <c r="B89" s="159"/>
      <c r="C89" s="159"/>
      <c r="D89" s="159"/>
      <c r="E89" s="159"/>
      <c r="F89" s="159"/>
      <c r="G89" s="159"/>
      <c r="H89" s="159"/>
      <c r="I89" s="176"/>
      <c r="J89" s="54"/>
    </row>
    <row r="90" spans="1:10" ht="30" customHeight="1" x14ac:dyDescent="0.25">
      <c r="A90" s="158" t="s">
        <v>154</v>
      </c>
      <c r="B90" s="159"/>
      <c r="C90" s="159"/>
      <c r="D90" s="159"/>
      <c r="E90" s="159"/>
      <c r="F90" s="159"/>
      <c r="G90" s="159"/>
      <c r="H90" s="159"/>
      <c r="I90" s="176"/>
      <c r="J90" s="54"/>
    </row>
    <row r="91" spans="1:10" ht="30" customHeight="1" x14ac:dyDescent="0.25">
      <c r="A91" s="158" t="s">
        <v>155</v>
      </c>
      <c r="B91" s="159"/>
      <c r="C91" s="159"/>
      <c r="D91" s="159"/>
      <c r="E91" s="159"/>
      <c r="F91" s="159"/>
      <c r="G91" s="159"/>
      <c r="H91" s="159"/>
      <c r="I91" s="176"/>
      <c r="J91" s="54"/>
    </row>
    <row r="92" spans="1:10" ht="30" customHeight="1" x14ac:dyDescent="0.25">
      <c r="A92" s="158" t="s">
        <v>156</v>
      </c>
      <c r="B92" s="159"/>
      <c r="C92" s="159"/>
      <c r="D92" s="159"/>
      <c r="E92" s="159"/>
      <c r="F92" s="159"/>
      <c r="G92" s="159"/>
      <c r="H92" s="159"/>
      <c r="I92" s="176"/>
      <c r="J92" s="54"/>
    </row>
    <row r="93" spans="1:10" ht="30" customHeight="1" x14ac:dyDescent="0.25">
      <c r="A93" s="158" t="s">
        <v>157</v>
      </c>
      <c r="B93" s="159"/>
      <c r="C93" s="159"/>
      <c r="D93" s="159"/>
      <c r="E93" s="159"/>
      <c r="F93" s="159"/>
      <c r="G93" s="159"/>
      <c r="H93" s="159"/>
      <c r="I93" s="176"/>
      <c r="J93" s="54"/>
    </row>
    <row r="94" spans="1:10" ht="30" customHeight="1" thickBot="1" x14ac:dyDescent="0.3">
      <c r="A94" s="177" t="s">
        <v>158</v>
      </c>
      <c r="B94" s="178"/>
      <c r="C94" s="178"/>
      <c r="D94" s="178"/>
      <c r="E94" s="178"/>
      <c r="F94" s="178"/>
      <c r="G94" s="178"/>
      <c r="H94" s="178"/>
      <c r="I94" s="179"/>
      <c r="J94" s="41"/>
    </row>
    <row r="95" spans="1:10" ht="39.950000000000003" customHeight="1" x14ac:dyDescent="0.25">
      <c r="A95" s="129" t="s">
        <v>246</v>
      </c>
      <c r="B95" s="130"/>
      <c r="C95" s="130"/>
      <c r="D95" s="130"/>
      <c r="E95" s="130"/>
      <c r="F95" s="130"/>
      <c r="G95" s="130"/>
      <c r="H95" s="143" t="str">
        <f>+IF(AND(J97="No aplica",J98="No aplica",J99="No aplica",J100="No aplica",J101="No aplica",J102="No aplica",J103="No aplica"),"No aplica",IF(OR(J97="",J98="",J99="",J100="",J101="",J102="",J103=""),"Valide todas las variables",IF(OR(J97="No",J98="No",J99="No",J100="No",J101="No",J102="No",J103="No"),"No cumple","Cumple")))</f>
        <v>Valide todas las variables</v>
      </c>
      <c r="I95" s="143"/>
      <c r="J95" s="144"/>
    </row>
    <row r="96" spans="1:10" ht="39.950000000000003" customHeight="1" x14ac:dyDescent="0.25">
      <c r="A96" s="180" t="s">
        <v>159</v>
      </c>
      <c r="B96" s="181"/>
      <c r="C96" s="181"/>
      <c r="D96" s="181"/>
      <c r="E96" s="181"/>
      <c r="F96" s="181"/>
      <c r="G96" s="181"/>
      <c r="H96" s="181"/>
      <c r="I96" s="182"/>
      <c r="J96" s="44" t="s">
        <v>214</v>
      </c>
    </row>
    <row r="97" spans="1:10" ht="30" customHeight="1" x14ac:dyDescent="0.25">
      <c r="A97" s="158" t="s">
        <v>160</v>
      </c>
      <c r="B97" s="159"/>
      <c r="C97" s="159"/>
      <c r="D97" s="159"/>
      <c r="E97" s="159"/>
      <c r="F97" s="159"/>
      <c r="G97" s="159"/>
      <c r="H97" s="159"/>
      <c r="I97" s="176"/>
      <c r="J97" s="54"/>
    </row>
    <row r="98" spans="1:10" ht="30" customHeight="1" x14ac:dyDescent="0.25">
      <c r="A98" s="158" t="s">
        <v>161</v>
      </c>
      <c r="B98" s="159"/>
      <c r="C98" s="159"/>
      <c r="D98" s="159"/>
      <c r="E98" s="159"/>
      <c r="F98" s="159"/>
      <c r="G98" s="159"/>
      <c r="H98" s="159"/>
      <c r="I98" s="176"/>
      <c r="J98" s="54"/>
    </row>
    <row r="99" spans="1:10" ht="30" customHeight="1" x14ac:dyDescent="0.25">
      <c r="A99" s="158" t="s">
        <v>162</v>
      </c>
      <c r="B99" s="159"/>
      <c r="C99" s="159"/>
      <c r="D99" s="159"/>
      <c r="E99" s="159"/>
      <c r="F99" s="159"/>
      <c r="G99" s="159"/>
      <c r="H99" s="159"/>
      <c r="I99" s="176"/>
      <c r="J99" s="54"/>
    </row>
    <row r="100" spans="1:10" ht="30" customHeight="1" x14ac:dyDescent="0.25">
      <c r="A100" s="158" t="s">
        <v>247</v>
      </c>
      <c r="B100" s="159"/>
      <c r="C100" s="159"/>
      <c r="D100" s="159"/>
      <c r="E100" s="159"/>
      <c r="F100" s="159"/>
      <c r="G100" s="159"/>
      <c r="H100" s="159"/>
      <c r="I100" s="176"/>
      <c r="J100" s="54"/>
    </row>
    <row r="101" spans="1:10" ht="30" customHeight="1" x14ac:dyDescent="0.25">
      <c r="A101" s="158" t="s">
        <v>163</v>
      </c>
      <c r="B101" s="159"/>
      <c r="C101" s="159"/>
      <c r="D101" s="159"/>
      <c r="E101" s="159"/>
      <c r="F101" s="159"/>
      <c r="G101" s="159"/>
      <c r="H101" s="159"/>
      <c r="I101" s="176"/>
      <c r="J101" s="54"/>
    </row>
    <row r="102" spans="1:10" ht="30" customHeight="1" x14ac:dyDescent="0.25">
      <c r="A102" s="158" t="s">
        <v>164</v>
      </c>
      <c r="B102" s="159"/>
      <c r="C102" s="159"/>
      <c r="D102" s="159"/>
      <c r="E102" s="159"/>
      <c r="F102" s="159"/>
      <c r="G102" s="159"/>
      <c r="H102" s="159"/>
      <c r="I102" s="176"/>
      <c r="J102" s="54"/>
    </row>
    <row r="103" spans="1:10" ht="30" customHeight="1" thickBot="1" x14ac:dyDescent="0.3">
      <c r="A103" s="177" t="s">
        <v>165</v>
      </c>
      <c r="B103" s="178"/>
      <c r="C103" s="178"/>
      <c r="D103" s="178"/>
      <c r="E103" s="178"/>
      <c r="F103" s="178"/>
      <c r="G103" s="178"/>
      <c r="H103" s="178"/>
      <c r="I103" s="179"/>
      <c r="J103" s="41"/>
    </row>
    <row r="104" spans="1:10" ht="20.100000000000001" customHeight="1" x14ac:dyDescent="0.25">
      <c r="A104" s="129" t="s">
        <v>166</v>
      </c>
      <c r="B104" s="130"/>
      <c r="C104" s="130"/>
      <c r="D104" s="130"/>
      <c r="E104" s="130"/>
      <c r="F104" s="130"/>
      <c r="G104" s="130"/>
      <c r="H104" s="143" t="str">
        <f>+IF(AND(J106="No aplica",J107="No aplica",J108="No aplica",J109="No aplica",J110="No aplica",J111="No aplica",J112="No aplica"),"No aplica",IF(OR(J106="",J107="",J108="",J109="",J110="",J111="",J112=""),"Valide todas las variables",IF(OR(J106="No",J107="No",J108="No",J109="No",J110="No",J111="No",J112="No"),"No cumple","Cumple")))</f>
        <v>Valide todas las variables</v>
      </c>
      <c r="I104" s="143"/>
      <c r="J104" s="144"/>
    </row>
    <row r="105" spans="1:10" ht="39.950000000000003" customHeight="1" x14ac:dyDescent="0.25">
      <c r="A105" s="152" t="s">
        <v>159</v>
      </c>
      <c r="B105" s="153"/>
      <c r="C105" s="153"/>
      <c r="D105" s="153"/>
      <c r="E105" s="153"/>
      <c r="F105" s="153"/>
      <c r="G105" s="153"/>
      <c r="H105" s="153"/>
      <c r="I105" s="154"/>
      <c r="J105" s="44" t="s">
        <v>214</v>
      </c>
    </row>
    <row r="106" spans="1:10" ht="30" customHeight="1" x14ac:dyDescent="0.25">
      <c r="A106" s="158" t="s">
        <v>167</v>
      </c>
      <c r="B106" s="159"/>
      <c r="C106" s="159"/>
      <c r="D106" s="159"/>
      <c r="E106" s="159"/>
      <c r="F106" s="159"/>
      <c r="G106" s="159"/>
      <c r="H106" s="159"/>
      <c r="I106" s="176"/>
      <c r="J106" s="54"/>
    </row>
    <row r="107" spans="1:10" ht="30" customHeight="1" x14ac:dyDescent="0.25">
      <c r="A107" s="158" t="s">
        <v>168</v>
      </c>
      <c r="B107" s="159"/>
      <c r="C107" s="159"/>
      <c r="D107" s="159"/>
      <c r="E107" s="159"/>
      <c r="F107" s="159"/>
      <c r="G107" s="159"/>
      <c r="H107" s="159"/>
      <c r="I107" s="176"/>
      <c r="J107" s="54"/>
    </row>
    <row r="108" spans="1:10" ht="30" customHeight="1" x14ac:dyDescent="0.25">
      <c r="A108" s="158" t="s">
        <v>169</v>
      </c>
      <c r="B108" s="159"/>
      <c r="C108" s="159"/>
      <c r="D108" s="159"/>
      <c r="E108" s="159"/>
      <c r="F108" s="159"/>
      <c r="G108" s="159"/>
      <c r="H108" s="159"/>
      <c r="I108" s="176"/>
      <c r="J108" s="54"/>
    </row>
    <row r="109" spans="1:10" ht="30" customHeight="1" x14ac:dyDescent="0.25">
      <c r="A109" s="158" t="s">
        <v>170</v>
      </c>
      <c r="B109" s="159"/>
      <c r="C109" s="159"/>
      <c r="D109" s="159"/>
      <c r="E109" s="159"/>
      <c r="F109" s="159"/>
      <c r="G109" s="159"/>
      <c r="H109" s="159"/>
      <c r="I109" s="176"/>
      <c r="J109" s="54"/>
    </row>
    <row r="110" spans="1:10" ht="30" customHeight="1" x14ac:dyDescent="0.25">
      <c r="A110" s="158" t="s">
        <v>171</v>
      </c>
      <c r="B110" s="159"/>
      <c r="C110" s="159"/>
      <c r="D110" s="159"/>
      <c r="E110" s="159"/>
      <c r="F110" s="159"/>
      <c r="G110" s="159"/>
      <c r="H110" s="159"/>
      <c r="I110" s="176"/>
      <c r="J110" s="54"/>
    </row>
    <row r="111" spans="1:10" ht="30" customHeight="1" x14ac:dyDescent="0.25">
      <c r="A111" s="158" t="s">
        <v>172</v>
      </c>
      <c r="B111" s="159"/>
      <c r="C111" s="159"/>
      <c r="D111" s="159"/>
      <c r="E111" s="159"/>
      <c r="F111" s="159"/>
      <c r="G111" s="159"/>
      <c r="H111" s="159"/>
      <c r="I111" s="176"/>
      <c r="J111" s="54"/>
    </row>
    <row r="112" spans="1:10" ht="30" customHeight="1" thickBot="1" x14ac:dyDescent="0.3">
      <c r="A112" s="177" t="s">
        <v>173</v>
      </c>
      <c r="B112" s="178"/>
      <c r="C112" s="178"/>
      <c r="D112" s="178"/>
      <c r="E112" s="178"/>
      <c r="F112" s="178"/>
      <c r="G112" s="178"/>
      <c r="H112" s="178"/>
      <c r="I112" s="179"/>
      <c r="J112" s="41"/>
    </row>
    <row r="113" spans="1:10" ht="39.950000000000003" customHeight="1" x14ac:dyDescent="0.25">
      <c r="A113" s="129" t="s">
        <v>245</v>
      </c>
      <c r="B113" s="130"/>
      <c r="C113" s="130"/>
      <c r="D113" s="130"/>
      <c r="E113" s="130"/>
      <c r="F113" s="130"/>
      <c r="G113" s="130"/>
      <c r="H113" s="143" t="str">
        <f>+IF(AND(J115="No aplica",J116="No aplica",J117="No aplica",J118="No aplica",J119="No aplica",J120="No aplica"),"No aplica",IF(OR(J115="",J116="",J117="",J118="",J119="",J120=""),"Valide todas las variables",IF(OR(J115="No",J116="No",J117="No",J118="No",J119="No",J120="No"),"No cumple","Cumple")))</f>
        <v>Valide todas las variables</v>
      </c>
      <c r="I113" s="143"/>
      <c r="J113" s="144"/>
    </row>
    <row r="114" spans="1:10" ht="39.950000000000003" customHeight="1" x14ac:dyDescent="0.25">
      <c r="A114" s="152" t="s">
        <v>174</v>
      </c>
      <c r="B114" s="153"/>
      <c r="C114" s="153"/>
      <c r="D114" s="153"/>
      <c r="E114" s="153"/>
      <c r="F114" s="153"/>
      <c r="G114" s="153"/>
      <c r="H114" s="153"/>
      <c r="I114" s="154"/>
      <c r="J114" s="44" t="s">
        <v>214</v>
      </c>
    </row>
    <row r="115" spans="1:10" ht="30" customHeight="1" x14ac:dyDescent="0.25">
      <c r="A115" s="158" t="s">
        <v>175</v>
      </c>
      <c r="B115" s="159"/>
      <c r="C115" s="159"/>
      <c r="D115" s="159"/>
      <c r="E115" s="159"/>
      <c r="F115" s="159"/>
      <c r="G115" s="159"/>
      <c r="H115" s="159"/>
      <c r="I115" s="176"/>
      <c r="J115" s="54"/>
    </row>
    <row r="116" spans="1:10" ht="30" customHeight="1" x14ac:dyDescent="0.25">
      <c r="A116" s="158" t="s">
        <v>176</v>
      </c>
      <c r="B116" s="159"/>
      <c r="C116" s="159"/>
      <c r="D116" s="159"/>
      <c r="E116" s="159"/>
      <c r="F116" s="159"/>
      <c r="G116" s="159"/>
      <c r="H116" s="159"/>
      <c r="I116" s="176"/>
      <c r="J116" s="54"/>
    </row>
    <row r="117" spans="1:10" ht="45" customHeight="1" x14ac:dyDescent="0.25">
      <c r="A117" s="158" t="s">
        <v>177</v>
      </c>
      <c r="B117" s="159"/>
      <c r="C117" s="159"/>
      <c r="D117" s="159"/>
      <c r="E117" s="159"/>
      <c r="F117" s="159"/>
      <c r="G117" s="159"/>
      <c r="H117" s="159"/>
      <c r="I117" s="176"/>
      <c r="J117" s="54"/>
    </row>
    <row r="118" spans="1:10" ht="30" customHeight="1" x14ac:dyDescent="0.25">
      <c r="A118" s="158" t="s">
        <v>178</v>
      </c>
      <c r="B118" s="159"/>
      <c r="C118" s="159"/>
      <c r="D118" s="159"/>
      <c r="E118" s="159"/>
      <c r="F118" s="159"/>
      <c r="G118" s="159"/>
      <c r="H118" s="159"/>
      <c r="I118" s="176"/>
      <c r="J118" s="54"/>
    </row>
    <row r="119" spans="1:10" ht="30" customHeight="1" x14ac:dyDescent="0.25">
      <c r="A119" s="158" t="s">
        <v>179</v>
      </c>
      <c r="B119" s="159"/>
      <c r="C119" s="159"/>
      <c r="D119" s="159"/>
      <c r="E119" s="159"/>
      <c r="F119" s="159"/>
      <c r="G119" s="159"/>
      <c r="H119" s="159"/>
      <c r="I119" s="176"/>
      <c r="J119" s="54"/>
    </row>
    <row r="120" spans="1:10" ht="30" customHeight="1" thickBot="1" x14ac:dyDescent="0.3">
      <c r="A120" s="177" t="s">
        <v>180</v>
      </c>
      <c r="B120" s="178"/>
      <c r="C120" s="178"/>
      <c r="D120" s="178"/>
      <c r="E120" s="178"/>
      <c r="F120" s="178"/>
      <c r="G120" s="178"/>
      <c r="H120" s="178"/>
      <c r="I120" s="179"/>
      <c r="J120" s="41"/>
    </row>
    <row r="121" spans="1:10" ht="50.1" customHeight="1" x14ac:dyDescent="0.25">
      <c r="A121" s="183" t="s">
        <v>181</v>
      </c>
      <c r="B121" s="184"/>
      <c r="C121" s="184"/>
      <c r="D121" s="184"/>
      <c r="E121" s="184"/>
      <c r="F121" s="184"/>
      <c r="G121" s="184"/>
      <c r="H121" s="184"/>
      <c r="I121" s="184"/>
      <c r="J121" s="185"/>
    </row>
    <row r="122" spans="1:10" ht="200.1" customHeight="1" thickBot="1" x14ac:dyDescent="0.3">
      <c r="A122" s="186"/>
      <c r="B122" s="187"/>
      <c r="C122" s="187"/>
      <c r="D122" s="187"/>
      <c r="E122" s="187"/>
      <c r="F122" s="187"/>
      <c r="G122" s="187"/>
      <c r="H122" s="187"/>
      <c r="I122" s="187"/>
      <c r="J122" s="188"/>
    </row>
    <row r="123" spans="1:10" ht="50.1" customHeight="1" x14ac:dyDescent="0.25">
      <c r="A123" s="183" t="s">
        <v>182</v>
      </c>
      <c r="B123" s="184"/>
      <c r="C123" s="184"/>
      <c r="D123" s="184"/>
      <c r="E123" s="184"/>
      <c r="F123" s="184"/>
      <c r="G123" s="184"/>
      <c r="H123" s="184"/>
      <c r="I123" s="184"/>
      <c r="J123" s="185"/>
    </row>
    <row r="124" spans="1:10" ht="200.1" customHeight="1" thickBot="1" x14ac:dyDescent="0.3">
      <c r="A124" s="186"/>
      <c r="B124" s="187"/>
      <c r="C124" s="187"/>
      <c r="D124" s="187"/>
      <c r="E124" s="187"/>
      <c r="F124" s="187"/>
      <c r="G124" s="187"/>
      <c r="H124" s="187"/>
      <c r="I124" s="187"/>
      <c r="J124" s="188"/>
    </row>
  </sheetData>
  <sheetProtection algorithmName="SHA-512" hashValue="YhVnQtEFgqsjRA+8BQrbBHcfCTZw4GoC05lOOJUmVNMA5F/Pig5vmGShDdX/a0sjOlixVsxEDON4Ll5tSISDDA==" saltValue="jb+ASEOcPsc5Q8tt/t4aHw==" spinCount="100000" sheet="1" objects="1" scenarios="1"/>
  <mergeCells count="152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3:I43"/>
    <mergeCell ref="A44:I44"/>
    <mergeCell ref="A45:I45"/>
    <mergeCell ref="A46:I46"/>
    <mergeCell ref="A47:I47"/>
    <mergeCell ref="A48:I48"/>
    <mergeCell ref="A38:E38"/>
    <mergeCell ref="A39:E39"/>
    <mergeCell ref="A40:E40"/>
    <mergeCell ref="A41:I41"/>
    <mergeCell ref="A42:G42"/>
    <mergeCell ref="H42:J42"/>
    <mergeCell ref="A54:I54"/>
    <mergeCell ref="A55:I55"/>
    <mergeCell ref="A56:I56"/>
    <mergeCell ref="A57:I57"/>
    <mergeCell ref="A58:I58"/>
    <mergeCell ref="A59:I59"/>
    <mergeCell ref="A49:I49"/>
    <mergeCell ref="A50:I50"/>
    <mergeCell ref="A51:G51"/>
    <mergeCell ref="H51:J51"/>
    <mergeCell ref="A52:I52"/>
    <mergeCell ref="A53:I53"/>
    <mergeCell ref="A66:G66"/>
    <mergeCell ref="H66:I70"/>
    <mergeCell ref="A67:G67"/>
    <mergeCell ref="A68:G68"/>
    <mergeCell ref="A69:G69"/>
    <mergeCell ref="A70:G70"/>
    <mergeCell ref="A60:I60"/>
    <mergeCell ref="A61:I61"/>
    <mergeCell ref="A62:I62"/>
    <mergeCell ref="A63:I63"/>
    <mergeCell ref="A64:I64"/>
    <mergeCell ref="A65:I65"/>
    <mergeCell ref="A76:I76"/>
    <mergeCell ref="A77:I77"/>
    <mergeCell ref="A78:I78"/>
    <mergeCell ref="A79:I79"/>
    <mergeCell ref="A80:I80"/>
    <mergeCell ref="A81:I81"/>
    <mergeCell ref="A71:G71"/>
    <mergeCell ref="H71:J71"/>
    <mergeCell ref="A72:I72"/>
    <mergeCell ref="A73:I73"/>
    <mergeCell ref="A74:I74"/>
    <mergeCell ref="A75:G75"/>
    <mergeCell ref="H75:J75"/>
    <mergeCell ref="A87:I87"/>
    <mergeCell ref="A88:I88"/>
    <mergeCell ref="A89:I89"/>
    <mergeCell ref="A90:I90"/>
    <mergeCell ref="A91:I91"/>
    <mergeCell ref="A92:I92"/>
    <mergeCell ref="A82:I82"/>
    <mergeCell ref="A83:I83"/>
    <mergeCell ref="A84:I84"/>
    <mergeCell ref="A85:I85"/>
    <mergeCell ref="A86:G86"/>
    <mergeCell ref="H86:J86"/>
    <mergeCell ref="A98:I98"/>
    <mergeCell ref="A99:I99"/>
    <mergeCell ref="A100:I100"/>
    <mergeCell ref="A101:I101"/>
    <mergeCell ref="A102:I102"/>
    <mergeCell ref="A103:I103"/>
    <mergeCell ref="A93:I93"/>
    <mergeCell ref="A94:I94"/>
    <mergeCell ref="A95:G95"/>
    <mergeCell ref="H95:J95"/>
    <mergeCell ref="A96:I96"/>
    <mergeCell ref="A97:I97"/>
    <mergeCell ref="A109:I109"/>
    <mergeCell ref="A110:I110"/>
    <mergeCell ref="A111:I111"/>
    <mergeCell ref="A112:I112"/>
    <mergeCell ref="A113:G113"/>
    <mergeCell ref="H113:J113"/>
    <mergeCell ref="A104:G104"/>
    <mergeCell ref="H104:J104"/>
    <mergeCell ref="A105:I105"/>
    <mergeCell ref="A106:I106"/>
    <mergeCell ref="A107:I107"/>
    <mergeCell ref="A108:I108"/>
    <mergeCell ref="A120:I120"/>
    <mergeCell ref="A121:J121"/>
    <mergeCell ref="A122:J122"/>
    <mergeCell ref="A123:J123"/>
    <mergeCell ref="A124:J124"/>
    <mergeCell ref="A114:I114"/>
    <mergeCell ref="A115:I115"/>
    <mergeCell ref="A116:I116"/>
    <mergeCell ref="A117:I117"/>
    <mergeCell ref="A118:I118"/>
    <mergeCell ref="A119:I119"/>
  </mergeCells>
  <conditionalFormatting sqref="C2:C3">
    <cfRule type="containsBlanks" dxfId="308" priority="37">
      <formula>LEN(TRIM(C2))=0</formula>
    </cfRule>
  </conditionalFormatting>
  <conditionalFormatting sqref="C6:C8">
    <cfRule type="containsBlanks" dxfId="307" priority="1">
      <formula>LEN(TRIM(C6))=0</formula>
    </cfRule>
  </conditionalFormatting>
  <conditionalFormatting sqref="E4:E5">
    <cfRule type="containsBlanks" dxfId="306" priority="31">
      <formula>LEN(TRIM(E4))=0</formula>
    </cfRule>
  </conditionalFormatting>
  <conditionalFormatting sqref="G2">
    <cfRule type="containsBlanks" dxfId="305" priority="34">
      <formula>LEN(TRIM(G2))=0</formula>
    </cfRule>
  </conditionalFormatting>
  <conditionalFormatting sqref="H3">
    <cfRule type="containsBlanks" dxfId="304" priority="35">
      <formula>LEN(TRIM(H3))=0</formula>
    </cfRule>
  </conditionalFormatting>
  <conditionalFormatting sqref="H6:H7">
    <cfRule type="containsBlanks" dxfId="303" priority="32">
      <formula>LEN(TRIM(H6))=0</formula>
    </cfRule>
  </conditionalFormatting>
  <conditionalFormatting sqref="H10">
    <cfRule type="containsText" dxfId="302" priority="38" operator="containsText" text="No cumple">
      <formula>NOT(ISERROR(SEARCH("No cumple",H10)))</formula>
    </cfRule>
    <cfRule type="containsText" dxfId="301" priority="39" operator="containsText" text="Cumple">
      <formula>NOT(ISERROR(SEARCH("Cumple",H10)))</formula>
    </cfRule>
  </conditionalFormatting>
  <conditionalFormatting sqref="H21">
    <cfRule type="containsText" dxfId="300" priority="19" operator="containsText" text="Cumple">
      <formula>NOT(ISERROR(SEARCH("Cumple",H21)))</formula>
    </cfRule>
    <cfRule type="containsText" dxfId="299" priority="18" operator="containsText" text="No cumple">
      <formula>NOT(ISERROR(SEARCH("No cumple",H21)))</formula>
    </cfRule>
  </conditionalFormatting>
  <conditionalFormatting sqref="H42">
    <cfRule type="containsText" dxfId="298" priority="17" operator="containsText" text="Cumple">
      <formula>NOT(ISERROR(SEARCH("Cumple",H42)))</formula>
    </cfRule>
    <cfRule type="containsText" dxfId="297" priority="16" operator="containsText" text="No cumple">
      <formula>NOT(ISERROR(SEARCH("No cumple",H42)))</formula>
    </cfRule>
  </conditionalFormatting>
  <conditionalFormatting sqref="H51">
    <cfRule type="containsText" dxfId="296" priority="14" operator="containsText" text="No cumple">
      <formula>NOT(ISERROR(SEARCH("No cumple",H51)))</formula>
    </cfRule>
    <cfRule type="containsText" dxfId="295" priority="15" operator="containsText" text="Cumple">
      <formula>NOT(ISERROR(SEARCH("Cumple",H51)))</formula>
    </cfRule>
  </conditionalFormatting>
  <conditionalFormatting sqref="H71">
    <cfRule type="containsText" dxfId="294" priority="12" operator="containsText" text="No cumple">
      <formula>NOT(ISERROR(SEARCH("No cumple",H71)))</formula>
    </cfRule>
    <cfRule type="containsText" dxfId="293" priority="13" operator="containsText" text="Cumple">
      <formula>NOT(ISERROR(SEARCH("Cumple",H71)))</formula>
    </cfRule>
  </conditionalFormatting>
  <conditionalFormatting sqref="H75">
    <cfRule type="containsText" dxfId="292" priority="10" operator="containsText" text="No cumple">
      <formula>NOT(ISERROR(SEARCH("No cumple",H75)))</formula>
    </cfRule>
    <cfRule type="containsText" dxfId="291" priority="11" operator="containsText" text="Cumple">
      <formula>NOT(ISERROR(SEARCH("Cumple",H75)))</formula>
    </cfRule>
  </conditionalFormatting>
  <conditionalFormatting sqref="H86">
    <cfRule type="containsText" dxfId="290" priority="8" operator="containsText" text="No cumple">
      <formula>NOT(ISERROR(SEARCH("No cumple",H86)))</formula>
    </cfRule>
    <cfRule type="containsText" dxfId="289" priority="9" operator="containsText" text="Cumple">
      <formula>NOT(ISERROR(SEARCH("Cumple",H86)))</formula>
    </cfRule>
  </conditionalFormatting>
  <conditionalFormatting sqref="H95">
    <cfRule type="containsText" dxfId="288" priority="6" operator="containsText" text="No cumple">
      <formula>NOT(ISERROR(SEARCH("No cumple",H95)))</formula>
    </cfRule>
    <cfRule type="containsText" dxfId="287" priority="7" operator="containsText" text="Cumple">
      <formula>NOT(ISERROR(SEARCH("Cumple",H95)))</formula>
    </cfRule>
  </conditionalFormatting>
  <conditionalFormatting sqref="H104">
    <cfRule type="containsText" dxfId="286" priority="4" operator="containsText" text="No cumple">
      <formula>NOT(ISERROR(SEARCH("No cumple",H104)))</formula>
    </cfRule>
    <cfRule type="containsText" dxfId="285" priority="5" operator="containsText" text="Cumple">
      <formula>NOT(ISERROR(SEARCH("Cumple",H104)))</formula>
    </cfRule>
  </conditionalFormatting>
  <conditionalFormatting sqref="H113">
    <cfRule type="containsText" dxfId="284" priority="2" operator="containsText" text="No cumple">
      <formula>NOT(ISERROR(SEARCH("No cumple",H113)))</formula>
    </cfRule>
    <cfRule type="containsText" dxfId="283" priority="3" operator="containsText" text="Cumple">
      <formula>NOT(ISERROR(SEARCH("Cumple",H113)))</formula>
    </cfRule>
  </conditionalFormatting>
  <conditionalFormatting sqref="J2">
    <cfRule type="containsBlanks" dxfId="282" priority="36">
      <formula>LEN(TRIM(J2))=0</formula>
    </cfRule>
  </conditionalFormatting>
  <conditionalFormatting sqref="J12:J20">
    <cfRule type="containsBlanks" dxfId="281" priority="30">
      <formula>LEN(TRIM(J12))=0</formula>
    </cfRule>
  </conditionalFormatting>
  <conditionalFormatting sqref="J26:J41">
    <cfRule type="containsBlanks" dxfId="280" priority="25">
      <formula>LEN(TRIM(J26))=0</formula>
    </cfRule>
  </conditionalFormatting>
  <conditionalFormatting sqref="J44:J50">
    <cfRule type="containsBlanks" dxfId="279" priority="29">
      <formula>LEN(TRIM(J44))=0</formula>
    </cfRule>
  </conditionalFormatting>
  <conditionalFormatting sqref="J53:J64">
    <cfRule type="containsBlanks" dxfId="278" priority="28">
      <formula>LEN(TRIM(J53))=0</formula>
    </cfRule>
  </conditionalFormatting>
  <conditionalFormatting sqref="J66:J70">
    <cfRule type="containsBlanks" dxfId="277" priority="27">
      <formula>LEN(TRIM(J66))=0</formula>
    </cfRule>
  </conditionalFormatting>
  <conditionalFormatting sqref="J73:J74">
    <cfRule type="containsBlanks" dxfId="276" priority="26">
      <formula>LEN(TRIM(J73))=0</formula>
    </cfRule>
  </conditionalFormatting>
  <conditionalFormatting sqref="J77:J85">
    <cfRule type="containsBlanks" dxfId="275" priority="24">
      <formula>LEN(TRIM(J77))=0</formula>
    </cfRule>
  </conditionalFormatting>
  <conditionalFormatting sqref="J88:J94">
    <cfRule type="containsBlanks" dxfId="274" priority="23">
      <formula>LEN(TRIM(J88))=0</formula>
    </cfRule>
  </conditionalFormatting>
  <conditionalFormatting sqref="J97:J103">
    <cfRule type="containsBlanks" dxfId="273" priority="22">
      <formula>LEN(TRIM(J97))=0</formula>
    </cfRule>
  </conditionalFormatting>
  <conditionalFormatting sqref="J106:J112">
    <cfRule type="containsBlanks" dxfId="272" priority="21">
      <formula>LEN(TRIM(J106))=0</formula>
    </cfRule>
  </conditionalFormatting>
  <conditionalFormatting sqref="J115:J120">
    <cfRule type="containsBlanks" dxfId="271" priority="20">
      <formula>LEN(TRIM(J115))=0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- CASA HOGAR SRD&amp;R&amp;"Arial,Normal"&amp;10F1.A41.G27.P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FE5BF6A-7D73-46E4-83EE-FA9EB605769E}">
          <x14:formula1>
            <xm:f>Tablas!$E$2:$E$4</xm:f>
          </x14:formula1>
          <xm:sqref>J115:J120 J77:J85 J88:J94 J97:J103 J106:J112 J44:J50 J26:J41 J53:J64 J66:J70 J73:J74 J12:J20</xm:sqref>
        </x14:dataValidation>
        <x14:dataValidation type="list" allowBlank="1" showInputMessage="1" showErrorMessage="1" xr:uid="{30073763-B8DC-4623-B95E-F7FEB7D34ACB}">
          <x14:formula1>
            <xm:f>Tablas!$H$2:$H$6</xm:f>
          </x14:formula1>
          <xm:sqref>C3:E3</xm:sqref>
        </x14:dataValidation>
        <x14:dataValidation type="list" allowBlank="1" showInputMessage="1" showErrorMessage="1" xr:uid="{FA21EE11-3435-430E-B215-3715E5B5408D}">
          <x14:formula1>
            <xm:f>Tablas!$L$2:$L$9</xm:f>
          </x14:formula1>
          <xm:sqref>C7:E7</xm:sqref>
        </x14:dataValidation>
        <x14:dataValidation type="list" allowBlank="1" showInputMessage="1" showErrorMessage="1" xr:uid="{3112B288-0A06-4A69-AA2B-1BCE8EC0BF7C}">
          <x14:formula1>
            <xm:f>Tablas!$K$2:$K$3</xm:f>
          </x14:formula1>
          <xm:sqref>H6:J6</xm:sqref>
        </x14:dataValidation>
        <x14:dataValidation type="list" allowBlank="1" showInputMessage="1" showErrorMessage="1" xr:uid="{48C4A240-9FDB-47B3-8B98-0CFF26A601DF}">
          <x14:formula1>
            <xm:f>Tablas!$J$2:$J$7</xm:f>
          </x14:formula1>
          <xm:sqref>C6:E6</xm:sqref>
        </x14:dataValidation>
        <x14:dataValidation type="list" allowBlank="1" showInputMessage="1" showErrorMessage="1" xr:uid="{7507EEA4-8FC0-4560-8FCC-ED2068DCC039}">
          <x14:formula1>
            <xm:f>Tablas!$I$2:$I$5</xm:f>
          </x14:formula1>
          <xm:sqref>E4:J4</xm:sqref>
        </x14:dataValidation>
        <x14:dataValidation type="list" allowBlank="1" showInputMessage="1" showErrorMessage="1" xr:uid="{FAA5ABD5-32D1-495F-B7E4-39CD5D4DB9E2}">
          <x14:formula1>
            <xm:f>Tablas!$G$2:$G$3</xm:f>
          </x14:formula1>
          <xm:sqref>J2</xm:sqref>
        </x14:dataValidation>
        <x14:dataValidation type="list" allowBlank="1" showInputMessage="1" showErrorMessage="1" xr:uid="{2036B269-E1B6-4AB6-8D1D-5A70912A3C40}">
          <x14:formula1>
            <xm:f>Tablas!$C$2</xm:f>
          </x14:formula1>
          <xm:sqref>H107:I112 H13:I20 H98:I103 H45:I50 H54:I64 H89:I94 H74:I74 H78:I85 H116:I120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C0A1-608B-4D7A-AFA1-CF13D509A4EB}">
  <sheetPr>
    <pageSetUpPr fitToPage="1"/>
  </sheetPr>
  <dimension ref="A1:J12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7" t="s">
        <v>244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x14ac:dyDescent="0.25">
      <c r="A2" s="146" t="s">
        <v>66</v>
      </c>
      <c r="B2" s="147"/>
      <c r="C2" s="145"/>
      <c r="D2" s="145"/>
      <c r="E2" s="145"/>
      <c r="F2" s="43" t="s">
        <v>67</v>
      </c>
      <c r="G2" s="149"/>
      <c r="H2" s="149"/>
      <c r="I2" s="43" t="s">
        <v>68</v>
      </c>
      <c r="J2" s="54"/>
    </row>
    <row r="3" spans="1:10" x14ac:dyDescent="0.25">
      <c r="A3" s="146" t="s">
        <v>69</v>
      </c>
      <c r="B3" s="147"/>
      <c r="C3" s="119"/>
      <c r="D3" s="119"/>
      <c r="E3" s="119"/>
      <c r="F3" s="147" t="s">
        <v>210</v>
      </c>
      <c r="G3" s="147"/>
      <c r="H3" s="119"/>
      <c r="I3" s="119"/>
      <c r="J3" s="121"/>
    </row>
    <row r="4" spans="1:10" x14ac:dyDescent="0.25">
      <c r="A4" s="146" t="s">
        <v>70</v>
      </c>
      <c r="B4" s="147"/>
      <c r="C4" s="147"/>
      <c r="D4" s="147"/>
      <c r="E4" s="119"/>
      <c r="F4" s="119"/>
      <c r="G4" s="119"/>
      <c r="H4" s="119"/>
      <c r="I4" s="119"/>
      <c r="J4" s="121"/>
    </row>
    <row r="5" spans="1:10" x14ac:dyDescent="0.25">
      <c r="A5" s="146" t="s">
        <v>71</v>
      </c>
      <c r="B5" s="147"/>
      <c r="C5" s="147"/>
      <c r="D5" s="147"/>
      <c r="E5" s="119"/>
      <c r="F5" s="119"/>
      <c r="G5" s="119"/>
      <c r="H5" s="119"/>
      <c r="I5" s="119"/>
      <c r="J5" s="121"/>
    </row>
    <row r="6" spans="1:10" x14ac:dyDescent="0.25">
      <c r="A6" s="146" t="s">
        <v>72</v>
      </c>
      <c r="B6" s="147"/>
      <c r="C6" s="145"/>
      <c r="D6" s="145"/>
      <c r="E6" s="145"/>
      <c r="F6" s="147" t="s">
        <v>73</v>
      </c>
      <c r="G6" s="147"/>
      <c r="H6" s="145"/>
      <c r="I6" s="145"/>
      <c r="J6" s="148"/>
    </row>
    <row r="7" spans="1:10" x14ac:dyDescent="0.25">
      <c r="A7" s="146" t="s">
        <v>61</v>
      </c>
      <c r="B7" s="147"/>
      <c r="C7" s="145"/>
      <c r="D7" s="145"/>
      <c r="E7" s="145"/>
      <c r="F7" s="147" t="s">
        <v>210</v>
      </c>
      <c r="G7" s="147"/>
      <c r="H7" s="119"/>
      <c r="I7" s="119"/>
      <c r="J7" s="121"/>
    </row>
    <row r="8" spans="1:10" ht="15.75" thickBot="1" x14ac:dyDescent="0.3">
      <c r="A8" s="150" t="s">
        <v>243</v>
      </c>
      <c r="B8" s="151"/>
      <c r="C8" s="133"/>
      <c r="D8" s="133"/>
      <c r="E8" s="133"/>
      <c r="F8" s="134"/>
      <c r="G8" s="135"/>
      <c r="H8" s="135"/>
      <c r="I8" s="135"/>
      <c r="J8" s="136"/>
    </row>
    <row r="9" spans="1:10" ht="20.100000000000001" customHeight="1" thickBot="1" x14ac:dyDescent="0.3">
      <c r="A9" s="140" t="s">
        <v>74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3"/>
      <c r="J10" s="144"/>
    </row>
    <row r="11" spans="1:10" ht="39.950000000000003" customHeight="1" x14ac:dyDescent="0.25">
      <c r="A11" s="152" t="s">
        <v>76</v>
      </c>
      <c r="B11" s="153"/>
      <c r="C11" s="153"/>
      <c r="D11" s="153"/>
      <c r="E11" s="153"/>
      <c r="F11" s="153"/>
      <c r="G11" s="153"/>
      <c r="H11" s="153"/>
      <c r="I11" s="154"/>
      <c r="J11" s="44" t="s">
        <v>214</v>
      </c>
    </row>
    <row r="12" spans="1:10" ht="30" customHeight="1" x14ac:dyDescent="0.25">
      <c r="A12" s="158" t="s">
        <v>82</v>
      </c>
      <c r="B12" s="159"/>
      <c r="C12" s="159"/>
      <c r="D12" s="159"/>
      <c r="E12" s="159"/>
      <c r="F12" s="159"/>
      <c r="G12" s="159"/>
      <c r="H12" s="159"/>
      <c r="I12" s="176"/>
      <c r="J12" s="54"/>
    </row>
    <row r="13" spans="1:10" ht="30" customHeight="1" x14ac:dyDescent="0.25">
      <c r="A13" s="158" t="s">
        <v>77</v>
      </c>
      <c r="B13" s="159"/>
      <c r="C13" s="159"/>
      <c r="D13" s="159"/>
      <c r="E13" s="159"/>
      <c r="F13" s="159"/>
      <c r="G13" s="159"/>
      <c r="H13" s="159"/>
      <c r="I13" s="176"/>
      <c r="J13" s="54"/>
    </row>
    <row r="14" spans="1:10" ht="30" customHeight="1" x14ac:dyDescent="0.25">
      <c r="A14" s="158" t="s">
        <v>78</v>
      </c>
      <c r="B14" s="159"/>
      <c r="C14" s="159"/>
      <c r="D14" s="159"/>
      <c r="E14" s="159"/>
      <c r="F14" s="159"/>
      <c r="G14" s="159"/>
      <c r="H14" s="159"/>
      <c r="I14" s="176"/>
      <c r="J14" s="54"/>
    </row>
    <row r="15" spans="1:10" ht="30" customHeight="1" x14ac:dyDescent="0.25">
      <c r="A15" s="158" t="s">
        <v>83</v>
      </c>
      <c r="B15" s="159"/>
      <c r="C15" s="159"/>
      <c r="D15" s="159"/>
      <c r="E15" s="159"/>
      <c r="F15" s="159"/>
      <c r="G15" s="159"/>
      <c r="H15" s="159"/>
      <c r="I15" s="176"/>
      <c r="J15" s="54"/>
    </row>
    <row r="16" spans="1:10" ht="30" customHeight="1" x14ac:dyDescent="0.25">
      <c r="A16" s="158" t="s">
        <v>84</v>
      </c>
      <c r="B16" s="159"/>
      <c r="C16" s="159"/>
      <c r="D16" s="159"/>
      <c r="E16" s="159"/>
      <c r="F16" s="159"/>
      <c r="G16" s="159"/>
      <c r="H16" s="159"/>
      <c r="I16" s="176"/>
      <c r="J16" s="54"/>
    </row>
    <row r="17" spans="1:10" ht="30" customHeight="1" x14ac:dyDescent="0.25">
      <c r="A17" s="158" t="s">
        <v>183</v>
      </c>
      <c r="B17" s="159"/>
      <c r="C17" s="159"/>
      <c r="D17" s="159"/>
      <c r="E17" s="159"/>
      <c r="F17" s="159"/>
      <c r="G17" s="159"/>
      <c r="H17" s="159"/>
      <c r="I17" s="176"/>
      <c r="J17" s="54"/>
    </row>
    <row r="18" spans="1:10" ht="30" customHeight="1" x14ac:dyDescent="0.25">
      <c r="A18" s="158" t="s">
        <v>79</v>
      </c>
      <c r="B18" s="159"/>
      <c r="C18" s="159"/>
      <c r="D18" s="159"/>
      <c r="E18" s="159"/>
      <c r="F18" s="159"/>
      <c r="G18" s="159"/>
      <c r="H18" s="159"/>
      <c r="I18" s="176"/>
      <c r="J18" s="54"/>
    </row>
    <row r="19" spans="1:10" ht="30" customHeight="1" x14ac:dyDescent="0.25">
      <c r="A19" s="158" t="s">
        <v>80</v>
      </c>
      <c r="B19" s="159"/>
      <c r="C19" s="159"/>
      <c r="D19" s="159"/>
      <c r="E19" s="159"/>
      <c r="F19" s="159"/>
      <c r="G19" s="159"/>
      <c r="H19" s="159"/>
      <c r="I19" s="176"/>
      <c r="J19" s="54"/>
    </row>
    <row r="20" spans="1:10" ht="30" customHeight="1" thickBot="1" x14ac:dyDescent="0.3">
      <c r="A20" s="177" t="s">
        <v>81</v>
      </c>
      <c r="B20" s="178"/>
      <c r="C20" s="178"/>
      <c r="D20" s="178"/>
      <c r="E20" s="178"/>
      <c r="F20" s="178"/>
      <c r="G20" s="178"/>
      <c r="H20" s="178"/>
      <c r="I20" s="179"/>
      <c r="J20" s="41"/>
    </row>
    <row r="21" spans="1:10" ht="20.100000000000001" customHeight="1" x14ac:dyDescent="0.25">
      <c r="A21" s="129" t="s">
        <v>85</v>
      </c>
      <c r="B21" s="130"/>
      <c r="C21" s="130"/>
      <c r="D21" s="130"/>
      <c r="E21" s="130"/>
      <c r="F21" s="130"/>
      <c r="G21" s="130"/>
      <c r="H21" s="143" t="str">
        <f>+IF(AND(J26="No aplica",J27="No aplica",J28="No aplica",J29="No aplica",J30="No aplica",J31="No aplica",J32="No aplica",J33="No aplica",J34="No aplica",J35="No aplica",J36="No aplica",J37="No aplica",J38="No aplica",J39="No aplica",J40="No aplica",J41="No aplica"),"No aplica",IF(OR(J26="",J27="",J28="",J29="",J30="",J31="",J32="",J33="",J34="",J35="",J36="",J37="",J38="",J39="",J40="",J41=""),"Valide todas las variables",IF(OR(J26="No",J27="No",J28="No",J29="No",J30="No",J31="No",J32="No",J33="No",J34="No",J35="No",J36="No",J37="No",J38="No",J39="No",J40="No",J41="No"),"No cumple","Cumple")))</f>
        <v>Valide todas las variables</v>
      </c>
      <c r="I21" s="143"/>
      <c r="J21" s="144"/>
    </row>
    <row r="22" spans="1:10" ht="66.75" customHeight="1" thickBot="1" x14ac:dyDescent="0.3">
      <c r="A22" s="162" t="s">
        <v>254</v>
      </c>
      <c r="B22" s="163"/>
      <c r="C22" s="163"/>
      <c r="D22" s="163"/>
      <c r="E22" s="163"/>
      <c r="F22" s="163"/>
      <c r="G22" s="163"/>
      <c r="H22" s="163"/>
      <c r="I22" s="164"/>
      <c r="J22" s="155" t="s">
        <v>214</v>
      </c>
    </row>
    <row r="23" spans="1:10" ht="15" customHeight="1" x14ac:dyDescent="0.25">
      <c r="A23" s="168" t="s">
        <v>103</v>
      </c>
      <c r="B23" s="169"/>
      <c r="C23" s="169"/>
      <c r="D23" s="169"/>
      <c r="E23" s="169"/>
      <c r="F23" s="165" t="s">
        <v>98</v>
      </c>
      <c r="G23" s="166"/>
      <c r="H23" s="166"/>
      <c r="I23" s="167"/>
      <c r="J23" s="156"/>
    </row>
    <row r="24" spans="1:10" ht="15" customHeight="1" x14ac:dyDescent="0.25">
      <c r="A24" s="170"/>
      <c r="B24" s="171"/>
      <c r="C24" s="171"/>
      <c r="D24" s="171"/>
      <c r="E24" s="171"/>
      <c r="F24" s="160" t="s">
        <v>99</v>
      </c>
      <c r="G24" s="161"/>
      <c r="H24" s="174" t="s">
        <v>100</v>
      </c>
      <c r="I24" s="175"/>
      <c r="J24" s="156"/>
    </row>
    <row r="25" spans="1:10" ht="20.100000000000001" customHeight="1" x14ac:dyDescent="0.25">
      <c r="A25" s="172"/>
      <c r="B25" s="173"/>
      <c r="C25" s="173"/>
      <c r="D25" s="173"/>
      <c r="E25" s="173"/>
      <c r="F25" s="51" t="s">
        <v>101</v>
      </c>
      <c r="G25" s="42" t="s">
        <v>102</v>
      </c>
      <c r="H25" s="42" t="s">
        <v>101</v>
      </c>
      <c r="I25" s="52" t="s">
        <v>102</v>
      </c>
      <c r="J25" s="157"/>
    </row>
    <row r="26" spans="1:10" ht="20.100000000000001" customHeight="1" x14ac:dyDescent="0.25">
      <c r="A26" s="158" t="s">
        <v>95</v>
      </c>
      <c r="B26" s="159"/>
      <c r="C26" s="159"/>
      <c r="D26" s="159"/>
      <c r="E26" s="159"/>
      <c r="F26" s="45">
        <v>2</v>
      </c>
      <c r="G26" s="46">
        <v>2</v>
      </c>
      <c r="H26" s="46">
        <v>2</v>
      </c>
      <c r="I26" s="47">
        <v>2</v>
      </c>
      <c r="J26" s="59"/>
    </row>
    <row r="27" spans="1:10" ht="20.100000000000001" customHeight="1" x14ac:dyDescent="0.25">
      <c r="A27" s="158" t="s">
        <v>86</v>
      </c>
      <c r="B27" s="159"/>
      <c r="C27" s="159"/>
      <c r="D27" s="159">
        <v>6</v>
      </c>
      <c r="E27" s="159">
        <v>6</v>
      </c>
      <c r="F27" s="45">
        <v>6</v>
      </c>
      <c r="G27" s="46">
        <v>6</v>
      </c>
      <c r="H27" s="46">
        <v>6</v>
      </c>
      <c r="I27" s="47">
        <v>6</v>
      </c>
      <c r="J27" s="59"/>
    </row>
    <row r="28" spans="1:10" ht="20.100000000000001" customHeight="1" x14ac:dyDescent="0.25">
      <c r="A28" s="158" t="s">
        <v>87</v>
      </c>
      <c r="B28" s="159"/>
      <c r="C28" s="159"/>
      <c r="D28" s="159">
        <v>6</v>
      </c>
      <c r="E28" s="159">
        <v>6</v>
      </c>
      <c r="F28" s="45">
        <v>6</v>
      </c>
      <c r="G28" s="46">
        <v>6</v>
      </c>
      <c r="H28" s="46">
        <v>6</v>
      </c>
      <c r="I28" s="47">
        <v>6</v>
      </c>
      <c r="J28" s="59"/>
    </row>
    <row r="29" spans="1:10" ht="20.100000000000001" customHeight="1" x14ac:dyDescent="0.25">
      <c r="A29" s="158" t="s">
        <v>88</v>
      </c>
      <c r="B29" s="159"/>
      <c r="C29" s="159"/>
      <c r="D29" s="159">
        <v>3</v>
      </c>
      <c r="E29" s="159">
        <v>3</v>
      </c>
      <c r="F29" s="45">
        <v>3</v>
      </c>
      <c r="G29" s="46">
        <v>3</v>
      </c>
      <c r="H29" s="46">
        <v>3</v>
      </c>
      <c r="I29" s="47">
        <v>3</v>
      </c>
      <c r="J29" s="59"/>
    </row>
    <row r="30" spans="1:10" ht="20.100000000000001" customHeight="1" x14ac:dyDescent="0.25">
      <c r="A30" s="158" t="s">
        <v>89</v>
      </c>
      <c r="B30" s="159"/>
      <c r="C30" s="159"/>
      <c r="D30" s="159">
        <v>6</v>
      </c>
      <c r="E30" s="159">
        <v>6</v>
      </c>
      <c r="F30" s="45">
        <v>6</v>
      </c>
      <c r="G30" s="46">
        <v>6</v>
      </c>
      <c r="H30" s="46">
        <v>6</v>
      </c>
      <c r="I30" s="47">
        <v>6</v>
      </c>
      <c r="J30" s="59"/>
    </row>
    <row r="31" spans="1:10" ht="20.100000000000001" customHeight="1" x14ac:dyDescent="0.25">
      <c r="A31" s="158" t="s">
        <v>90</v>
      </c>
      <c r="B31" s="159"/>
      <c r="C31" s="159"/>
      <c r="D31" s="159">
        <v>1</v>
      </c>
      <c r="E31" s="159">
        <v>1</v>
      </c>
      <c r="F31" s="45">
        <v>1</v>
      </c>
      <c r="G31" s="46">
        <v>1</v>
      </c>
      <c r="H31" s="46">
        <v>1</v>
      </c>
      <c r="I31" s="47">
        <v>1</v>
      </c>
      <c r="J31" s="59"/>
    </row>
    <row r="32" spans="1:10" ht="20.100000000000001" customHeight="1" x14ac:dyDescent="0.25">
      <c r="A32" s="158" t="s">
        <v>91</v>
      </c>
      <c r="B32" s="159"/>
      <c r="C32" s="159"/>
      <c r="D32" s="159">
        <v>2</v>
      </c>
      <c r="E32" s="159">
        <v>2</v>
      </c>
      <c r="F32" s="45">
        <v>2</v>
      </c>
      <c r="G32" s="46">
        <v>2</v>
      </c>
      <c r="H32" s="46">
        <v>2</v>
      </c>
      <c r="I32" s="47">
        <v>2</v>
      </c>
      <c r="J32" s="59"/>
    </row>
    <row r="33" spans="1:10" ht="20.100000000000001" customHeight="1" x14ac:dyDescent="0.25">
      <c r="A33" s="158" t="s">
        <v>92</v>
      </c>
      <c r="B33" s="159"/>
      <c r="C33" s="159"/>
      <c r="D33" s="159">
        <v>1</v>
      </c>
      <c r="E33" s="159">
        <v>1</v>
      </c>
      <c r="F33" s="45">
        <v>1</v>
      </c>
      <c r="G33" s="46">
        <v>1</v>
      </c>
      <c r="H33" s="46">
        <v>1</v>
      </c>
      <c r="I33" s="47">
        <v>1</v>
      </c>
      <c r="J33" s="59"/>
    </row>
    <row r="34" spans="1:10" ht="20.100000000000001" customHeight="1" x14ac:dyDescent="0.25">
      <c r="A34" s="158" t="s">
        <v>93</v>
      </c>
      <c r="B34" s="159"/>
      <c r="C34" s="159"/>
      <c r="D34" s="159">
        <v>1</v>
      </c>
      <c r="E34" s="159">
        <v>2</v>
      </c>
      <c r="F34" s="45">
        <v>1</v>
      </c>
      <c r="G34" s="46">
        <v>2</v>
      </c>
      <c r="H34" s="46">
        <v>1</v>
      </c>
      <c r="I34" s="47">
        <v>1</v>
      </c>
      <c r="J34" s="59"/>
    </row>
    <row r="35" spans="1:10" ht="20.100000000000001" customHeight="1" x14ac:dyDescent="0.25">
      <c r="A35" s="158" t="s">
        <v>94</v>
      </c>
      <c r="B35" s="159"/>
      <c r="C35" s="159"/>
      <c r="D35" s="159">
        <v>4</v>
      </c>
      <c r="E35" s="159">
        <v>4</v>
      </c>
      <c r="F35" s="45">
        <v>4</v>
      </c>
      <c r="G35" s="46">
        <v>4</v>
      </c>
      <c r="H35" s="46">
        <v>4</v>
      </c>
      <c r="I35" s="47">
        <v>4</v>
      </c>
      <c r="J35" s="59"/>
    </row>
    <row r="36" spans="1:10" ht="20.100000000000001" customHeight="1" x14ac:dyDescent="0.25">
      <c r="A36" s="158" t="s">
        <v>96</v>
      </c>
      <c r="B36" s="159"/>
      <c r="C36" s="159"/>
      <c r="D36" s="159">
        <v>1</v>
      </c>
      <c r="E36" s="159">
        <v>1</v>
      </c>
      <c r="F36" s="45">
        <v>1</v>
      </c>
      <c r="G36" s="46">
        <v>1</v>
      </c>
      <c r="H36" s="46">
        <v>1</v>
      </c>
      <c r="I36" s="47">
        <v>1</v>
      </c>
      <c r="J36" s="59"/>
    </row>
    <row r="37" spans="1:10" ht="20.100000000000001" customHeight="1" x14ac:dyDescent="0.25">
      <c r="A37" s="158" t="s">
        <v>97</v>
      </c>
      <c r="B37" s="159"/>
      <c r="C37" s="159"/>
      <c r="D37" s="159">
        <v>1</v>
      </c>
      <c r="E37" s="159">
        <v>1</v>
      </c>
      <c r="F37" s="45">
        <v>1</v>
      </c>
      <c r="G37" s="46">
        <v>1</v>
      </c>
      <c r="H37" s="46">
        <v>1</v>
      </c>
      <c r="I37" s="47">
        <v>1</v>
      </c>
      <c r="J37" s="59"/>
    </row>
    <row r="38" spans="1:10" ht="20.100000000000001" customHeight="1" x14ac:dyDescent="0.25">
      <c r="A38" s="158" t="s">
        <v>104</v>
      </c>
      <c r="B38" s="159"/>
      <c r="C38" s="159"/>
      <c r="D38" s="159">
        <v>1</v>
      </c>
      <c r="E38" s="159">
        <v>1</v>
      </c>
      <c r="F38" s="45">
        <v>1</v>
      </c>
      <c r="G38" s="46">
        <v>1</v>
      </c>
      <c r="H38" s="46">
        <v>1</v>
      </c>
      <c r="I38" s="47">
        <v>1</v>
      </c>
      <c r="J38" s="59"/>
    </row>
    <row r="39" spans="1:10" ht="20.100000000000001" customHeight="1" x14ac:dyDescent="0.25">
      <c r="A39" s="158" t="s">
        <v>105</v>
      </c>
      <c r="B39" s="159"/>
      <c r="C39" s="159"/>
      <c r="D39" s="159" t="s">
        <v>107</v>
      </c>
      <c r="E39" s="159" t="s">
        <v>107</v>
      </c>
      <c r="F39" s="45" t="s">
        <v>107</v>
      </c>
      <c r="G39" s="46" t="s">
        <v>107</v>
      </c>
      <c r="H39" s="46" t="s">
        <v>107</v>
      </c>
      <c r="I39" s="47" t="s">
        <v>107</v>
      </c>
      <c r="J39" s="59"/>
    </row>
    <row r="40" spans="1:10" ht="20.100000000000001" customHeight="1" thickBot="1" x14ac:dyDescent="0.3">
      <c r="A40" s="158" t="s">
        <v>106</v>
      </c>
      <c r="B40" s="159"/>
      <c r="C40" s="159"/>
      <c r="D40" s="159">
        <v>2</v>
      </c>
      <c r="E40" s="159">
        <v>2</v>
      </c>
      <c r="F40" s="48">
        <v>2</v>
      </c>
      <c r="G40" s="49">
        <v>2</v>
      </c>
      <c r="H40" s="49">
        <v>2</v>
      </c>
      <c r="I40" s="50">
        <v>2</v>
      </c>
      <c r="J40" s="59"/>
    </row>
    <row r="41" spans="1:10" ht="30" customHeight="1" thickBot="1" x14ac:dyDescent="0.3">
      <c r="A41" s="177" t="s">
        <v>211</v>
      </c>
      <c r="B41" s="178"/>
      <c r="C41" s="178"/>
      <c r="D41" s="178"/>
      <c r="E41" s="178"/>
      <c r="F41" s="192"/>
      <c r="G41" s="192"/>
      <c r="H41" s="192"/>
      <c r="I41" s="193"/>
      <c r="J41" s="41"/>
    </row>
    <row r="42" spans="1:10" ht="20.100000000000001" customHeight="1" x14ac:dyDescent="0.25">
      <c r="A42" s="129" t="s">
        <v>212</v>
      </c>
      <c r="B42" s="130"/>
      <c r="C42" s="130"/>
      <c r="D42" s="130"/>
      <c r="E42" s="130"/>
      <c r="F42" s="130"/>
      <c r="G42" s="130"/>
      <c r="H42" s="143" t="str">
        <f>+IF(AND(J44="No aplica",J45="No aplica",J46="No aplica",J47="No aplica",J48="No aplica",J49="No aplica",J50="No aplica"),"No aplica",IF(OR(J44="",J45="",J46="",J47="",J48="",J49="",J50=""),"Valide todas las variables",IF(OR(J44="No",J45="No",J46="No",J47="No",J48="No",J49="No",J50="No"),"No cumple","Cumple")))</f>
        <v>Valide todas las variables</v>
      </c>
      <c r="I42" s="143"/>
      <c r="J42" s="144"/>
    </row>
    <row r="43" spans="1:10" ht="39.950000000000003" customHeight="1" x14ac:dyDescent="0.25">
      <c r="A43" s="152" t="s">
        <v>213</v>
      </c>
      <c r="B43" s="153"/>
      <c r="C43" s="153"/>
      <c r="D43" s="153"/>
      <c r="E43" s="153"/>
      <c r="F43" s="153"/>
      <c r="G43" s="153"/>
      <c r="H43" s="153"/>
      <c r="I43" s="154"/>
      <c r="J43" s="44" t="s">
        <v>214</v>
      </c>
    </row>
    <row r="44" spans="1:10" ht="30" customHeight="1" x14ac:dyDescent="0.25">
      <c r="A44" s="158" t="s">
        <v>114</v>
      </c>
      <c r="B44" s="159"/>
      <c r="C44" s="159"/>
      <c r="D44" s="159"/>
      <c r="E44" s="159"/>
      <c r="F44" s="159"/>
      <c r="G44" s="159"/>
      <c r="H44" s="159"/>
      <c r="I44" s="176"/>
      <c r="J44" s="54"/>
    </row>
    <row r="45" spans="1:10" ht="30" customHeight="1" x14ac:dyDescent="0.25">
      <c r="A45" s="158" t="s">
        <v>108</v>
      </c>
      <c r="B45" s="159"/>
      <c r="C45" s="159"/>
      <c r="D45" s="159"/>
      <c r="E45" s="159"/>
      <c r="F45" s="159"/>
      <c r="G45" s="159"/>
      <c r="H45" s="159"/>
      <c r="I45" s="176"/>
      <c r="J45" s="54"/>
    </row>
    <row r="46" spans="1:10" ht="30" customHeight="1" x14ac:dyDescent="0.25">
      <c r="A46" s="158" t="s">
        <v>109</v>
      </c>
      <c r="B46" s="159"/>
      <c r="C46" s="159"/>
      <c r="D46" s="159"/>
      <c r="E46" s="159"/>
      <c r="F46" s="159"/>
      <c r="G46" s="159"/>
      <c r="H46" s="159"/>
      <c r="I46" s="176"/>
      <c r="J46" s="54"/>
    </row>
    <row r="47" spans="1:10" ht="30" customHeight="1" x14ac:dyDescent="0.25">
      <c r="A47" s="158" t="s">
        <v>110</v>
      </c>
      <c r="B47" s="159"/>
      <c r="C47" s="159"/>
      <c r="D47" s="159"/>
      <c r="E47" s="159"/>
      <c r="F47" s="159"/>
      <c r="G47" s="159"/>
      <c r="H47" s="159"/>
      <c r="I47" s="176"/>
      <c r="J47" s="54"/>
    </row>
    <row r="48" spans="1:10" ht="30" customHeight="1" x14ac:dyDescent="0.25">
      <c r="A48" s="158" t="s">
        <v>111</v>
      </c>
      <c r="B48" s="159"/>
      <c r="C48" s="159"/>
      <c r="D48" s="159"/>
      <c r="E48" s="159"/>
      <c r="F48" s="159"/>
      <c r="G48" s="159"/>
      <c r="H48" s="159"/>
      <c r="I48" s="176"/>
      <c r="J48" s="54"/>
    </row>
    <row r="49" spans="1:10" ht="30" customHeight="1" x14ac:dyDescent="0.25">
      <c r="A49" s="158" t="s">
        <v>112</v>
      </c>
      <c r="B49" s="159"/>
      <c r="C49" s="159"/>
      <c r="D49" s="159"/>
      <c r="E49" s="159"/>
      <c r="F49" s="159"/>
      <c r="G49" s="159"/>
      <c r="H49" s="159"/>
      <c r="I49" s="176"/>
      <c r="J49" s="54"/>
    </row>
    <row r="50" spans="1:10" ht="30" customHeight="1" thickBot="1" x14ac:dyDescent="0.3">
      <c r="A50" s="177" t="s">
        <v>113</v>
      </c>
      <c r="B50" s="178"/>
      <c r="C50" s="178"/>
      <c r="D50" s="178"/>
      <c r="E50" s="178"/>
      <c r="F50" s="178"/>
      <c r="G50" s="178"/>
      <c r="H50" s="178"/>
      <c r="I50" s="179"/>
      <c r="J50" s="41"/>
    </row>
    <row r="51" spans="1:10" ht="20.100000000000001" customHeight="1" x14ac:dyDescent="0.25">
      <c r="A51" s="129" t="s">
        <v>115</v>
      </c>
      <c r="B51" s="130"/>
      <c r="C51" s="130"/>
      <c r="D51" s="130"/>
      <c r="E51" s="130"/>
      <c r="F51" s="130"/>
      <c r="G51" s="130"/>
      <c r="H51" s="143" t="str">
        <f>+IF(AND(J53="No aplica",J54="No aplica",J55="No aplica",J56="No aplica",J57="No aplica",J58="No aplica",J59="No aplica",J60="No aplica",J61="No aplica",J62="No aplica",J63="No aplica",J64="No aplica",J66="No aplica",J67="No aplica",J68="No aplica",J69="No aplica",J70="No aplica"),"No aplica",IF(OR(J53="",J54="",J55="",J56="",J57="",J58="",J59="",J60="",J61="",J62="",J63="",J64="",J66="",J67="",J68="",J69="",J70=""),"Valide todas las variables",IF(OR(J53="No",J54="No",J55="No",J56="No",J57="No",J58="No",J59="No",J60="No",J61="No",J62="No",J63="No",J64="No",J66="No",J67="No",J68="No",J69="No",J70="No"),"No cumple","Cumple")))</f>
        <v>Valide todas las variables</v>
      </c>
      <c r="I51" s="143"/>
      <c r="J51" s="144"/>
    </row>
    <row r="52" spans="1:10" ht="39.950000000000003" customHeight="1" x14ac:dyDescent="0.25">
      <c r="A52" s="152" t="s">
        <v>116</v>
      </c>
      <c r="B52" s="153"/>
      <c r="C52" s="153"/>
      <c r="D52" s="153"/>
      <c r="E52" s="153"/>
      <c r="F52" s="153"/>
      <c r="G52" s="153"/>
      <c r="H52" s="153"/>
      <c r="I52" s="154"/>
      <c r="J52" s="44" t="s">
        <v>214</v>
      </c>
    </row>
    <row r="53" spans="1:10" ht="30" customHeight="1" x14ac:dyDescent="0.25">
      <c r="A53" s="158" t="s">
        <v>117</v>
      </c>
      <c r="B53" s="159"/>
      <c r="C53" s="159"/>
      <c r="D53" s="159"/>
      <c r="E53" s="159"/>
      <c r="F53" s="159"/>
      <c r="G53" s="159"/>
      <c r="H53" s="159"/>
      <c r="I53" s="176"/>
      <c r="J53" s="54"/>
    </row>
    <row r="54" spans="1:10" ht="30" customHeight="1" x14ac:dyDescent="0.25">
      <c r="A54" s="158" t="s">
        <v>118</v>
      </c>
      <c r="B54" s="159"/>
      <c r="C54" s="159"/>
      <c r="D54" s="159"/>
      <c r="E54" s="159"/>
      <c r="F54" s="159"/>
      <c r="G54" s="159"/>
      <c r="H54" s="159"/>
      <c r="I54" s="176"/>
      <c r="J54" s="54"/>
    </row>
    <row r="55" spans="1:10" ht="30" customHeight="1" x14ac:dyDescent="0.25">
      <c r="A55" s="158" t="s">
        <v>119</v>
      </c>
      <c r="B55" s="159"/>
      <c r="C55" s="159"/>
      <c r="D55" s="159"/>
      <c r="E55" s="159"/>
      <c r="F55" s="159"/>
      <c r="G55" s="159"/>
      <c r="H55" s="159"/>
      <c r="I55" s="176"/>
      <c r="J55" s="54"/>
    </row>
    <row r="56" spans="1:10" ht="30" customHeight="1" x14ac:dyDescent="0.25">
      <c r="A56" s="158" t="s">
        <v>120</v>
      </c>
      <c r="B56" s="159"/>
      <c r="C56" s="159"/>
      <c r="D56" s="159"/>
      <c r="E56" s="159"/>
      <c r="F56" s="159"/>
      <c r="G56" s="159"/>
      <c r="H56" s="159"/>
      <c r="I56" s="176"/>
      <c r="J56" s="54"/>
    </row>
    <row r="57" spans="1:10" ht="30" customHeight="1" x14ac:dyDescent="0.25">
      <c r="A57" s="158" t="s">
        <v>121</v>
      </c>
      <c r="B57" s="159"/>
      <c r="C57" s="159"/>
      <c r="D57" s="159"/>
      <c r="E57" s="159"/>
      <c r="F57" s="159"/>
      <c r="G57" s="159"/>
      <c r="H57" s="159"/>
      <c r="I57" s="176"/>
      <c r="J57" s="54"/>
    </row>
    <row r="58" spans="1:10" ht="30" customHeight="1" x14ac:dyDescent="0.25">
      <c r="A58" s="158" t="s">
        <v>122</v>
      </c>
      <c r="B58" s="159"/>
      <c r="C58" s="159"/>
      <c r="D58" s="159"/>
      <c r="E58" s="159"/>
      <c r="F58" s="159"/>
      <c r="G58" s="159"/>
      <c r="H58" s="159"/>
      <c r="I58" s="176"/>
      <c r="J58" s="54"/>
    </row>
    <row r="59" spans="1:10" ht="30" customHeight="1" x14ac:dyDescent="0.25">
      <c r="A59" s="158" t="s">
        <v>123</v>
      </c>
      <c r="B59" s="159"/>
      <c r="C59" s="159"/>
      <c r="D59" s="159"/>
      <c r="E59" s="159"/>
      <c r="F59" s="159"/>
      <c r="G59" s="159"/>
      <c r="H59" s="159"/>
      <c r="I59" s="176"/>
      <c r="J59" s="54"/>
    </row>
    <row r="60" spans="1:10" ht="30" customHeight="1" x14ac:dyDescent="0.25">
      <c r="A60" s="158" t="s">
        <v>124</v>
      </c>
      <c r="B60" s="159"/>
      <c r="C60" s="159"/>
      <c r="D60" s="159"/>
      <c r="E60" s="159"/>
      <c r="F60" s="159"/>
      <c r="G60" s="159"/>
      <c r="H60" s="159"/>
      <c r="I60" s="176"/>
      <c r="J60" s="54"/>
    </row>
    <row r="61" spans="1:10" ht="30" customHeight="1" x14ac:dyDescent="0.25">
      <c r="A61" s="158" t="s">
        <v>125</v>
      </c>
      <c r="B61" s="159"/>
      <c r="C61" s="159"/>
      <c r="D61" s="159"/>
      <c r="E61" s="159"/>
      <c r="F61" s="159"/>
      <c r="G61" s="159"/>
      <c r="H61" s="159"/>
      <c r="I61" s="176"/>
      <c r="J61" s="54"/>
    </row>
    <row r="62" spans="1:10" ht="30" customHeight="1" x14ac:dyDescent="0.25">
      <c r="A62" s="158" t="s">
        <v>126</v>
      </c>
      <c r="B62" s="159"/>
      <c r="C62" s="159"/>
      <c r="D62" s="159"/>
      <c r="E62" s="159"/>
      <c r="F62" s="159"/>
      <c r="G62" s="159"/>
      <c r="H62" s="159"/>
      <c r="I62" s="176"/>
      <c r="J62" s="54"/>
    </row>
    <row r="63" spans="1:10" ht="30" customHeight="1" x14ac:dyDescent="0.25">
      <c r="A63" s="158" t="s">
        <v>127</v>
      </c>
      <c r="B63" s="159"/>
      <c r="C63" s="159"/>
      <c r="D63" s="159"/>
      <c r="E63" s="159"/>
      <c r="F63" s="159"/>
      <c r="G63" s="159"/>
      <c r="H63" s="159"/>
      <c r="I63" s="176"/>
      <c r="J63" s="54"/>
    </row>
    <row r="64" spans="1:10" ht="30" customHeight="1" x14ac:dyDescent="0.25">
      <c r="A64" s="158" t="s">
        <v>128</v>
      </c>
      <c r="B64" s="159"/>
      <c r="C64" s="159"/>
      <c r="D64" s="159"/>
      <c r="E64" s="159"/>
      <c r="F64" s="159"/>
      <c r="G64" s="159"/>
      <c r="H64" s="159"/>
      <c r="I64" s="176"/>
      <c r="J64" s="54"/>
    </row>
    <row r="65" spans="1:10" ht="39.950000000000003" customHeight="1" x14ac:dyDescent="0.25">
      <c r="A65" s="152" t="s">
        <v>129</v>
      </c>
      <c r="B65" s="153"/>
      <c r="C65" s="153"/>
      <c r="D65" s="153"/>
      <c r="E65" s="153"/>
      <c r="F65" s="153"/>
      <c r="G65" s="153"/>
      <c r="H65" s="153"/>
      <c r="I65" s="154"/>
      <c r="J65" s="44" t="s">
        <v>214</v>
      </c>
    </row>
    <row r="66" spans="1:10" ht="30" customHeight="1" x14ac:dyDescent="0.25">
      <c r="A66" s="189" t="s">
        <v>130</v>
      </c>
      <c r="B66" s="190"/>
      <c r="C66" s="190"/>
      <c r="D66" s="190"/>
      <c r="E66" s="190"/>
      <c r="F66" s="190"/>
      <c r="G66" s="191"/>
      <c r="H66" s="194" t="s">
        <v>135</v>
      </c>
      <c r="I66" s="195"/>
      <c r="J66" s="54"/>
    </row>
    <row r="67" spans="1:10" ht="30" customHeight="1" x14ac:dyDescent="0.25">
      <c r="A67" s="189" t="s">
        <v>131</v>
      </c>
      <c r="B67" s="190"/>
      <c r="C67" s="190"/>
      <c r="D67" s="190"/>
      <c r="E67" s="190"/>
      <c r="F67" s="190"/>
      <c r="G67" s="191"/>
      <c r="H67" s="196"/>
      <c r="I67" s="197"/>
      <c r="J67" s="54"/>
    </row>
    <row r="68" spans="1:10" ht="30" customHeight="1" x14ac:dyDescent="0.25">
      <c r="A68" s="189" t="s">
        <v>132</v>
      </c>
      <c r="B68" s="190"/>
      <c r="C68" s="190"/>
      <c r="D68" s="190"/>
      <c r="E68" s="190"/>
      <c r="F68" s="190"/>
      <c r="G68" s="191"/>
      <c r="H68" s="196"/>
      <c r="I68" s="197"/>
      <c r="J68" s="54"/>
    </row>
    <row r="69" spans="1:10" ht="30" customHeight="1" x14ac:dyDescent="0.25">
      <c r="A69" s="189" t="s">
        <v>133</v>
      </c>
      <c r="B69" s="190"/>
      <c r="C69" s="190"/>
      <c r="D69" s="190"/>
      <c r="E69" s="190"/>
      <c r="F69" s="190"/>
      <c r="G69" s="191"/>
      <c r="H69" s="196"/>
      <c r="I69" s="197"/>
      <c r="J69" s="54"/>
    </row>
    <row r="70" spans="1:10" ht="30" customHeight="1" thickBot="1" x14ac:dyDescent="0.3">
      <c r="A70" s="177" t="s">
        <v>134</v>
      </c>
      <c r="B70" s="178"/>
      <c r="C70" s="178"/>
      <c r="D70" s="178"/>
      <c r="E70" s="178"/>
      <c r="F70" s="178"/>
      <c r="G70" s="179"/>
      <c r="H70" s="198"/>
      <c r="I70" s="199"/>
      <c r="J70" s="41"/>
    </row>
    <row r="71" spans="1:10" ht="20.100000000000001" customHeight="1" x14ac:dyDescent="0.25">
      <c r="A71" s="129" t="s">
        <v>138</v>
      </c>
      <c r="B71" s="130"/>
      <c r="C71" s="130"/>
      <c r="D71" s="130"/>
      <c r="E71" s="130"/>
      <c r="F71" s="130"/>
      <c r="G71" s="130"/>
      <c r="H71" s="143" t="str">
        <f>+IF(AND(J73="No aplica",J74="No aplica"),"No aplica",IF(OR(J73="",J74=""),"Valide todas las variables",IF(OR(J73="No",J74="No"),"No cumple","Cumple")))</f>
        <v>Valide todas las variables</v>
      </c>
      <c r="I71" s="143"/>
      <c r="J71" s="144"/>
    </row>
    <row r="72" spans="1:10" ht="39.950000000000003" customHeight="1" x14ac:dyDescent="0.25">
      <c r="A72" s="152" t="s">
        <v>136</v>
      </c>
      <c r="B72" s="153"/>
      <c r="C72" s="153"/>
      <c r="D72" s="153"/>
      <c r="E72" s="153"/>
      <c r="F72" s="153"/>
      <c r="G72" s="153"/>
      <c r="H72" s="153"/>
      <c r="I72" s="154"/>
      <c r="J72" s="44" t="s">
        <v>214</v>
      </c>
    </row>
    <row r="73" spans="1:10" ht="30" customHeight="1" x14ac:dyDescent="0.25">
      <c r="A73" s="158" t="s">
        <v>139</v>
      </c>
      <c r="B73" s="159"/>
      <c r="C73" s="159"/>
      <c r="D73" s="159"/>
      <c r="E73" s="159"/>
      <c r="F73" s="159"/>
      <c r="G73" s="159"/>
      <c r="H73" s="159"/>
      <c r="I73" s="176"/>
      <c r="J73" s="54"/>
    </row>
    <row r="74" spans="1:10" ht="30" customHeight="1" thickBot="1" x14ac:dyDescent="0.3">
      <c r="A74" s="177" t="s">
        <v>137</v>
      </c>
      <c r="B74" s="178"/>
      <c r="C74" s="178"/>
      <c r="D74" s="178"/>
      <c r="E74" s="178"/>
      <c r="F74" s="178"/>
      <c r="G74" s="178"/>
      <c r="H74" s="178"/>
      <c r="I74" s="179"/>
      <c r="J74" s="41"/>
    </row>
    <row r="75" spans="1:10" ht="20.100000000000001" customHeight="1" x14ac:dyDescent="0.25">
      <c r="A75" s="129" t="s">
        <v>141</v>
      </c>
      <c r="B75" s="130"/>
      <c r="C75" s="130"/>
      <c r="D75" s="130"/>
      <c r="E75" s="130"/>
      <c r="F75" s="130"/>
      <c r="G75" s="130"/>
      <c r="H75" s="143" t="str">
        <f>+IF(AND(J77="No aplica",J78="No aplica",J79="No aplica",J80="No aplica",J81="No aplica",J82="No aplica",J83="No aplica",J84="No aplica",J85="No aplica"),"No aplica",IF(OR(J77="",J78="",J79="",J80="",J81="",J82="",J83="",J84="",J85=""),"Valide todas las variables",IF(OR(J77="No",J78="No",J79="No",J80="No",J81="No",J82="No",J83="No",J84="No",J85="No"),"No cumple","Cumple")))</f>
        <v>Valide todas las variables</v>
      </c>
      <c r="I75" s="143"/>
      <c r="J75" s="144"/>
    </row>
    <row r="76" spans="1:10" ht="39.950000000000003" customHeight="1" x14ac:dyDescent="0.25">
      <c r="A76" s="152" t="s">
        <v>140</v>
      </c>
      <c r="B76" s="153"/>
      <c r="C76" s="153"/>
      <c r="D76" s="153"/>
      <c r="E76" s="153"/>
      <c r="F76" s="153"/>
      <c r="G76" s="153"/>
      <c r="H76" s="153"/>
      <c r="I76" s="154"/>
      <c r="J76" s="44" t="s">
        <v>214</v>
      </c>
    </row>
    <row r="77" spans="1:10" ht="30" customHeight="1" x14ac:dyDescent="0.25">
      <c r="A77" s="158" t="s">
        <v>142</v>
      </c>
      <c r="B77" s="159"/>
      <c r="C77" s="159"/>
      <c r="D77" s="159"/>
      <c r="E77" s="159"/>
      <c r="F77" s="159"/>
      <c r="G77" s="159"/>
      <c r="H77" s="159"/>
      <c r="I77" s="176"/>
      <c r="J77" s="54"/>
    </row>
    <row r="78" spans="1:10" ht="30" customHeight="1" x14ac:dyDescent="0.25">
      <c r="A78" s="158" t="s">
        <v>143</v>
      </c>
      <c r="B78" s="159"/>
      <c r="C78" s="159"/>
      <c r="D78" s="159"/>
      <c r="E78" s="159"/>
      <c r="F78" s="159"/>
      <c r="G78" s="159"/>
      <c r="H78" s="159"/>
      <c r="I78" s="176"/>
      <c r="J78" s="54"/>
    </row>
    <row r="79" spans="1:10" ht="30" customHeight="1" x14ac:dyDescent="0.25">
      <c r="A79" s="158" t="s">
        <v>144</v>
      </c>
      <c r="B79" s="159"/>
      <c r="C79" s="159"/>
      <c r="D79" s="159"/>
      <c r="E79" s="159"/>
      <c r="F79" s="159"/>
      <c r="G79" s="159"/>
      <c r="H79" s="159"/>
      <c r="I79" s="176"/>
      <c r="J79" s="54"/>
    </row>
    <row r="80" spans="1:10" ht="30" customHeight="1" x14ac:dyDescent="0.25">
      <c r="A80" s="158" t="s">
        <v>145</v>
      </c>
      <c r="B80" s="159"/>
      <c r="C80" s="159"/>
      <c r="D80" s="159"/>
      <c r="E80" s="159"/>
      <c r="F80" s="159"/>
      <c r="G80" s="159"/>
      <c r="H80" s="159"/>
      <c r="I80" s="176"/>
      <c r="J80" s="54"/>
    </row>
    <row r="81" spans="1:10" ht="30" customHeight="1" x14ac:dyDescent="0.25">
      <c r="A81" s="158" t="s">
        <v>146</v>
      </c>
      <c r="B81" s="159"/>
      <c r="C81" s="159"/>
      <c r="D81" s="159"/>
      <c r="E81" s="159"/>
      <c r="F81" s="159"/>
      <c r="G81" s="159"/>
      <c r="H81" s="159"/>
      <c r="I81" s="176"/>
      <c r="J81" s="54"/>
    </row>
    <row r="82" spans="1:10" ht="30" customHeight="1" x14ac:dyDescent="0.25">
      <c r="A82" s="158" t="s">
        <v>147</v>
      </c>
      <c r="B82" s="159"/>
      <c r="C82" s="159"/>
      <c r="D82" s="159"/>
      <c r="E82" s="159"/>
      <c r="F82" s="159"/>
      <c r="G82" s="159"/>
      <c r="H82" s="159"/>
      <c r="I82" s="176"/>
      <c r="J82" s="54"/>
    </row>
    <row r="83" spans="1:10" ht="30" customHeight="1" x14ac:dyDescent="0.25">
      <c r="A83" s="158" t="s">
        <v>148</v>
      </c>
      <c r="B83" s="159"/>
      <c r="C83" s="159"/>
      <c r="D83" s="159"/>
      <c r="E83" s="159"/>
      <c r="F83" s="159"/>
      <c r="G83" s="159"/>
      <c r="H83" s="159"/>
      <c r="I83" s="176"/>
      <c r="J83" s="54"/>
    </row>
    <row r="84" spans="1:10" ht="30" customHeight="1" x14ac:dyDescent="0.25">
      <c r="A84" s="158" t="s">
        <v>149</v>
      </c>
      <c r="B84" s="159"/>
      <c r="C84" s="159"/>
      <c r="D84" s="159"/>
      <c r="E84" s="159"/>
      <c r="F84" s="159"/>
      <c r="G84" s="159"/>
      <c r="H84" s="159"/>
      <c r="I84" s="176"/>
      <c r="J84" s="54"/>
    </row>
    <row r="85" spans="1:10" ht="30" customHeight="1" thickBot="1" x14ac:dyDescent="0.3">
      <c r="A85" s="177" t="s">
        <v>150</v>
      </c>
      <c r="B85" s="178"/>
      <c r="C85" s="178"/>
      <c r="D85" s="178"/>
      <c r="E85" s="178"/>
      <c r="F85" s="178"/>
      <c r="G85" s="178"/>
      <c r="H85" s="178"/>
      <c r="I85" s="179"/>
      <c r="J85" s="41"/>
    </row>
    <row r="86" spans="1:10" ht="20.100000000000001" customHeight="1" x14ac:dyDescent="0.25">
      <c r="A86" s="129" t="s">
        <v>151</v>
      </c>
      <c r="B86" s="130"/>
      <c r="C86" s="130"/>
      <c r="D86" s="130"/>
      <c r="E86" s="130"/>
      <c r="F86" s="130"/>
      <c r="G86" s="130"/>
      <c r="H86" s="143" t="str">
        <f>+IF(AND(J88="No aplica",J89="No aplica",J90="No aplica",J91="No aplica",J92="No aplica",J93="No aplica",J94="No aplica"),"No aplica",IF(OR(J88="",J89="",J90="",J91="",J92="",J93="",J94=""),"Valide todas las variables",IF(OR(J88="No",J89="No",J90="No",J91="No",J92="No",J93="No",J94="No"),"No cumple","Cumple")))</f>
        <v>Valide todas las variables</v>
      </c>
      <c r="I86" s="143"/>
      <c r="J86" s="144"/>
    </row>
    <row r="87" spans="1:10" ht="39.950000000000003" customHeight="1" x14ac:dyDescent="0.25">
      <c r="A87" s="152" t="s">
        <v>136</v>
      </c>
      <c r="B87" s="153"/>
      <c r="C87" s="153"/>
      <c r="D87" s="153"/>
      <c r="E87" s="153"/>
      <c r="F87" s="153"/>
      <c r="G87" s="153"/>
      <c r="H87" s="153"/>
      <c r="I87" s="154"/>
      <c r="J87" s="44" t="s">
        <v>214</v>
      </c>
    </row>
    <row r="88" spans="1:10" ht="30" customHeight="1" x14ac:dyDescent="0.25">
      <c r="A88" s="158" t="s">
        <v>152</v>
      </c>
      <c r="B88" s="159"/>
      <c r="C88" s="159"/>
      <c r="D88" s="159"/>
      <c r="E88" s="159"/>
      <c r="F88" s="159"/>
      <c r="G88" s="159"/>
      <c r="H88" s="159"/>
      <c r="I88" s="176"/>
      <c r="J88" s="54"/>
    </row>
    <row r="89" spans="1:10" ht="30" customHeight="1" x14ac:dyDescent="0.25">
      <c r="A89" s="158" t="s">
        <v>153</v>
      </c>
      <c r="B89" s="159"/>
      <c r="C89" s="159"/>
      <c r="D89" s="159"/>
      <c r="E89" s="159"/>
      <c r="F89" s="159"/>
      <c r="G89" s="159"/>
      <c r="H89" s="159"/>
      <c r="I89" s="176"/>
      <c r="J89" s="54"/>
    </row>
    <row r="90" spans="1:10" ht="30" customHeight="1" x14ac:dyDescent="0.25">
      <c r="A90" s="158" t="s">
        <v>154</v>
      </c>
      <c r="B90" s="159"/>
      <c r="C90" s="159"/>
      <c r="D90" s="159"/>
      <c r="E90" s="159"/>
      <c r="F90" s="159"/>
      <c r="G90" s="159"/>
      <c r="H90" s="159"/>
      <c r="I90" s="176"/>
      <c r="J90" s="54"/>
    </row>
    <row r="91" spans="1:10" ht="30" customHeight="1" x14ac:dyDescent="0.25">
      <c r="A91" s="158" t="s">
        <v>155</v>
      </c>
      <c r="B91" s="159"/>
      <c r="C91" s="159"/>
      <c r="D91" s="159"/>
      <c r="E91" s="159"/>
      <c r="F91" s="159"/>
      <c r="G91" s="159"/>
      <c r="H91" s="159"/>
      <c r="I91" s="176"/>
      <c r="J91" s="54"/>
    </row>
    <row r="92" spans="1:10" ht="30" customHeight="1" x14ac:dyDescent="0.25">
      <c r="A92" s="158" t="s">
        <v>156</v>
      </c>
      <c r="B92" s="159"/>
      <c r="C92" s="159"/>
      <c r="D92" s="159"/>
      <c r="E92" s="159"/>
      <c r="F92" s="159"/>
      <c r="G92" s="159"/>
      <c r="H92" s="159"/>
      <c r="I92" s="176"/>
      <c r="J92" s="54"/>
    </row>
    <row r="93" spans="1:10" ht="30" customHeight="1" x14ac:dyDescent="0.25">
      <c r="A93" s="158" t="s">
        <v>157</v>
      </c>
      <c r="B93" s="159"/>
      <c r="C93" s="159"/>
      <c r="D93" s="159"/>
      <c r="E93" s="159"/>
      <c r="F93" s="159"/>
      <c r="G93" s="159"/>
      <c r="H93" s="159"/>
      <c r="I93" s="176"/>
      <c r="J93" s="54"/>
    </row>
    <row r="94" spans="1:10" ht="30" customHeight="1" thickBot="1" x14ac:dyDescent="0.3">
      <c r="A94" s="177" t="s">
        <v>158</v>
      </c>
      <c r="B94" s="178"/>
      <c r="C94" s="178"/>
      <c r="D94" s="178"/>
      <c r="E94" s="178"/>
      <c r="F94" s="178"/>
      <c r="G94" s="178"/>
      <c r="H94" s="178"/>
      <c r="I94" s="179"/>
      <c r="J94" s="41"/>
    </row>
    <row r="95" spans="1:10" ht="39.950000000000003" customHeight="1" x14ac:dyDescent="0.25">
      <c r="A95" s="129" t="s">
        <v>246</v>
      </c>
      <c r="B95" s="130"/>
      <c r="C95" s="130"/>
      <c r="D95" s="130"/>
      <c r="E95" s="130"/>
      <c r="F95" s="130"/>
      <c r="G95" s="130"/>
      <c r="H95" s="143" t="str">
        <f>+IF(AND(J97="No aplica",J98="No aplica",J99="No aplica",J100="No aplica",J101="No aplica",J102="No aplica",J103="No aplica"),"No aplica",IF(OR(J97="",J98="",J99="",J100="",J101="",J102="",J103=""),"Valide todas las variables",IF(OR(J97="No",J98="No",J99="No",J100="No",J101="No",J102="No",J103="No"),"No cumple","Cumple")))</f>
        <v>Valide todas las variables</v>
      </c>
      <c r="I95" s="143"/>
      <c r="J95" s="144"/>
    </row>
    <row r="96" spans="1:10" ht="39.950000000000003" customHeight="1" x14ac:dyDescent="0.25">
      <c r="A96" s="180" t="s">
        <v>159</v>
      </c>
      <c r="B96" s="181"/>
      <c r="C96" s="181"/>
      <c r="D96" s="181"/>
      <c r="E96" s="181"/>
      <c r="F96" s="181"/>
      <c r="G96" s="181"/>
      <c r="H96" s="181"/>
      <c r="I96" s="182"/>
      <c r="J96" s="44" t="s">
        <v>214</v>
      </c>
    </row>
    <row r="97" spans="1:10" ht="30" customHeight="1" x14ac:dyDescent="0.25">
      <c r="A97" s="158" t="s">
        <v>160</v>
      </c>
      <c r="B97" s="159"/>
      <c r="C97" s="159"/>
      <c r="D97" s="159"/>
      <c r="E97" s="159"/>
      <c r="F97" s="159"/>
      <c r="G97" s="159"/>
      <c r="H97" s="159"/>
      <c r="I97" s="176"/>
      <c r="J97" s="54"/>
    </row>
    <row r="98" spans="1:10" ht="30" customHeight="1" x14ac:dyDescent="0.25">
      <c r="A98" s="158" t="s">
        <v>161</v>
      </c>
      <c r="B98" s="159"/>
      <c r="C98" s="159"/>
      <c r="D98" s="159"/>
      <c r="E98" s="159"/>
      <c r="F98" s="159"/>
      <c r="G98" s="159"/>
      <c r="H98" s="159"/>
      <c r="I98" s="176"/>
      <c r="J98" s="54"/>
    </row>
    <row r="99" spans="1:10" ht="30" customHeight="1" x14ac:dyDescent="0.25">
      <c r="A99" s="158" t="s">
        <v>162</v>
      </c>
      <c r="B99" s="159"/>
      <c r="C99" s="159"/>
      <c r="D99" s="159"/>
      <c r="E99" s="159"/>
      <c r="F99" s="159"/>
      <c r="G99" s="159"/>
      <c r="H99" s="159"/>
      <c r="I99" s="176"/>
      <c r="J99" s="54"/>
    </row>
    <row r="100" spans="1:10" ht="30" customHeight="1" x14ac:dyDescent="0.25">
      <c r="A100" s="158" t="s">
        <v>247</v>
      </c>
      <c r="B100" s="159"/>
      <c r="C100" s="159"/>
      <c r="D100" s="159"/>
      <c r="E100" s="159"/>
      <c r="F100" s="159"/>
      <c r="G100" s="159"/>
      <c r="H100" s="159"/>
      <c r="I100" s="176"/>
      <c r="J100" s="54"/>
    </row>
    <row r="101" spans="1:10" ht="30" customHeight="1" x14ac:dyDescent="0.25">
      <c r="A101" s="158" t="s">
        <v>163</v>
      </c>
      <c r="B101" s="159"/>
      <c r="C101" s="159"/>
      <c r="D101" s="159"/>
      <c r="E101" s="159"/>
      <c r="F101" s="159"/>
      <c r="G101" s="159"/>
      <c r="H101" s="159"/>
      <c r="I101" s="176"/>
      <c r="J101" s="54"/>
    </row>
    <row r="102" spans="1:10" ht="30" customHeight="1" x14ac:dyDescent="0.25">
      <c r="A102" s="158" t="s">
        <v>164</v>
      </c>
      <c r="B102" s="159"/>
      <c r="C102" s="159"/>
      <c r="D102" s="159"/>
      <c r="E102" s="159"/>
      <c r="F102" s="159"/>
      <c r="G102" s="159"/>
      <c r="H102" s="159"/>
      <c r="I102" s="176"/>
      <c r="J102" s="54"/>
    </row>
    <row r="103" spans="1:10" ht="30" customHeight="1" thickBot="1" x14ac:dyDescent="0.3">
      <c r="A103" s="177" t="s">
        <v>165</v>
      </c>
      <c r="B103" s="178"/>
      <c r="C103" s="178"/>
      <c r="D103" s="178"/>
      <c r="E103" s="178"/>
      <c r="F103" s="178"/>
      <c r="G103" s="178"/>
      <c r="H103" s="178"/>
      <c r="I103" s="179"/>
      <c r="J103" s="41"/>
    </row>
    <row r="104" spans="1:10" ht="20.100000000000001" customHeight="1" x14ac:dyDescent="0.25">
      <c r="A104" s="129" t="s">
        <v>166</v>
      </c>
      <c r="B104" s="130"/>
      <c r="C104" s="130"/>
      <c r="D104" s="130"/>
      <c r="E104" s="130"/>
      <c r="F104" s="130"/>
      <c r="G104" s="130"/>
      <c r="H104" s="143" t="str">
        <f>+IF(AND(J106="No aplica",J107="No aplica",J108="No aplica",J109="No aplica",J110="No aplica",J111="No aplica",J112="No aplica"),"No aplica",IF(OR(J106="",J107="",J108="",J109="",J110="",J111="",J112=""),"Valide todas las variables",IF(OR(J106="No",J107="No",J108="No",J109="No",J110="No",J111="No",J112="No"),"No cumple","Cumple")))</f>
        <v>Valide todas las variables</v>
      </c>
      <c r="I104" s="143"/>
      <c r="J104" s="144"/>
    </row>
    <row r="105" spans="1:10" ht="39.950000000000003" customHeight="1" x14ac:dyDescent="0.25">
      <c r="A105" s="152" t="s">
        <v>159</v>
      </c>
      <c r="B105" s="153"/>
      <c r="C105" s="153"/>
      <c r="D105" s="153"/>
      <c r="E105" s="153"/>
      <c r="F105" s="153"/>
      <c r="G105" s="153"/>
      <c r="H105" s="153"/>
      <c r="I105" s="154"/>
      <c r="J105" s="44" t="s">
        <v>214</v>
      </c>
    </row>
    <row r="106" spans="1:10" ht="30" customHeight="1" x14ac:dyDescent="0.25">
      <c r="A106" s="158" t="s">
        <v>167</v>
      </c>
      <c r="B106" s="159"/>
      <c r="C106" s="159"/>
      <c r="D106" s="159"/>
      <c r="E106" s="159"/>
      <c r="F106" s="159"/>
      <c r="G106" s="159"/>
      <c r="H106" s="159"/>
      <c r="I106" s="176"/>
      <c r="J106" s="54"/>
    </row>
    <row r="107" spans="1:10" ht="30" customHeight="1" x14ac:dyDescent="0.25">
      <c r="A107" s="158" t="s">
        <v>168</v>
      </c>
      <c r="B107" s="159"/>
      <c r="C107" s="159"/>
      <c r="D107" s="159"/>
      <c r="E107" s="159"/>
      <c r="F107" s="159"/>
      <c r="G107" s="159"/>
      <c r="H107" s="159"/>
      <c r="I107" s="176"/>
      <c r="J107" s="54"/>
    </row>
    <row r="108" spans="1:10" ht="30" customHeight="1" x14ac:dyDescent="0.25">
      <c r="A108" s="158" t="s">
        <v>169</v>
      </c>
      <c r="B108" s="159"/>
      <c r="C108" s="159"/>
      <c r="D108" s="159"/>
      <c r="E108" s="159"/>
      <c r="F108" s="159"/>
      <c r="G108" s="159"/>
      <c r="H108" s="159"/>
      <c r="I108" s="176"/>
      <c r="J108" s="54"/>
    </row>
    <row r="109" spans="1:10" ht="30" customHeight="1" x14ac:dyDescent="0.25">
      <c r="A109" s="158" t="s">
        <v>170</v>
      </c>
      <c r="B109" s="159"/>
      <c r="C109" s="159"/>
      <c r="D109" s="159"/>
      <c r="E109" s="159"/>
      <c r="F109" s="159"/>
      <c r="G109" s="159"/>
      <c r="H109" s="159"/>
      <c r="I109" s="176"/>
      <c r="J109" s="54"/>
    </row>
    <row r="110" spans="1:10" ht="30" customHeight="1" x14ac:dyDescent="0.25">
      <c r="A110" s="158" t="s">
        <v>171</v>
      </c>
      <c r="B110" s="159"/>
      <c r="C110" s="159"/>
      <c r="D110" s="159"/>
      <c r="E110" s="159"/>
      <c r="F110" s="159"/>
      <c r="G110" s="159"/>
      <c r="H110" s="159"/>
      <c r="I110" s="176"/>
      <c r="J110" s="54"/>
    </row>
    <row r="111" spans="1:10" ht="30" customHeight="1" x14ac:dyDescent="0.25">
      <c r="A111" s="158" t="s">
        <v>172</v>
      </c>
      <c r="B111" s="159"/>
      <c r="C111" s="159"/>
      <c r="D111" s="159"/>
      <c r="E111" s="159"/>
      <c r="F111" s="159"/>
      <c r="G111" s="159"/>
      <c r="H111" s="159"/>
      <c r="I111" s="176"/>
      <c r="J111" s="54"/>
    </row>
    <row r="112" spans="1:10" ht="30" customHeight="1" thickBot="1" x14ac:dyDescent="0.3">
      <c r="A112" s="177" t="s">
        <v>173</v>
      </c>
      <c r="B112" s="178"/>
      <c r="C112" s="178"/>
      <c r="D112" s="178"/>
      <c r="E112" s="178"/>
      <c r="F112" s="178"/>
      <c r="G112" s="178"/>
      <c r="H112" s="178"/>
      <c r="I112" s="179"/>
      <c r="J112" s="41"/>
    </row>
    <row r="113" spans="1:10" ht="39.950000000000003" customHeight="1" x14ac:dyDescent="0.25">
      <c r="A113" s="129" t="s">
        <v>245</v>
      </c>
      <c r="B113" s="130"/>
      <c r="C113" s="130"/>
      <c r="D113" s="130"/>
      <c r="E113" s="130"/>
      <c r="F113" s="130"/>
      <c r="G113" s="130"/>
      <c r="H113" s="143" t="str">
        <f>+IF(AND(J115="No aplica",J116="No aplica",J117="No aplica",J118="No aplica",J119="No aplica",J120="No aplica"),"No aplica",IF(OR(J115="",J116="",J117="",J118="",J119="",J120=""),"Valide todas las variables",IF(OR(J115="No",J116="No",J117="No",J118="No",J119="No",J120="No"),"No cumple","Cumple")))</f>
        <v>Valide todas las variables</v>
      </c>
      <c r="I113" s="143"/>
      <c r="J113" s="144"/>
    </row>
    <row r="114" spans="1:10" ht="39.950000000000003" customHeight="1" x14ac:dyDescent="0.25">
      <c r="A114" s="152" t="s">
        <v>174</v>
      </c>
      <c r="B114" s="153"/>
      <c r="C114" s="153"/>
      <c r="D114" s="153"/>
      <c r="E114" s="153"/>
      <c r="F114" s="153"/>
      <c r="G114" s="153"/>
      <c r="H114" s="153"/>
      <c r="I114" s="154"/>
      <c r="J114" s="44" t="s">
        <v>214</v>
      </c>
    </row>
    <row r="115" spans="1:10" ht="30" customHeight="1" x14ac:dyDescent="0.25">
      <c r="A115" s="158" t="s">
        <v>175</v>
      </c>
      <c r="B115" s="159"/>
      <c r="C115" s="159"/>
      <c r="D115" s="159"/>
      <c r="E115" s="159"/>
      <c r="F115" s="159"/>
      <c r="G115" s="159"/>
      <c r="H115" s="159"/>
      <c r="I115" s="176"/>
      <c r="J115" s="54"/>
    </row>
    <row r="116" spans="1:10" ht="30" customHeight="1" x14ac:dyDescent="0.25">
      <c r="A116" s="158" t="s">
        <v>176</v>
      </c>
      <c r="B116" s="159"/>
      <c r="C116" s="159"/>
      <c r="D116" s="159"/>
      <c r="E116" s="159"/>
      <c r="F116" s="159"/>
      <c r="G116" s="159"/>
      <c r="H116" s="159"/>
      <c r="I116" s="176"/>
      <c r="J116" s="54"/>
    </row>
    <row r="117" spans="1:10" ht="45" customHeight="1" x14ac:dyDescent="0.25">
      <c r="A117" s="158" t="s">
        <v>177</v>
      </c>
      <c r="B117" s="159"/>
      <c r="C117" s="159"/>
      <c r="D117" s="159"/>
      <c r="E117" s="159"/>
      <c r="F117" s="159"/>
      <c r="G117" s="159"/>
      <c r="H117" s="159"/>
      <c r="I117" s="176"/>
      <c r="J117" s="54"/>
    </row>
    <row r="118" spans="1:10" ht="30" customHeight="1" x14ac:dyDescent="0.25">
      <c r="A118" s="158" t="s">
        <v>178</v>
      </c>
      <c r="B118" s="159"/>
      <c r="C118" s="159"/>
      <c r="D118" s="159"/>
      <c r="E118" s="159"/>
      <c r="F118" s="159"/>
      <c r="G118" s="159"/>
      <c r="H118" s="159"/>
      <c r="I118" s="176"/>
      <c r="J118" s="54"/>
    </row>
    <row r="119" spans="1:10" ht="30" customHeight="1" x14ac:dyDescent="0.25">
      <c r="A119" s="158" t="s">
        <v>179</v>
      </c>
      <c r="B119" s="159"/>
      <c r="C119" s="159"/>
      <c r="D119" s="159"/>
      <c r="E119" s="159"/>
      <c r="F119" s="159"/>
      <c r="G119" s="159"/>
      <c r="H119" s="159"/>
      <c r="I119" s="176"/>
      <c r="J119" s="54"/>
    </row>
    <row r="120" spans="1:10" ht="30" customHeight="1" thickBot="1" x14ac:dyDescent="0.3">
      <c r="A120" s="177" t="s">
        <v>180</v>
      </c>
      <c r="B120" s="178"/>
      <c r="C120" s="178"/>
      <c r="D120" s="178"/>
      <c r="E120" s="178"/>
      <c r="F120" s="178"/>
      <c r="G120" s="178"/>
      <c r="H120" s="178"/>
      <c r="I120" s="179"/>
      <c r="J120" s="41"/>
    </row>
    <row r="121" spans="1:10" ht="50.1" customHeight="1" x14ac:dyDescent="0.25">
      <c r="A121" s="183" t="s">
        <v>181</v>
      </c>
      <c r="B121" s="184"/>
      <c r="C121" s="184"/>
      <c r="D121" s="184"/>
      <c r="E121" s="184"/>
      <c r="F121" s="184"/>
      <c r="G121" s="184"/>
      <c r="H121" s="184"/>
      <c r="I121" s="184"/>
      <c r="J121" s="185"/>
    </row>
    <row r="122" spans="1:10" ht="200.1" customHeight="1" thickBot="1" x14ac:dyDescent="0.3">
      <c r="A122" s="186"/>
      <c r="B122" s="187"/>
      <c r="C122" s="187"/>
      <c r="D122" s="187"/>
      <c r="E122" s="187"/>
      <c r="F122" s="187"/>
      <c r="G122" s="187"/>
      <c r="H122" s="187"/>
      <c r="I122" s="187"/>
      <c r="J122" s="188"/>
    </row>
    <row r="123" spans="1:10" ht="50.1" customHeight="1" x14ac:dyDescent="0.25">
      <c r="A123" s="183" t="s">
        <v>182</v>
      </c>
      <c r="B123" s="184"/>
      <c r="C123" s="184"/>
      <c r="D123" s="184"/>
      <c r="E123" s="184"/>
      <c r="F123" s="184"/>
      <c r="G123" s="184"/>
      <c r="H123" s="184"/>
      <c r="I123" s="184"/>
      <c r="J123" s="185"/>
    </row>
    <row r="124" spans="1:10" ht="200.1" customHeight="1" thickBot="1" x14ac:dyDescent="0.3">
      <c r="A124" s="186"/>
      <c r="B124" s="187"/>
      <c r="C124" s="187"/>
      <c r="D124" s="187"/>
      <c r="E124" s="187"/>
      <c r="F124" s="187"/>
      <c r="G124" s="187"/>
      <c r="H124" s="187"/>
      <c r="I124" s="187"/>
      <c r="J124" s="188"/>
    </row>
  </sheetData>
  <sheetProtection algorithmName="SHA-512" hashValue="6DAwaoprQeOyUJMM4R4n1RSXh1C9paumGEovqVJOmpETBesOPLKn0ZPrK8Tmhks2IJlo8asqT4p6R89aXKnFzA==" saltValue="d0GugKi5iN09c12+toeYLA==" spinCount="100000" sheet="1" objects="1" scenarios="1"/>
  <mergeCells count="152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3:I43"/>
    <mergeCell ref="A44:I44"/>
    <mergeCell ref="A45:I45"/>
    <mergeCell ref="A46:I46"/>
    <mergeCell ref="A47:I47"/>
    <mergeCell ref="A48:I48"/>
    <mergeCell ref="A38:E38"/>
    <mergeCell ref="A39:E39"/>
    <mergeCell ref="A40:E40"/>
    <mergeCell ref="A41:I41"/>
    <mergeCell ref="A42:G42"/>
    <mergeCell ref="H42:J42"/>
    <mergeCell ref="A54:I54"/>
    <mergeCell ref="A55:I55"/>
    <mergeCell ref="A56:I56"/>
    <mergeCell ref="A57:I57"/>
    <mergeCell ref="A58:I58"/>
    <mergeCell ref="A59:I59"/>
    <mergeCell ref="A49:I49"/>
    <mergeCell ref="A50:I50"/>
    <mergeCell ref="A51:G51"/>
    <mergeCell ref="H51:J51"/>
    <mergeCell ref="A52:I52"/>
    <mergeCell ref="A53:I53"/>
    <mergeCell ref="A66:G66"/>
    <mergeCell ref="H66:I70"/>
    <mergeCell ref="A67:G67"/>
    <mergeCell ref="A68:G68"/>
    <mergeCell ref="A69:G69"/>
    <mergeCell ref="A70:G70"/>
    <mergeCell ref="A60:I60"/>
    <mergeCell ref="A61:I61"/>
    <mergeCell ref="A62:I62"/>
    <mergeCell ref="A63:I63"/>
    <mergeCell ref="A64:I64"/>
    <mergeCell ref="A65:I65"/>
    <mergeCell ref="A76:I76"/>
    <mergeCell ref="A77:I77"/>
    <mergeCell ref="A78:I78"/>
    <mergeCell ref="A79:I79"/>
    <mergeCell ref="A80:I80"/>
    <mergeCell ref="A81:I81"/>
    <mergeCell ref="A71:G71"/>
    <mergeCell ref="H71:J71"/>
    <mergeCell ref="A72:I72"/>
    <mergeCell ref="A73:I73"/>
    <mergeCell ref="A74:I74"/>
    <mergeCell ref="A75:G75"/>
    <mergeCell ref="H75:J75"/>
    <mergeCell ref="A87:I87"/>
    <mergeCell ref="A88:I88"/>
    <mergeCell ref="A89:I89"/>
    <mergeCell ref="A90:I90"/>
    <mergeCell ref="A91:I91"/>
    <mergeCell ref="A92:I92"/>
    <mergeCell ref="A82:I82"/>
    <mergeCell ref="A83:I83"/>
    <mergeCell ref="A84:I84"/>
    <mergeCell ref="A85:I85"/>
    <mergeCell ref="A86:G86"/>
    <mergeCell ref="H86:J86"/>
    <mergeCell ref="A98:I98"/>
    <mergeCell ref="A99:I99"/>
    <mergeCell ref="A100:I100"/>
    <mergeCell ref="A101:I101"/>
    <mergeCell ref="A102:I102"/>
    <mergeCell ref="A103:I103"/>
    <mergeCell ref="A93:I93"/>
    <mergeCell ref="A94:I94"/>
    <mergeCell ref="A95:G95"/>
    <mergeCell ref="H95:J95"/>
    <mergeCell ref="A96:I96"/>
    <mergeCell ref="A97:I97"/>
    <mergeCell ref="A109:I109"/>
    <mergeCell ref="A110:I110"/>
    <mergeCell ref="A111:I111"/>
    <mergeCell ref="A112:I112"/>
    <mergeCell ref="A113:G113"/>
    <mergeCell ref="H113:J113"/>
    <mergeCell ref="A104:G104"/>
    <mergeCell ref="H104:J104"/>
    <mergeCell ref="A105:I105"/>
    <mergeCell ref="A106:I106"/>
    <mergeCell ref="A107:I107"/>
    <mergeCell ref="A108:I108"/>
    <mergeCell ref="A120:I120"/>
    <mergeCell ref="A121:J121"/>
    <mergeCell ref="A122:J122"/>
    <mergeCell ref="A123:J123"/>
    <mergeCell ref="A124:J124"/>
    <mergeCell ref="A114:I114"/>
    <mergeCell ref="A115:I115"/>
    <mergeCell ref="A116:I116"/>
    <mergeCell ref="A117:I117"/>
    <mergeCell ref="A118:I118"/>
    <mergeCell ref="A119:I119"/>
  </mergeCells>
  <conditionalFormatting sqref="C2:C3">
    <cfRule type="containsBlanks" dxfId="270" priority="37">
      <formula>LEN(TRIM(C2))=0</formula>
    </cfRule>
  </conditionalFormatting>
  <conditionalFormatting sqref="C6:C8">
    <cfRule type="containsBlanks" dxfId="269" priority="1">
      <formula>LEN(TRIM(C6))=0</formula>
    </cfRule>
  </conditionalFormatting>
  <conditionalFormatting sqref="E4:E5">
    <cfRule type="containsBlanks" dxfId="268" priority="31">
      <formula>LEN(TRIM(E4))=0</formula>
    </cfRule>
  </conditionalFormatting>
  <conditionalFormatting sqref="G2">
    <cfRule type="containsBlanks" dxfId="267" priority="34">
      <formula>LEN(TRIM(G2))=0</formula>
    </cfRule>
  </conditionalFormatting>
  <conditionalFormatting sqref="H3">
    <cfRule type="containsBlanks" dxfId="266" priority="35">
      <formula>LEN(TRIM(H3))=0</formula>
    </cfRule>
  </conditionalFormatting>
  <conditionalFormatting sqref="H6:H7">
    <cfRule type="containsBlanks" dxfId="265" priority="32">
      <formula>LEN(TRIM(H6))=0</formula>
    </cfRule>
  </conditionalFormatting>
  <conditionalFormatting sqref="H10">
    <cfRule type="containsText" dxfId="264" priority="38" operator="containsText" text="No cumple">
      <formula>NOT(ISERROR(SEARCH("No cumple",H10)))</formula>
    </cfRule>
    <cfRule type="containsText" dxfId="263" priority="39" operator="containsText" text="Cumple">
      <formula>NOT(ISERROR(SEARCH("Cumple",H10)))</formula>
    </cfRule>
  </conditionalFormatting>
  <conditionalFormatting sqref="H21">
    <cfRule type="containsText" dxfId="262" priority="19" operator="containsText" text="Cumple">
      <formula>NOT(ISERROR(SEARCH("Cumple",H21)))</formula>
    </cfRule>
    <cfRule type="containsText" dxfId="261" priority="18" operator="containsText" text="No cumple">
      <formula>NOT(ISERROR(SEARCH("No cumple",H21)))</formula>
    </cfRule>
  </conditionalFormatting>
  <conditionalFormatting sqref="H42">
    <cfRule type="containsText" dxfId="260" priority="17" operator="containsText" text="Cumple">
      <formula>NOT(ISERROR(SEARCH("Cumple",H42)))</formula>
    </cfRule>
    <cfRule type="containsText" dxfId="259" priority="16" operator="containsText" text="No cumple">
      <formula>NOT(ISERROR(SEARCH("No cumple",H42)))</formula>
    </cfRule>
  </conditionalFormatting>
  <conditionalFormatting sqref="H51">
    <cfRule type="containsText" dxfId="258" priority="14" operator="containsText" text="No cumple">
      <formula>NOT(ISERROR(SEARCH("No cumple",H51)))</formula>
    </cfRule>
    <cfRule type="containsText" dxfId="257" priority="15" operator="containsText" text="Cumple">
      <formula>NOT(ISERROR(SEARCH("Cumple",H51)))</formula>
    </cfRule>
  </conditionalFormatting>
  <conditionalFormatting sqref="H71">
    <cfRule type="containsText" dxfId="256" priority="12" operator="containsText" text="No cumple">
      <formula>NOT(ISERROR(SEARCH("No cumple",H71)))</formula>
    </cfRule>
    <cfRule type="containsText" dxfId="255" priority="13" operator="containsText" text="Cumple">
      <formula>NOT(ISERROR(SEARCH("Cumple",H71)))</formula>
    </cfRule>
  </conditionalFormatting>
  <conditionalFormatting sqref="H75">
    <cfRule type="containsText" dxfId="254" priority="10" operator="containsText" text="No cumple">
      <formula>NOT(ISERROR(SEARCH("No cumple",H75)))</formula>
    </cfRule>
    <cfRule type="containsText" dxfId="253" priority="11" operator="containsText" text="Cumple">
      <formula>NOT(ISERROR(SEARCH("Cumple",H75)))</formula>
    </cfRule>
  </conditionalFormatting>
  <conditionalFormatting sqref="H86">
    <cfRule type="containsText" dxfId="252" priority="8" operator="containsText" text="No cumple">
      <formula>NOT(ISERROR(SEARCH("No cumple",H86)))</formula>
    </cfRule>
    <cfRule type="containsText" dxfId="251" priority="9" operator="containsText" text="Cumple">
      <formula>NOT(ISERROR(SEARCH("Cumple",H86)))</formula>
    </cfRule>
  </conditionalFormatting>
  <conditionalFormatting sqref="H95">
    <cfRule type="containsText" dxfId="250" priority="6" operator="containsText" text="No cumple">
      <formula>NOT(ISERROR(SEARCH("No cumple",H95)))</formula>
    </cfRule>
    <cfRule type="containsText" dxfId="249" priority="7" operator="containsText" text="Cumple">
      <formula>NOT(ISERROR(SEARCH("Cumple",H95)))</formula>
    </cfRule>
  </conditionalFormatting>
  <conditionalFormatting sqref="H104">
    <cfRule type="containsText" dxfId="248" priority="4" operator="containsText" text="No cumple">
      <formula>NOT(ISERROR(SEARCH("No cumple",H104)))</formula>
    </cfRule>
    <cfRule type="containsText" dxfId="247" priority="5" operator="containsText" text="Cumple">
      <formula>NOT(ISERROR(SEARCH("Cumple",H104)))</formula>
    </cfRule>
  </conditionalFormatting>
  <conditionalFormatting sqref="H113">
    <cfRule type="containsText" dxfId="246" priority="2" operator="containsText" text="No cumple">
      <formula>NOT(ISERROR(SEARCH("No cumple",H113)))</formula>
    </cfRule>
    <cfRule type="containsText" dxfId="245" priority="3" operator="containsText" text="Cumple">
      <formula>NOT(ISERROR(SEARCH("Cumple",H113)))</formula>
    </cfRule>
  </conditionalFormatting>
  <conditionalFormatting sqref="J2">
    <cfRule type="containsBlanks" dxfId="244" priority="36">
      <formula>LEN(TRIM(J2))=0</formula>
    </cfRule>
  </conditionalFormatting>
  <conditionalFormatting sqref="J12:J20">
    <cfRule type="containsBlanks" dxfId="243" priority="30">
      <formula>LEN(TRIM(J12))=0</formula>
    </cfRule>
  </conditionalFormatting>
  <conditionalFormatting sqref="J26:J41">
    <cfRule type="containsBlanks" dxfId="242" priority="25">
      <formula>LEN(TRIM(J26))=0</formula>
    </cfRule>
  </conditionalFormatting>
  <conditionalFormatting sqref="J44:J50">
    <cfRule type="containsBlanks" dxfId="241" priority="29">
      <formula>LEN(TRIM(J44))=0</formula>
    </cfRule>
  </conditionalFormatting>
  <conditionalFormatting sqref="J53:J64">
    <cfRule type="containsBlanks" dxfId="240" priority="28">
      <formula>LEN(TRIM(J53))=0</formula>
    </cfRule>
  </conditionalFormatting>
  <conditionalFormatting sqref="J66:J70">
    <cfRule type="containsBlanks" dxfId="239" priority="27">
      <formula>LEN(TRIM(J66))=0</formula>
    </cfRule>
  </conditionalFormatting>
  <conditionalFormatting sqref="J73:J74">
    <cfRule type="containsBlanks" dxfId="238" priority="26">
      <formula>LEN(TRIM(J73))=0</formula>
    </cfRule>
  </conditionalFormatting>
  <conditionalFormatting sqref="J77:J85">
    <cfRule type="containsBlanks" dxfId="237" priority="24">
      <formula>LEN(TRIM(J77))=0</formula>
    </cfRule>
  </conditionalFormatting>
  <conditionalFormatting sqref="J88:J94">
    <cfRule type="containsBlanks" dxfId="236" priority="23">
      <formula>LEN(TRIM(J88))=0</formula>
    </cfRule>
  </conditionalFormatting>
  <conditionalFormatting sqref="J97:J103">
    <cfRule type="containsBlanks" dxfId="235" priority="22">
      <formula>LEN(TRIM(J97))=0</formula>
    </cfRule>
  </conditionalFormatting>
  <conditionalFormatting sqref="J106:J112">
    <cfRule type="containsBlanks" dxfId="234" priority="21">
      <formula>LEN(TRIM(J106))=0</formula>
    </cfRule>
  </conditionalFormatting>
  <conditionalFormatting sqref="J115:J120">
    <cfRule type="containsBlanks" dxfId="233" priority="20">
      <formula>LEN(TRIM(J115))=0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- CASA HOGAR SRD&amp;R&amp;"Arial,Normal"&amp;10F1.A41.G27.P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D9A7316-F394-4993-BFF0-C0D51C9E6380}">
          <x14:formula1>
            <xm:f>Tablas!$C$2</xm:f>
          </x14:formula1>
          <xm:sqref>H107:I112 H13:I20 H98:I103 H45:I50 H54:I64 H89:I94 H74:I74 H78:I85 H116:I120</xm:sqref>
        </x14:dataValidation>
        <x14:dataValidation type="list" allowBlank="1" showInputMessage="1" showErrorMessage="1" xr:uid="{B801859F-64FE-486A-9AD7-B939BC2AF742}">
          <x14:formula1>
            <xm:f>Tablas!$G$2:$G$3</xm:f>
          </x14:formula1>
          <xm:sqref>J2</xm:sqref>
        </x14:dataValidation>
        <x14:dataValidation type="list" allowBlank="1" showInputMessage="1" showErrorMessage="1" xr:uid="{22377E98-9999-431E-9EFF-EA0DEF923CF8}">
          <x14:formula1>
            <xm:f>Tablas!$I$2:$I$5</xm:f>
          </x14:formula1>
          <xm:sqref>E4:J4</xm:sqref>
        </x14:dataValidation>
        <x14:dataValidation type="list" allowBlank="1" showInputMessage="1" showErrorMessage="1" xr:uid="{55E00101-2152-48C9-8A77-CDFBFA9329F1}">
          <x14:formula1>
            <xm:f>Tablas!$J$2:$J$7</xm:f>
          </x14:formula1>
          <xm:sqref>C6:E6</xm:sqref>
        </x14:dataValidation>
        <x14:dataValidation type="list" allowBlank="1" showInputMessage="1" showErrorMessage="1" xr:uid="{F44E6298-3080-4AE3-BFE3-1E00D9E524F6}">
          <x14:formula1>
            <xm:f>Tablas!$K$2:$K$3</xm:f>
          </x14:formula1>
          <xm:sqref>H6:J6</xm:sqref>
        </x14:dataValidation>
        <x14:dataValidation type="list" allowBlank="1" showInputMessage="1" showErrorMessage="1" xr:uid="{A9EFC3E4-AAEA-456D-999C-BAA9ACD8949A}">
          <x14:formula1>
            <xm:f>Tablas!$L$2:$L$9</xm:f>
          </x14:formula1>
          <xm:sqref>C7:E7</xm:sqref>
        </x14:dataValidation>
        <x14:dataValidation type="list" allowBlank="1" showInputMessage="1" showErrorMessage="1" xr:uid="{E8EDC76E-9251-4D5A-A087-3CF1B925F698}">
          <x14:formula1>
            <xm:f>Tablas!$H$2:$H$6</xm:f>
          </x14:formula1>
          <xm:sqref>C3:E3</xm:sqref>
        </x14:dataValidation>
        <x14:dataValidation type="list" allowBlank="1" showInputMessage="1" showErrorMessage="1" xr:uid="{AF2B5BD4-322C-4AA2-AB47-F517FB007679}">
          <x14:formula1>
            <xm:f>Tablas!$E$2:$E$4</xm:f>
          </x14:formula1>
          <xm:sqref>J26:J41 J53:J64 J66:J70 J73:J74 J12:J20 J115:J120 J77:J85 J88:J94 J97:J103 J106:J112 J44:J50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4506F-AAB6-49DF-8999-2C263BF6D908}">
  <sheetPr>
    <pageSetUpPr fitToPage="1"/>
  </sheetPr>
  <dimension ref="A1:J12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7" t="s">
        <v>244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x14ac:dyDescent="0.25">
      <c r="A2" s="146" t="s">
        <v>66</v>
      </c>
      <c r="B2" s="147"/>
      <c r="C2" s="145"/>
      <c r="D2" s="145"/>
      <c r="E2" s="145"/>
      <c r="F2" s="43" t="s">
        <v>67</v>
      </c>
      <c r="G2" s="149"/>
      <c r="H2" s="149"/>
      <c r="I2" s="43" t="s">
        <v>68</v>
      </c>
      <c r="J2" s="54"/>
    </row>
    <row r="3" spans="1:10" x14ac:dyDescent="0.25">
      <c r="A3" s="146" t="s">
        <v>69</v>
      </c>
      <c r="B3" s="147"/>
      <c r="C3" s="119"/>
      <c r="D3" s="119"/>
      <c r="E3" s="119"/>
      <c r="F3" s="147" t="s">
        <v>210</v>
      </c>
      <c r="G3" s="147"/>
      <c r="H3" s="119"/>
      <c r="I3" s="119"/>
      <c r="J3" s="121"/>
    </row>
    <row r="4" spans="1:10" x14ac:dyDescent="0.25">
      <c r="A4" s="146" t="s">
        <v>70</v>
      </c>
      <c r="B4" s="147"/>
      <c r="C4" s="147"/>
      <c r="D4" s="147"/>
      <c r="E4" s="119"/>
      <c r="F4" s="119"/>
      <c r="G4" s="119"/>
      <c r="H4" s="119"/>
      <c r="I4" s="119"/>
      <c r="J4" s="121"/>
    </row>
    <row r="5" spans="1:10" x14ac:dyDescent="0.25">
      <c r="A5" s="146" t="s">
        <v>71</v>
      </c>
      <c r="B5" s="147"/>
      <c r="C5" s="147"/>
      <c r="D5" s="147"/>
      <c r="E5" s="119"/>
      <c r="F5" s="119"/>
      <c r="G5" s="119"/>
      <c r="H5" s="119"/>
      <c r="I5" s="119"/>
      <c r="J5" s="121"/>
    </row>
    <row r="6" spans="1:10" x14ac:dyDescent="0.25">
      <c r="A6" s="146" t="s">
        <v>72</v>
      </c>
      <c r="B6" s="147"/>
      <c r="C6" s="145"/>
      <c r="D6" s="145"/>
      <c r="E6" s="145"/>
      <c r="F6" s="147" t="s">
        <v>73</v>
      </c>
      <c r="G6" s="147"/>
      <c r="H6" s="145"/>
      <c r="I6" s="145"/>
      <c r="J6" s="148"/>
    </row>
    <row r="7" spans="1:10" x14ac:dyDescent="0.25">
      <c r="A7" s="146" t="s">
        <v>61</v>
      </c>
      <c r="B7" s="147"/>
      <c r="C7" s="145"/>
      <c r="D7" s="145"/>
      <c r="E7" s="145"/>
      <c r="F7" s="147" t="s">
        <v>210</v>
      </c>
      <c r="G7" s="147"/>
      <c r="H7" s="119"/>
      <c r="I7" s="119"/>
      <c r="J7" s="121"/>
    </row>
    <row r="8" spans="1:10" ht="15.75" thickBot="1" x14ac:dyDescent="0.3">
      <c r="A8" s="150" t="s">
        <v>243</v>
      </c>
      <c r="B8" s="151"/>
      <c r="C8" s="133"/>
      <c r="D8" s="133"/>
      <c r="E8" s="133"/>
      <c r="F8" s="134"/>
      <c r="G8" s="135"/>
      <c r="H8" s="135"/>
      <c r="I8" s="135"/>
      <c r="J8" s="136"/>
    </row>
    <row r="9" spans="1:10" ht="20.100000000000001" customHeight="1" thickBot="1" x14ac:dyDescent="0.3">
      <c r="A9" s="140" t="s">
        <v>74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3"/>
      <c r="J10" s="144"/>
    </row>
    <row r="11" spans="1:10" ht="39.950000000000003" customHeight="1" x14ac:dyDescent="0.25">
      <c r="A11" s="152" t="s">
        <v>76</v>
      </c>
      <c r="B11" s="153"/>
      <c r="C11" s="153"/>
      <c r="D11" s="153"/>
      <c r="E11" s="153"/>
      <c r="F11" s="153"/>
      <c r="G11" s="153"/>
      <c r="H11" s="153"/>
      <c r="I11" s="154"/>
      <c r="J11" s="44" t="s">
        <v>214</v>
      </c>
    </row>
    <row r="12" spans="1:10" ht="30" customHeight="1" x14ac:dyDescent="0.25">
      <c r="A12" s="158" t="s">
        <v>82</v>
      </c>
      <c r="B12" s="159"/>
      <c r="C12" s="159"/>
      <c r="D12" s="159"/>
      <c r="E12" s="159"/>
      <c r="F12" s="159"/>
      <c r="G12" s="159"/>
      <c r="H12" s="159"/>
      <c r="I12" s="176"/>
      <c r="J12" s="54"/>
    </row>
    <row r="13" spans="1:10" ht="30" customHeight="1" x14ac:dyDescent="0.25">
      <c r="A13" s="158" t="s">
        <v>77</v>
      </c>
      <c r="B13" s="159"/>
      <c r="C13" s="159"/>
      <c r="D13" s="159"/>
      <c r="E13" s="159"/>
      <c r="F13" s="159"/>
      <c r="G13" s="159"/>
      <c r="H13" s="159"/>
      <c r="I13" s="176"/>
      <c r="J13" s="54"/>
    </row>
    <row r="14" spans="1:10" ht="30" customHeight="1" x14ac:dyDescent="0.25">
      <c r="A14" s="158" t="s">
        <v>78</v>
      </c>
      <c r="B14" s="159"/>
      <c r="C14" s="159"/>
      <c r="D14" s="159"/>
      <c r="E14" s="159"/>
      <c r="F14" s="159"/>
      <c r="G14" s="159"/>
      <c r="H14" s="159"/>
      <c r="I14" s="176"/>
      <c r="J14" s="54"/>
    </row>
    <row r="15" spans="1:10" ht="30" customHeight="1" x14ac:dyDescent="0.25">
      <c r="A15" s="158" t="s">
        <v>83</v>
      </c>
      <c r="B15" s="159"/>
      <c r="C15" s="159"/>
      <c r="D15" s="159"/>
      <c r="E15" s="159"/>
      <c r="F15" s="159"/>
      <c r="G15" s="159"/>
      <c r="H15" s="159"/>
      <c r="I15" s="176"/>
      <c r="J15" s="54"/>
    </row>
    <row r="16" spans="1:10" ht="30" customHeight="1" x14ac:dyDescent="0.25">
      <c r="A16" s="158" t="s">
        <v>84</v>
      </c>
      <c r="B16" s="159"/>
      <c r="C16" s="159"/>
      <c r="D16" s="159"/>
      <c r="E16" s="159"/>
      <c r="F16" s="159"/>
      <c r="G16" s="159"/>
      <c r="H16" s="159"/>
      <c r="I16" s="176"/>
      <c r="J16" s="54"/>
    </row>
    <row r="17" spans="1:10" ht="30" customHeight="1" x14ac:dyDescent="0.25">
      <c r="A17" s="158" t="s">
        <v>183</v>
      </c>
      <c r="B17" s="159"/>
      <c r="C17" s="159"/>
      <c r="D17" s="159"/>
      <c r="E17" s="159"/>
      <c r="F17" s="159"/>
      <c r="G17" s="159"/>
      <c r="H17" s="159"/>
      <c r="I17" s="176"/>
      <c r="J17" s="54"/>
    </row>
    <row r="18" spans="1:10" ht="30" customHeight="1" x14ac:dyDescent="0.25">
      <c r="A18" s="158" t="s">
        <v>79</v>
      </c>
      <c r="B18" s="159"/>
      <c r="C18" s="159"/>
      <c r="D18" s="159"/>
      <c r="E18" s="159"/>
      <c r="F18" s="159"/>
      <c r="G18" s="159"/>
      <c r="H18" s="159"/>
      <c r="I18" s="176"/>
      <c r="J18" s="54"/>
    </row>
    <row r="19" spans="1:10" ht="30" customHeight="1" x14ac:dyDescent="0.25">
      <c r="A19" s="158" t="s">
        <v>80</v>
      </c>
      <c r="B19" s="159"/>
      <c r="C19" s="159"/>
      <c r="D19" s="159"/>
      <c r="E19" s="159"/>
      <c r="F19" s="159"/>
      <c r="G19" s="159"/>
      <c r="H19" s="159"/>
      <c r="I19" s="176"/>
      <c r="J19" s="54"/>
    </row>
    <row r="20" spans="1:10" ht="30" customHeight="1" thickBot="1" x14ac:dyDescent="0.3">
      <c r="A20" s="177" t="s">
        <v>81</v>
      </c>
      <c r="B20" s="178"/>
      <c r="C20" s="178"/>
      <c r="D20" s="178"/>
      <c r="E20" s="178"/>
      <c r="F20" s="178"/>
      <c r="G20" s="178"/>
      <c r="H20" s="178"/>
      <c r="I20" s="179"/>
      <c r="J20" s="41"/>
    </row>
    <row r="21" spans="1:10" ht="20.100000000000001" customHeight="1" x14ac:dyDescent="0.25">
      <c r="A21" s="129" t="s">
        <v>85</v>
      </c>
      <c r="B21" s="130"/>
      <c r="C21" s="130"/>
      <c r="D21" s="130"/>
      <c r="E21" s="130"/>
      <c r="F21" s="130"/>
      <c r="G21" s="130"/>
      <c r="H21" s="143" t="str">
        <f>+IF(AND(J26="No aplica",J27="No aplica",J28="No aplica",J29="No aplica",J30="No aplica",J31="No aplica",J32="No aplica",J33="No aplica",J34="No aplica",J35="No aplica",J36="No aplica",J37="No aplica",J38="No aplica",J39="No aplica",J40="No aplica",J41="No aplica"),"No aplica",IF(OR(J26="",J27="",J28="",J29="",J30="",J31="",J32="",J33="",J34="",J35="",J36="",J37="",J38="",J39="",J40="",J41=""),"Valide todas las variables",IF(OR(J26="No",J27="No",J28="No",J29="No",J30="No",J31="No",J32="No",J33="No",J34="No",J35="No",J36="No",J37="No",J38="No",J39="No",J40="No",J41="No"),"No cumple","Cumple")))</f>
        <v>Valide todas las variables</v>
      </c>
      <c r="I21" s="143"/>
      <c r="J21" s="144"/>
    </row>
    <row r="22" spans="1:10" ht="66.75" customHeight="1" thickBot="1" x14ac:dyDescent="0.3">
      <c r="A22" s="162" t="s">
        <v>254</v>
      </c>
      <c r="B22" s="163"/>
      <c r="C22" s="163"/>
      <c r="D22" s="163"/>
      <c r="E22" s="163"/>
      <c r="F22" s="163"/>
      <c r="G22" s="163"/>
      <c r="H22" s="163"/>
      <c r="I22" s="164"/>
      <c r="J22" s="155" t="s">
        <v>214</v>
      </c>
    </row>
    <row r="23" spans="1:10" ht="15" customHeight="1" x14ac:dyDescent="0.25">
      <c r="A23" s="168" t="s">
        <v>103</v>
      </c>
      <c r="B23" s="169"/>
      <c r="C23" s="169"/>
      <c r="D23" s="169"/>
      <c r="E23" s="169"/>
      <c r="F23" s="165" t="s">
        <v>98</v>
      </c>
      <c r="G23" s="166"/>
      <c r="H23" s="166"/>
      <c r="I23" s="167"/>
      <c r="J23" s="156"/>
    </row>
    <row r="24" spans="1:10" ht="15" customHeight="1" x14ac:dyDescent="0.25">
      <c r="A24" s="170"/>
      <c r="B24" s="171"/>
      <c r="C24" s="171"/>
      <c r="D24" s="171"/>
      <c r="E24" s="171"/>
      <c r="F24" s="160" t="s">
        <v>99</v>
      </c>
      <c r="G24" s="161"/>
      <c r="H24" s="174" t="s">
        <v>100</v>
      </c>
      <c r="I24" s="175"/>
      <c r="J24" s="156"/>
    </row>
    <row r="25" spans="1:10" ht="20.100000000000001" customHeight="1" x14ac:dyDescent="0.25">
      <c r="A25" s="172"/>
      <c r="B25" s="173"/>
      <c r="C25" s="173"/>
      <c r="D25" s="173"/>
      <c r="E25" s="173"/>
      <c r="F25" s="51" t="s">
        <v>101</v>
      </c>
      <c r="G25" s="42" t="s">
        <v>102</v>
      </c>
      <c r="H25" s="42" t="s">
        <v>101</v>
      </c>
      <c r="I25" s="52" t="s">
        <v>102</v>
      </c>
      <c r="J25" s="157"/>
    </row>
    <row r="26" spans="1:10" ht="20.100000000000001" customHeight="1" x14ac:dyDescent="0.25">
      <c r="A26" s="158" t="s">
        <v>95</v>
      </c>
      <c r="B26" s="159"/>
      <c r="C26" s="159"/>
      <c r="D26" s="159"/>
      <c r="E26" s="159"/>
      <c r="F26" s="45">
        <v>2</v>
      </c>
      <c r="G26" s="46">
        <v>2</v>
      </c>
      <c r="H26" s="46">
        <v>2</v>
      </c>
      <c r="I26" s="47">
        <v>2</v>
      </c>
      <c r="J26" s="59"/>
    </row>
    <row r="27" spans="1:10" ht="20.100000000000001" customHeight="1" x14ac:dyDescent="0.25">
      <c r="A27" s="158" t="s">
        <v>86</v>
      </c>
      <c r="B27" s="159"/>
      <c r="C27" s="159"/>
      <c r="D27" s="159">
        <v>6</v>
      </c>
      <c r="E27" s="159">
        <v>6</v>
      </c>
      <c r="F27" s="45">
        <v>6</v>
      </c>
      <c r="G27" s="46">
        <v>6</v>
      </c>
      <c r="H27" s="46">
        <v>6</v>
      </c>
      <c r="I27" s="47">
        <v>6</v>
      </c>
      <c r="J27" s="59"/>
    </row>
    <row r="28" spans="1:10" ht="20.100000000000001" customHeight="1" x14ac:dyDescent="0.25">
      <c r="A28" s="158" t="s">
        <v>87</v>
      </c>
      <c r="B28" s="159"/>
      <c r="C28" s="159"/>
      <c r="D28" s="159">
        <v>6</v>
      </c>
      <c r="E28" s="159">
        <v>6</v>
      </c>
      <c r="F28" s="45">
        <v>6</v>
      </c>
      <c r="G28" s="46">
        <v>6</v>
      </c>
      <c r="H28" s="46">
        <v>6</v>
      </c>
      <c r="I28" s="47">
        <v>6</v>
      </c>
      <c r="J28" s="59"/>
    </row>
    <row r="29" spans="1:10" ht="20.100000000000001" customHeight="1" x14ac:dyDescent="0.25">
      <c r="A29" s="158" t="s">
        <v>88</v>
      </c>
      <c r="B29" s="159"/>
      <c r="C29" s="159"/>
      <c r="D29" s="159">
        <v>3</v>
      </c>
      <c r="E29" s="159">
        <v>3</v>
      </c>
      <c r="F29" s="45">
        <v>3</v>
      </c>
      <c r="G29" s="46">
        <v>3</v>
      </c>
      <c r="H29" s="46">
        <v>3</v>
      </c>
      <c r="I29" s="47">
        <v>3</v>
      </c>
      <c r="J29" s="59"/>
    </row>
    <row r="30" spans="1:10" ht="20.100000000000001" customHeight="1" x14ac:dyDescent="0.25">
      <c r="A30" s="158" t="s">
        <v>89</v>
      </c>
      <c r="B30" s="159"/>
      <c r="C30" s="159"/>
      <c r="D30" s="159">
        <v>6</v>
      </c>
      <c r="E30" s="159">
        <v>6</v>
      </c>
      <c r="F30" s="45">
        <v>6</v>
      </c>
      <c r="G30" s="46">
        <v>6</v>
      </c>
      <c r="H30" s="46">
        <v>6</v>
      </c>
      <c r="I30" s="47">
        <v>6</v>
      </c>
      <c r="J30" s="59"/>
    </row>
    <row r="31" spans="1:10" ht="20.100000000000001" customHeight="1" x14ac:dyDescent="0.25">
      <c r="A31" s="158" t="s">
        <v>90</v>
      </c>
      <c r="B31" s="159"/>
      <c r="C31" s="159"/>
      <c r="D31" s="159">
        <v>1</v>
      </c>
      <c r="E31" s="159">
        <v>1</v>
      </c>
      <c r="F31" s="45">
        <v>1</v>
      </c>
      <c r="G31" s="46">
        <v>1</v>
      </c>
      <c r="H31" s="46">
        <v>1</v>
      </c>
      <c r="I31" s="47">
        <v>1</v>
      </c>
      <c r="J31" s="59"/>
    </row>
    <row r="32" spans="1:10" ht="20.100000000000001" customHeight="1" x14ac:dyDescent="0.25">
      <c r="A32" s="158" t="s">
        <v>91</v>
      </c>
      <c r="B32" s="159"/>
      <c r="C32" s="159"/>
      <c r="D32" s="159">
        <v>2</v>
      </c>
      <c r="E32" s="159">
        <v>2</v>
      </c>
      <c r="F32" s="45">
        <v>2</v>
      </c>
      <c r="G32" s="46">
        <v>2</v>
      </c>
      <c r="H32" s="46">
        <v>2</v>
      </c>
      <c r="I32" s="47">
        <v>2</v>
      </c>
      <c r="J32" s="59"/>
    </row>
    <row r="33" spans="1:10" ht="20.100000000000001" customHeight="1" x14ac:dyDescent="0.25">
      <c r="A33" s="158" t="s">
        <v>92</v>
      </c>
      <c r="B33" s="159"/>
      <c r="C33" s="159"/>
      <c r="D33" s="159">
        <v>1</v>
      </c>
      <c r="E33" s="159">
        <v>1</v>
      </c>
      <c r="F33" s="45">
        <v>1</v>
      </c>
      <c r="G33" s="46">
        <v>1</v>
      </c>
      <c r="H33" s="46">
        <v>1</v>
      </c>
      <c r="I33" s="47">
        <v>1</v>
      </c>
      <c r="J33" s="59"/>
    </row>
    <row r="34" spans="1:10" ht="20.100000000000001" customHeight="1" x14ac:dyDescent="0.25">
      <c r="A34" s="158" t="s">
        <v>93</v>
      </c>
      <c r="B34" s="159"/>
      <c r="C34" s="159"/>
      <c r="D34" s="159">
        <v>1</v>
      </c>
      <c r="E34" s="159">
        <v>2</v>
      </c>
      <c r="F34" s="45">
        <v>1</v>
      </c>
      <c r="G34" s="46">
        <v>2</v>
      </c>
      <c r="H34" s="46">
        <v>1</v>
      </c>
      <c r="I34" s="47">
        <v>1</v>
      </c>
      <c r="J34" s="59"/>
    </row>
    <row r="35" spans="1:10" ht="20.100000000000001" customHeight="1" x14ac:dyDescent="0.25">
      <c r="A35" s="158" t="s">
        <v>94</v>
      </c>
      <c r="B35" s="159"/>
      <c r="C35" s="159"/>
      <c r="D35" s="159">
        <v>4</v>
      </c>
      <c r="E35" s="159">
        <v>4</v>
      </c>
      <c r="F35" s="45">
        <v>4</v>
      </c>
      <c r="G35" s="46">
        <v>4</v>
      </c>
      <c r="H35" s="46">
        <v>4</v>
      </c>
      <c r="I35" s="47">
        <v>4</v>
      </c>
      <c r="J35" s="59"/>
    </row>
    <row r="36" spans="1:10" ht="20.100000000000001" customHeight="1" x14ac:dyDescent="0.25">
      <c r="A36" s="158" t="s">
        <v>96</v>
      </c>
      <c r="B36" s="159"/>
      <c r="C36" s="159"/>
      <c r="D36" s="159">
        <v>1</v>
      </c>
      <c r="E36" s="159">
        <v>1</v>
      </c>
      <c r="F36" s="45">
        <v>1</v>
      </c>
      <c r="G36" s="46">
        <v>1</v>
      </c>
      <c r="H36" s="46">
        <v>1</v>
      </c>
      <c r="I36" s="47">
        <v>1</v>
      </c>
      <c r="J36" s="59"/>
    </row>
    <row r="37" spans="1:10" ht="20.100000000000001" customHeight="1" x14ac:dyDescent="0.25">
      <c r="A37" s="158" t="s">
        <v>97</v>
      </c>
      <c r="B37" s="159"/>
      <c r="C37" s="159"/>
      <c r="D37" s="159">
        <v>1</v>
      </c>
      <c r="E37" s="159">
        <v>1</v>
      </c>
      <c r="F37" s="45">
        <v>1</v>
      </c>
      <c r="G37" s="46">
        <v>1</v>
      </c>
      <c r="H37" s="46">
        <v>1</v>
      </c>
      <c r="I37" s="47">
        <v>1</v>
      </c>
      <c r="J37" s="59"/>
    </row>
    <row r="38" spans="1:10" ht="20.100000000000001" customHeight="1" x14ac:dyDescent="0.25">
      <c r="A38" s="158" t="s">
        <v>104</v>
      </c>
      <c r="B38" s="159"/>
      <c r="C38" s="159"/>
      <c r="D38" s="159">
        <v>1</v>
      </c>
      <c r="E38" s="159">
        <v>1</v>
      </c>
      <c r="F38" s="45">
        <v>1</v>
      </c>
      <c r="G38" s="46">
        <v>1</v>
      </c>
      <c r="H38" s="46">
        <v>1</v>
      </c>
      <c r="I38" s="47">
        <v>1</v>
      </c>
      <c r="J38" s="59"/>
    </row>
    <row r="39" spans="1:10" ht="20.100000000000001" customHeight="1" x14ac:dyDescent="0.25">
      <c r="A39" s="158" t="s">
        <v>105</v>
      </c>
      <c r="B39" s="159"/>
      <c r="C39" s="159"/>
      <c r="D39" s="159" t="s">
        <v>107</v>
      </c>
      <c r="E39" s="159" t="s">
        <v>107</v>
      </c>
      <c r="F39" s="45" t="s">
        <v>107</v>
      </c>
      <c r="G39" s="46" t="s">
        <v>107</v>
      </c>
      <c r="H39" s="46" t="s">
        <v>107</v>
      </c>
      <c r="I39" s="47" t="s">
        <v>107</v>
      </c>
      <c r="J39" s="59"/>
    </row>
    <row r="40" spans="1:10" ht="20.100000000000001" customHeight="1" thickBot="1" x14ac:dyDescent="0.3">
      <c r="A40" s="158" t="s">
        <v>106</v>
      </c>
      <c r="B40" s="159"/>
      <c r="C40" s="159"/>
      <c r="D40" s="159">
        <v>2</v>
      </c>
      <c r="E40" s="159">
        <v>2</v>
      </c>
      <c r="F40" s="48">
        <v>2</v>
      </c>
      <c r="G40" s="49">
        <v>2</v>
      </c>
      <c r="H40" s="49">
        <v>2</v>
      </c>
      <c r="I40" s="50">
        <v>2</v>
      </c>
      <c r="J40" s="59"/>
    </row>
    <row r="41" spans="1:10" ht="30" customHeight="1" thickBot="1" x14ac:dyDescent="0.3">
      <c r="A41" s="177" t="s">
        <v>211</v>
      </c>
      <c r="B41" s="178"/>
      <c r="C41" s="178"/>
      <c r="D41" s="178"/>
      <c r="E41" s="178"/>
      <c r="F41" s="192"/>
      <c r="G41" s="192"/>
      <c r="H41" s="192"/>
      <c r="I41" s="193"/>
      <c r="J41" s="41"/>
    </row>
    <row r="42" spans="1:10" ht="20.100000000000001" customHeight="1" x14ac:dyDescent="0.25">
      <c r="A42" s="129" t="s">
        <v>212</v>
      </c>
      <c r="B42" s="130"/>
      <c r="C42" s="130"/>
      <c r="D42" s="130"/>
      <c r="E42" s="130"/>
      <c r="F42" s="130"/>
      <c r="G42" s="130"/>
      <c r="H42" s="143" t="str">
        <f>+IF(AND(J44="No aplica",J45="No aplica",J46="No aplica",J47="No aplica",J48="No aplica",J49="No aplica",J50="No aplica"),"No aplica",IF(OR(J44="",J45="",J46="",J47="",J48="",J49="",J50=""),"Valide todas las variables",IF(OR(J44="No",J45="No",J46="No",J47="No",J48="No",J49="No",J50="No"),"No cumple","Cumple")))</f>
        <v>Valide todas las variables</v>
      </c>
      <c r="I42" s="143"/>
      <c r="J42" s="144"/>
    </row>
    <row r="43" spans="1:10" ht="39.950000000000003" customHeight="1" x14ac:dyDescent="0.25">
      <c r="A43" s="152" t="s">
        <v>213</v>
      </c>
      <c r="B43" s="153"/>
      <c r="C43" s="153"/>
      <c r="D43" s="153"/>
      <c r="E43" s="153"/>
      <c r="F43" s="153"/>
      <c r="G43" s="153"/>
      <c r="H43" s="153"/>
      <c r="I43" s="154"/>
      <c r="J43" s="44" t="s">
        <v>214</v>
      </c>
    </row>
    <row r="44" spans="1:10" ht="30" customHeight="1" x14ac:dyDescent="0.25">
      <c r="A44" s="158" t="s">
        <v>114</v>
      </c>
      <c r="B44" s="159"/>
      <c r="C44" s="159"/>
      <c r="D44" s="159"/>
      <c r="E44" s="159"/>
      <c r="F44" s="159"/>
      <c r="G44" s="159"/>
      <c r="H44" s="159"/>
      <c r="I44" s="176"/>
      <c r="J44" s="54"/>
    </row>
    <row r="45" spans="1:10" ht="30" customHeight="1" x14ac:dyDescent="0.25">
      <c r="A45" s="158" t="s">
        <v>108</v>
      </c>
      <c r="B45" s="159"/>
      <c r="C45" s="159"/>
      <c r="D45" s="159"/>
      <c r="E45" s="159"/>
      <c r="F45" s="159"/>
      <c r="G45" s="159"/>
      <c r="H45" s="159"/>
      <c r="I45" s="176"/>
      <c r="J45" s="54"/>
    </row>
    <row r="46" spans="1:10" ht="30" customHeight="1" x14ac:dyDescent="0.25">
      <c r="A46" s="158" t="s">
        <v>109</v>
      </c>
      <c r="B46" s="159"/>
      <c r="C46" s="159"/>
      <c r="D46" s="159"/>
      <c r="E46" s="159"/>
      <c r="F46" s="159"/>
      <c r="G46" s="159"/>
      <c r="H46" s="159"/>
      <c r="I46" s="176"/>
      <c r="J46" s="54"/>
    </row>
    <row r="47" spans="1:10" ht="30" customHeight="1" x14ac:dyDescent="0.25">
      <c r="A47" s="158" t="s">
        <v>110</v>
      </c>
      <c r="B47" s="159"/>
      <c r="C47" s="159"/>
      <c r="D47" s="159"/>
      <c r="E47" s="159"/>
      <c r="F47" s="159"/>
      <c r="G47" s="159"/>
      <c r="H47" s="159"/>
      <c r="I47" s="176"/>
      <c r="J47" s="54"/>
    </row>
    <row r="48" spans="1:10" ht="30" customHeight="1" x14ac:dyDescent="0.25">
      <c r="A48" s="158" t="s">
        <v>111</v>
      </c>
      <c r="B48" s="159"/>
      <c r="C48" s="159"/>
      <c r="D48" s="159"/>
      <c r="E48" s="159"/>
      <c r="F48" s="159"/>
      <c r="G48" s="159"/>
      <c r="H48" s="159"/>
      <c r="I48" s="176"/>
      <c r="J48" s="54"/>
    </row>
    <row r="49" spans="1:10" ht="30" customHeight="1" x14ac:dyDescent="0.25">
      <c r="A49" s="158" t="s">
        <v>112</v>
      </c>
      <c r="B49" s="159"/>
      <c r="C49" s="159"/>
      <c r="D49" s="159"/>
      <c r="E49" s="159"/>
      <c r="F49" s="159"/>
      <c r="G49" s="159"/>
      <c r="H49" s="159"/>
      <c r="I49" s="176"/>
      <c r="J49" s="54"/>
    </row>
    <row r="50" spans="1:10" ht="30" customHeight="1" thickBot="1" x14ac:dyDescent="0.3">
      <c r="A50" s="177" t="s">
        <v>113</v>
      </c>
      <c r="B50" s="178"/>
      <c r="C50" s="178"/>
      <c r="D50" s="178"/>
      <c r="E50" s="178"/>
      <c r="F50" s="178"/>
      <c r="G50" s="178"/>
      <c r="H50" s="178"/>
      <c r="I50" s="179"/>
      <c r="J50" s="41"/>
    </row>
    <row r="51" spans="1:10" ht="20.100000000000001" customHeight="1" x14ac:dyDescent="0.25">
      <c r="A51" s="129" t="s">
        <v>115</v>
      </c>
      <c r="B51" s="130"/>
      <c r="C51" s="130"/>
      <c r="D51" s="130"/>
      <c r="E51" s="130"/>
      <c r="F51" s="130"/>
      <c r="G51" s="130"/>
      <c r="H51" s="143" t="str">
        <f>+IF(AND(J53="No aplica",J54="No aplica",J55="No aplica",J56="No aplica",J57="No aplica",J58="No aplica",J59="No aplica",J60="No aplica",J61="No aplica",J62="No aplica",J63="No aplica",J64="No aplica",J66="No aplica",J67="No aplica",J68="No aplica",J69="No aplica",J70="No aplica"),"No aplica",IF(OR(J53="",J54="",J55="",J56="",J57="",J58="",J59="",J60="",J61="",J62="",J63="",J64="",J66="",J67="",J68="",J69="",J70=""),"Valide todas las variables",IF(OR(J53="No",J54="No",J55="No",J56="No",J57="No",J58="No",J59="No",J60="No",J61="No",J62="No",J63="No",J64="No",J66="No",J67="No",J68="No",J69="No",J70="No"),"No cumple","Cumple")))</f>
        <v>Valide todas las variables</v>
      </c>
      <c r="I51" s="143"/>
      <c r="J51" s="144"/>
    </row>
    <row r="52" spans="1:10" ht="39.950000000000003" customHeight="1" x14ac:dyDescent="0.25">
      <c r="A52" s="152" t="s">
        <v>116</v>
      </c>
      <c r="B52" s="153"/>
      <c r="C52" s="153"/>
      <c r="D52" s="153"/>
      <c r="E52" s="153"/>
      <c r="F52" s="153"/>
      <c r="G52" s="153"/>
      <c r="H52" s="153"/>
      <c r="I52" s="154"/>
      <c r="J52" s="44" t="s">
        <v>214</v>
      </c>
    </row>
    <row r="53" spans="1:10" ht="30" customHeight="1" x14ac:dyDescent="0.25">
      <c r="A53" s="158" t="s">
        <v>117</v>
      </c>
      <c r="B53" s="159"/>
      <c r="C53" s="159"/>
      <c r="D53" s="159"/>
      <c r="E53" s="159"/>
      <c r="F53" s="159"/>
      <c r="G53" s="159"/>
      <c r="H53" s="159"/>
      <c r="I53" s="176"/>
      <c r="J53" s="54"/>
    </row>
    <row r="54" spans="1:10" ht="30" customHeight="1" x14ac:dyDescent="0.25">
      <c r="A54" s="158" t="s">
        <v>118</v>
      </c>
      <c r="B54" s="159"/>
      <c r="C54" s="159"/>
      <c r="D54" s="159"/>
      <c r="E54" s="159"/>
      <c r="F54" s="159"/>
      <c r="G54" s="159"/>
      <c r="H54" s="159"/>
      <c r="I54" s="176"/>
      <c r="J54" s="54"/>
    </row>
    <row r="55" spans="1:10" ht="30" customHeight="1" x14ac:dyDescent="0.25">
      <c r="A55" s="158" t="s">
        <v>119</v>
      </c>
      <c r="B55" s="159"/>
      <c r="C55" s="159"/>
      <c r="D55" s="159"/>
      <c r="E55" s="159"/>
      <c r="F55" s="159"/>
      <c r="G55" s="159"/>
      <c r="H55" s="159"/>
      <c r="I55" s="176"/>
      <c r="J55" s="54"/>
    </row>
    <row r="56" spans="1:10" ht="30" customHeight="1" x14ac:dyDescent="0.25">
      <c r="A56" s="158" t="s">
        <v>120</v>
      </c>
      <c r="B56" s="159"/>
      <c r="C56" s="159"/>
      <c r="D56" s="159"/>
      <c r="E56" s="159"/>
      <c r="F56" s="159"/>
      <c r="G56" s="159"/>
      <c r="H56" s="159"/>
      <c r="I56" s="176"/>
      <c r="J56" s="54"/>
    </row>
    <row r="57" spans="1:10" ht="30" customHeight="1" x14ac:dyDescent="0.25">
      <c r="A57" s="158" t="s">
        <v>121</v>
      </c>
      <c r="B57" s="159"/>
      <c r="C57" s="159"/>
      <c r="D57" s="159"/>
      <c r="E57" s="159"/>
      <c r="F57" s="159"/>
      <c r="G57" s="159"/>
      <c r="H57" s="159"/>
      <c r="I57" s="176"/>
      <c r="J57" s="54"/>
    </row>
    <row r="58" spans="1:10" ht="30" customHeight="1" x14ac:dyDescent="0.25">
      <c r="A58" s="158" t="s">
        <v>122</v>
      </c>
      <c r="B58" s="159"/>
      <c r="C58" s="159"/>
      <c r="D58" s="159"/>
      <c r="E58" s="159"/>
      <c r="F58" s="159"/>
      <c r="G58" s="159"/>
      <c r="H58" s="159"/>
      <c r="I58" s="176"/>
      <c r="J58" s="54"/>
    </row>
    <row r="59" spans="1:10" ht="30" customHeight="1" x14ac:dyDescent="0.25">
      <c r="A59" s="158" t="s">
        <v>123</v>
      </c>
      <c r="B59" s="159"/>
      <c r="C59" s="159"/>
      <c r="D59" s="159"/>
      <c r="E59" s="159"/>
      <c r="F59" s="159"/>
      <c r="G59" s="159"/>
      <c r="H59" s="159"/>
      <c r="I59" s="176"/>
      <c r="J59" s="54"/>
    </row>
    <row r="60" spans="1:10" ht="30" customHeight="1" x14ac:dyDescent="0.25">
      <c r="A60" s="158" t="s">
        <v>124</v>
      </c>
      <c r="B60" s="159"/>
      <c r="C60" s="159"/>
      <c r="D60" s="159"/>
      <c r="E60" s="159"/>
      <c r="F60" s="159"/>
      <c r="G60" s="159"/>
      <c r="H60" s="159"/>
      <c r="I60" s="176"/>
      <c r="J60" s="54"/>
    </row>
    <row r="61" spans="1:10" ht="30" customHeight="1" x14ac:dyDescent="0.25">
      <c r="A61" s="158" t="s">
        <v>125</v>
      </c>
      <c r="B61" s="159"/>
      <c r="C61" s="159"/>
      <c r="D61" s="159"/>
      <c r="E61" s="159"/>
      <c r="F61" s="159"/>
      <c r="G61" s="159"/>
      <c r="H61" s="159"/>
      <c r="I61" s="176"/>
      <c r="J61" s="54"/>
    </row>
    <row r="62" spans="1:10" ht="30" customHeight="1" x14ac:dyDescent="0.25">
      <c r="A62" s="158" t="s">
        <v>126</v>
      </c>
      <c r="B62" s="159"/>
      <c r="C62" s="159"/>
      <c r="D62" s="159"/>
      <c r="E62" s="159"/>
      <c r="F62" s="159"/>
      <c r="G62" s="159"/>
      <c r="H62" s="159"/>
      <c r="I62" s="176"/>
      <c r="J62" s="54"/>
    </row>
    <row r="63" spans="1:10" ht="30" customHeight="1" x14ac:dyDescent="0.25">
      <c r="A63" s="158" t="s">
        <v>127</v>
      </c>
      <c r="B63" s="159"/>
      <c r="C63" s="159"/>
      <c r="D63" s="159"/>
      <c r="E63" s="159"/>
      <c r="F63" s="159"/>
      <c r="G63" s="159"/>
      <c r="H63" s="159"/>
      <c r="I63" s="176"/>
      <c r="J63" s="54"/>
    </row>
    <row r="64" spans="1:10" ht="30" customHeight="1" x14ac:dyDescent="0.25">
      <c r="A64" s="158" t="s">
        <v>128</v>
      </c>
      <c r="B64" s="159"/>
      <c r="C64" s="159"/>
      <c r="D64" s="159"/>
      <c r="E64" s="159"/>
      <c r="F64" s="159"/>
      <c r="G64" s="159"/>
      <c r="H64" s="159"/>
      <c r="I64" s="176"/>
      <c r="J64" s="54"/>
    </row>
    <row r="65" spans="1:10" ht="39.950000000000003" customHeight="1" x14ac:dyDescent="0.25">
      <c r="A65" s="152" t="s">
        <v>129</v>
      </c>
      <c r="B65" s="153"/>
      <c r="C65" s="153"/>
      <c r="D65" s="153"/>
      <c r="E65" s="153"/>
      <c r="F65" s="153"/>
      <c r="G65" s="153"/>
      <c r="H65" s="153"/>
      <c r="I65" s="154"/>
      <c r="J65" s="44" t="s">
        <v>214</v>
      </c>
    </row>
    <row r="66" spans="1:10" ht="30" customHeight="1" x14ac:dyDescent="0.25">
      <c r="A66" s="189" t="s">
        <v>130</v>
      </c>
      <c r="B66" s="190"/>
      <c r="C66" s="190"/>
      <c r="D66" s="190"/>
      <c r="E66" s="190"/>
      <c r="F66" s="190"/>
      <c r="G66" s="191"/>
      <c r="H66" s="194" t="s">
        <v>135</v>
      </c>
      <c r="I66" s="195"/>
      <c r="J66" s="54"/>
    </row>
    <row r="67" spans="1:10" ht="30" customHeight="1" x14ac:dyDescent="0.25">
      <c r="A67" s="189" t="s">
        <v>131</v>
      </c>
      <c r="B67" s="190"/>
      <c r="C67" s="190"/>
      <c r="D67" s="190"/>
      <c r="E67" s="190"/>
      <c r="F67" s="190"/>
      <c r="G67" s="191"/>
      <c r="H67" s="196"/>
      <c r="I67" s="197"/>
      <c r="J67" s="54"/>
    </row>
    <row r="68" spans="1:10" ht="30" customHeight="1" x14ac:dyDescent="0.25">
      <c r="A68" s="189" t="s">
        <v>132</v>
      </c>
      <c r="B68" s="190"/>
      <c r="C68" s="190"/>
      <c r="D68" s="190"/>
      <c r="E68" s="190"/>
      <c r="F68" s="190"/>
      <c r="G68" s="191"/>
      <c r="H68" s="196"/>
      <c r="I68" s="197"/>
      <c r="J68" s="54"/>
    </row>
    <row r="69" spans="1:10" ht="30" customHeight="1" x14ac:dyDescent="0.25">
      <c r="A69" s="189" t="s">
        <v>133</v>
      </c>
      <c r="B69" s="190"/>
      <c r="C69" s="190"/>
      <c r="D69" s="190"/>
      <c r="E69" s="190"/>
      <c r="F69" s="190"/>
      <c r="G69" s="191"/>
      <c r="H69" s="196"/>
      <c r="I69" s="197"/>
      <c r="J69" s="54"/>
    </row>
    <row r="70" spans="1:10" ht="30" customHeight="1" thickBot="1" x14ac:dyDescent="0.3">
      <c r="A70" s="177" t="s">
        <v>134</v>
      </c>
      <c r="B70" s="178"/>
      <c r="C70" s="178"/>
      <c r="D70" s="178"/>
      <c r="E70" s="178"/>
      <c r="F70" s="178"/>
      <c r="G70" s="179"/>
      <c r="H70" s="198"/>
      <c r="I70" s="199"/>
      <c r="J70" s="41"/>
    </row>
    <row r="71" spans="1:10" ht="20.100000000000001" customHeight="1" x14ac:dyDescent="0.25">
      <c r="A71" s="129" t="s">
        <v>138</v>
      </c>
      <c r="B71" s="130"/>
      <c r="C71" s="130"/>
      <c r="D71" s="130"/>
      <c r="E71" s="130"/>
      <c r="F71" s="130"/>
      <c r="G71" s="130"/>
      <c r="H71" s="143" t="str">
        <f>+IF(AND(J73="No aplica",J74="No aplica"),"No aplica",IF(OR(J73="",J74=""),"Valide todas las variables",IF(OR(J73="No",J74="No"),"No cumple","Cumple")))</f>
        <v>Valide todas las variables</v>
      </c>
      <c r="I71" s="143"/>
      <c r="J71" s="144"/>
    </row>
    <row r="72" spans="1:10" ht="39.950000000000003" customHeight="1" x14ac:dyDescent="0.25">
      <c r="A72" s="152" t="s">
        <v>136</v>
      </c>
      <c r="B72" s="153"/>
      <c r="C72" s="153"/>
      <c r="D72" s="153"/>
      <c r="E72" s="153"/>
      <c r="F72" s="153"/>
      <c r="G72" s="153"/>
      <c r="H72" s="153"/>
      <c r="I72" s="154"/>
      <c r="J72" s="44" t="s">
        <v>214</v>
      </c>
    </row>
    <row r="73" spans="1:10" ht="30" customHeight="1" x14ac:dyDescent="0.25">
      <c r="A73" s="158" t="s">
        <v>139</v>
      </c>
      <c r="B73" s="159"/>
      <c r="C73" s="159"/>
      <c r="D73" s="159"/>
      <c r="E73" s="159"/>
      <c r="F73" s="159"/>
      <c r="G73" s="159"/>
      <c r="H73" s="159"/>
      <c r="I73" s="176"/>
      <c r="J73" s="54"/>
    </row>
    <row r="74" spans="1:10" ht="30" customHeight="1" thickBot="1" x14ac:dyDescent="0.3">
      <c r="A74" s="177" t="s">
        <v>137</v>
      </c>
      <c r="B74" s="178"/>
      <c r="C74" s="178"/>
      <c r="D74" s="178"/>
      <c r="E74" s="178"/>
      <c r="F74" s="178"/>
      <c r="G74" s="178"/>
      <c r="H74" s="178"/>
      <c r="I74" s="179"/>
      <c r="J74" s="41"/>
    </row>
    <row r="75" spans="1:10" ht="20.100000000000001" customHeight="1" x14ac:dyDescent="0.25">
      <c r="A75" s="129" t="s">
        <v>141</v>
      </c>
      <c r="B75" s="130"/>
      <c r="C75" s="130"/>
      <c r="D75" s="130"/>
      <c r="E75" s="130"/>
      <c r="F75" s="130"/>
      <c r="G75" s="130"/>
      <c r="H75" s="143" t="str">
        <f>+IF(AND(J77="No aplica",J78="No aplica",J79="No aplica",J80="No aplica",J81="No aplica",J82="No aplica",J83="No aplica",J84="No aplica",J85="No aplica"),"No aplica",IF(OR(J77="",J78="",J79="",J80="",J81="",J82="",J83="",J84="",J85=""),"Valide todas las variables",IF(OR(J77="No",J78="No",J79="No",J80="No",J81="No",J82="No",J83="No",J84="No",J85="No"),"No cumple","Cumple")))</f>
        <v>Valide todas las variables</v>
      </c>
      <c r="I75" s="143"/>
      <c r="J75" s="144"/>
    </row>
    <row r="76" spans="1:10" ht="39.950000000000003" customHeight="1" x14ac:dyDescent="0.25">
      <c r="A76" s="152" t="s">
        <v>140</v>
      </c>
      <c r="B76" s="153"/>
      <c r="C76" s="153"/>
      <c r="D76" s="153"/>
      <c r="E76" s="153"/>
      <c r="F76" s="153"/>
      <c r="G76" s="153"/>
      <c r="H76" s="153"/>
      <c r="I76" s="154"/>
      <c r="J76" s="44" t="s">
        <v>214</v>
      </c>
    </row>
    <row r="77" spans="1:10" ht="30" customHeight="1" x14ac:dyDescent="0.25">
      <c r="A77" s="158" t="s">
        <v>142</v>
      </c>
      <c r="B77" s="159"/>
      <c r="C77" s="159"/>
      <c r="D77" s="159"/>
      <c r="E77" s="159"/>
      <c r="F77" s="159"/>
      <c r="G77" s="159"/>
      <c r="H77" s="159"/>
      <c r="I77" s="176"/>
      <c r="J77" s="54"/>
    </row>
    <row r="78" spans="1:10" ht="30" customHeight="1" x14ac:dyDescent="0.25">
      <c r="A78" s="158" t="s">
        <v>143</v>
      </c>
      <c r="B78" s="159"/>
      <c r="C78" s="159"/>
      <c r="D78" s="159"/>
      <c r="E78" s="159"/>
      <c r="F78" s="159"/>
      <c r="G78" s="159"/>
      <c r="H78" s="159"/>
      <c r="I78" s="176"/>
      <c r="J78" s="54"/>
    </row>
    <row r="79" spans="1:10" ht="30" customHeight="1" x14ac:dyDescent="0.25">
      <c r="A79" s="158" t="s">
        <v>144</v>
      </c>
      <c r="B79" s="159"/>
      <c r="C79" s="159"/>
      <c r="D79" s="159"/>
      <c r="E79" s="159"/>
      <c r="F79" s="159"/>
      <c r="G79" s="159"/>
      <c r="H79" s="159"/>
      <c r="I79" s="176"/>
      <c r="J79" s="54"/>
    </row>
    <row r="80" spans="1:10" ht="30" customHeight="1" x14ac:dyDescent="0.25">
      <c r="A80" s="158" t="s">
        <v>145</v>
      </c>
      <c r="B80" s="159"/>
      <c r="C80" s="159"/>
      <c r="D80" s="159"/>
      <c r="E80" s="159"/>
      <c r="F80" s="159"/>
      <c r="G80" s="159"/>
      <c r="H80" s="159"/>
      <c r="I80" s="176"/>
      <c r="J80" s="54"/>
    </row>
    <row r="81" spans="1:10" ht="30" customHeight="1" x14ac:dyDescent="0.25">
      <c r="A81" s="158" t="s">
        <v>146</v>
      </c>
      <c r="B81" s="159"/>
      <c r="C81" s="159"/>
      <c r="D81" s="159"/>
      <c r="E81" s="159"/>
      <c r="F81" s="159"/>
      <c r="G81" s="159"/>
      <c r="H81" s="159"/>
      <c r="I81" s="176"/>
      <c r="J81" s="54"/>
    </row>
    <row r="82" spans="1:10" ht="30" customHeight="1" x14ac:dyDescent="0.25">
      <c r="A82" s="158" t="s">
        <v>147</v>
      </c>
      <c r="B82" s="159"/>
      <c r="C82" s="159"/>
      <c r="D82" s="159"/>
      <c r="E82" s="159"/>
      <c r="F82" s="159"/>
      <c r="G82" s="159"/>
      <c r="H82" s="159"/>
      <c r="I82" s="176"/>
      <c r="J82" s="54"/>
    </row>
    <row r="83" spans="1:10" ht="30" customHeight="1" x14ac:dyDescent="0.25">
      <c r="A83" s="158" t="s">
        <v>148</v>
      </c>
      <c r="B83" s="159"/>
      <c r="C83" s="159"/>
      <c r="D83" s="159"/>
      <c r="E83" s="159"/>
      <c r="F83" s="159"/>
      <c r="G83" s="159"/>
      <c r="H83" s="159"/>
      <c r="I83" s="176"/>
      <c r="J83" s="54"/>
    </row>
    <row r="84" spans="1:10" ht="30" customHeight="1" x14ac:dyDescent="0.25">
      <c r="A84" s="158" t="s">
        <v>149</v>
      </c>
      <c r="B84" s="159"/>
      <c r="C84" s="159"/>
      <c r="D84" s="159"/>
      <c r="E84" s="159"/>
      <c r="F84" s="159"/>
      <c r="G84" s="159"/>
      <c r="H84" s="159"/>
      <c r="I84" s="176"/>
      <c r="J84" s="54"/>
    </row>
    <row r="85" spans="1:10" ht="30" customHeight="1" thickBot="1" x14ac:dyDescent="0.3">
      <c r="A85" s="177" t="s">
        <v>150</v>
      </c>
      <c r="B85" s="178"/>
      <c r="C85" s="178"/>
      <c r="D85" s="178"/>
      <c r="E85" s="178"/>
      <c r="F85" s="178"/>
      <c r="G85" s="178"/>
      <c r="H85" s="178"/>
      <c r="I85" s="179"/>
      <c r="J85" s="41"/>
    </row>
    <row r="86" spans="1:10" ht="20.100000000000001" customHeight="1" x14ac:dyDescent="0.25">
      <c r="A86" s="129" t="s">
        <v>151</v>
      </c>
      <c r="B86" s="130"/>
      <c r="C86" s="130"/>
      <c r="D86" s="130"/>
      <c r="E86" s="130"/>
      <c r="F86" s="130"/>
      <c r="G86" s="130"/>
      <c r="H86" s="143" t="str">
        <f>+IF(AND(J88="No aplica",J89="No aplica",J90="No aplica",J91="No aplica",J92="No aplica",J93="No aplica",J94="No aplica"),"No aplica",IF(OR(J88="",J89="",J90="",J91="",J92="",J93="",J94=""),"Valide todas las variables",IF(OR(J88="No",J89="No",J90="No",J91="No",J92="No",J93="No",J94="No"),"No cumple","Cumple")))</f>
        <v>Valide todas las variables</v>
      </c>
      <c r="I86" s="143"/>
      <c r="J86" s="144"/>
    </row>
    <row r="87" spans="1:10" ht="39.950000000000003" customHeight="1" x14ac:dyDescent="0.25">
      <c r="A87" s="152" t="s">
        <v>136</v>
      </c>
      <c r="B87" s="153"/>
      <c r="C87" s="153"/>
      <c r="D87" s="153"/>
      <c r="E87" s="153"/>
      <c r="F87" s="153"/>
      <c r="G87" s="153"/>
      <c r="H87" s="153"/>
      <c r="I87" s="154"/>
      <c r="J87" s="44" t="s">
        <v>214</v>
      </c>
    </row>
    <row r="88" spans="1:10" ht="30" customHeight="1" x14ac:dyDescent="0.25">
      <c r="A88" s="158" t="s">
        <v>152</v>
      </c>
      <c r="B88" s="159"/>
      <c r="C88" s="159"/>
      <c r="D88" s="159"/>
      <c r="E88" s="159"/>
      <c r="F88" s="159"/>
      <c r="G88" s="159"/>
      <c r="H88" s="159"/>
      <c r="I88" s="176"/>
      <c r="J88" s="54"/>
    </row>
    <row r="89" spans="1:10" ht="30" customHeight="1" x14ac:dyDescent="0.25">
      <c r="A89" s="158" t="s">
        <v>153</v>
      </c>
      <c r="B89" s="159"/>
      <c r="C89" s="159"/>
      <c r="D89" s="159"/>
      <c r="E89" s="159"/>
      <c r="F89" s="159"/>
      <c r="G89" s="159"/>
      <c r="H89" s="159"/>
      <c r="I89" s="176"/>
      <c r="J89" s="54"/>
    </row>
    <row r="90" spans="1:10" ht="30" customHeight="1" x14ac:dyDescent="0.25">
      <c r="A90" s="158" t="s">
        <v>154</v>
      </c>
      <c r="B90" s="159"/>
      <c r="C90" s="159"/>
      <c r="D90" s="159"/>
      <c r="E90" s="159"/>
      <c r="F90" s="159"/>
      <c r="G90" s="159"/>
      <c r="H90" s="159"/>
      <c r="I90" s="176"/>
      <c r="J90" s="54"/>
    </row>
    <row r="91" spans="1:10" ht="30" customHeight="1" x14ac:dyDescent="0.25">
      <c r="A91" s="158" t="s">
        <v>155</v>
      </c>
      <c r="B91" s="159"/>
      <c r="C91" s="159"/>
      <c r="D91" s="159"/>
      <c r="E91" s="159"/>
      <c r="F91" s="159"/>
      <c r="G91" s="159"/>
      <c r="H91" s="159"/>
      <c r="I91" s="176"/>
      <c r="J91" s="54"/>
    </row>
    <row r="92" spans="1:10" ht="30" customHeight="1" x14ac:dyDescent="0.25">
      <c r="A92" s="158" t="s">
        <v>156</v>
      </c>
      <c r="B92" s="159"/>
      <c r="C92" s="159"/>
      <c r="D92" s="159"/>
      <c r="E92" s="159"/>
      <c r="F92" s="159"/>
      <c r="G92" s="159"/>
      <c r="H92" s="159"/>
      <c r="I92" s="176"/>
      <c r="J92" s="54"/>
    </row>
    <row r="93" spans="1:10" ht="30" customHeight="1" x14ac:dyDescent="0.25">
      <c r="A93" s="158" t="s">
        <v>157</v>
      </c>
      <c r="B93" s="159"/>
      <c r="C93" s="159"/>
      <c r="D93" s="159"/>
      <c r="E93" s="159"/>
      <c r="F93" s="159"/>
      <c r="G93" s="159"/>
      <c r="H93" s="159"/>
      <c r="I93" s="176"/>
      <c r="J93" s="54"/>
    </row>
    <row r="94" spans="1:10" ht="30" customHeight="1" thickBot="1" x14ac:dyDescent="0.3">
      <c r="A94" s="177" t="s">
        <v>158</v>
      </c>
      <c r="B94" s="178"/>
      <c r="C94" s="178"/>
      <c r="D94" s="178"/>
      <c r="E94" s="178"/>
      <c r="F94" s="178"/>
      <c r="G94" s="178"/>
      <c r="H94" s="178"/>
      <c r="I94" s="179"/>
      <c r="J94" s="41"/>
    </row>
    <row r="95" spans="1:10" ht="39.950000000000003" customHeight="1" x14ac:dyDescent="0.25">
      <c r="A95" s="129" t="s">
        <v>246</v>
      </c>
      <c r="B95" s="130"/>
      <c r="C95" s="130"/>
      <c r="D95" s="130"/>
      <c r="E95" s="130"/>
      <c r="F95" s="130"/>
      <c r="G95" s="130"/>
      <c r="H95" s="143" t="str">
        <f>+IF(AND(J97="No aplica",J98="No aplica",J99="No aplica",J100="No aplica",J101="No aplica",J102="No aplica",J103="No aplica"),"No aplica",IF(OR(J97="",J98="",J99="",J100="",J101="",J102="",J103=""),"Valide todas las variables",IF(OR(J97="No",J98="No",J99="No",J100="No",J101="No",J102="No",J103="No"),"No cumple","Cumple")))</f>
        <v>Valide todas las variables</v>
      </c>
      <c r="I95" s="143"/>
      <c r="J95" s="144"/>
    </row>
    <row r="96" spans="1:10" ht="39.950000000000003" customHeight="1" x14ac:dyDescent="0.25">
      <c r="A96" s="180" t="s">
        <v>159</v>
      </c>
      <c r="B96" s="181"/>
      <c r="C96" s="181"/>
      <c r="D96" s="181"/>
      <c r="E96" s="181"/>
      <c r="F96" s="181"/>
      <c r="G96" s="181"/>
      <c r="H96" s="181"/>
      <c r="I96" s="182"/>
      <c r="J96" s="44" t="s">
        <v>214</v>
      </c>
    </row>
    <row r="97" spans="1:10" ht="30" customHeight="1" x14ac:dyDescent="0.25">
      <c r="A97" s="158" t="s">
        <v>160</v>
      </c>
      <c r="B97" s="159"/>
      <c r="C97" s="159"/>
      <c r="D97" s="159"/>
      <c r="E97" s="159"/>
      <c r="F97" s="159"/>
      <c r="G97" s="159"/>
      <c r="H97" s="159"/>
      <c r="I97" s="176"/>
      <c r="J97" s="54"/>
    </row>
    <row r="98" spans="1:10" ht="30" customHeight="1" x14ac:dyDescent="0.25">
      <c r="A98" s="158" t="s">
        <v>161</v>
      </c>
      <c r="B98" s="159"/>
      <c r="C98" s="159"/>
      <c r="D98" s="159"/>
      <c r="E98" s="159"/>
      <c r="F98" s="159"/>
      <c r="G98" s="159"/>
      <c r="H98" s="159"/>
      <c r="I98" s="176"/>
      <c r="J98" s="54"/>
    </row>
    <row r="99" spans="1:10" ht="30" customHeight="1" x14ac:dyDescent="0.25">
      <c r="A99" s="158" t="s">
        <v>162</v>
      </c>
      <c r="B99" s="159"/>
      <c r="C99" s="159"/>
      <c r="D99" s="159"/>
      <c r="E99" s="159"/>
      <c r="F99" s="159"/>
      <c r="G99" s="159"/>
      <c r="H99" s="159"/>
      <c r="I99" s="176"/>
      <c r="J99" s="54"/>
    </row>
    <row r="100" spans="1:10" ht="30" customHeight="1" x14ac:dyDescent="0.25">
      <c r="A100" s="158" t="s">
        <v>247</v>
      </c>
      <c r="B100" s="159"/>
      <c r="C100" s="159"/>
      <c r="D100" s="159"/>
      <c r="E100" s="159"/>
      <c r="F100" s="159"/>
      <c r="G100" s="159"/>
      <c r="H100" s="159"/>
      <c r="I100" s="176"/>
      <c r="J100" s="54"/>
    </row>
    <row r="101" spans="1:10" ht="30" customHeight="1" x14ac:dyDescent="0.25">
      <c r="A101" s="158" t="s">
        <v>163</v>
      </c>
      <c r="B101" s="159"/>
      <c r="C101" s="159"/>
      <c r="D101" s="159"/>
      <c r="E101" s="159"/>
      <c r="F101" s="159"/>
      <c r="G101" s="159"/>
      <c r="H101" s="159"/>
      <c r="I101" s="176"/>
      <c r="J101" s="54"/>
    </row>
    <row r="102" spans="1:10" ht="30" customHeight="1" x14ac:dyDescent="0.25">
      <c r="A102" s="158" t="s">
        <v>164</v>
      </c>
      <c r="B102" s="159"/>
      <c r="C102" s="159"/>
      <c r="D102" s="159"/>
      <c r="E102" s="159"/>
      <c r="F102" s="159"/>
      <c r="G102" s="159"/>
      <c r="H102" s="159"/>
      <c r="I102" s="176"/>
      <c r="J102" s="54"/>
    </row>
    <row r="103" spans="1:10" ht="30" customHeight="1" thickBot="1" x14ac:dyDescent="0.3">
      <c r="A103" s="177" t="s">
        <v>165</v>
      </c>
      <c r="B103" s="178"/>
      <c r="C103" s="178"/>
      <c r="D103" s="178"/>
      <c r="E103" s="178"/>
      <c r="F103" s="178"/>
      <c r="G103" s="178"/>
      <c r="H103" s="178"/>
      <c r="I103" s="179"/>
      <c r="J103" s="41"/>
    </row>
    <row r="104" spans="1:10" ht="20.100000000000001" customHeight="1" x14ac:dyDescent="0.25">
      <c r="A104" s="129" t="s">
        <v>166</v>
      </c>
      <c r="B104" s="130"/>
      <c r="C104" s="130"/>
      <c r="D104" s="130"/>
      <c r="E104" s="130"/>
      <c r="F104" s="130"/>
      <c r="G104" s="130"/>
      <c r="H104" s="143" t="str">
        <f>+IF(AND(J106="No aplica",J107="No aplica",J108="No aplica",J109="No aplica",J110="No aplica",J111="No aplica",J112="No aplica"),"No aplica",IF(OR(J106="",J107="",J108="",J109="",J110="",J111="",J112=""),"Valide todas las variables",IF(OR(J106="No",J107="No",J108="No",J109="No",J110="No",J111="No",J112="No"),"No cumple","Cumple")))</f>
        <v>Valide todas las variables</v>
      </c>
      <c r="I104" s="143"/>
      <c r="J104" s="144"/>
    </row>
    <row r="105" spans="1:10" ht="39.950000000000003" customHeight="1" x14ac:dyDescent="0.25">
      <c r="A105" s="152" t="s">
        <v>159</v>
      </c>
      <c r="B105" s="153"/>
      <c r="C105" s="153"/>
      <c r="D105" s="153"/>
      <c r="E105" s="153"/>
      <c r="F105" s="153"/>
      <c r="G105" s="153"/>
      <c r="H105" s="153"/>
      <c r="I105" s="154"/>
      <c r="J105" s="44" t="s">
        <v>214</v>
      </c>
    </row>
    <row r="106" spans="1:10" ht="30" customHeight="1" x14ac:dyDescent="0.25">
      <c r="A106" s="158" t="s">
        <v>167</v>
      </c>
      <c r="B106" s="159"/>
      <c r="C106" s="159"/>
      <c r="D106" s="159"/>
      <c r="E106" s="159"/>
      <c r="F106" s="159"/>
      <c r="G106" s="159"/>
      <c r="H106" s="159"/>
      <c r="I106" s="176"/>
      <c r="J106" s="54"/>
    </row>
    <row r="107" spans="1:10" ht="30" customHeight="1" x14ac:dyDescent="0.25">
      <c r="A107" s="158" t="s">
        <v>168</v>
      </c>
      <c r="B107" s="159"/>
      <c r="C107" s="159"/>
      <c r="D107" s="159"/>
      <c r="E107" s="159"/>
      <c r="F107" s="159"/>
      <c r="G107" s="159"/>
      <c r="H107" s="159"/>
      <c r="I107" s="176"/>
      <c r="J107" s="54"/>
    </row>
    <row r="108" spans="1:10" ht="30" customHeight="1" x14ac:dyDescent="0.25">
      <c r="A108" s="158" t="s">
        <v>169</v>
      </c>
      <c r="B108" s="159"/>
      <c r="C108" s="159"/>
      <c r="D108" s="159"/>
      <c r="E108" s="159"/>
      <c r="F108" s="159"/>
      <c r="G108" s="159"/>
      <c r="H108" s="159"/>
      <c r="I108" s="176"/>
      <c r="J108" s="54"/>
    </row>
    <row r="109" spans="1:10" ht="30" customHeight="1" x14ac:dyDescent="0.25">
      <c r="A109" s="158" t="s">
        <v>170</v>
      </c>
      <c r="B109" s="159"/>
      <c r="C109" s="159"/>
      <c r="D109" s="159"/>
      <c r="E109" s="159"/>
      <c r="F109" s="159"/>
      <c r="G109" s="159"/>
      <c r="H109" s="159"/>
      <c r="I109" s="176"/>
      <c r="J109" s="54"/>
    </row>
    <row r="110" spans="1:10" ht="30" customHeight="1" x14ac:dyDescent="0.25">
      <c r="A110" s="158" t="s">
        <v>171</v>
      </c>
      <c r="B110" s="159"/>
      <c r="C110" s="159"/>
      <c r="D110" s="159"/>
      <c r="E110" s="159"/>
      <c r="F110" s="159"/>
      <c r="G110" s="159"/>
      <c r="H110" s="159"/>
      <c r="I110" s="176"/>
      <c r="J110" s="54"/>
    </row>
    <row r="111" spans="1:10" ht="30" customHeight="1" x14ac:dyDescent="0.25">
      <c r="A111" s="158" t="s">
        <v>172</v>
      </c>
      <c r="B111" s="159"/>
      <c r="C111" s="159"/>
      <c r="D111" s="159"/>
      <c r="E111" s="159"/>
      <c r="F111" s="159"/>
      <c r="G111" s="159"/>
      <c r="H111" s="159"/>
      <c r="I111" s="176"/>
      <c r="J111" s="54"/>
    </row>
    <row r="112" spans="1:10" ht="30" customHeight="1" thickBot="1" x14ac:dyDescent="0.3">
      <c r="A112" s="177" t="s">
        <v>173</v>
      </c>
      <c r="B112" s="178"/>
      <c r="C112" s="178"/>
      <c r="D112" s="178"/>
      <c r="E112" s="178"/>
      <c r="F112" s="178"/>
      <c r="G112" s="178"/>
      <c r="H112" s="178"/>
      <c r="I112" s="179"/>
      <c r="J112" s="41"/>
    </row>
    <row r="113" spans="1:10" ht="39.950000000000003" customHeight="1" x14ac:dyDescent="0.25">
      <c r="A113" s="129" t="s">
        <v>245</v>
      </c>
      <c r="B113" s="130"/>
      <c r="C113" s="130"/>
      <c r="D113" s="130"/>
      <c r="E113" s="130"/>
      <c r="F113" s="130"/>
      <c r="G113" s="130"/>
      <c r="H113" s="143" t="str">
        <f>+IF(AND(J115="No aplica",J116="No aplica",J117="No aplica",J118="No aplica",J119="No aplica",J120="No aplica"),"No aplica",IF(OR(J115="",J116="",J117="",J118="",J119="",J120=""),"Valide todas las variables",IF(OR(J115="No",J116="No",J117="No",J118="No",J119="No",J120="No"),"No cumple","Cumple")))</f>
        <v>Valide todas las variables</v>
      </c>
      <c r="I113" s="143"/>
      <c r="J113" s="144"/>
    </row>
    <row r="114" spans="1:10" ht="39.950000000000003" customHeight="1" x14ac:dyDescent="0.25">
      <c r="A114" s="152" t="s">
        <v>174</v>
      </c>
      <c r="B114" s="153"/>
      <c r="C114" s="153"/>
      <c r="D114" s="153"/>
      <c r="E114" s="153"/>
      <c r="F114" s="153"/>
      <c r="G114" s="153"/>
      <c r="H114" s="153"/>
      <c r="I114" s="154"/>
      <c r="J114" s="44" t="s">
        <v>214</v>
      </c>
    </row>
    <row r="115" spans="1:10" ht="30" customHeight="1" x14ac:dyDescent="0.25">
      <c r="A115" s="158" t="s">
        <v>175</v>
      </c>
      <c r="B115" s="159"/>
      <c r="C115" s="159"/>
      <c r="D115" s="159"/>
      <c r="E115" s="159"/>
      <c r="F115" s="159"/>
      <c r="G115" s="159"/>
      <c r="H115" s="159"/>
      <c r="I115" s="176"/>
      <c r="J115" s="54"/>
    </row>
    <row r="116" spans="1:10" ht="30" customHeight="1" x14ac:dyDescent="0.25">
      <c r="A116" s="158" t="s">
        <v>176</v>
      </c>
      <c r="B116" s="159"/>
      <c r="C116" s="159"/>
      <c r="D116" s="159"/>
      <c r="E116" s="159"/>
      <c r="F116" s="159"/>
      <c r="G116" s="159"/>
      <c r="H116" s="159"/>
      <c r="I116" s="176"/>
      <c r="J116" s="54"/>
    </row>
    <row r="117" spans="1:10" ht="45" customHeight="1" x14ac:dyDescent="0.25">
      <c r="A117" s="158" t="s">
        <v>177</v>
      </c>
      <c r="B117" s="159"/>
      <c r="C117" s="159"/>
      <c r="D117" s="159"/>
      <c r="E117" s="159"/>
      <c r="F117" s="159"/>
      <c r="G117" s="159"/>
      <c r="H117" s="159"/>
      <c r="I117" s="176"/>
      <c r="J117" s="54"/>
    </row>
    <row r="118" spans="1:10" ht="30" customHeight="1" x14ac:dyDescent="0.25">
      <c r="A118" s="158" t="s">
        <v>178</v>
      </c>
      <c r="B118" s="159"/>
      <c r="C118" s="159"/>
      <c r="D118" s="159"/>
      <c r="E118" s="159"/>
      <c r="F118" s="159"/>
      <c r="G118" s="159"/>
      <c r="H118" s="159"/>
      <c r="I118" s="176"/>
      <c r="J118" s="54"/>
    </row>
    <row r="119" spans="1:10" ht="30" customHeight="1" x14ac:dyDescent="0.25">
      <c r="A119" s="158" t="s">
        <v>179</v>
      </c>
      <c r="B119" s="159"/>
      <c r="C119" s="159"/>
      <c r="D119" s="159"/>
      <c r="E119" s="159"/>
      <c r="F119" s="159"/>
      <c r="G119" s="159"/>
      <c r="H119" s="159"/>
      <c r="I119" s="176"/>
      <c r="J119" s="54"/>
    </row>
    <row r="120" spans="1:10" ht="30" customHeight="1" thickBot="1" x14ac:dyDescent="0.3">
      <c r="A120" s="177" t="s">
        <v>180</v>
      </c>
      <c r="B120" s="178"/>
      <c r="C120" s="178"/>
      <c r="D120" s="178"/>
      <c r="E120" s="178"/>
      <c r="F120" s="178"/>
      <c r="G120" s="178"/>
      <c r="H120" s="178"/>
      <c r="I120" s="179"/>
      <c r="J120" s="41"/>
    </row>
    <row r="121" spans="1:10" ht="50.1" customHeight="1" x14ac:dyDescent="0.25">
      <c r="A121" s="183" t="s">
        <v>181</v>
      </c>
      <c r="B121" s="184"/>
      <c r="C121" s="184"/>
      <c r="D121" s="184"/>
      <c r="E121" s="184"/>
      <c r="F121" s="184"/>
      <c r="G121" s="184"/>
      <c r="H121" s="184"/>
      <c r="I121" s="184"/>
      <c r="J121" s="185"/>
    </row>
    <row r="122" spans="1:10" ht="200.1" customHeight="1" thickBot="1" x14ac:dyDescent="0.3">
      <c r="A122" s="186"/>
      <c r="B122" s="187"/>
      <c r="C122" s="187"/>
      <c r="D122" s="187"/>
      <c r="E122" s="187"/>
      <c r="F122" s="187"/>
      <c r="G122" s="187"/>
      <c r="H122" s="187"/>
      <c r="I122" s="187"/>
      <c r="J122" s="188"/>
    </row>
    <row r="123" spans="1:10" ht="50.1" customHeight="1" x14ac:dyDescent="0.25">
      <c r="A123" s="183" t="s">
        <v>182</v>
      </c>
      <c r="B123" s="184"/>
      <c r="C123" s="184"/>
      <c r="D123" s="184"/>
      <c r="E123" s="184"/>
      <c r="F123" s="184"/>
      <c r="G123" s="184"/>
      <c r="H123" s="184"/>
      <c r="I123" s="184"/>
      <c r="J123" s="185"/>
    </row>
    <row r="124" spans="1:10" ht="200.1" customHeight="1" thickBot="1" x14ac:dyDescent="0.3">
      <c r="A124" s="186"/>
      <c r="B124" s="187"/>
      <c r="C124" s="187"/>
      <c r="D124" s="187"/>
      <c r="E124" s="187"/>
      <c r="F124" s="187"/>
      <c r="G124" s="187"/>
      <c r="H124" s="187"/>
      <c r="I124" s="187"/>
      <c r="J124" s="188"/>
    </row>
  </sheetData>
  <sheetProtection algorithmName="SHA-512" hashValue="qwBlb8KaG9oYR55aPFK57MPm3U4wS4wYv9AJ1xARtn8+Tvxc+IT12Vr54NnyCJLzDdS/al3wnvp3lsfRt/RYYw==" saltValue="VsEVelt3tt4RoD7DzFVjiw==" spinCount="100000" sheet="1" objects="1" scenarios="1"/>
  <mergeCells count="152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3:I43"/>
    <mergeCell ref="A44:I44"/>
    <mergeCell ref="A45:I45"/>
    <mergeCell ref="A46:I46"/>
    <mergeCell ref="A47:I47"/>
    <mergeCell ref="A48:I48"/>
    <mergeCell ref="A38:E38"/>
    <mergeCell ref="A39:E39"/>
    <mergeCell ref="A40:E40"/>
    <mergeCell ref="A41:I41"/>
    <mergeCell ref="A42:G42"/>
    <mergeCell ref="H42:J42"/>
    <mergeCell ref="A54:I54"/>
    <mergeCell ref="A55:I55"/>
    <mergeCell ref="A56:I56"/>
    <mergeCell ref="A57:I57"/>
    <mergeCell ref="A58:I58"/>
    <mergeCell ref="A59:I59"/>
    <mergeCell ref="A49:I49"/>
    <mergeCell ref="A50:I50"/>
    <mergeCell ref="A51:G51"/>
    <mergeCell ref="H51:J51"/>
    <mergeCell ref="A52:I52"/>
    <mergeCell ref="A53:I53"/>
    <mergeCell ref="A66:G66"/>
    <mergeCell ref="H66:I70"/>
    <mergeCell ref="A67:G67"/>
    <mergeCell ref="A68:G68"/>
    <mergeCell ref="A69:G69"/>
    <mergeCell ref="A70:G70"/>
    <mergeCell ref="A60:I60"/>
    <mergeCell ref="A61:I61"/>
    <mergeCell ref="A62:I62"/>
    <mergeCell ref="A63:I63"/>
    <mergeCell ref="A64:I64"/>
    <mergeCell ref="A65:I65"/>
    <mergeCell ref="A76:I76"/>
    <mergeCell ref="A77:I77"/>
    <mergeCell ref="A78:I78"/>
    <mergeCell ref="A79:I79"/>
    <mergeCell ref="A80:I80"/>
    <mergeCell ref="A81:I81"/>
    <mergeCell ref="A71:G71"/>
    <mergeCell ref="H71:J71"/>
    <mergeCell ref="A72:I72"/>
    <mergeCell ref="A73:I73"/>
    <mergeCell ref="A74:I74"/>
    <mergeCell ref="A75:G75"/>
    <mergeCell ref="H75:J75"/>
    <mergeCell ref="A87:I87"/>
    <mergeCell ref="A88:I88"/>
    <mergeCell ref="A89:I89"/>
    <mergeCell ref="A90:I90"/>
    <mergeCell ref="A91:I91"/>
    <mergeCell ref="A92:I92"/>
    <mergeCell ref="A82:I82"/>
    <mergeCell ref="A83:I83"/>
    <mergeCell ref="A84:I84"/>
    <mergeCell ref="A85:I85"/>
    <mergeCell ref="A86:G86"/>
    <mergeCell ref="H86:J86"/>
    <mergeCell ref="A98:I98"/>
    <mergeCell ref="A99:I99"/>
    <mergeCell ref="A100:I100"/>
    <mergeCell ref="A101:I101"/>
    <mergeCell ref="A102:I102"/>
    <mergeCell ref="A103:I103"/>
    <mergeCell ref="A93:I93"/>
    <mergeCell ref="A94:I94"/>
    <mergeCell ref="A95:G95"/>
    <mergeCell ref="H95:J95"/>
    <mergeCell ref="A96:I96"/>
    <mergeCell ref="A97:I97"/>
    <mergeCell ref="A109:I109"/>
    <mergeCell ref="A110:I110"/>
    <mergeCell ref="A111:I111"/>
    <mergeCell ref="A112:I112"/>
    <mergeCell ref="A113:G113"/>
    <mergeCell ref="H113:J113"/>
    <mergeCell ref="A104:G104"/>
    <mergeCell ref="H104:J104"/>
    <mergeCell ref="A105:I105"/>
    <mergeCell ref="A106:I106"/>
    <mergeCell ref="A107:I107"/>
    <mergeCell ref="A108:I108"/>
    <mergeCell ref="A120:I120"/>
    <mergeCell ref="A121:J121"/>
    <mergeCell ref="A122:J122"/>
    <mergeCell ref="A123:J123"/>
    <mergeCell ref="A124:J124"/>
    <mergeCell ref="A114:I114"/>
    <mergeCell ref="A115:I115"/>
    <mergeCell ref="A116:I116"/>
    <mergeCell ref="A117:I117"/>
    <mergeCell ref="A118:I118"/>
    <mergeCell ref="A119:I119"/>
  </mergeCells>
  <conditionalFormatting sqref="C2:C3">
    <cfRule type="containsBlanks" dxfId="232" priority="37">
      <formula>LEN(TRIM(C2))=0</formula>
    </cfRule>
  </conditionalFormatting>
  <conditionalFormatting sqref="C6:C8">
    <cfRule type="containsBlanks" dxfId="231" priority="1">
      <formula>LEN(TRIM(C6))=0</formula>
    </cfRule>
  </conditionalFormatting>
  <conditionalFormatting sqref="E4:E5">
    <cfRule type="containsBlanks" dxfId="230" priority="31">
      <formula>LEN(TRIM(E4))=0</formula>
    </cfRule>
  </conditionalFormatting>
  <conditionalFormatting sqref="G2">
    <cfRule type="containsBlanks" dxfId="229" priority="34">
      <formula>LEN(TRIM(G2))=0</formula>
    </cfRule>
  </conditionalFormatting>
  <conditionalFormatting sqref="H3">
    <cfRule type="containsBlanks" dxfId="228" priority="35">
      <formula>LEN(TRIM(H3))=0</formula>
    </cfRule>
  </conditionalFormatting>
  <conditionalFormatting sqref="H6:H7">
    <cfRule type="containsBlanks" dxfId="227" priority="32">
      <formula>LEN(TRIM(H6))=0</formula>
    </cfRule>
  </conditionalFormatting>
  <conditionalFormatting sqref="H10">
    <cfRule type="containsText" dxfId="226" priority="38" operator="containsText" text="No cumple">
      <formula>NOT(ISERROR(SEARCH("No cumple",H10)))</formula>
    </cfRule>
    <cfRule type="containsText" dxfId="225" priority="39" operator="containsText" text="Cumple">
      <formula>NOT(ISERROR(SEARCH("Cumple",H10)))</formula>
    </cfRule>
  </conditionalFormatting>
  <conditionalFormatting sqref="H21">
    <cfRule type="containsText" dxfId="224" priority="19" operator="containsText" text="Cumple">
      <formula>NOT(ISERROR(SEARCH("Cumple",H21)))</formula>
    </cfRule>
    <cfRule type="containsText" dxfId="223" priority="18" operator="containsText" text="No cumple">
      <formula>NOT(ISERROR(SEARCH("No cumple",H21)))</formula>
    </cfRule>
  </conditionalFormatting>
  <conditionalFormatting sqref="H42">
    <cfRule type="containsText" dxfId="222" priority="17" operator="containsText" text="Cumple">
      <formula>NOT(ISERROR(SEARCH("Cumple",H42)))</formula>
    </cfRule>
    <cfRule type="containsText" dxfId="221" priority="16" operator="containsText" text="No cumple">
      <formula>NOT(ISERROR(SEARCH("No cumple",H42)))</formula>
    </cfRule>
  </conditionalFormatting>
  <conditionalFormatting sqref="H51">
    <cfRule type="containsText" dxfId="220" priority="14" operator="containsText" text="No cumple">
      <formula>NOT(ISERROR(SEARCH("No cumple",H51)))</formula>
    </cfRule>
    <cfRule type="containsText" dxfId="219" priority="15" operator="containsText" text="Cumple">
      <formula>NOT(ISERROR(SEARCH("Cumple",H51)))</formula>
    </cfRule>
  </conditionalFormatting>
  <conditionalFormatting sqref="H71">
    <cfRule type="containsText" dxfId="218" priority="12" operator="containsText" text="No cumple">
      <formula>NOT(ISERROR(SEARCH("No cumple",H71)))</formula>
    </cfRule>
    <cfRule type="containsText" dxfId="217" priority="13" operator="containsText" text="Cumple">
      <formula>NOT(ISERROR(SEARCH("Cumple",H71)))</formula>
    </cfRule>
  </conditionalFormatting>
  <conditionalFormatting sqref="H75">
    <cfRule type="containsText" dxfId="216" priority="10" operator="containsText" text="No cumple">
      <formula>NOT(ISERROR(SEARCH("No cumple",H75)))</formula>
    </cfRule>
    <cfRule type="containsText" dxfId="215" priority="11" operator="containsText" text="Cumple">
      <formula>NOT(ISERROR(SEARCH("Cumple",H75)))</formula>
    </cfRule>
  </conditionalFormatting>
  <conditionalFormatting sqref="H86">
    <cfRule type="containsText" dxfId="214" priority="8" operator="containsText" text="No cumple">
      <formula>NOT(ISERROR(SEARCH("No cumple",H86)))</formula>
    </cfRule>
    <cfRule type="containsText" dxfId="213" priority="9" operator="containsText" text="Cumple">
      <formula>NOT(ISERROR(SEARCH("Cumple",H86)))</formula>
    </cfRule>
  </conditionalFormatting>
  <conditionalFormatting sqref="H95">
    <cfRule type="containsText" dxfId="212" priority="6" operator="containsText" text="No cumple">
      <formula>NOT(ISERROR(SEARCH("No cumple",H95)))</formula>
    </cfRule>
    <cfRule type="containsText" dxfId="211" priority="7" operator="containsText" text="Cumple">
      <formula>NOT(ISERROR(SEARCH("Cumple",H95)))</formula>
    </cfRule>
  </conditionalFormatting>
  <conditionalFormatting sqref="H104">
    <cfRule type="containsText" dxfId="210" priority="4" operator="containsText" text="No cumple">
      <formula>NOT(ISERROR(SEARCH("No cumple",H104)))</formula>
    </cfRule>
    <cfRule type="containsText" dxfId="209" priority="5" operator="containsText" text="Cumple">
      <formula>NOT(ISERROR(SEARCH("Cumple",H104)))</formula>
    </cfRule>
  </conditionalFormatting>
  <conditionalFormatting sqref="H113">
    <cfRule type="containsText" dxfId="208" priority="2" operator="containsText" text="No cumple">
      <formula>NOT(ISERROR(SEARCH("No cumple",H113)))</formula>
    </cfRule>
    <cfRule type="containsText" dxfId="207" priority="3" operator="containsText" text="Cumple">
      <formula>NOT(ISERROR(SEARCH("Cumple",H113)))</formula>
    </cfRule>
  </conditionalFormatting>
  <conditionalFormatting sqref="J2">
    <cfRule type="containsBlanks" dxfId="206" priority="36">
      <formula>LEN(TRIM(J2))=0</formula>
    </cfRule>
  </conditionalFormatting>
  <conditionalFormatting sqref="J12:J20">
    <cfRule type="containsBlanks" dxfId="205" priority="30">
      <formula>LEN(TRIM(J12))=0</formula>
    </cfRule>
  </conditionalFormatting>
  <conditionalFormatting sqref="J26:J41">
    <cfRule type="containsBlanks" dxfId="204" priority="25">
      <formula>LEN(TRIM(J26))=0</formula>
    </cfRule>
  </conditionalFormatting>
  <conditionalFormatting sqref="J44:J50">
    <cfRule type="containsBlanks" dxfId="203" priority="29">
      <formula>LEN(TRIM(J44))=0</formula>
    </cfRule>
  </conditionalFormatting>
  <conditionalFormatting sqref="J53:J64">
    <cfRule type="containsBlanks" dxfId="202" priority="28">
      <formula>LEN(TRIM(J53))=0</formula>
    </cfRule>
  </conditionalFormatting>
  <conditionalFormatting sqref="J66:J70">
    <cfRule type="containsBlanks" dxfId="201" priority="27">
      <formula>LEN(TRIM(J66))=0</formula>
    </cfRule>
  </conditionalFormatting>
  <conditionalFormatting sqref="J73:J74">
    <cfRule type="containsBlanks" dxfId="200" priority="26">
      <formula>LEN(TRIM(J73))=0</formula>
    </cfRule>
  </conditionalFormatting>
  <conditionalFormatting sqref="J77:J85">
    <cfRule type="containsBlanks" dxfId="199" priority="24">
      <formula>LEN(TRIM(J77))=0</formula>
    </cfRule>
  </conditionalFormatting>
  <conditionalFormatting sqref="J88:J94">
    <cfRule type="containsBlanks" dxfId="198" priority="23">
      <formula>LEN(TRIM(J88))=0</formula>
    </cfRule>
  </conditionalFormatting>
  <conditionalFormatting sqref="J97:J103">
    <cfRule type="containsBlanks" dxfId="197" priority="22">
      <formula>LEN(TRIM(J97))=0</formula>
    </cfRule>
  </conditionalFormatting>
  <conditionalFormatting sqref="J106:J112">
    <cfRule type="containsBlanks" dxfId="196" priority="21">
      <formula>LEN(TRIM(J106))=0</formula>
    </cfRule>
  </conditionalFormatting>
  <conditionalFormatting sqref="J115:J120">
    <cfRule type="containsBlanks" dxfId="195" priority="20">
      <formula>LEN(TRIM(J115))=0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- CASA HOGAR SRD&amp;R&amp;"Arial,Normal"&amp;10F1.A41.G27.P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B7D12CF-6389-4F92-AB1C-A0F2BF2D5DB7}">
          <x14:formula1>
            <xm:f>Tablas!$E$2:$E$4</xm:f>
          </x14:formula1>
          <xm:sqref>J115:J120 J77:J85 J88:J94 J97:J103 J106:J112 J44:J50 J26:J41 J53:J64 J66:J70 J73:J74 J12:J20</xm:sqref>
        </x14:dataValidation>
        <x14:dataValidation type="list" allowBlank="1" showInputMessage="1" showErrorMessage="1" xr:uid="{757B76FB-3FF1-412E-96C0-3418E4D8787B}">
          <x14:formula1>
            <xm:f>Tablas!$H$2:$H$6</xm:f>
          </x14:formula1>
          <xm:sqref>C3:E3</xm:sqref>
        </x14:dataValidation>
        <x14:dataValidation type="list" allowBlank="1" showInputMessage="1" showErrorMessage="1" xr:uid="{8E3E1E90-399E-4760-A9F6-5AA7E650BBF3}">
          <x14:formula1>
            <xm:f>Tablas!$L$2:$L$9</xm:f>
          </x14:formula1>
          <xm:sqref>C7:E7</xm:sqref>
        </x14:dataValidation>
        <x14:dataValidation type="list" allowBlank="1" showInputMessage="1" showErrorMessage="1" xr:uid="{5A473976-114B-49A7-8258-425116C69BE3}">
          <x14:formula1>
            <xm:f>Tablas!$K$2:$K$3</xm:f>
          </x14:formula1>
          <xm:sqref>H6:J6</xm:sqref>
        </x14:dataValidation>
        <x14:dataValidation type="list" allowBlank="1" showInputMessage="1" showErrorMessage="1" xr:uid="{653B15CB-19C5-4B79-B513-7D058A6BB1F6}">
          <x14:formula1>
            <xm:f>Tablas!$J$2:$J$7</xm:f>
          </x14:formula1>
          <xm:sqref>C6:E6</xm:sqref>
        </x14:dataValidation>
        <x14:dataValidation type="list" allowBlank="1" showInputMessage="1" showErrorMessage="1" xr:uid="{AE6F72CE-6448-46B6-AD67-7554A41AEF7B}">
          <x14:formula1>
            <xm:f>Tablas!$I$2:$I$5</xm:f>
          </x14:formula1>
          <xm:sqref>E4:J4</xm:sqref>
        </x14:dataValidation>
        <x14:dataValidation type="list" allowBlank="1" showInputMessage="1" showErrorMessage="1" xr:uid="{F9BEFC5C-41DE-471A-BE0A-7F42E35C6FD9}">
          <x14:formula1>
            <xm:f>Tablas!$G$2:$G$3</xm:f>
          </x14:formula1>
          <xm:sqref>J2</xm:sqref>
        </x14:dataValidation>
        <x14:dataValidation type="list" allowBlank="1" showInputMessage="1" showErrorMessage="1" xr:uid="{8D5E9B50-EEB4-4493-99EC-D74CD70634D8}">
          <x14:formula1>
            <xm:f>Tablas!$C$2</xm:f>
          </x14:formula1>
          <xm:sqref>H107:I112 H13:I20 H98:I103 H45:I50 H54:I64 H89:I94 H74:I74 H78:I85 H116:I120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93D54-5ED3-4EBD-895C-82316C40C6E7}">
  <sheetPr>
    <pageSetUpPr fitToPage="1"/>
  </sheetPr>
  <dimension ref="A1:J12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7" t="s">
        <v>244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x14ac:dyDescent="0.25">
      <c r="A2" s="146" t="s">
        <v>66</v>
      </c>
      <c r="B2" s="147"/>
      <c r="C2" s="145"/>
      <c r="D2" s="145"/>
      <c r="E2" s="145"/>
      <c r="F2" s="43" t="s">
        <v>67</v>
      </c>
      <c r="G2" s="149"/>
      <c r="H2" s="149"/>
      <c r="I2" s="43" t="s">
        <v>68</v>
      </c>
      <c r="J2" s="54"/>
    </row>
    <row r="3" spans="1:10" x14ac:dyDescent="0.25">
      <c r="A3" s="146" t="s">
        <v>69</v>
      </c>
      <c r="B3" s="147"/>
      <c r="C3" s="119"/>
      <c r="D3" s="119"/>
      <c r="E3" s="119"/>
      <c r="F3" s="147" t="s">
        <v>210</v>
      </c>
      <c r="G3" s="147"/>
      <c r="H3" s="119"/>
      <c r="I3" s="119"/>
      <c r="J3" s="121"/>
    </row>
    <row r="4" spans="1:10" x14ac:dyDescent="0.25">
      <c r="A4" s="146" t="s">
        <v>70</v>
      </c>
      <c r="B4" s="147"/>
      <c r="C4" s="147"/>
      <c r="D4" s="147"/>
      <c r="E4" s="119"/>
      <c r="F4" s="119"/>
      <c r="G4" s="119"/>
      <c r="H4" s="119"/>
      <c r="I4" s="119"/>
      <c r="J4" s="121"/>
    </row>
    <row r="5" spans="1:10" x14ac:dyDescent="0.25">
      <c r="A5" s="146" t="s">
        <v>71</v>
      </c>
      <c r="B5" s="147"/>
      <c r="C5" s="147"/>
      <c r="D5" s="147"/>
      <c r="E5" s="119"/>
      <c r="F5" s="119"/>
      <c r="G5" s="119"/>
      <c r="H5" s="119"/>
      <c r="I5" s="119"/>
      <c r="J5" s="121"/>
    </row>
    <row r="6" spans="1:10" x14ac:dyDescent="0.25">
      <c r="A6" s="146" t="s">
        <v>72</v>
      </c>
      <c r="B6" s="147"/>
      <c r="C6" s="145"/>
      <c r="D6" s="145"/>
      <c r="E6" s="145"/>
      <c r="F6" s="147" t="s">
        <v>73</v>
      </c>
      <c r="G6" s="147"/>
      <c r="H6" s="145"/>
      <c r="I6" s="145"/>
      <c r="J6" s="148"/>
    </row>
    <row r="7" spans="1:10" x14ac:dyDescent="0.25">
      <c r="A7" s="146" t="s">
        <v>61</v>
      </c>
      <c r="B7" s="147"/>
      <c r="C7" s="145"/>
      <c r="D7" s="145"/>
      <c r="E7" s="145"/>
      <c r="F7" s="147" t="s">
        <v>210</v>
      </c>
      <c r="G7" s="147"/>
      <c r="H7" s="119"/>
      <c r="I7" s="119"/>
      <c r="J7" s="121"/>
    </row>
    <row r="8" spans="1:10" ht="15.75" thickBot="1" x14ac:dyDescent="0.3">
      <c r="A8" s="150" t="s">
        <v>243</v>
      </c>
      <c r="B8" s="151"/>
      <c r="C8" s="133"/>
      <c r="D8" s="133"/>
      <c r="E8" s="133"/>
      <c r="F8" s="134"/>
      <c r="G8" s="135"/>
      <c r="H8" s="135"/>
      <c r="I8" s="135"/>
      <c r="J8" s="136"/>
    </row>
    <row r="9" spans="1:10" ht="20.100000000000001" customHeight="1" thickBot="1" x14ac:dyDescent="0.3">
      <c r="A9" s="140" t="s">
        <v>74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3"/>
      <c r="J10" s="144"/>
    </row>
    <row r="11" spans="1:10" ht="39.950000000000003" customHeight="1" x14ac:dyDescent="0.25">
      <c r="A11" s="152" t="s">
        <v>76</v>
      </c>
      <c r="B11" s="153"/>
      <c r="C11" s="153"/>
      <c r="D11" s="153"/>
      <c r="E11" s="153"/>
      <c r="F11" s="153"/>
      <c r="G11" s="153"/>
      <c r="H11" s="153"/>
      <c r="I11" s="154"/>
      <c r="J11" s="44" t="s">
        <v>214</v>
      </c>
    </row>
    <row r="12" spans="1:10" ht="30" customHeight="1" x14ac:dyDescent="0.25">
      <c r="A12" s="158" t="s">
        <v>82</v>
      </c>
      <c r="B12" s="159"/>
      <c r="C12" s="159"/>
      <c r="D12" s="159"/>
      <c r="E12" s="159"/>
      <c r="F12" s="159"/>
      <c r="G12" s="159"/>
      <c r="H12" s="159"/>
      <c r="I12" s="176"/>
      <c r="J12" s="54"/>
    </row>
    <row r="13" spans="1:10" ht="30" customHeight="1" x14ac:dyDescent="0.25">
      <c r="A13" s="158" t="s">
        <v>77</v>
      </c>
      <c r="B13" s="159"/>
      <c r="C13" s="159"/>
      <c r="D13" s="159"/>
      <c r="E13" s="159"/>
      <c r="F13" s="159"/>
      <c r="G13" s="159"/>
      <c r="H13" s="159"/>
      <c r="I13" s="176"/>
      <c r="J13" s="54"/>
    </row>
    <row r="14" spans="1:10" ht="30" customHeight="1" x14ac:dyDescent="0.25">
      <c r="A14" s="158" t="s">
        <v>78</v>
      </c>
      <c r="B14" s="159"/>
      <c r="C14" s="159"/>
      <c r="D14" s="159"/>
      <c r="E14" s="159"/>
      <c r="F14" s="159"/>
      <c r="G14" s="159"/>
      <c r="H14" s="159"/>
      <c r="I14" s="176"/>
      <c r="J14" s="54"/>
    </row>
    <row r="15" spans="1:10" ht="30" customHeight="1" x14ac:dyDescent="0.25">
      <c r="A15" s="158" t="s">
        <v>83</v>
      </c>
      <c r="B15" s="159"/>
      <c r="C15" s="159"/>
      <c r="D15" s="159"/>
      <c r="E15" s="159"/>
      <c r="F15" s="159"/>
      <c r="G15" s="159"/>
      <c r="H15" s="159"/>
      <c r="I15" s="176"/>
      <c r="J15" s="54"/>
    </row>
    <row r="16" spans="1:10" ht="30" customHeight="1" x14ac:dyDescent="0.25">
      <c r="A16" s="158" t="s">
        <v>84</v>
      </c>
      <c r="B16" s="159"/>
      <c r="C16" s="159"/>
      <c r="D16" s="159"/>
      <c r="E16" s="159"/>
      <c r="F16" s="159"/>
      <c r="G16" s="159"/>
      <c r="H16" s="159"/>
      <c r="I16" s="176"/>
      <c r="J16" s="54"/>
    </row>
    <row r="17" spans="1:10" ht="30" customHeight="1" x14ac:dyDescent="0.25">
      <c r="A17" s="158" t="s">
        <v>183</v>
      </c>
      <c r="B17" s="159"/>
      <c r="C17" s="159"/>
      <c r="D17" s="159"/>
      <c r="E17" s="159"/>
      <c r="F17" s="159"/>
      <c r="G17" s="159"/>
      <c r="H17" s="159"/>
      <c r="I17" s="176"/>
      <c r="J17" s="54"/>
    </row>
    <row r="18" spans="1:10" ht="30" customHeight="1" x14ac:dyDescent="0.25">
      <c r="A18" s="158" t="s">
        <v>79</v>
      </c>
      <c r="B18" s="159"/>
      <c r="C18" s="159"/>
      <c r="D18" s="159"/>
      <c r="E18" s="159"/>
      <c r="F18" s="159"/>
      <c r="G18" s="159"/>
      <c r="H18" s="159"/>
      <c r="I18" s="176"/>
      <c r="J18" s="54"/>
    </row>
    <row r="19" spans="1:10" ht="30" customHeight="1" x14ac:dyDescent="0.25">
      <c r="A19" s="158" t="s">
        <v>80</v>
      </c>
      <c r="B19" s="159"/>
      <c r="C19" s="159"/>
      <c r="D19" s="159"/>
      <c r="E19" s="159"/>
      <c r="F19" s="159"/>
      <c r="G19" s="159"/>
      <c r="H19" s="159"/>
      <c r="I19" s="176"/>
      <c r="J19" s="54"/>
    </row>
    <row r="20" spans="1:10" ht="30" customHeight="1" thickBot="1" x14ac:dyDescent="0.3">
      <c r="A20" s="177" t="s">
        <v>81</v>
      </c>
      <c r="B20" s="178"/>
      <c r="C20" s="178"/>
      <c r="D20" s="178"/>
      <c r="E20" s="178"/>
      <c r="F20" s="178"/>
      <c r="G20" s="178"/>
      <c r="H20" s="178"/>
      <c r="I20" s="179"/>
      <c r="J20" s="41"/>
    </row>
    <row r="21" spans="1:10" ht="20.100000000000001" customHeight="1" x14ac:dyDescent="0.25">
      <c r="A21" s="129" t="s">
        <v>85</v>
      </c>
      <c r="B21" s="130"/>
      <c r="C21" s="130"/>
      <c r="D21" s="130"/>
      <c r="E21" s="130"/>
      <c r="F21" s="130"/>
      <c r="G21" s="130"/>
      <c r="H21" s="143" t="str">
        <f>+IF(AND(J26="No aplica",J27="No aplica",J28="No aplica",J29="No aplica",J30="No aplica",J31="No aplica",J32="No aplica",J33="No aplica",J34="No aplica",J35="No aplica",J36="No aplica",J37="No aplica",J38="No aplica",J39="No aplica",J40="No aplica",J41="No aplica"),"No aplica",IF(OR(J26="",J27="",J28="",J29="",J30="",J31="",J32="",J33="",J34="",J35="",J36="",J37="",J38="",J39="",J40="",J41=""),"Valide todas las variables",IF(OR(J26="No",J27="No",J28="No",J29="No",J30="No",J31="No",J32="No",J33="No",J34="No",J35="No",J36="No",J37="No",J38="No",J39="No",J40="No",J41="No"),"No cumple","Cumple")))</f>
        <v>Valide todas las variables</v>
      </c>
      <c r="I21" s="143"/>
      <c r="J21" s="144"/>
    </row>
    <row r="22" spans="1:10" ht="66.75" customHeight="1" thickBot="1" x14ac:dyDescent="0.3">
      <c r="A22" s="162" t="s">
        <v>254</v>
      </c>
      <c r="B22" s="163"/>
      <c r="C22" s="163"/>
      <c r="D22" s="163"/>
      <c r="E22" s="163"/>
      <c r="F22" s="163"/>
      <c r="G22" s="163"/>
      <c r="H22" s="163"/>
      <c r="I22" s="164"/>
      <c r="J22" s="155" t="s">
        <v>214</v>
      </c>
    </row>
    <row r="23" spans="1:10" ht="15" customHeight="1" x14ac:dyDescent="0.25">
      <c r="A23" s="168" t="s">
        <v>103</v>
      </c>
      <c r="B23" s="169"/>
      <c r="C23" s="169"/>
      <c r="D23" s="169"/>
      <c r="E23" s="169"/>
      <c r="F23" s="165" t="s">
        <v>98</v>
      </c>
      <c r="G23" s="166"/>
      <c r="H23" s="166"/>
      <c r="I23" s="167"/>
      <c r="J23" s="156"/>
    </row>
    <row r="24" spans="1:10" ht="15" customHeight="1" x14ac:dyDescent="0.25">
      <c r="A24" s="170"/>
      <c r="B24" s="171"/>
      <c r="C24" s="171"/>
      <c r="D24" s="171"/>
      <c r="E24" s="171"/>
      <c r="F24" s="160" t="s">
        <v>99</v>
      </c>
      <c r="G24" s="161"/>
      <c r="H24" s="174" t="s">
        <v>100</v>
      </c>
      <c r="I24" s="175"/>
      <c r="J24" s="156"/>
    </row>
    <row r="25" spans="1:10" ht="20.100000000000001" customHeight="1" x14ac:dyDescent="0.25">
      <c r="A25" s="172"/>
      <c r="B25" s="173"/>
      <c r="C25" s="173"/>
      <c r="D25" s="173"/>
      <c r="E25" s="173"/>
      <c r="F25" s="51" t="s">
        <v>101</v>
      </c>
      <c r="G25" s="42" t="s">
        <v>102</v>
      </c>
      <c r="H25" s="42" t="s">
        <v>101</v>
      </c>
      <c r="I25" s="52" t="s">
        <v>102</v>
      </c>
      <c r="J25" s="157"/>
    </row>
    <row r="26" spans="1:10" ht="20.100000000000001" customHeight="1" x14ac:dyDescent="0.25">
      <c r="A26" s="158" t="s">
        <v>95</v>
      </c>
      <c r="B26" s="159"/>
      <c r="C26" s="159"/>
      <c r="D26" s="159"/>
      <c r="E26" s="159"/>
      <c r="F26" s="45">
        <v>2</v>
      </c>
      <c r="G26" s="46">
        <v>2</v>
      </c>
      <c r="H26" s="46">
        <v>2</v>
      </c>
      <c r="I26" s="47">
        <v>2</v>
      </c>
      <c r="J26" s="59"/>
    </row>
    <row r="27" spans="1:10" ht="20.100000000000001" customHeight="1" x14ac:dyDescent="0.25">
      <c r="A27" s="158" t="s">
        <v>86</v>
      </c>
      <c r="B27" s="159"/>
      <c r="C27" s="159"/>
      <c r="D27" s="159">
        <v>6</v>
      </c>
      <c r="E27" s="159">
        <v>6</v>
      </c>
      <c r="F27" s="45">
        <v>6</v>
      </c>
      <c r="G27" s="46">
        <v>6</v>
      </c>
      <c r="H27" s="46">
        <v>6</v>
      </c>
      <c r="I27" s="47">
        <v>6</v>
      </c>
      <c r="J27" s="59"/>
    </row>
    <row r="28" spans="1:10" ht="20.100000000000001" customHeight="1" x14ac:dyDescent="0.25">
      <c r="A28" s="158" t="s">
        <v>87</v>
      </c>
      <c r="B28" s="159"/>
      <c r="C28" s="159"/>
      <c r="D28" s="159">
        <v>6</v>
      </c>
      <c r="E28" s="159">
        <v>6</v>
      </c>
      <c r="F28" s="45">
        <v>6</v>
      </c>
      <c r="G28" s="46">
        <v>6</v>
      </c>
      <c r="H28" s="46">
        <v>6</v>
      </c>
      <c r="I28" s="47">
        <v>6</v>
      </c>
      <c r="J28" s="59"/>
    </row>
    <row r="29" spans="1:10" ht="20.100000000000001" customHeight="1" x14ac:dyDescent="0.25">
      <c r="A29" s="158" t="s">
        <v>88</v>
      </c>
      <c r="B29" s="159"/>
      <c r="C29" s="159"/>
      <c r="D29" s="159">
        <v>3</v>
      </c>
      <c r="E29" s="159">
        <v>3</v>
      </c>
      <c r="F29" s="45">
        <v>3</v>
      </c>
      <c r="G29" s="46">
        <v>3</v>
      </c>
      <c r="H29" s="46">
        <v>3</v>
      </c>
      <c r="I29" s="47">
        <v>3</v>
      </c>
      <c r="J29" s="59"/>
    </row>
    <row r="30" spans="1:10" ht="20.100000000000001" customHeight="1" x14ac:dyDescent="0.25">
      <c r="A30" s="158" t="s">
        <v>89</v>
      </c>
      <c r="B30" s="159"/>
      <c r="C30" s="159"/>
      <c r="D30" s="159">
        <v>6</v>
      </c>
      <c r="E30" s="159">
        <v>6</v>
      </c>
      <c r="F30" s="45">
        <v>6</v>
      </c>
      <c r="G30" s="46">
        <v>6</v>
      </c>
      <c r="H30" s="46">
        <v>6</v>
      </c>
      <c r="I30" s="47">
        <v>6</v>
      </c>
      <c r="J30" s="59"/>
    </row>
    <row r="31" spans="1:10" ht="20.100000000000001" customHeight="1" x14ac:dyDescent="0.25">
      <c r="A31" s="158" t="s">
        <v>90</v>
      </c>
      <c r="B31" s="159"/>
      <c r="C31" s="159"/>
      <c r="D31" s="159">
        <v>1</v>
      </c>
      <c r="E31" s="159">
        <v>1</v>
      </c>
      <c r="F31" s="45">
        <v>1</v>
      </c>
      <c r="G31" s="46">
        <v>1</v>
      </c>
      <c r="H31" s="46">
        <v>1</v>
      </c>
      <c r="I31" s="47">
        <v>1</v>
      </c>
      <c r="J31" s="59"/>
    </row>
    <row r="32" spans="1:10" ht="20.100000000000001" customHeight="1" x14ac:dyDescent="0.25">
      <c r="A32" s="158" t="s">
        <v>91</v>
      </c>
      <c r="B32" s="159"/>
      <c r="C32" s="159"/>
      <c r="D32" s="159">
        <v>2</v>
      </c>
      <c r="E32" s="159">
        <v>2</v>
      </c>
      <c r="F32" s="45">
        <v>2</v>
      </c>
      <c r="G32" s="46">
        <v>2</v>
      </c>
      <c r="H32" s="46">
        <v>2</v>
      </c>
      <c r="I32" s="47">
        <v>2</v>
      </c>
      <c r="J32" s="59"/>
    </row>
    <row r="33" spans="1:10" ht="20.100000000000001" customHeight="1" x14ac:dyDescent="0.25">
      <c r="A33" s="158" t="s">
        <v>92</v>
      </c>
      <c r="B33" s="159"/>
      <c r="C33" s="159"/>
      <c r="D33" s="159">
        <v>1</v>
      </c>
      <c r="E33" s="159">
        <v>1</v>
      </c>
      <c r="F33" s="45">
        <v>1</v>
      </c>
      <c r="G33" s="46">
        <v>1</v>
      </c>
      <c r="H33" s="46">
        <v>1</v>
      </c>
      <c r="I33" s="47">
        <v>1</v>
      </c>
      <c r="J33" s="59"/>
    </row>
    <row r="34" spans="1:10" ht="20.100000000000001" customHeight="1" x14ac:dyDescent="0.25">
      <c r="A34" s="158" t="s">
        <v>93</v>
      </c>
      <c r="B34" s="159"/>
      <c r="C34" s="159"/>
      <c r="D34" s="159">
        <v>1</v>
      </c>
      <c r="E34" s="159">
        <v>2</v>
      </c>
      <c r="F34" s="45">
        <v>1</v>
      </c>
      <c r="G34" s="46">
        <v>2</v>
      </c>
      <c r="H34" s="46">
        <v>1</v>
      </c>
      <c r="I34" s="47">
        <v>1</v>
      </c>
      <c r="J34" s="59"/>
    </row>
    <row r="35" spans="1:10" ht="20.100000000000001" customHeight="1" x14ac:dyDescent="0.25">
      <c r="A35" s="158" t="s">
        <v>94</v>
      </c>
      <c r="B35" s="159"/>
      <c r="C35" s="159"/>
      <c r="D35" s="159">
        <v>4</v>
      </c>
      <c r="E35" s="159">
        <v>4</v>
      </c>
      <c r="F35" s="45">
        <v>4</v>
      </c>
      <c r="G35" s="46">
        <v>4</v>
      </c>
      <c r="H35" s="46">
        <v>4</v>
      </c>
      <c r="I35" s="47">
        <v>4</v>
      </c>
      <c r="J35" s="59"/>
    </row>
    <row r="36" spans="1:10" ht="20.100000000000001" customHeight="1" x14ac:dyDescent="0.25">
      <c r="A36" s="158" t="s">
        <v>96</v>
      </c>
      <c r="B36" s="159"/>
      <c r="C36" s="159"/>
      <c r="D36" s="159">
        <v>1</v>
      </c>
      <c r="E36" s="159">
        <v>1</v>
      </c>
      <c r="F36" s="45">
        <v>1</v>
      </c>
      <c r="G36" s="46">
        <v>1</v>
      </c>
      <c r="H36" s="46">
        <v>1</v>
      </c>
      <c r="I36" s="47">
        <v>1</v>
      </c>
      <c r="J36" s="59"/>
    </row>
    <row r="37" spans="1:10" ht="20.100000000000001" customHeight="1" x14ac:dyDescent="0.25">
      <c r="A37" s="158" t="s">
        <v>97</v>
      </c>
      <c r="B37" s="159"/>
      <c r="C37" s="159"/>
      <c r="D37" s="159">
        <v>1</v>
      </c>
      <c r="E37" s="159">
        <v>1</v>
      </c>
      <c r="F37" s="45">
        <v>1</v>
      </c>
      <c r="G37" s="46">
        <v>1</v>
      </c>
      <c r="H37" s="46">
        <v>1</v>
      </c>
      <c r="I37" s="47">
        <v>1</v>
      </c>
      <c r="J37" s="59"/>
    </row>
    <row r="38" spans="1:10" ht="20.100000000000001" customHeight="1" x14ac:dyDescent="0.25">
      <c r="A38" s="158" t="s">
        <v>104</v>
      </c>
      <c r="B38" s="159"/>
      <c r="C38" s="159"/>
      <c r="D38" s="159">
        <v>1</v>
      </c>
      <c r="E38" s="159">
        <v>1</v>
      </c>
      <c r="F38" s="45">
        <v>1</v>
      </c>
      <c r="G38" s="46">
        <v>1</v>
      </c>
      <c r="H38" s="46">
        <v>1</v>
      </c>
      <c r="I38" s="47">
        <v>1</v>
      </c>
      <c r="J38" s="59"/>
    </row>
    <row r="39" spans="1:10" ht="20.100000000000001" customHeight="1" x14ac:dyDescent="0.25">
      <c r="A39" s="158" t="s">
        <v>105</v>
      </c>
      <c r="B39" s="159"/>
      <c r="C39" s="159"/>
      <c r="D39" s="159" t="s">
        <v>107</v>
      </c>
      <c r="E39" s="159" t="s">
        <v>107</v>
      </c>
      <c r="F39" s="45" t="s">
        <v>107</v>
      </c>
      <c r="G39" s="46" t="s">
        <v>107</v>
      </c>
      <c r="H39" s="46" t="s">
        <v>107</v>
      </c>
      <c r="I39" s="47" t="s">
        <v>107</v>
      </c>
      <c r="J39" s="59"/>
    </row>
    <row r="40" spans="1:10" ht="20.100000000000001" customHeight="1" thickBot="1" x14ac:dyDescent="0.3">
      <c r="A40" s="158" t="s">
        <v>106</v>
      </c>
      <c r="B40" s="159"/>
      <c r="C40" s="159"/>
      <c r="D40" s="159">
        <v>2</v>
      </c>
      <c r="E40" s="159">
        <v>2</v>
      </c>
      <c r="F40" s="48">
        <v>2</v>
      </c>
      <c r="G40" s="49">
        <v>2</v>
      </c>
      <c r="H40" s="49">
        <v>2</v>
      </c>
      <c r="I40" s="50">
        <v>2</v>
      </c>
      <c r="J40" s="59"/>
    </row>
    <row r="41" spans="1:10" ht="30" customHeight="1" thickBot="1" x14ac:dyDescent="0.3">
      <c r="A41" s="177" t="s">
        <v>211</v>
      </c>
      <c r="B41" s="178"/>
      <c r="C41" s="178"/>
      <c r="D41" s="178"/>
      <c r="E41" s="178"/>
      <c r="F41" s="192"/>
      <c r="G41" s="192"/>
      <c r="H41" s="192"/>
      <c r="I41" s="193"/>
      <c r="J41" s="41"/>
    </row>
    <row r="42" spans="1:10" ht="20.100000000000001" customHeight="1" x14ac:dyDescent="0.25">
      <c r="A42" s="129" t="s">
        <v>212</v>
      </c>
      <c r="B42" s="130"/>
      <c r="C42" s="130"/>
      <c r="D42" s="130"/>
      <c r="E42" s="130"/>
      <c r="F42" s="130"/>
      <c r="G42" s="130"/>
      <c r="H42" s="143" t="str">
        <f>+IF(AND(J44="No aplica",J45="No aplica",J46="No aplica",J47="No aplica",J48="No aplica",J49="No aplica",J50="No aplica"),"No aplica",IF(OR(J44="",J45="",J46="",J47="",J48="",J49="",J50=""),"Valide todas las variables",IF(OR(J44="No",J45="No",J46="No",J47="No",J48="No",J49="No",J50="No"),"No cumple","Cumple")))</f>
        <v>Valide todas las variables</v>
      </c>
      <c r="I42" s="143"/>
      <c r="J42" s="144"/>
    </row>
    <row r="43" spans="1:10" ht="39.950000000000003" customHeight="1" x14ac:dyDescent="0.25">
      <c r="A43" s="152" t="s">
        <v>213</v>
      </c>
      <c r="B43" s="153"/>
      <c r="C43" s="153"/>
      <c r="D43" s="153"/>
      <c r="E43" s="153"/>
      <c r="F43" s="153"/>
      <c r="G43" s="153"/>
      <c r="H43" s="153"/>
      <c r="I43" s="154"/>
      <c r="J43" s="44" t="s">
        <v>214</v>
      </c>
    </row>
    <row r="44" spans="1:10" ht="30" customHeight="1" x14ac:dyDescent="0.25">
      <c r="A44" s="158" t="s">
        <v>114</v>
      </c>
      <c r="B44" s="159"/>
      <c r="C44" s="159"/>
      <c r="D44" s="159"/>
      <c r="E44" s="159"/>
      <c r="F44" s="159"/>
      <c r="G44" s="159"/>
      <c r="H44" s="159"/>
      <c r="I44" s="176"/>
      <c r="J44" s="54"/>
    </row>
    <row r="45" spans="1:10" ht="30" customHeight="1" x14ac:dyDescent="0.25">
      <c r="A45" s="158" t="s">
        <v>108</v>
      </c>
      <c r="B45" s="159"/>
      <c r="C45" s="159"/>
      <c r="D45" s="159"/>
      <c r="E45" s="159"/>
      <c r="F45" s="159"/>
      <c r="G45" s="159"/>
      <c r="H45" s="159"/>
      <c r="I45" s="176"/>
      <c r="J45" s="54"/>
    </row>
    <row r="46" spans="1:10" ht="30" customHeight="1" x14ac:dyDescent="0.25">
      <c r="A46" s="158" t="s">
        <v>109</v>
      </c>
      <c r="B46" s="159"/>
      <c r="C46" s="159"/>
      <c r="D46" s="159"/>
      <c r="E46" s="159"/>
      <c r="F46" s="159"/>
      <c r="G46" s="159"/>
      <c r="H46" s="159"/>
      <c r="I46" s="176"/>
      <c r="J46" s="54"/>
    </row>
    <row r="47" spans="1:10" ht="30" customHeight="1" x14ac:dyDescent="0.25">
      <c r="A47" s="158" t="s">
        <v>110</v>
      </c>
      <c r="B47" s="159"/>
      <c r="C47" s="159"/>
      <c r="D47" s="159"/>
      <c r="E47" s="159"/>
      <c r="F47" s="159"/>
      <c r="G47" s="159"/>
      <c r="H47" s="159"/>
      <c r="I47" s="176"/>
      <c r="J47" s="54"/>
    </row>
    <row r="48" spans="1:10" ht="30" customHeight="1" x14ac:dyDescent="0.25">
      <c r="A48" s="158" t="s">
        <v>111</v>
      </c>
      <c r="B48" s="159"/>
      <c r="C48" s="159"/>
      <c r="D48" s="159"/>
      <c r="E48" s="159"/>
      <c r="F48" s="159"/>
      <c r="G48" s="159"/>
      <c r="H48" s="159"/>
      <c r="I48" s="176"/>
      <c r="J48" s="54"/>
    </row>
    <row r="49" spans="1:10" ht="30" customHeight="1" x14ac:dyDescent="0.25">
      <c r="A49" s="158" t="s">
        <v>112</v>
      </c>
      <c r="B49" s="159"/>
      <c r="C49" s="159"/>
      <c r="D49" s="159"/>
      <c r="E49" s="159"/>
      <c r="F49" s="159"/>
      <c r="G49" s="159"/>
      <c r="H49" s="159"/>
      <c r="I49" s="176"/>
      <c r="J49" s="54"/>
    </row>
    <row r="50" spans="1:10" ht="30" customHeight="1" thickBot="1" x14ac:dyDescent="0.3">
      <c r="A50" s="177" t="s">
        <v>113</v>
      </c>
      <c r="B50" s="178"/>
      <c r="C50" s="178"/>
      <c r="D50" s="178"/>
      <c r="E50" s="178"/>
      <c r="F50" s="178"/>
      <c r="G50" s="178"/>
      <c r="H50" s="178"/>
      <c r="I50" s="179"/>
      <c r="J50" s="41"/>
    </row>
    <row r="51" spans="1:10" ht="20.100000000000001" customHeight="1" x14ac:dyDescent="0.25">
      <c r="A51" s="129" t="s">
        <v>115</v>
      </c>
      <c r="B51" s="130"/>
      <c r="C51" s="130"/>
      <c r="D51" s="130"/>
      <c r="E51" s="130"/>
      <c r="F51" s="130"/>
      <c r="G51" s="130"/>
      <c r="H51" s="143" t="str">
        <f>+IF(AND(J53="No aplica",J54="No aplica",J55="No aplica",J56="No aplica",J57="No aplica",J58="No aplica",J59="No aplica",J60="No aplica",J61="No aplica",J62="No aplica",J63="No aplica",J64="No aplica",J66="No aplica",J67="No aplica",J68="No aplica",J69="No aplica",J70="No aplica"),"No aplica",IF(OR(J53="",J54="",J55="",J56="",J57="",J58="",J59="",J60="",J61="",J62="",J63="",J64="",J66="",J67="",J68="",J69="",J70=""),"Valide todas las variables",IF(OR(J53="No",J54="No",J55="No",J56="No",J57="No",J58="No",J59="No",J60="No",J61="No",J62="No",J63="No",J64="No",J66="No",J67="No",J68="No",J69="No",J70="No"),"No cumple","Cumple")))</f>
        <v>Valide todas las variables</v>
      </c>
      <c r="I51" s="143"/>
      <c r="J51" s="144"/>
    </row>
    <row r="52" spans="1:10" ht="39.950000000000003" customHeight="1" x14ac:dyDescent="0.25">
      <c r="A52" s="152" t="s">
        <v>116</v>
      </c>
      <c r="B52" s="153"/>
      <c r="C52" s="153"/>
      <c r="D52" s="153"/>
      <c r="E52" s="153"/>
      <c r="F52" s="153"/>
      <c r="G52" s="153"/>
      <c r="H52" s="153"/>
      <c r="I52" s="154"/>
      <c r="J52" s="44" t="s">
        <v>214</v>
      </c>
    </row>
    <row r="53" spans="1:10" ht="30" customHeight="1" x14ac:dyDescent="0.25">
      <c r="A53" s="158" t="s">
        <v>117</v>
      </c>
      <c r="B53" s="159"/>
      <c r="C53" s="159"/>
      <c r="D53" s="159"/>
      <c r="E53" s="159"/>
      <c r="F53" s="159"/>
      <c r="G53" s="159"/>
      <c r="H53" s="159"/>
      <c r="I53" s="176"/>
      <c r="J53" s="54"/>
    </row>
    <row r="54" spans="1:10" ht="30" customHeight="1" x14ac:dyDescent="0.25">
      <c r="A54" s="158" t="s">
        <v>118</v>
      </c>
      <c r="B54" s="159"/>
      <c r="C54" s="159"/>
      <c r="D54" s="159"/>
      <c r="E54" s="159"/>
      <c r="F54" s="159"/>
      <c r="G54" s="159"/>
      <c r="H54" s="159"/>
      <c r="I54" s="176"/>
      <c r="J54" s="54"/>
    </row>
    <row r="55" spans="1:10" ht="30" customHeight="1" x14ac:dyDescent="0.25">
      <c r="A55" s="158" t="s">
        <v>119</v>
      </c>
      <c r="B55" s="159"/>
      <c r="C55" s="159"/>
      <c r="D55" s="159"/>
      <c r="E55" s="159"/>
      <c r="F55" s="159"/>
      <c r="G55" s="159"/>
      <c r="H55" s="159"/>
      <c r="I55" s="176"/>
      <c r="J55" s="54"/>
    </row>
    <row r="56" spans="1:10" ht="30" customHeight="1" x14ac:dyDescent="0.25">
      <c r="A56" s="158" t="s">
        <v>120</v>
      </c>
      <c r="B56" s="159"/>
      <c r="C56" s="159"/>
      <c r="D56" s="159"/>
      <c r="E56" s="159"/>
      <c r="F56" s="159"/>
      <c r="G56" s="159"/>
      <c r="H56" s="159"/>
      <c r="I56" s="176"/>
      <c r="J56" s="54"/>
    </row>
    <row r="57" spans="1:10" ht="30" customHeight="1" x14ac:dyDescent="0.25">
      <c r="A57" s="158" t="s">
        <v>121</v>
      </c>
      <c r="B57" s="159"/>
      <c r="C57" s="159"/>
      <c r="D57" s="159"/>
      <c r="E57" s="159"/>
      <c r="F57" s="159"/>
      <c r="G57" s="159"/>
      <c r="H57" s="159"/>
      <c r="I57" s="176"/>
      <c r="J57" s="54"/>
    </row>
    <row r="58" spans="1:10" ht="30" customHeight="1" x14ac:dyDescent="0.25">
      <c r="A58" s="158" t="s">
        <v>122</v>
      </c>
      <c r="B58" s="159"/>
      <c r="C58" s="159"/>
      <c r="D58" s="159"/>
      <c r="E58" s="159"/>
      <c r="F58" s="159"/>
      <c r="G58" s="159"/>
      <c r="H58" s="159"/>
      <c r="I58" s="176"/>
      <c r="J58" s="54"/>
    </row>
    <row r="59" spans="1:10" ht="30" customHeight="1" x14ac:dyDescent="0.25">
      <c r="A59" s="158" t="s">
        <v>123</v>
      </c>
      <c r="B59" s="159"/>
      <c r="C59" s="159"/>
      <c r="D59" s="159"/>
      <c r="E59" s="159"/>
      <c r="F59" s="159"/>
      <c r="G59" s="159"/>
      <c r="H59" s="159"/>
      <c r="I59" s="176"/>
      <c r="J59" s="54"/>
    </row>
    <row r="60" spans="1:10" ht="30" customHeight="1" x14ac:dyDescent="0.25">
      <c r="A60" s="158" t="s">
        <v>124</v>
      </c>
      <c r="B60" s="159"/>
      <c r="C60" s="159"/>
      <c r="D60" s="159"/>
      <c r="E60" s="159"/>
      <c r="F60" s="159"/>
      <c r="G60" s="159"/>
      <c r="H60" s="159"/>
      <c r="I60" s="176"/>
      <c r="J60" s="54"/>
    </row>
    <row r="61" spans="1:10" ht="30" customHeight="1" x14ac:dyDescent="0.25">
      <c r="A61" s="158" t="s">
        <v>125</v>
      </c>
      <c r="B61" s="159"/>
      <c r="C61" s="159"/>
      <c r="D61" s="159"/>
      <c r="E61" s="159"/>
      <c r="F61" s="159"/>
      <c r="G61" s="159"/>
      <c r="H61" s="159"/>
      <c r="I61" s="176"/>
      <c r="J61" s="54"/>
    </row>
    <row r="62" spans="1:10" ht="30" customHeight="1" x14ac:dyDescent="0.25">
      <c r="A62" s="158" t="s">
        <v>126</v>
      </c>
      <c r="B62" s="159"/>
      <c r="C62" s="159"/>
      <c r="D62" s="159"/>
      <c r="E62" s="159"/>
      <c r="F62" s="159"/>
      <c r="G62" s="159"/>
      <c r="H62" s="159"/>
      <c r="I62" s="176"/>
      <c r="J62" s="54"/>
    </row>
    <row r="63" spans="1:10" ht="30" customHeight="1" x14ac:dyDescent="0.25">
      <c r="A63" s="158" t="s">
        <v>127</v>
      </c>
      <c r="B63" s="159"/>
      <c r="C63" s="159"/>
      <c r="D63" s="159"/>
      <c r="E63" s="159"/>
      <c r="F63" s="159"/>
      <c r="G63" s="159"/>
      <c r="H63" s="159"/>
      <c r="I63" s="176"/>
      <c r="J63" s="54"/>
    </row>
    <row r="64" spans="1:10" ht="30" customHeight="1" x14ac:dyDescent="0.25">
      <c r="A64" s="158" t="s">
        <v>128</v>
      </c>
      <c r="B64" s="159"/>
      <c r="C64" s="159"/>
      <c r="D64" s="159"/>
      <c r="E64" s="159"/>
      <c r="F64" s="159"/>
      <c r="G64" s="159"/>
      <c r="H64" s="159"/>
      <c r="I64" s="176"/>
      <c r="J64" s="54"/>
    </row>
    <row r="65" spans="1:10" ht="39.950000000000003" customHeight="1" x14ac:dyDescent="0.25">
      <c r="A65" s="152" t="s">
        <v>129</v>
      </c>
      <c r="B65" s="153"/>
      <c r="C65" s="153"/>
      <c r="D65" s="153"/>
      <c r="E65" s="153"/>
      <c r="F65" s="153"/>
      <c r="G65" s="153"/>
      <c r="H65" s="153"/>
      <c r="I65" s="154"/>
      <c r="J65" s="44" t="s">
        <v>214</v>
      </c>
    </row>
    <row r="66" spans="1:10" ht="30" customHeight="1" x14ac:dyDescent="0.25">
      <c r="A66" s="189" t="s">
        <v>130</v>
      </c>
      <c r="B66" s="190"/>
      <c r="C66" s="190"/>
      <c r="D66" s="190"/>
      <c r="E66" s="190"/>
      <c r="F66" s="190"/>
      <c r="G66" s="191"/>
      <c r="H66" s="194" t="s">
        <v>135</v>
      </c>
      <c r="I66" s="195"/>
      <c r="J66" s="54"/>
    </row>
    <row r="67" spans="1:10" ht="30" customHeight="1" x14ac:dyDescent="0.25">
      <c r="A67" s="189" t="s">
        <v>131</v>
      </c>
      <c r="B67" s="190"/>
      <c r="C67" s="190"/>
      <c r="D67" s="190"/>
      <c r="E67" s="190"/>
      <c r="F67" s="190"/>
      <c r="G67" s="191"/>
      <c r="H67" s="196"/>
      <c r="I67" s="197"/>
      <c r="J67" s="54"/>
    </row>
    <row r="68" spans="1:10" ht="30" customHeight="1" x14ac:dyDescent="0.25">
      <c r="A68" s="189" t="s">
        <v>132</v>
      </c>
      <c r="B68" s="190"/>
      <c r="C68" s="190"/>
      <c r="D68" s="190"/>
      <c r="E68" s="190"/>
      <c r="F68" s="190"/>
      <c r="G68" s="191"/>
      <c r="H68" s="196"/>
      <c r="I68" s="197"/>
      <c r="J68" s="54"/>
    </row>
    <row r="69" spans="1:10" ht="30" customHeight="1" x14ac:dyDescent="0.25">
      <c r="A69" s="189" t="s">
        <v>133</v>
      </c>
      <c r="B69" s="190"/>
      <c r="C69" s="190"/>
      <c r="D69" s="190"/>
      <c r="E69" s="190"/>
      <c r="F69" s="190"/>
      <c r="G69" s="191"/>
      <c r="H69" s="196"/>
      <c r="I69" s="197"/>
      <c r="J69" s="54"/>
    </row>
    <row r="70" spans="1:10" ht="30" customHeight="1" thickBot="1" x14ac:dyDescent="0.3">
      <c r="A70" s="177" t="s">
        <v>134</v>
      </c>
      <c r="B70" s="178"/>
      <c r="C70" s="178"/>
      <c r="D70" s="178"/>
      <c r="E70" s="178"/>
      <c r="F70" s="178"/>
      <c r="G70" s="179"/>
      <c r="H70" s="198"/>
      <c r="I70" s="199"/>
      <c r="J70" s="41"/>
    </row>
    <row r="71" spans="1:10" ht="20.100000000000001" customHeight="1" x14ac:dyDescent="0.25">
      <c r="A71" s="129" t="s">
        <v>138</v>
      </c>
      <c r="B71" s="130"/>
      <c r="C71" s="130"/>
      <c r="D71" s="130"/>
      <c r="E71" s="130"/>
      <c r="F71" s="130"/>
      <c r="G71" s="130"/>
      <c r="H71" s="143" t="str">
        <f>+IF(AND(J73="No aplica",J74="No aplica"),"No aplica",IF(OR(J73="",J74=""),"Valide todas las variables",IF(OR(J73="No",J74="No"),"No cumple","Cumple")))</f>
        <v>Valide todas las variables</v>
      </c>
      <c r="I71" s="143"/>
      <c r="J71" s="144"/>
    </row>
    <row r="72" spans="1:10" ht="39.950000000000003" customHeight="1" x14ac:dyDescent="0.25">
      <c r="A72" s="152" t="s">
        <v>136</v>
      </c>
      <c r="B72" s="153"/>
      <c r="C72" s="153"/>
      <c r="D72" s="153"/>
      <c r="E72" s="153"/>
      <c r="F72" s="153"/>
      <c r="G72" s="153"/>
      <c r="H72" s="153"/>
      <c r="I72" s="154"/>
      <c r="J72" s="44" t="s">
        <v>214</v>
      </c>
    </row>
    <row r="73" spans="1:10" ht="30" customHeight="1" x14ac:dyDescent="0.25">
      <c r="A73" s="158" t="s">
        <v>139</v>
      </c>
      <c r="B73" s="159"/>
      <c r="C73" s="159"/>
      <c r="D73" s="159"/>
      <c r="E73" s="159"/>
      <c r="F73" s="159"/>
      <c r="G73" s="159"/>
      <c r="H73" s="159"/>
      <c r="I73" s="176"/>
      <c r="J73" s="54"/>
    </row>
    <row r="74" spans="1:10" ht="30" customHeight="1" thickBot="1" x14ac:dyDescent="0.3">
      <c r="A74" s="177" t="s">
        <v>137</v>
      </c>
      <c r="B74" s="178"/>
      <c r="C74" s="178"/>
      <c r="D74" s="178"/>
      <c r="E74" s="178"/>
      <c r="F74" s="178"/>
      <c r="G74" s="178"/>
      <c r="H74" s="178"/>
      <c r="I74" s="179"/>
      <c r="J74" s="41"/>
    </row>
    <row r="75" spans="1:10" ht="20.100000000000001" customHeight="1" x14ac:dyDescent="0.25">
      <c r="A75" s="129" t="s">
        <v>141</v>
      </c>
      <c r="B75" s="130"/>
      <c r="C75" s="130"/>
      <c r="D75" s="130"/>
      <c r="E75" s="130"/>
      <c r="F75" s="130"/>
      <c r="G75" s="130"/>
      <c r="H75" s="143" t="str">
        <f>+IF(AND(J77="No aplica",J78="No aplica",J79="No aplica",J80="No aplica",J81="No aplica",J82="No aplica",J83="No aplica",J84="No aplica",J85="No aplica"),"No aplica",IF(OR(J77="",J78="",J79="",J80="",J81="",J82="",J83="",J84="",J85=""),"Valide todas las variables",IF(OR(J77="No",J78="No",J79="No",J80="No",J81="No",J82="No",J83="No",J84="No",J85="No"),"No cumple","Cumple")))</f>
        <v>Valide todas las variables</v>
      </c>
      <c r="I75" s="143"/>
      <c r="J75" s="144"/>
    </row>
    <row r="76" spans="1:10" ht="39.950000000000003" customHeight="1" x14ac:dyDescent="0.25">
      <c r="A76" s="152" t="s">
        <v>140</v>
      </c>
      <c r="B76" s="153"/>
      <c r="C76" s="153"/>
      <c r="D76" s="153"/>
      <c r="E76" s="153"/>
      <c r="F76" s="153"/>
      <c r="G76" s="153"/>
      <c r="H76" s="153"/>
      <c r="I76" s="154"/>
      <c r="J76" s="44" t="s">
        <v>214</v>
      </c>
    </row>
    <row r="77" spans="1:10" ht="30" customHeight="1" x14ac:dyDescent="0.25">
      <c r="A77" s="158" t="s">
        <v>142</v>
      </c>
      <c r="B77" s="159"/>
      <c r="C77" s="159"/>
      <c r="D77" s="159"/>
      <c r="E77" s="159"/>
      <c r="F77" s="159"/>
      <c r="G77" s="159"/>
      <c r="H77" s="159"/>
      <c r="I77" s="176"/>
      <c r="J77" s="54"/>
    </row>
    <row r="78" spans="1:10" ht="30" customHeight="1" x14ac:dyDescent="0.25">
      <c r="A78" s="158" t="s">
        <v>143</v>
      </c>
      <c r="B78" s="159"/>
      <c r="C78" s="159"/>
      <c r="D78" s="159"/>
      <c r="E78" s="159"/>
      <c r="F78" s="159"/>
      <c r="G78" s="159"/>
      <c r="H78" s="159"/>
      <c r="I78" s="176"/>
      <c r="J78" s="54"/>
    </row>
    <row r="79" spans="1:10" ht="30" customHeight="1" x14ac:dyDescent="0.25">
      <c r="A79" s="158" t="s">
        <v>144</v>
      </c>
      <c r="B79" s="159"/>
      <c r="C79" s="159"/>
      <c r="D79" s="159"/>
      <c r="E79" s="159"/>
      <c r="F79" s="159"/>
      <c r="G79" s="159"/>
      <c r="H79" s="159"/>
      <c r="I79" s="176"/>
      <c r="J79" s="54"/>
    </row>
    <row r="80" spans="1:10" ht="30" customHeight="1" x14ac:dyDescent="0.25">
      <c r="A80" s="158" t="s">
        <v>145</v>
      </c>
      <c r="B80" s="159"/>
      <c r="C80" s="159"/>
      <c r="D80" s="159"/>
      <c r="E80" s="159"/>
      <c r="F80" s="159"/>
      <c r="G80" s="159"/>
      <c r="H80" s="159"/>
      <c r="I80" s="176"/>
      <c r="J80" s="54"/>
    </row>
    <row r="81" spans="1:10" ht="30" customHeight="1" x14ac:dyDescent="0.25">
      <c r="A81" s="158" t="s">
        <v>146</v>
      </c>
      <c r="B81" s="159"/>
      <c r="C81" s="159"/>
      <c r="D81" s="159"/>
      <c r="E81" s="159"/>
      <c r="F81" s="159"/>
      <c r="G81" s="159"/>
      <c r="H81" s="159"/>
      <c r="I81" s="176"/>
      <c r="J81" s="54"/>
    </row>
    <row r="82" spans="1:10" ht="30" customHeight="1" x14ac:dyDescent="0.25">
      <c r="A82" s="158" t="s">
        <v>147</v>
      </c>
      <c r="B82" s="159"/>
      <c r="C82" s="159"/>
      <c r="D82" s="159"/>
      <c r="E82" s="159"/>
      <c r="F82" s="159"/>
      <c r="G82" s="159"/>
      <c r="H82" s="159"/>
      <c r="I82" s="176"/>
      <c r="J82" s="54"/>
    </row>
    <row r="83" spans="1:10" ht="30" customHeight="1" x14ac:dyDescent="0.25">
      <c r="A83" s="158" t="s">
        <v>148</v>
      </c>
      <c r="B83" s="159"/>
      <c r="C83" s="159"/>
      <c r="D83" s="159"/>
      <c r="E83" s="159"/>
      <c r="F83" s="159"/>
      <c r="G83" s="159"/>
      <c r="H83" s="159"/>
      <c r="I83" s="176"/>
      <c r="J83" s="54"/>
    </row>
    <row r="84" spans="1:10" ht="30" customHeight="1" x14ac:dyDescent="0.25">
      <c r="A84" s="158" t="s">
        <v>149</v>
      </c>
      <c r="B84" s="159"/>
      <c r="C84" s="159"/>
      <c r="D84" s="159"/>
      <c r="E84" s="159"/>
      <c r="F84" s="159"/>
      <c r="G84" s="159"/>
      <c r="H84" s="159"/>
      <c r="I84" s="176"/>
      <c r="J84" s="54"/>
    </row>
    <row r="85" spans="1:10" ht="30" customHeight="1" thickBot="1" x14ac:dyDescent="0.3">
      <c r="A85" s="177" t="s">
        <v>150</v>
      </c>
      <c r="B85" s="178"/>
      <c r="C85" s="178"/>
      <c r="D85" s="178"/>
      <c r="E85" s="178"/>
      <c r="F85" s="178"/>
      <c r="G85" s="178"/>
      <c r="H85" s="178"/>
      <c r="I85" s="179"/>
      <c r="J85" s="41"/>
    </row>
    <row r="86" spans="1:10" ht="20.100000000000001" customHeight="1" x14ac:dyDescent="0.25">
      <c r="A86" s="129" t="s">
        <v>151</v>
      </c>
      <c r="B86" s="130"/>
      <c r="C86" s="130"/>
      <c r="D86" s="130"/>
      <c r="E86" s="130"/>
      <c r="F86" s="130"/>
      <c r="G86" s="130"/>
      <c r="H86" s="143" t="str">
        <f>+IF(AND(J88="No aplica",J89="No aplica",J90="No aplica",J91="No aplica",J92="No aplica",J93="No aplica",J94="No aplica"),"No aplica",IF(OR(J88="",J89="",J90="",J91="",J92="",J93="",J94=""),"Valide todas las variables",IF(OR(J88="No",J89="No",J90="No",J91="No",J92="No",J93="No",J94="No"),"No cumple","Cumple")))</f>
        <v>Valide todas las variables</v>
      </c>
      <c r="I86" s="143"/>
      <c r="J86" s="144"/>
    </row>
    <row r="87" spans="1:10" ht="39.950000000000003" customHeight="1" x14ac:dyDescent="0.25">
      <c r="A87" s="152" t="s">
        <v>136</v>
      </c>
      <c r="B87" s="153"/>
      <c r="C87" s="153"/>
      <c r="D87" s="153"/>
      <c r="E87" s="153"/>
      <c r="F87" s="153"/>
      <c r="G87" s="153"/>
      <c r="H87" s="153"/>
      <c r="I87" s="154"/>
      <c r="J87" s="44" t="s">
        <v>214</v>
      </c>
    </row>
    <row r="88" spans="1:10" ht="30" customHeight="1" x14ac:dyDescent="0.25">
      <c r="A88" s="158" t="s">
        <v>152</v>
      </c>
      <c r="B88" s="159"/>
      <c r="C88" s="159"/>
      <c r="D88" s="159"/>
      <c r="E88" s="159"/>
      <c r="F88" s="159"/>
      <c r="G88" s="159"/>
      <c r="H88" s="159"/>
      <c r="I88" s="176"/>
      <c r="J88" s="54"/>
    </row>
    <row r="89" spans="1:10" ht="30" customHeight="1" x14ac:dyDescent="0.25">
      <c r="A89" s="158" t="s">
        <v>153</v>
      </c>
      <c r="B89" s="159"/>
      <c r="C89" s="159"/>
      <c r="D89" s="159"/>
      <c r="E89" s="159"/>
      <c r="F89" s="159"/>
      <c r="G89" s="159"/>
      <c r="H89" s="159"/>
      <c r="I89" s="176"/>
      <c r="J89" s="54"/>
    </row>
    <row r="90" spans="1:10" ht="30" customHeight="1" x14ac:dyDescent="0.25">
      <c r="A90" s="158" t="s">
        <v>154</v>
      </c>
      <c r="B90" s="159"/>
      <c r="C90" s="159"/>
      <c r="D90" s="159"/>
      <c r="E90" s="159"/>
      <c r="F90" s="159"/>
      <c r="G90" s="159"/>
      <c r="H90" s="159"/>
      <c r="I90" s="176"/>
      <c r="J90" s="54"/>
    </row>
    <row r="91" spans="1:10" ht="30" customHeight="1" x14ac:dyDescent="0.25">
      <c r="A91" s="158" t="s">
        <v>155</v>
      </c>
      <c r="B91" s="159"/>
      <c r="C91" s="159"/>
      <c r="D91" s="159"/>
      <c r="E91" s="159"/>
      <c r="F91" s="159"/>
      <c r="G91" s="159"/>
      <c r="H91" s="159"/>
      <c r="I91" s="176"/>
      <c r="J91" s="54"/>
    </row>
    <row r="92" spans="1:10" ht="30" customHeight="1" x14ac:dyDescent="0.25">
      <c r="A92" s="158" t="s">
        <v>156</v>
      </c>
      <c r="B92" s="159"/>
      <c r="C92" s="159"/>
      <c r="D92" s="159"/>
      <c r="E92" s="159"/>
      <c r="F92" s="159"/>
      <c r="G92" s="159"/>
      <c r="H92" s="159"/>
      <c r="I92" s="176"/>
      <c r="J92" s="54"/>
    </row>
    <row r="93" spans="1:10" ht="30" customHeight="1" x14ac:dyDescent="0.25">
      <c r="A93" s="158" t="s">
        <v>157</v>
      </c>
      <c r="B93" s="159"/>
      <c r="C93" s="159"/>
      <c r="D93" s="159"/>
      <c r="E93" s="159"/>
      <c r="F93" s="159"/>
      <c r="G93" s="159"/>
      <c r="H93" s="159"/>
      <c r="I93" s="176"/>
      <c r="J93" s="54"/>
    </row>
    <row r="94" spans="1:10" ht="30" customHeight="1" thickBot="1" x14ac:dyDescent="0.3">
      <c r="A94" s="177" t="s">
        <v>158</v>
      </c>
      <c r="B94" s="178"/>
      <c r="C94" s="178"/>
      <c r="D94" s="178"/>
      <c r="E94" s="178"/>
      <c r="F94" s="178"/>
      <c r="G94" s="178"/>
      <c r="H94" s="178"/>
      <c r="I94" s="179"/>
      <c r="J94" s="41"/>
    </row>
    <row r="95" spans="1:10" ht="39.950000000000003" customHeight="1" x14ac:dyDescent="0.25">
      <c r="A95" s="129" t="s">
        <v>246</v>
      </c>
      <c r="B95" s="130"/>
      <c r="C95" s="130"/>
      <c r="D95" s="130"/>
      <c r="E95" s="130"/>
      <c r="F95" s="130"/>
      <c r="G95" s="130"/>
      <c r="H95" s="143" t="str">
        <f>+IF(AND(J97="No aplica",J98="No aplica",J99="No aplica",J100="No aplica",J101="No aplica",J102="No aplica",J103="No aplica"),"No aplica",IF(OR(J97="",J98="",J99="",J100="",J101="",J102="",J103=""),"Valide todas las variables",IF(OR(J97="No",J98="No",J99="No",J100="No",J101="No",J102="No",J103="No"),"No cumple","Cumple")))</f>
        <v>Valide todas las variables</v>
      </c>
      <c r="I95" s="143"/>
      <c r="J95" s="144"/>
    </row>
    <row r="96" spans="1:10" ht="39.950000000000003" customHeight="1" x14ac:dyDescent="0.25">
      <c r="A96" s="180" t="s">
        <v>159</v>
      </c>
      <c r="B96" s="181"/>
      <c r="C96" s="181"/>
      <c r="D96" s="181"/>
      <c r="E96" s="181"/>
      <c r="F96" s="181"/>
      <c r="G96" s="181"/>
      <c r="H96" s="181"/>
      <c r="I96" s="182"/>
      <c r="J96" s="44" t="s">
        <v>214</v>
      </c>
    </row>
    <row r="97" spans="1:10" ht="30" customHeight="1" x14ac:dyDescent="0.25">
      <c r="A97" s="158" t="s">
        <v>160</v>
      </c>
      <c r="B97" s="159"/>
      <c r="C97" s="159"/>
      <c r="D97" s="159"/>
      <c r="E97" s="159"/>
      <c r="F97" s="159"/>
      <c r="G97" s="159"/>
      <c r="H97" s="159"/>
      <c r="I97" s="176"/>
      <c r="J97" s="54"/>
    </row>
    <row r="98" spans="1:10" ht="30" customHeight="1" x14ac:dyDescent="0.25">
      <c r="A98" s="158" t="s">
        <v>161</v>
      </c>
      <c r="B98" s="159"/>
      <c r="C98" s="159"/>
      <c r="D98" s="159"/>
      <c r="E98" s="159"/>
      <c r="F98" s="159"/>
      <c r="G98" s="159"/>
      <c r="H98" s="159"/>
      <c r="I98" s="176"/>
      <c r="J98" s="54"/>
    </row>
    <row r="99" spans="1:10" ht="30" customHeight="1" x14ac:dyDescent="0.25">
      <c r="A99" s="158" t="s">
        <v>162</v>
      </c>
      <c r="B99" s="159"/>
      <c r="C99" s="159"/>
      <c r="D99" s="159"/>
      <c r="E99" s="159"/>
      <c r="F99" s="159"/>
      <c r="G99" s="159"/>
      <c r="H99" s="159"/>
      <c r="I99" s="176"/>
      <c r="J99" s="54"/>
    </row>
    <row r="100" spans="1:10" ht="30" customHeight="1" x14ac:dyDescent="0.25">
      <c r="A100" s="158" t="s">
        <v>247</v>
      </c>
      <c r="B100" s="159"/>
      <c r="C100" s="159"/>
      <c r="D100" s="159"/>
      <c r="E100" s="159"/>
      <c r="F100" s="159"/>
      <c r="G100" s="159"/>
      <c r="H100" s="159"/>
      <c r="I100" s="176"/>
      <c r="J100" s="54"/>
    </row>
    <row r="101" spans="1:10" ht="30" customHeight="1" x14ac:dyDescent="0.25">
      <c r="A101" s="158" t="s">
        <v>163</v>
      </c>
      <c r="B101" s="159"/>
      <c r="C101" s="159"/>
      <c r="D101" s="159"/>
      <c r="E101" s="159"/>
      <c r="F101" s="159"/>
      <c r="G101" s="159"/>
      <c r="H101" s="159"/>
      <c r="I101" s="176"/>
      <c r="J101" s="54"/>
    </row>
    <row r="102" spans="1:10" ht="30" customHeight="1" x14ac:dyDescent="0.25">
      <c r="A102" s="158" t="s">
        <v>164</v>
      </c>
      <c r="B102" s="159"/>
      <c r="C102" s="159"/>
      <c r="D102" s="159"/>
      <c r="E102" s="159"/>
      <c r="F102" s="159"/>
      <c r="G102" s="159"/>
      <c r="H102" s="159"/>
      <c r="I102" s="176"/>
      <c r="J102" s="54"/>
    </row>
    <row r="103" spans="1:10" ht="30" customHeight="1" thickBot="1" x14ac:dyDescent="0.3">
      <c r="A103" s="177" t="s">
        <v>165</v>
      </c>
      <c r="B103" s="178"/>
      <c r="C103" s="178"/>
      <c r="D103" s="178"/>
      <c r="E103" s="178"/>
      <c r="F103" s="178"/>
      <c r="G103" s="178"/>
      <c r="H103" s="178"/>
      <c r="I103" s="179"/>
      <c r="J103" s="41"/>
    </row>
    <row r="104" spans="1:10" ht="20.100000000000001" customHeight="1" x14ac:dyDescent="0.25">
      <c r="A104" s="129" t="s">
        <v>166</v>
      </c>
      <c r="B104" s="130"/>
      <c r="C104" s="130"/>
      <c r="D104" s="130"/>
      <c r="E104" s="130"/>
      <c r="F104" s="130"/>
      <c r="G104" s="130"/>
      <c r="H104" s="143" t="str">
        <f>+IF(AND(J106="No aplica",J107="No aplica",J108="No aplica",J109="No aplica",J110="No aplica",J111="No aplica",J112="No aplica"),"No aplica",IF(OR(J106="",J107="",J108="",J109="",J110="",J111="",J112=""),"Valide todas las variables",IF(OR(J106="No",J107="No",J108="No",J109="No",J110="No",J111="No",J112="No"),"No cumple","Cumple")))</f>
        <v>Valide todas las variables</v>
      </c>
      <c r="I104" s="143"/>
      <c r="J104" s="144"/>
    </row>
    <row r="105" spans="1:10" ht="39.950000000000003" customHeight="1" x14ac:dyDescent="0.25">
      <c r="A105" s="152" t="s">
        <v>159</v>
      </c>
      <c r="B105" s="153"/>
      <c r="C105" s="153"/>
      <c r="D105" s="153"/>
      <c r="E105" s="153"/>
      <c r="F105" s="153"/>
      <c r="G105" s="153"/>
      <c r="H105" s="153"/>
      <c r="I105" s="154"/>
      <c r="J105" s="44" t="s">
        <v>214</v>
      </c>
    </row>
    <row r="106" spans="1:10" ht="30" customHeight="1" x14ac:dyDescent="0.25">
      <c r="A106" s="158" t="s">
        <v>167</v>
      </c>
      <c r="B106" s="159"/>
      <c r="C106" s="159"/>
      <c r="D106" s="159"/>
      <c r="E106" s="159"/>
      <c r="F106" s="159"/>
      <c r="G106" s="159"/>
      <c r="H106" s="159"/>
      <c r="I106" s="176"/>
      <c r="J106" s="54"/>
    </row>
    <row r="107" spans="1:10" ht="30" customHeight="1" x14ac:dyDescent="0.25">
      <c r="A107" s="158" t="s">
        <v>168</v>
      </c>
      <c r="B107" s="159"/>
      <c r="C107" s="159"/>
      <c r="D107" s="159"/>
      <c r="E107" s="159"/>
      <c r="F107" s="159"/>
      <c r="G107" s="159"/>
      <c r="H107" s="159"/>
      <c r="I107" s="176"/>
      <c r="J107" s="54"/>
    </row>
    <row r="108" spans="1:10" ht="30" customHeight="1" x14ac:dyDescent="0.25">
      <c r="A108" s="158" t="s">
        <v>169</v>
      </c>
      <c r="B108" s="159"/>
      <c r="C108" s="159"/>
      <c r="D108" s="159"/>
      <c r="E108" s="159"/>
      <c r="F108" s="159"/>
      <c r="G108" s="159"/>
      <c r="H108" s="159"/>
      <c r="I108" s="176"/>
      <c r="J108" s="54"/>
    </row>
    <row r="109" spans="1:10" ht="30" customHeight="1" x14ac:dyDescent="0.25">
      <c r="A109" s="158" t="s">
        <v>170</v>
      </c>
      <c r="B109" s="159"/>
      <c r="C109" s="159"/>
      <c r="D109" s="159"/>
      <c r="E109" s="159"/>
      <c r="F109" s="159"/>
      <c r="G109" s="159"/>
      <c r="H109" s="159"/>
      <c r="I109" s="176"/>
      <c r="J109" s="54"/>
    </row>
    <row r="110" spans="1:10" ht="30" customHeight="1" x14ac:dyDescent="0.25">
      <c r="A110" s="158" t="s">
        <v>171</v>
      </c>
      <c r="B110" s="159"/>
      <c r="C110" s="159"/>
      <c r="D110" s="159"/>
      <c r="E110" s="159"/>
      <c r="F110" s="159"/>
      <c r="G110" s="159"/>
      <c r="H110" s="159"/>
      <c r="I110" s="176"/>
      <c r="J110" s="54"/>
    </row>
    <row r="111" spans="1:10" ht="30" customHeight="1" x14ac:dyDescent="0.25">
      <c r="A111" s="158" t="s">
        <v>172</v>
      </c>
      <c r="B111" s="159"/>
      <c r="C111" s="159"/>
      <c r="D111" s="159"/>
      <c r="E111" s="159"/>
      <c r="F111" s="159"/>
      <c r="G111" s="159"/>
      <c r="H111" s="159"/>
      <c r="I111" s="176"/>
      <c r="J111" s="54"/>
    </row>
    <row r="112" spans="1:10" ht="30" customHeight="1" thickBot="1" x14ac:dyDescent="0.3">
      <c r="A112" s="177" t="s">
        <v>173</v>
      </c>
      <c r="B112" s="178"/>
      <c r="C112" s="178"/>
      <c r="D112" s="178"/>
      <c r="E112" s="178"/>
      <c r="F112" s="178"/>
      <c r="G112" s="178"/>
      <c r="H112" s="178"/>
      <c r="I112" s="179"/>
      <c r="J112" s="41"/>
    </row>
    <row r="113" spans="1:10" ht="39.950000000000003" customHeight="1" x14ac:dyDescent="0.25">
      <c r="A113" s="129" t="s">
        <v>245</v>
      </c>
      <c r="B113" s="130"/>
      <c r="C113" s="130"/>
      <c r="D113" s="130"/>
      <c r="E113" s="130"/>
      <c r="F113" s="130"/>
      <c r="G113" s="130"/>
      <c r="H113" s="143" t="str">
        <f>+IF(AND(J115="No aplica",J116="No aplica",J117="No aplica",J118="No aplica",J119="No aplica",J120="No aplica"),"No aplica",IF(OR(J115="",J116="",J117="",J118="",J119="",J120=""),"Valide todas las variables",IF(OR(J115="No",J116="No",J117="No",J118="No",J119="No",J120="No"),"No cumple","Cumple")))</f>
        <v>Valide todas las variables</v>
      </c>
      <c r="I113" s="143"/>
      <c r="J113" s="144"/>
    </row>
    <row r="114" spans="1:10" ht="39.950000000000003" customHeight="1" x14ac:dyDescent="0.25">
      <c r="A114" s="152" t="s">
        <v>174</v>
      </c>
      <c r="B114" s="153"/>
      <c r="C114" s="153"/>
      <c r="D114" s="153"/>
      <c r="E114" s="153"/>
      <c r="F114" s="153"/>
      <c r="G114" s="153"/>
      <c r="H114" s="153"/>
      <c r="I114" s="154"/>
      <c r="J114" s="44" t="s">
        <v>214</v>
      </c>
    </row>
    <row r="115" spans="1:10" ht="30" customHeight="1" x14ac:dyDescent="0.25">
      <c r="A115" s="158" t="s">
        <v>175</v>
      </c>
      <c r="B115" s="159"/>
      <c r="C115" s="159"/>
      <c r="D115" s="159"/>
      <c r="E115" s="159"/>
      <c r="F115" s="159"/>
      <c r="G115" s="159"/>
      <c r="H115" s="159"/>
      <c r="I115" s="176"/>
      <c r="J115" s="54"/>
    </row>
    <row r="116" spans="1:10" ht="30" customHeight="1" x14ac:dyDescent="0.25">
      <c r="A116" s="158" t="s">
        <v>176</v>
      </c>
      <c r="B116" s="159"/>
      <c r="C116" s="159"/>
      <c r="D116" s="159"/>
      <c r="E116" s="159"/>
      <c r="F116" s="159"/>
      <c r="G116" s="159"/>
      <c r="H116" s="159"/>
      <c r="I116" s="176"/>
      <c r="J116" s="54"/>
    </row>
    <row r="117" spans="1:10" ht="45" customHeight="1" x14ac:dyDescent="0.25">
      <c r="A117" s="158" t="s">
        <v>177</v>
      </c>
      <c r="B117" s="159"/>
      <c r="C117" s="159"/>
      <c r="D117" s="159"/>
      <c r="E117" s="159"/>
      <c r="F117" s="159"/>
      <c r="G117" s="159"/>
      <c r="H117" s="159"/>
      <c r="I117" s="176"/>
      <c r="J117" s="54"/>
    </row>
    <row r="118" spans="1:10" ht="30" customHeight="1" x14ac:dyDescent="0.25">
      <c r="A118" s="158" t="s">
        <v>178</v>
      </c>
      <c r="B118" s="159"/>
      <c r="C118" s="159"/>
      <c r="D118" s="159"/>
      <c r="E118" s="159"/>
      <c r="F118" s="159"/>
      <c r="G118" s="159"/>
      <c r="H118" s="159"/>
      <c r="I118" s="176"/>
      <c r="J118" s="54"/>
    </row>
    <row r="119" spans="1:10" ht="30" customHeight="1" x14ac:dyDescent="0.25">
      <c r="A119" s="158" t="s">
        <v>179</v>
      </c>
      <c r="B119" s="159"/>
      <c r="C119" s="159"/>
      <c r="D119" s="159"/>
      <c r="E119" s="159"/>
      <c r="F119" s="159"/>
      <c r="G119" s="159"/>
      <c r="H119" s="159"/>
      <c r="I119" s="176"/>
      <c r="J119" s="54"/>
    </row>
    <row r="120" spans="1:10" ht="30" customHeight="1" thickBot="1" x14ac:dyDescent="0.3">
      <c r="A120" s="177" t="s">
        <v>180</v>
      </c>
      <c r="B120" s="178"/>
      <c r="C120" s="178"/>
      <c r="D120" s="178"/>
      <c r="E120" s="178"/>
      <c r="F120" s="178"/>
      <c r="G120" s="178"/>
      <c r="H120" s="178"/>
      <c r="I120" s="179"/>
      <c r="J120" s="41"/>
    </row>
    <row r="121" spans="1:10" ht="50.1" customHeight="1" x14ac:dyDescent="0.25">
      <c r="A121" s="183" t="s">
        <v>181</v>
      </c>
      <c r="B121" s="184"/>
      <c r="C121" s="184"/>
      <c r="D121" s="184"/>
      <c r="E121" s="184"/>
      <c r="F121" s="184"/>
      <c r="G121" s="184"/>
      <c r="H121" s="184"/>
      <c r="I121" s="184"/>
      <c r="J121" s="185"/>
    </row>
    <row r="122" spans="1:10" ht="200.1" customHeight="1" thickBot="1" x14ac:dyDescent="0.3">
      <c r="A122" s="186"/>
      <c r="B122" s="187"/>
      <c r="C122" s="187"/>
      <c r="D122" s="187"/>
      <c r="E122" s="187"/>
      <c r="F122" s="187"/>
      <c r="G122" s="187"/>
      <c r="H122" s="187"/>
      <c r="I122" s="187"/>
      <c r="J122" s="188"/>
    </row>
    <row r="123" spans="1:10" ht="50.1" customHeight="1" x14ac:dyDescent="0.25">
      <c r="A123" s="183" t="s">
        <v>182</v>
      </c>
      <c r="B123" s="184"/>
      <c r="C123" s="184"/>
      <c r="D123" s="184"/>
      <c r="E123" s="184"/>
      <c r="F123" s="184"/>
      <c r="G123" s="184"/>
      <c r="H123" s="184"/>
      <c r="I123" s="184"/>
      <c r="J123" s="185"/>
    </row>
    <row r="124" spans="1:10" ht="200.1" customHeight="1" thickBot="1" x14ac:dyDescent="0.3">
      <c r="A124" s="186"/>
      <c r="B124" s="187"/>
      <c r="C124" s="187"/>
      <c r="D124" s="187"/>
      <c r="E124" s="187"/>
      <c r="F124" s="187"/>
      <c r="G124" s="187"/>
      <c r="H124" s="187"/>
      <c r="I124" s="187"/>
      <c r="J124" s="188"/>
    </row>
  </sheetData>
  <sheetProtection algorithmName="SHA-512" hashValue="cKEpqrzkHz7wnZ941Qmne4AaFOjMqLLzCoWQhrEpH/EfyisYJZYffGGuLonF1Bfzb9FbnehjX635hf4VHT15zg==" saltValue="b3w23MClV8IqRgIBwGT1Hw==" spinCount="100000" sheet="1" objects="1" scenarios="1"/>
  <mergeCells count="152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3:I43"/>
    <mergeCell ref="A44:I44"/>
    <mergeCell ref="A45:I45"/>
    <mergeCell ref="A46:I46"/>
    <mergeCell ref="A47:I47"/>
    <mergeCell ref="A48:I48"/>
    <mergeCell ref="A38:E38"/>
    <mergeCell ref="A39:E39"/>
    <mergeCell ref="A40:E40"/>
    <mergeCell ref="A41:I41"/>
    <mergeCell ref="A42:G42"/>
    <mergeCell ref="H42:J42"/>
    <mergeCell ref="A54:I54"/>
    <mergeCell ref="A55:I55"/>
    <mergeCell ref="A56:I56"/>
    <mergeCell ref="A57:I57"/>
    <mergeCell ref="A58:I58"/>
    <mergeCell ref="A59:I59"/>
    <mergeCell ref="A49:I49"/>
    <mergeCell ref="A50:I50"/>
    <mergeCell ref="A51:G51"/>
    <mergeCell ref="H51:J51"/>
    <mergeCell ref="A52:I52"/>
    <mergeCell ref="A53:I53"/>
    <mergeCell ref="A66:G66"/>
    <mergeCell ref="H66:I70"/>
    <mergeCell ref="A67:G67"/>
    <mergeCell ref="A68:G68"/>
    <mergeCell ref="A69:G69"/>
    <mergeCell ref="A70:G70"/>
    <mergeCell ref="A60:I60"/>
    <mergeCell ref="A61:I61"/>
    <mergeCell ref="A62:I62"/>
    <mergeCell ref="A63:I63"/>
    <mergeCell ref="A64:I64"/>
    <mergeCell ref="A65:I65"/>
    <mergeCell ref="A76:I76"/>
    <mergeCell ref="A77:I77"/>
    <mergeCell ref="A78:I78"/>
    <mergeCell ref="A79:I79"/>
    <mergeCell ref="A80:I80"/>
    <mergeCell ref="A81:I81"/>
    <mergeCell ref="A71:G71"/>
    <mergeCell ref="H71:J71"/>
    <mergeCell ref="A72:I72"/>
    <mergeCell ref="A73:I73"/>
    <mergeCell ref="A74:I74"/>
    <mergeCell ref="A75:G75"/>
    <mergeCell ref="H75:J75"/>
    <mergeCell ref="A87:I87"/>
    <mergeCell ref="A88:I88"/>
    <mergeCell ref="A89:I89"/>
    <mergeCell ref="A90:I90"/>
    <mergeCell ref="A91:I91"/>
    <mergeCell ref="A92:I92"/>
    <mergeCell ref="A82:I82"/>
    <mergeCell ref="A83:I83"/>
    <mergeCell ref="A84:I84"/>
    <mergeCell ref="A85:I85"/>
    <mergeCell ref="A86:G86"/>
    <mergeCell ref="H86:J86"/>
    <mergeCell ref="A98:I98"/>
    <mergeCell ref="A99:I99"/>
    <mergeCell ref="A100:I100"/>
    <mergeCell ref="A101:I101"/>
    <mergeCell ref="A102:I102"/>
    <mergeCell ref="A103:I103"/>
    <mergeCell ref="A93:I93"/>
    <mergeCell ref="A94:I94"/>
    <mergeCell ref="A95:G95"/>
    <mergeCell ref="H95:J95"/>
    <mergeCell ref="A96:I96"/>
    <mergeCell ref="A97:I97"/>
    <mergeCell ref="A109:I109"/>
    <mergeCell ref="A110:I110"/>
    <mergeCell ref="A111:I111"/>
    <mergeCell ref="A112:I112"/>
    <mergeCell ref="A113:G113"/>
    <mergeCell ref="H113:J113"/>
    <mergeCell ref="A104:G104"/>
    <mergeCell ref="H104:J104"/>
    <mergeCell ref="A105:I105"/>
    <mergeCell ref="A106:I106"/>
    <mergeCell ref="A107:I107"/>
    <mergeCell ref="A108:I108"/>
    <mergeCell ref="A120:I120"/>
    <mergeCell ref="A121:J121"/>
    <mergeCell ref="A122:J122"/>
    <mergeCell ref="A123:J123"/>
    <mergeCell ref="A124:J124"/>
    <mergeCell ref="A114:I114"/>
    <mergeCell ref="A115:I115"/>
    <mergeCell ref="A116:I116"/>
    <mergeCell ref="A117:I117"/>
    <mergeCell ref="A118:I118"/>
    <mergeCell ref="A119:I119"/>
  </mergeCells>
  <conditionalFormatting sqref="C2:C3">
    <cfRule type="containsBlanks" dxfId="194" priority="37">
      <formula>LEN(TRIM(C2))=0</formula>
    </cfRule>
  </conditionalFormatting>
  <conditionalFormatting sqref="C6:C8">
    <cfRule type="containsBlanks" dxfId="193" priority="1">
      <formula>LEN(TRIM(C6))=0</formula>
    </cfRule>
  </conditionalFormatting>
  <conditionalFormatting sqref="E4:E5">
    <cfRule type="containsBlanks" dxfId="192" priority="31">
      <formula>LEN(TRIM(E4))=0</formula>
    </cfRule>
  </conditionalFormatting>
  <conditionalFormatting sqref="G2">
    <cfRule type="containsBlanks" dxfId="191" priority="34">
      <formula>LEN(TRIM(G2))=0</formula>
    </cfRule>
  </conditionalFormatting>
  <conditionalFormatting sqref="H3">
    <cfRule type="containsBlanks" dxfId="190" priority="35">
      <formula>LEN(TRIM(H3))=0</formula>
    </cfRule>
  </conditionalFormatting>
  <conditionalFormatting sqref="H6:H7">
    <cfRule type="containsBlanks" dxfId="189" priority="32">
      <formula>LEN(TRIM(H6))=0</formula>
    </cfRule>
  </conditionalFormatting>
  <conditionalFormatting sqref="H10">
    <cfRule type="containsText" dxfId="188" priority="38" operator="containsText" text="No cumple">
      <formula>NOT(ISERROR(SEARCH("No cumple",H10)))</formula>
    </cfRule>
    <cfRule type="containsText" dxfId="187" priority="39" operator="containsText" text="Cumple">
      <formula>NOT(ISERROR(SEARCH("Cumple",H10)))</formula>
    </cfRule>
  </conditionalFormatting>
  <conditionalFormatting sqref="H21">
    <cfRule type="containsText" dxfId="186" priority="19" operator="containsText" text="Cumple">
      <formula>NOT(ISERROR(SEARCH("Cumple",H21)))</formula>
    </cfRule>
    <cfRule type="containsText" dxfId="185" priority="18" operator="containsText" text="No cumple">
      <formula>NOT(ISERROR(SEARCH("No cumple",H21)))</formula>
    </cfRule>
  </conditionalFormatting>
  <conditionalFormatting sqref="H42">
    <cfRule type="containsText" dxfId="184" priority="17" operator="containsText" text="Cumple">
      <formula>NOT(ISERROR(SEARCH("Cumple",H42)))</formula>
    </cfRule>
    <cfRule type="containsText" dxfId="183" priority="16" operator="containsText" text="No cumple">
      <formula>NOT(ISERROR(SEARCH("No cumple",H42)))</formula>
    </cfRule>
  </conditionalFormatting>
  <conditionalFormatting sqref="H51">
    <cfRule type="containsText" dxfId="182" priority="14" operator="containsText" text="No cumple">
      <formula>NOT(ISERROR(SEARCH("No cumple",H51)))</formula>
    </cfRule>
    <cfRule type="containsText" dxfId="181" priority="15" operator="containsText" text="Cumple">
      <formula>NOT(ISERROR(SEARCH("Cumple",H51)))</formula>
    </cfRule>
  </conditionalFormatting>
  <conditionalFormatting sqref="H71">
    <cfRule type="containsText" dxfId="180" priority="12" operator="containsText" text="No cumple">
      <formula>NOT(ISERROR(SEARCH("No cumple",H71)))</formula>
    </cfRule>
    <cfRule type="containsText" dxfId="179" priority="13" operator="containsText" text="Cumple">
      <formula>NOT(ISERROR(SEARCH("Cumple",H71)))</formula>
    </cfRule>
  </conditionalFormatting>
  <conditionalFormatting sqref="H75">
    <cfRule type="containsText" dxfId="178" priority="10" operator="containsText" text="No cumple">
      <formula>NOT(ISERROR(SEARCH("No cumple",H75)))</formula>
    </cfRule>
    <cfRule type="containsText" dxfId="177" priority="11" operator="containsText" text="Cumple">
      <formula>NOT(ISERROR(SEARCH("Cumple",H75)))</formula>
    </cfRule>
  </conditionalFormatting>
  <conditionalFormatting sqref="H86">
    <cfRule type="containsText" dxfId="176" priority="8" operator="containsText" text="No cumple">
      <formula>NOT(ISERROR(SEARCH("No cumple",H86)))</formula>
    </cfRule>
    <cfRule type="containsText" dxfId="175" priority="9" operator="containsText" text="Cumple">
      <formula>NOT(ISERROR(SEARCH("Cumple",H86)))</formula>
    </cfRule>
  </conditionalFormatting>
  <conditionalFormatting sqref="H95">
    <cfRule type="containsText" dxfId="174" priority="6" operator="containsText" text="No cumple">
      <formula>NOT(ISERROR(SEARCH("No cumple",H95)))</formula>
    </cfRule>
    <cfRule type="containsText" dxfId="173" priority="7" operator="containsText" text="Cumple">
      <formula>NOT(ISERROR(SEARCH("Cumple",H95)))</formula>
    </cfRule>
  </conditionalFormatting>
  <conditionalFormatting sqref="H104">
    <cfRule type="containsText" dxfId="172" priority="4" operator="containsText" text="No cumple">
      <formula>NOT(ISERROR(SEARCH("No cumple",H104)))</formula>
    </cfRule>
    <cfRule type="containsText" dxfId="171" priority="5" operator="containsText" text="Cumple">
      <formula>NOT(ISERROR(SEARCH("Cumple",H104)))</formula>
    </cfRule>
  </conditionalFormatting>
  <conditionalFormatting sqref="H113">
    <cfRule type="containsText" dxfId="170" priority="2" operator="containsText" text="No cumple">
      <formula>NOT(ISERROR(SEARCH("No cumple",H113)))</formula>
    </cfRule>
    <cfRule type="containsText" dxfId="169" priority="3" operator="containsText" text="Cumple">
      <formula>NOT(ISERROR(SEARCH("Cumple",H113)))</formula>
    </cfRule>
  </conditionalFormatting>
  <conditionalFormatting sqref="J2">
    <cfRule type="containsBlanks" dxfId="168" priority="36">
      <formula>LEN(TRIM(J2))=0</formula>
    </cfRule>
  </conditionalFormatting>
  <conditionalFormatting sqref="J12:J20">
    <cfRule type="containsBlanks" dxfId="167" priority="30">
      <formula>LEN(TRIM(J12))=0</formula>
    </cfRule>
  </conditionalFormatting>
  <conditionalFormatting sqref="J26:J41">
    <cfRule type="containsBlanks" dxfId="166" priority="25">
      <formula>LEN(TRIM(J26))=0</formula>
    </cfRule>
  </conditionalFormatting>
  <conditionalFormatting sqref="J44:J50">
    <cfRule type="containsBlanks" dxfId="165" priority="29">
      <formula>LEN(TRIM(J44))=0</formula>
    </cfRule>
  </conditionalFormatting>
  <conditionalFormatting sqref="J53:J64">
    <cfRule type="containsBlanks" dxfId="164" priority="28">
      <formula>LEN(TRIM(J53))=0</formula>
    </cfRule>
  </conditionalFormatting>
  <conditionalFormatting sqref="J66:J70">
    <cfRule type="containsBlanks" dxfId="163" priority="27">
      <formula>LEN(TRIM(J66))=0</formula>
    </cfRule>
  </conditionalFormatting>
  <conditionalFormatting sqref="J73:J74">
    <cfRule type="containsBlanks" dxfId="162" priority="26">
      <formula>LEN(TRIM(J73))=0</formula>
    </cfRule>
  </conditionalFormatting>
  <conditionalFormatting sqref="J77:J85">
    <cfRule type="containsBlanks" dxfId="161" priority="24">
      <formula>LEN(TRIM(J77))=0</formula>
    </cfRule>
  </conditionalFormatting>
  <conditionalFormatting sqref="J88:J94">
    <cfRule type="containsBlanks" dxfId="160" priority="23">
      <formula>LEN(TRIM(J88))=0</formula>
    </cfRule>
  </conditionalFormatting>
  <conditionalFormatting sqref="J97:J103">
    <cfRule type="containsBlanks" dxfId="159" priority="22">
      <formula>LEN(TRIM(J97))=0</formula>
    </cfRule>
  </conditionalFormatting>
  <conditionalFormatting sqref="J106:J112">
    <cfRule type="containsBlanks" dxfId="158" priority="21">
      <formula>LEN(TRIM(J106))=0</formula>
    </cfRule>
  </conditionalFormatting>
  <conditionalFormatting sqref="J115:J120">
    <cfRule type="containsBlanks" dxfId="157" priority="20">
      <formula>LEN(TRIM(J115))=0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- CASA HOGAR SRD&amp;R&amp;"Arial,Normal"&amp;10F1.A41.G27.P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AF62B54-F827-4BAE-8156-A0575A3E7FD7}">
          <x14:formula1>
            <xm:f>Tablas!$C$2</xm:f>
          </x14:formula1>
          <xm:sqref>H107:I112 H13:I20 H98:I103 H45:I50 H54:I64 H89:I94 H74:I74 H78:I85 H116:I120</xm:sqref>
        </x14:dataValidation>
        <x14:dataValidation type="list" allowBlank="1" showInputMessage="1" showErrorMessage="1" xr:uid="{F299E9A3-9C42-4E5F-AEE6-33FFCEAE8627}">
          <x14:formula1>
            <xm:f>Tablas!$G$2:$G$3</xm:f>
          </x14:formula1>
          <xm:sqref>J2</xm:sqref>
        </x14:dataValidation>
        <x14:dataValidation type="list" allowBlank="1" showInputMessage="1" showErrorMessage="1" xr:uid="{DF18F7CE-C549-46A9-91A6-947113016C6D}">
          <x14:formula1>
            <xm:f>Tablas!$I$2:$I$5</xm:f>
          </x14:formula1>
          <xm:sqref>E4:J4</xm:sqref>
        </x14:dataValidation>
        <x14:dataValidation type="list" allowBlank="1" showInputMessage="1" showErrorMessage="1" xr:uid="{A379E674-F745-487D-A475-2E2357E0192D}">
          <x14:formula1>
            <xm:f>Tablas!$J$2:$J$7</xm:f>
          </x14:formula1>
          <xm:sqref>C6:E6</xm:sqref>
        </x14:dataValidation>
        <x14:dataValidation type="list" allowBlank="1" showInputMessage="1" showErrorMessage="1" xr:uid="{764C5753-85C4-44EA-BC4E-957B42901837}">
          <x14:formula1>
            <xm:f>Tablas!$K$2:$K$3</xm:f>
          </x14:formula1>
          <xm:sqref>H6:J6</xm:sqref>
        </x14:dataValidation>
        <x14:dataValidation type="list" allowBlank="1" showInputMessage="1" showErrorMessage="1" xr:uid="{254446D9-B771-450E-963D-15F788C035E6}">
          <x14:formula1>
            <xm:f>Tablas!$L$2:$L$9</xm:f>
          </x14:formula1>
          <xm:sqref>C7:E7</xm:sqref>
        </x14:dataValidation>
        <x14:dataValidation type="list" allowBlank="1" showInputMessage="1" showErrorMessage="1" xr:uid="{3FA3F308-49DC-4E5B-9640-08EDB0F4C076}">
          <x14:formula1>
            <xm:f>Tablas!$H$2:$H$6</xm:f>
          </x14:formula1>
          <xm:sqref>C3:E3</xm:sqref>
        </x14:dataValidation>
        <x14:dataValidation type="list" allowBlank="1" showInputMessage="1" showErrorMessage="1" xr:uid="{03BE4E96-6C5E-42DA-BA1F-E6EFBAB6940C}">
          <x14:formula1>
            <xm:f>Tablas!$E$2:$E$4</xm:f>
          </x14:formula1>
          <xm:sqref>J26:J41 J53:J64 J66:J70 J73:J74 J12:J20 J115:J120 J77:J85 J88:J94 J97:J103 J106:J112 J44:J50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0096-F93F-43BB-89F6-EDFBEE1CF0DB}">
  <sheetPr>
    <pageSetUpPr fitToPage="1"/>
  </sheetPr>
  <dimension ref="A1:J12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7" t="s">
        <v>244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x14ac:dyDescent="0.25">
      <c r="A2" s="146" t="s">
        <v>66</v>
      </c>
      <c r="B2" s="147"/>
      <c r="C2" s="145"/>
      <c r="D2" s="145"/>
      <c r="E2" s="145"/>
      <c r="F2" s="43" t="s">
        <v>67</v>
      </c>
      <c r="G2" s="149"/>
      <c r="H2" s="149"/>
      <c r="I2" s="43" t="s">
        <v>68</v>
      </c>
      <c r="J2" s="54"/>
    </row>
    <row r="3" spans="1:10" x14ac:dyDescent="0.25">
      <c r="A3" s="146" t="s">
        <v>69</v>
      </c>
      <c r="B3" s="147"/>
      <c r="C3" s="119"/>
      <c r="D3" s="119"/>
      <c r="E3" s="119"/>
      <c r="F3" s="147" t="s">
        <v>210</v>
      </c>
      <c r="G3" s="147"/>
      <c r="H3" s="119"/>
      <c r="I3" s="119"/>
      <c r="J3" s="121"/>
    </row>
    <row r="4" spans="1:10" x14ac:dyDescent="0.25">
      <c r="A4" s="146" t="s">
        <v>70</v>
      </c>
      <c r="B4" s="147"/>
      <c r="C4" s="147"/>
      <c r="D4" s="147"/>
      <c r="E4" s="119"/>
      <c r="F4" s="119"/>
      <c r="G4" s="119"/>
      <c r="H4" s="119"/>
      <c r="I4" s="119"/>
      <c r="J4" s="121"/>
    </row>
    <row r="5" spans="1:10" x14ac:dyDescent="0.25">
      <c r="A5" s="146" t="s">
        <v>71</v>
      </c>
      <c r="B5" s="147"/>
      <c r="C5" s="147"/>
      <c r="D5" s="147"/>
      <c r="E5" s="119"/>
      <c r="F5" s="119"/>
      <c r="G5" s="119"/>
      <c r="H5" s="119"/>
      <c r="I5" s="119"/>
      <c r="J5" s="121"/>
    </row>
    <row r="6" spans="1:10" x14ac:dyDescent="0.25">
      <c r="A6" s="146" t="s">
        <v>72</v>
      </c>
      <c r="B6" s="147"/>
      <c r="C6" s="145"/>
      <c r="D6" s="145"/>
      <c r="E6" s="145"/>
      <c r="F6" s="147" t="s">
        <v>73</v>
      </c>
      <c r="G6" s="147"/>
      <c r="H6" s="145"/>
      <c r="I6" s="145"/>
      <c r="J6" s="148"/>
    </row>
    <row r="7" spans="1:10" x14ac:dyDescent="0.25">
      <c r="A7" s="146" t="s">
        <v>61</v>
      </c>
      <c r="B7" s="147"/>
      <c r="C7" s="145"/>
      <c r="D7" s="145"/>
      <c r="E7" s="145"/>
      <c r="F7" s="147" t="s">
        <v>210</v>
      </c>
      <c r="G7" s="147"/>
      <c r="H7" s="119"/>
      <c r="I7" s="119"/>
      <c r="J7" s="121"/>
    </row>
    <row r="8" spans="1:10" ht="15.75" thickBot="1" x14ac:dyDescent="0.3">
      <c r="A8" s="150" t="s">
        <v>243</v>
      </c>
      <c r="B8" s="151"/>
      <c r="C8" s="133"/>
      <c r="D8" s="133"/>
      <c r="E8" s="133"/>
      <c r="F8" s="134"/>
      <c r="G8" s="135"/>
      <c r="H8" s="135"/>
      <c r="I8" s="135"/>
      <c r="J8" s="136"/>
    </row>
    <row r="9" spans="1:10" ht="20.100000000000001" customHeight="1" thickBot="1" x14ac:dyDescent="0.3">
      <c r="A9" s="140" t="s">
        <v>74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3"/>
      <c r="J10" s="144"/>
    </row>
    <row r="11" spans="1:10" ht="39.950000000000003" customHeight="1" x14ac:dyDescent="0.25">
      <c r="A11" s="152" t="s">
        <v>76</v>
      </c>
      <c r="B11" s="153"/>
      <c r="C11" s="153"/>
      <c r="D11" s="153"/>
      <c r="E11" s="153"/>
      <c r="F11" s="153"/>
      <c r="G11" s="153"/>
      <c r="H11" s="153"/>
      <c r="I11" s="154"/>
      <c r="J11" s="44" t="s">
        <v>214</v>
      </c>
    </row>
    <row r="12" spans="1:10" ht="30" customHeight="1" x14ac:dyDescent="0.25">
      <c r="A12" s="158" t="s">
        <v>82</v>
      </c>
      <c r="B12" s="159"/>
      <c r="C12" s="159"/>
      <c r="D12" s="159"/>
      <c r="E12" s="159"/>
      <c r="F12" s="159"/>
      <c r="G12" s="159"/>
      <c r="H12" s="159"/>
      <c r="I12" s="176"/>
      <c r="J12" s="54"/>
    </row>
    <row r="13" spans="1:10" ht="30" customHeight="1" x14ac:dyDescent="0.25">
      <c r="A13" s="158" t="s">
        <v>77</v>
      </c>
      <c r="B13" s="159"/>
      <c r="C13" s="159"/>
      <c r="D13" s="159"/>
      <c r="E13" s="159"/>
      <c r="F13" s="159"/>
      <c r="G13" s="159"/>
      <c r="H13" s="159"/>
      <c r="I13" s="176"/>
      <c r="J13" s="54"/>
    </row>
    <row r="14" spans="1:10" ht="30" customHeight="1" x14ac:dyDescent="0.25">
      <c r="A14" s="158" t="s">
        <v>78</v>
      </c>
      <c r="B14" s="159"/>
      <c r="C14" s="159"/>
      <c r="D14" s="159"/>
      <c r="E14" s="159"/>
      <c r="F14" s="159"/>
      <c r="G14" s="159"/>
      <c r="H14" s="159"/>
      <c r="I14" s="176"/>
      <c r="J14" s="54"/>
    </row>
    <row r="15" spans="1:10" ht="30" customHeight="1" x14ac:dyDescent="0.25">
      <c r="A15" s="158" t="s">
        <v>83</v>
      </c>
      <c r="B15" s="159"/>
      <c r="C15" s="159"/>
      <c r="D15" s="159"/>
      <c r="E15" s="159"/>
      <c r="F15" s="159"/>
      <c r="G15" s="159"/>
      <c r="H15" s="159"/>
      <c r="I15" s="176"/>
      <c r="J15" s="54"/>
    </row>
    <row r="16" spans="1:10" ht="30" customHeight="1" x14ac:dyDescent="0.25">
      <c r="A16" s="158" t="s">
        <v>84</v>
      </c>
      <c r="B16" s="159"/>
      <c r="C16" s="159"/>
      <c r="D16" s="159"/>
      <c r="E16" s="159"/>
      <c r="F16" s="159"/>
      <c r="G16" s="159"/>
      <c r="H16" s="159"/>
      <c r="I16" s="176"/>
      <c r="J16" s="54"/>
    </row>
    <row r="17" spans="1:10" ht="30" customHeight="1" x14ac:dyDescent="0.25">
      <c r="A17" s="158" t="s">
        <v>183</v>
      </c>
      <c r="B17" s="159"/>
      <c r="C17" s="159"/>
      <c r="D17" s="159"/>
      <c r="E17" s="159"/>
      <c r="F17" s="159"/>
      <c r="G17" s="159"/>
      <c r="H17" s="159"/>
      <c r="I17" s="176"/>
      <c r="J17" s="54"/>
    </row>
    <row r="18" spans="1:10" ht="30" customHeight="1" x14ac:dyDescent="0.25">
      <c r="A18" s="158" t="s">
        <v>79</v>
      </c>
      <c r="B18" s="159"/>
      <c r="C18" s="159"/>
      <c r="D18" s="159"/>
      <c r="E18" s="159"/>
      <c r="F18" s="159"/>
      <c r="G18" s="159"/>
      <c r="H18" s="159"/>
      <c r="I18" s="176"/>
      <c r="J18" s="54"/>
    </row>
    <row r="19" spans="1:10" ht="30" customHeight="1" x14ac:dyDescent="0.25">
      <c r="A19" s="158" t="s">
        <v>80</v>
      </c>
      <c r="B19" s="159"/>
      <c r="C19" s="159"/>
      <c r="D19" s="159"/>
      <c r="E19" s="159"/>
      <c r="F19" s="159"/>
      <c r="G19" s="159"/>
      <c r="H19" s="159"/>
      <c r="I19" s="176"/>
      <c r="J19" s="54"/>
    </row>
    <row r="20" spans="1:10" ht="30" customHeight="1" thickBot="1" x14ac:dyDescent="0.3">
      <c r="A20" s="177" t="s">
        <v>81</v>
      </c>
      <c r="B20" s="178"/>
      <c r="C20" s="178"/>
      <c r="D20" s="178"/>
      <c r="E20" s="178"/>
      <c r="F20" s="178"/>
      <c r="G20" s="178"/>
      <c r="H20" s="178"/>
      <c r="I20" s="179"/>
      <c r="J20" s="41"/>
    </row>
    <row r="21" spans="1:10" ht="20.100000000000001" customHeight="1" x14ac:dyDescent="0.25">
      <c r="A21" s="129" t="s">
        <v>85</v>
      </c>
      <c r="B21" s="130"/>
      <c r="C21" s="130"/>
      <c r="D21" s="130"/>
      <c r="E21" s="130"/>
      <c r="F21" s="130"/>
      <c r="G21" s="130"/>
      <c r="H21" s="143" t="str">
        <f>+IF(AND(J26="No aplica",J27="No aplica",J28="No aplica",J29="No aplica",J30="No aplica",J31="No aplica",J32="No aplica",J33="No aplica",J34="No aplica",J35="No aplica",J36="No aplica",J37="No aplica",J38="No aplica",J39="No aplica",J40="No aplica",J41="No aplica"),"No aplica",IF(OR(J26="",J27="",J28="",J29="",J30="",J31="",J32="",J33="",J34="",J35="",J36="",J37="",J38="",J39="",J40="",J41=""),"Valide todas las variables",IF(OR(J26="No",J27="No",J28="No",J29="No",J30="No",J31="No",J32="No",J33="No",J34="No",J35="No",J36="No",J37="No",J38="No",J39="No",J40="No",J41="No"),"No cumple","Cumple")))</f>
        <v>Valide todas las variables</v>
      </c>
      <c r="I21" s="143"/>
      <c r="J21" s="144"/>
    </row>
    <row r="22" spans="1:10" ht="66.75" customHeight="1" thickBot="1" x14ac:dyDescent="0.3">
      <c r="A22" s="162" t="s">
        <v>254</v>
      </c>
      <c r="B22" s="163"/>
      <c r="C22" s="163"/>
      <c r="D22" s="163"/>
      <c r="E22" s="163"/>
      <c r="F22" s="163"/>
      <c r="G22" s="163"/>
      <c r="H22" s="163"/>
      <c r="I22" s="164"/>
      <c r="J22" s="155" t="s">
        <v>214</v>
      </c>
    </row>
    <row r="23" spans="1:10" ht="15" customHeight="1" x14ac:dyDescent="0.25">
      <c r="A23" s="168" t="s">
        <v>103</v>
      </c>
      <c r="B23" s="169"/>
      <c r="C23" s="169"/>
      <c r="D23" s="169"/>
      <c r="E23" s="169"/>
      <c r="F23" s="165" t="s">
        <v>98</v>
      </c>
      <c r="G23" s="166"/>
      <c r="H23" s="166"/>
      <c r="I23" s="167"/>
      <c r="J23" s="156"/>
    </row>
    <row r="24" spans="1:10" ht="15" customHeight="1" x14ac:dyDescent="0.25">
      <c r="A24" s="170"/>
      <c r="B24" s="171"/>
      <c r="C24" s="171"/>
      <c r="D24" s="171"/>
      <c r="E24" s="171"/>
      <c r="F24" s="160" t="s">
        <v>99</v>
      </c>
      <c r="G24" s="161"/>
      <c r="H24" s="174" t="s">
        <v>100</v>
      </c>
      <c r="I24" s="175"/>
      <c r="J24" s="156"/>
    </row>
    <row r="25" spans="1:10" ht="20.100000000000001" customHeight="1" x14ac:dyDescent="0.25">
      <c r="A25" s="172"/>
      <c r="B25" s="173"/>
      <c r="C25" s="173"/>
      <c r="D25" s="173"/>
      <c r="E25" s="173"/>
      <c r="F25" s="51" t="s">
        <v>101</v>
      </c>
      <c r="G25" s="42" t="s">
        <v>102</v>
      </c>
      <c r="H25" s="42" t="s">
        <v>101</v>
      </c>
      <c r="I25" s="52" t="s">
        <v>102</v>
      </c>
      <c r="J25" s="157"/>
    </row>
    <row r="26" spans="1:10" ht="20.100000000000001" customHeight="1" x14ac:dyDescent="0.25">
      <c r="A26" s="158" t="s">
        <v>95</v>
      </c>
      <c r="B26" s="159"/>
      <c r="C26" s="159"/>
      <c r="D26" s="159"/>
      <c r="E26" s="159"/>
      <c r="F26" s="45">
        <v>2</v>
      </c>
      <c r="G26" s="46">
        <v>2</v>
      </c>
      <c r="H26" s="46">
        <v>2</v>
      </c>
      <c r="I26" s="47">
        <v>2</v>
      </c>
      <c r="J26" s="59"/>
    </row>
    <row r="27" spans="1:10" ht="20.100000000000001" customHeight="1" x14ac:dyDescent="0.25">
      <c r="A27" s="158" t="s">
        <v>86</v>
      </c>
      <c r="B27" s="159"/>
      <c r="C27" s="159"/>
      <c r="D27" s="159">
        <v>6</v>
      </c>
      <c r="E27" s="159">
        <v>6</v>
      </c>
      <c r="F27" s="45">
        <v>6</v>
      </c>
      <c r="G27" s="46">
        <v>6</v>
      </c>
      <c r="H27" s="46">
        <v>6</v>
      </c>
      <c r="I27" s="47">
        <v>6</v>
      </c>
      <c r="J27" s="59"/>
    </row>
    <row r="28" spans="1:10" ht="20.100000000000001" customHeight="1" x14ac:dyDescent="0.25">
      <c r="A28" s="158" t="s">
        <v>87</v>
      </c>
      <c r="B28" s="159"/>
      <c r="C28" s="159"/>
      <c r="D28" s="159">
        <v>6</v>
      </c>
      <c r="E28" s="159">
        <v>6</v>
      </c>
      <c r="F28" s="45">
        <v>6</v>
      </c>
      <c r="G28" s="46">
        <v>6</v>
      </c>
      <c r="H28" s="46">
        <v>6</v>
      </c>
      <c r="I28" s="47">
        <v>6</v>
      </c>
      <c r="J28" s="59"/>
    </row>
    <row r="29" spans="1:10" ht="20.100000000000001" customHeight="1" x14ac:dyDescent="0.25">
      <c r="A29" s="158" t="s">
        <v>88</v>
      </c>
      <c r="B29" s="159"/>
      <c r="C29" s="159"/>
      <c r="D29" s="159">
        <v>3</v>
      </c>
      <c r="E29" s="159">
        <v>3</v>
      </c>
      <c r="F29" s="45">
        <v>3</v>
      </c>
      <c r="G29" s="46">
        <v>3</v>
      </c>
      <c r="H29" s="46">
        <v>3</v>
      </c>
      <c r="I29" s="47">
        <v>3</v>
      </c>
      <c r="J29" s="59"/>
    </row>
    <row r="30" spans="1:10" ht="20.100000000000001" customHeight="1" x14ac:dyDescent="0.25">
      <c r="A30" s="158" t="s">
        <v>89</v>
      </c>
      <c r="B30" s="159"/>
      <c r="C30" s="159"/>
      <c r="D30" s="159">
        <v>6</v>
      </c>
      <c r="E30" s="159">
        <v>6</v>
      </c>
      <c r="F30" s="45">
        <v>6</v>
      </c>
      <c r="G30" s="46">
        <v>6</v>
      </c>
      <c r="H30" s="46">
        <v>6</v>
      </c>
      <c r="I30" s="47">
        <v>6</v>
      </c>
      <c r="J30" s="59"/>
    </row>
    <row r="31" spans="1:10" ht="20.100000000000001" customHeight="1" x14ac:dyDescent="0.25">
      <c r="A31" s="158" t="s">
        <v>90</v>
      </c>
      <c r="B31" s="159"/>
      <c r="C31" s="159"/>
      <c r="D31" s="159">
        <v>1</v>
      </c>
      <c r="E31" s="159">
        <v>1</v>
      </c>
      <c r="F31" s="45">
        <v>1</v>
      </c>
      <c r="G31" s="46">
        <v>1</v>
      </c>
      <c r="H31" s="46">
        <v>1</v>
      </c>
      <c r="I31" s="47">
        <v>1</v>
      </c>
      <c r="J31" s="59"/>
    </row>
    <row r="32" spans="1:10" ht="20.100000000000001" customHeight="1" x14ac:dyDescent="0.25">
      <c r="A32" s="158" t="s">
        <v>91</v>
      </c>
      <c r="B32" s="159"/>
      <c r="C32" s="159"/>
      <c r="D32" s="159">
        <v>2</v>
      </c>
      <c r="E32" s="159">
        <v>2</v>
      </c>
      <c r="F32" s="45">
        <v>2</v>
      </c>
      <c r="G32" s="46">
        <v>2</v>
      </c>
      <c r="H32" s="46">
        <v>2</v>
      </c>
      <c r="I32" s="47">
        <v>2</v>
      </c>
      <c r="J32" s="59"/>
    </row>
    <row r="33" spans="1:10" ht="20.100000000000001" customHeight="1" x14ac:dyDescent="0.25">
      <c r="A33" s="158" t="s">
        <v>92</v>
      </c>
      <c r="B33" s="159"/>
      <c r="C33" s="159"/>
      <c r="D33" s="159">
        <v>1</v>
      </c>
      <c r="E33" s="159">
        <v>1</v>
      </c>
      <c r="F33" s="45">
        <v>1</v>
      </c>
      <c r="G33" s="46">
        <v>1</v>
      </c>
      <c r="H33" s="46">
        <v>1</v>
      </c>
      <c r="I33" s="47">
        <v>1</v>
      </c>
      <c r="J33" s="59"/>
    </row>
    <row r="34" spans="1:10" ht="20.100000000000001" customHeight="1" x14ac:dyDescent="0.25">
      <c r="A34" s="158" t="s">
        <v>93</v>
      </c>
      <c r="B34" s="159"/>
      <c r="C34" s="159"/>
      <c r="D34" s="159">
        <v>1</v>
      </c>
      <c r="E34" s="159">
        <v>2</v>
      </c>
      <c r="F34" s="45">
        <v>1</v>
      </c>
      <c r="G34" s="46">
        <v>2</v>
      </c>
      <c r="H34" s="46">
        <v>1</v>
      </c>
      <c r="I34" s="47">
        <v>1</v>
      </c>
      <c r="J34" s="59"/>
    </row>
    <row r="35" spans="1:10" ht="20.100000000000001" customHeight="1" x14ac:dyDescent="0.25">
      <c r="A35" s="158" t="s">
        <v>94</v>
      </c>
      <c r="B35" s="159"/>
      <c r="C35" s="159"/>
      <c r="D35" s="159">
        <v>4</v>
      </c>
      <c r="E35" s="159">
        <v>4</v>
      </c>
      <c r="F35" s="45">
        <v>4</v>
      </c>
      <c r="G35" s="46">
        <v>4</v>
      </c>
      <c r="H35" s="46">
        <v>4</v>
      </c>
      <c r="I35" s="47">
        <v>4</v>
      </c>
      <c r="J35" s="59"/>
    </row>
    <row r="36" spans="1:10" ht="20.100000000000001" customHeight="1" x14ac:dyDescent="0.25">
      <c r="A36" s="158" t="s">
        <v>96</v>
      </c>
      <c r="B36" s="159"/>
      <c r="C36" s="159"/>
      <c r="D36" s="159">
        <v>1</v>
      </c>
      <c r="E36" s="159">
        <v>1</v>
      </c>
      <c r="F36" s="45">
        <v>1</v>
      </c>
      <c r="G36" s="46">
        <v>1</v>
      </c>
      <c r="H36" s="46">
        <v>1</v>
      </c>
      <c r="I36" s="47">
        <v>1</v>
      </c>
      <c r="J36" s="59"/>
    </row>
    <row r="37" spans="1:10" ht="20.100000000000001" customHeight="1" x14ac:dyDescent="0.25">
      <c r="A37" s="158" t="s">
        <v>97</v>
      </c>
      <c r="B37" s="159"/>
      <c r="C37" s="159"/>
      <c r="D37" s="159">
        <v>1</v>
      </c>
      <c r="E37" s="159">
        <v>1</v>
      </c>
      <c r="F37" s="45">
        <v>1</v>
      </c>
      <c r="G37" s="46">
        <v>1</v>
      </c>
      <c r="H37" s="46">
        <v>1</v>
      </c>
      <c r="I37" s="47">
        <v>1</v>
      </c>
      <c r="J37" s="59"/>
    </row>
    <row r="38" spans="1:10" ht="20.100000000000001" customHeight="1" x14ac:dyDescent="0.25">
      <c r="A38" s="158" t="s">
        <v>104</v>
      </c>
      <c r="B38" s="159"/>
      <c r="C38" s="159"/>
      <c r="D38" s="159">
        <v>1</v>
      </c>
      <c r="E38" s="159">
        <v>1</v>
      </c>
      <c r="F38" s="45">
        <v>1</v>
      </c>
      <c r="G38" s="46">
        <v>1</v>
      </c>
      <c r="H38" s="46">
        <v>1</v>
      </c>
      <c r="I38" s="47">
        <v>1</v>
      </c>
      <c r="J38" s="59"/>
    </row>
    <row r="39" spans="1:10" ht="20.100000000000001" customHeight="1" x14ac:dyDescent="0.25">
      <c r="A39" s="158" t="s">
        <v>105</v>
      </c>
      <c r="B39" s="159"/>
      <c r="C39" s="159"/>
      <c r="D39" s="159" t="s">
        <v>107</v>
      </c>
      <c r="E39" s="159" t="s">
        <v>107</v>
      </c>
      <c r="F39" s="45" t="s">
        <v>107</v>
      </c>
      <c r="G39" s="46" t="s">
        <v>107</v>
      </c>
      <c r="H39" s="46" t="s">
        <v>107</v>
      </c>
      <c r="I39" s="47" t="s">
        <v>107</v>
      </c>
      <c r="J39" s="59"/>
    </row>
    <row r="40" spans="1:10" ht="20.100000000000001" customHeight="1" thickBot="1" x14ac:dyDescent="0.3">
      <c r="A40" s="158" t="s">
        <v>106</v>
      </c>
      <c r="B40" s="159"/>
      <c r="C40" s="159"/>
      <c r="D40" s="159">
        <v>2</v>
      </c>
      <c r="E40" s="159">
        <v>2</v>
      </c>
      <c r="F40" s="48">
        <v>2</v>
      </c>
      <c r="G40" s="49">
        <v>2</v>
      </c>
      <c r="H40" s="49">
        <v>2</v>
      </c>
      <c r="I40" s="50">
        <v>2</v>
      </c>
      <c r="J40" s="59"/>
    </row>
    <row r="41" spans="1:10" ht="30" customHeight="1" thickBot="1" x14ac:dyDescent="0.3">
      <c r="A41" s="177" t="s">
        <v>211</v>
      </c>
      <c r="B41" s="178"/>
      <c r="C41" s="178"/>
      <c r="D41" s="178"/>
      <c r="E41" s="178"/>
      <c r="F41" s="192"/>
      <c r="G41" s="192"/>
      <c r="H41" s="192"/>
      <c r="I41" s="193"/>
      <c r="J41" s="41"/>
    </row>
    <row r="42" spans="1:10" ht="20.100000000000001" customHeight="1" x14ac:dyDescent="0.25">
      <c r="A42" s="129" t="s">
        <v>212</v>
      </c>
      <c r="B42" s="130"/>
      <c r="C42" s="130"/>
      <c r="D42" s="130"/>
      <c r="E42" s="130"/>
      <c r="F42" s="130"/>
      <c r="G42" s="130"/>
      <c r="H42" s="143" t="str">
        <f>+IF(AND(J44="No aplica",J45="No aplica",J46="No aplica",J47="No aplica",J48="No aplica",J49="No aplica",J50="No aplica"),"No aplica",IF(OR(J44="",J45="",J46="",J47="",J48="",J49="",J50=""),"Valide todas las variables",IF(OR(J44="No",J45="No",J46="No",J47="No",J48="No",J49="No",J50="No"),"No cumple","Cumple")))</f>
        <v>Valide todas las variables</v>
      </c>
      <c r="I42" s="143"/>
      <c r="J42" s="144"/>
    </row>
    <row r="43" spans="1:10" ht="39.950000000000003" customHeight="1" x14ac:dyDescent="0.25">
      <c r="A43" s="152" t="s">
        <v>213</v>
      </c>
      <c r="B43" s="153"/>
      <c r="C43" s="153"/>
      <c r="D43" s="153"/>
      <c r="E43" s="153"/>
      <c r="F43" s="153"/>
      <c r="G43" s="153"/>
      <c r="H43" s="153"/>
      <c r="I43" s="154"/>
      <c r="J43" s="44" t="s">
        <v>214</v>
      </c>
    </row>
    <row r="44" spans="1:10" ht="30" customHeight="1" x14ac:dyDescent="0.25">
      <c r="A44" s="158" t="s">
        <v>114</v>
      </c>
      <c r="B44" s="159"/>
      <c r="C44" s="159"/>
      <c r="D44" s="159"/>
      <c r="E44" s="159"/>
      <c r="F44" s="159"/>
      <c r="G44" s="159"/>
      <c r="H44" s="159"/>
      <c r="I44" s="176"/>
      <c r="J44" s="54"/>
    </row>
    <row r="45" spans="1:10" ht="30" customHeight="1" x14ac:dyDescent="0.25">
      <c r="A45" s="158" t="s">
        <v>108</v>
      </c>
      <c r="B45" s="159"/>
      <c r="C45" s="159"/>
      <c r="D45" s="159"/>
      <c r="E45" s="159"/>
      <c r="F45" s="159"/>
      <c r="G45" s="159"/>
      <c r="H45" s="159"/>
      <c r="I45" s="176"/>
      <c r="J45" s="54"/>
    </row>
    <row r="46" spans="1:10" ht="30" customHeight="1" x14ac:dyDescent="0.25">
      <c r="A46" s="158" t="s">
        <v>109</v>
      </c>
      <c r="B46" s="159"/>
      <c r="C46" s="159"/>
      <c r="D46" s="159"/>
      <c r="E46" s="159"/>
      <c r="F46" s="159"/>
      <c r="G46" s="159"/>
      <c r="H46" s="159"/>
      <c r="I46" s="176"/>
      <c r="J46" s="54"/>
    </row>
    <row r="47" spans="1:10" ht="30" customHeight="1" x14ac:dyDescent="0.25">
      <c r="A47" s="158" t="s">
        <v>110</v>
      </c>
      <c r="B47" s="159"/>
      <c r="C47" s="159"/>
      <c r="D47" s="159"/>
      <c r="E47" s="159"/>
      <c r="F47" s="159"/>
      <c r="G47" s="159"/>
      <c r="H47" s="159"/>
      <c r="I47" s="176"/>
      <c r="J47" s="54"/>
    </row>
    <row r="48" spans="1:10" ht="30" customHeight="1" x14ac:dyDescent="0.25">
      <c r="A48" s="158" t="s">
        <v>111</v>
      </c>
      <c r="B48" s="159"/>
      <c r="C48" s="159"/>
      <c r="D48" s="159"/>
      <c r="E48" s="159"/>
      <c r="F48" s="159"/>
      <c r="G48" s="159"/>
      <c r="H48" s="159"/>
      <c r="I48" s="176"/>
      <c r="J48" s="54"/>
    </row>
    <row r="49" spans="1:10" ht="30" customHeight="1" x14ac:dyDescent="0.25">
      <c r="A49" s="158" t="s">
        <v>112</v>
      </c>
      <c r="B49" s="159"/>
      <c r="C49" s="159"/>
      <c r="D49" s="159"/>
      <c r="E49" s="159"/>
      <c r="F49" s="159"/>
      <c r="G49" s="159"/>
      <c r="H49" s="159"/>
      <c r="I49" s="176"/>
      <c r="J49" s="54"/>
    </row>
    <row r="50" spans="1:10" ht="30" customHeight="1" thickBot="1" x14ac:dyDescent="0.3">
      <c r="A50" s="177" t="s">
        <v>113</v>
      </c>
      <c r="B50" s="178"/>
      <c r="C50" s="178"/>
      <c r="D50" s="178"/>
      <c r="E50" s="178"/>
      <c r="F50" s="178"/>
      <c r="G50" s="178"/>
      <c r="H50" s="178"/>
      <c r="I50" s="179"/>
      <c r="J50" s="41"/>
    </row>
    <row r="51" spans="1:10" ht="20.100000000000001" customHeight="1" x14ac:dyDescent="0.25">
      <c r="A51" s="129" t="s">
        <v>115</v>
      </c>
      <c r="B51" s="130"/>
      <c r="C51" s="130"/>
      <c r="D51" s="130"/>
      <c r="E51" s="130"/>
      <c r="F51" s="130"/>
      <c r="G51" s="130"/>
      <c r="H51" s="143" t="str">
        <f>+IF(AND(J53="No aplica",J54="No aplica",J55="No aplica",J56="No aplica",J57="No aplica",J58="No aplica",J59="No aplica",J60="No aplica",J61="No aplica",J62="No aplica",J63="No aplica",J64="No aplica",J66="No aplica",J67="No aplica",J68="No aplica",J69="No aplica",J70="No aplica"),"No aplica",IF(OR(J53="",J54="",J55="",J56="",J57="",J58="",J59="",J60="",J61="",J62="",J63="",J64="",J66="",J67="",J68="",J69="",J70=""),"Valide todas las variables",IF(OR(J53="No",J54="No",J55="No",J56="No",J57="No",J58="No",J59="No",J60="No",J61="No",J62="No",J63="No",J64="No",J66="No",J67="No",J68="No",J69="No",J70="No"),"No cumple","Cumple")))</f>
        <v>Valide todas las variables</v>
      </c>
      <c r="I51" s="143"/>
      <c r="J51" s="144"/>
    </row>
    <row r="52" spans="1:10" ht="39.950000000000003" customHeight="1" x14ac:dyDescent="0.25">
      <c r="A52" s="152" t="s">
        <v>116</v>
      </c>
      <c r="B52" s="153"/>
      <c r="C52" s="153"/>
      <c r="D52" s="153"/>
      <c r="E52" s="153"/>
      <c r="F52" s="153"/>
      <c r="G52" s="153"/>
      <c r="H52" s="153"/>
      <c r="I52" s="154"/>
      <c r="J52" s="44" t="s">
        <v>214</v>
      </c>
    </row>
    <row r="53" spans="1:10" ht="30" customHeight="1" x14ac:dyDescent="0.25">
      <c r="A53" s="158" t="s">
        <v>117</v>
      </c>
      <c r="B53" s="159"/>
      <c r="C53" s="159"/>
      <c r="D53" s="159"/>
      <c r="E53" s="159"/>
      <c r="F53" s="159"/>
      <c r="G53" s="159"/>
      <c r="H53" s="159"/>
      <c r="I53" s="176"/>
      <c r="J53" s="54"/>
    </row>
    <row r="54" spans="1:10" ht="30" customHeight="1" x14ac:dyDescent="0.25">
      <c r="A54" s="158" t="s">
        <v>118</v>
      </c>
      <c r="B54" s="159"/>
      <c r="C54" s="159"/>
      <c r="D54" s="159"/>
      <c r="E54" s="159"/>
      <c r="F54" s="159"/>
      <c r="G54" s="159"/>
      <c r="H54" s="159"/>
      <c r="I54" s="176"/>
      <c r="J54" s="54"/>
    </row>
    <row r="55" spans="1:10" ht="30" customHeight="1" x14ac:dyDescent="0.25">
      <c r="A55" s="158" t="s">
        <v>119</v>
      </c>
      <c r="B55" s="159"/>
      <c r="C55" s="159"/>
      <c r="D55" s="159"/>
      <c r="E55" s="159"/>
      <c r="F55" s="159"/>
      <c r="G55" s="159"/>
      <c r="H55" s="159"/>
      <c r="I55" s="176"/>
      <c r="J55" s="54"/>
    </row>
    <row r="56" spans="1:10" ht="30" customHeight="1" x14ac:dyDescent="0.25">
      <c r="A56" s="158" t="s">
        <v>120</v>
      </c>
      <c r="B56" s="159"/>
      <c r="C56" s="159"/>
      <c r="D56" s="159"/>
      <c r="E56" s="159"/>
      <c r="F56" s="159"/>
      <c r="G56" s="159"/>
      <c r="H56" s="159"/>
      <c r="I56" s="176"/>
      <c r="J56" s="54"/>
    </row>
    <row r="57" spans="1:10" ht="30" customHeight="1" x14ac:dyDescent="0.25">
      <c r="A57" s="158" t="s">
        <v>121</v>
      </c>
      <c r="B57" s="159"/>
      <c r="C57" s="159"/>
      <c r="D57" s="159"/>
      <c r="E57" s="159"/>
      <c r="F57" s="159"/>
      <c r="G57" s="159"/>
      <c r="H57" s="159"/>
      <c r="I57" s="176"/>
      <c r="J57" s="54"/>
    </row>
    <row r="58" spans="1:10" ht="30" customHeight="1" x14ac:dyDescent="0.25">
      <c r="A58" s="158" t="s">
        <v>122</v>
      </c>
      <c r="B58" s="159"/>
      <c r="C58" s="159"/>
      <c r="D58" s="159"/>
      <c r="E58" s="159"/>
      <c r="F58" s="159"/>
      <c r="G58" s="159"/>
      <c r="H58" s="159"/>
      <c r="I58" s="176"/>
      <c r="J58" s="54"/>
    </row>
    <row r="59" spans="1:10" ht="30" customHeight="1" x14ac:dyDescent="0.25">
      <c r="A59" s="158" t="s">
        <v>123</v>
      </c>
      <c r="B59" s="159"/>
      <c r="C59" s="159"/>
      <c r="D59" s="159"/>
      <c r="E59" s="159"/>
      <c r="F59" s="159"/>
      <c r="G59" s="159"/>
      <c r="H59" s="159"/>
      <c r="I59" s="176"/>
      <c r="J59" s="54"/>
    </row>
    <row r="60" spans="1:10" ht="30" customHeight="1" x14ac:dyDescent="0.25">
      <c r="A60" s="158" t="s">
        <v>124</v>
      </c>
      <c r="B60" s="159"/>
      <c r="C60" s="159"/>
      <c r="D60" s="159"/>
      <c r="E60" s="159"/>
      <c r="F60" s="159"/>
      <c r="G60" s="159"/>
      <c r="H60" s="159"/>
      <c r="I60" s="176"/>
      <c r="J60" s="54"/>
    </row>
    <row r="61" spans="1:10" ht="30" customHeight="1" x14ac:dyDescent="0.25">
      <c r="A61" s="158" t="s">
        <v>125</v>
      </c>
      <c r="B61" s="159"/>
      <c r="C61" s="159"/>
      <c r="D61" s="159"/>
      <c r="E61" s="159"/>
      <c r="F61" s="159"/>
      <c r="G61" s="159"/>
      <c r="H61" s="159"/>
      <c r="I61" s="176"/>
      <c r="J61" s="54"/>
    </row>
    <row r="62" spans="1:10" ht="30" customHeight="1" x14ac:dyDescent="0.25">
      <c r="A62" s="158" t="s">
        <v>126</v>
      </c>
      <c r="B62" s="159"/>
      <c r="C62" s="159"/>
      <c r="D62" s="159"/>
      <c r="E62" s="159"/>
      <c r="F62" s="159"/>
      <c r="G62" s="159"/>
      <c r="H62" s="159"/>
      <c r="I62" s="176"/>
      <c r="J62" s="54"/>
    </row>
    <row r="63" spans="1:10" ht="30" customHeight="1" x14ac:dyDescent="0.25">
      <c r="A63" s="158" t="s">
        <v>127</v>
      </c>
      <c r="B63" s="159"/>
      <c r="C63" s="159"/>
      <c r="D63" s="159"/>
      <c r="E63" s="159"/>
      <c r="F63" s="159"/>
      <c r="G63" s="159"/>
      <c r="H63" s="159"/>
      <c r="I63" s="176"/>
      <c r="J63" s="54"/>
    </row>
    <row r="64" spans="1:10" ht="30" customHeight="1" x14ac:dyDescent="0.25">
      <c r="A64" s="158" t="s">
        <v>128</v>
      </c>
      <c r="B64" s="159"/>
      <c r="C64" s="159"/>
      <c r="D64" s="159"/>
      <c r="E64" s="159"/>
      <c r="F64" s="159"/>
      <c r="G64" s="159"/>
      <c r="H64" s="159"/>
      <c r="I64" s="176"/>
      <c r="J64" s="54"/>
    </row>
    <row r="65" spans="1:10" ht="39.950000000000003" customHeight="1" x14ac:dyDescent="0.25">
      <c r="A65" s="152" t="s">
        <v>129</v>
      </c>
      <c r="B65" s="153"/>
      <c r="C65" s="153"/>
      <c r="D65" s="153"/>
      <c r="E65" s="153"/>
      <c r="F65" s="153"/>
      <c r="G65" s="153"/>
      <c r="H65" s="153"/>
      <c r="I65" s="154"/>
      <c r="J65" s="44" t="s">
        <v>214</v>
      </c>
    </row>
    <row r="66" spans="1:10" ht="30" customHeight="1" x14ac:dyDescent="0.25">
      <c r="A66" s="189" t="s">
        <v>130</v>
      </c>
      <c r="B66" s="190"/>
      <c r="C66" s="190"/>
      <c r="D66" s="190"/>
      <c r="E66" s="190"/>
      <c r="F66" s="190"/>
      <c r="G66" s="191"/>
      <c r="H66" s="194" t="s">
        <v>135</v>
      </c>
      <c r="I66" s="195"/>
      <c r="J66" s="54"/>
    </row>
    <row r="67" spans="1:10" ht="30" customHeight="1" x14ac:dyDescent="0.25">
      <c r="A67" s="189" t="s">
        <v>131</v>
      </c>
      <c r="B67" s="190"/>
      <c r="C67" s="190"/>
      <c r="D67" s="190"/>
      <c r="E67" s="190"/>
      <c r="F67" s="190"/>
      <c r="G67" s="191"/>
      <c r="H67" s="196"/>
      <c r="I67" s="197"/>
      <c r="J67" s="54"/>
    </row>
    <row r="68" spans="1:10" ht="30" customHeight="1" x14ac:dyDescent="0.25">
      <c r="A68" s="189" t="s">
        <v>132</v>
      </c>
      <c r="B68" s="190"/>
      <c r="C68" s="190"/>
      <c r="D68" s="190"/>
      <c r="E68" s="190"/>
      <c r="F68" s="190"/>
      <c r="G68" s="191"/>
      <c r="H68" s="196"/>
      <c r="I68" s="197"/>
      <c r="J68" s="54"/>
    </row>
    <row r="69" spans="1:10" ht="30" customHeight="1" x14ac:dyDescent="0.25">
      <c r="A69" s="189" t="s">
        <v>133</v>
      </c>
      <c r="B69" s="190"/>
      <c r="C69" s="190"/>
      <c r="D69" s="190"/>
      <c r="E69" s="190"/>
      <c r="F69" s="190"/>
      <c r="G69" s="191"/>
      <c r="H69" s="196"/>
      <c r="I69" s="197"/>
      <c r="J69" s="54"/>
    </row>
    <row r="70" spans="1:10" ht="30" customHeight="1" thickBot="1" x14ac:dyDescent="0.3">
      <c r="A70" s="177" t="s">
        <v>134</v>
      </c>
      <c r="B70" s="178"/>
      <c r="C70" s="178"/>
      <c r="D70" s="178"/>
      <c r="E70" s="178"/>
      <c r="F70" s="178"/>
      <c r="G70" s="179"/>
      <c r="H70" s="198"/>
      <c r="I70" s="199"/>
      <c r="J70" s="41"/>
    </row>
    <row r="71" spans="1:10" ht="20.100000000000001" customHeight="1" x14ac:dyDescent="0.25">
      <c r="A71" s="129" t="s">
        <v>138</v>
      </c>
      <c r="B71" s="130"/>
      <c r="C71" s="130"/>
      <c r="D71" s="130"/>
      <c r="E71" s="130"/>
      <c r="F71" s="130"/>
      <c r="G71" s="130"/>
      <c r="H71" s="143" t="str">
        <f>+IF(AND(J73="No aplica",J74="No aplica"),"No aplica",IF(OR(J73="",J74=""),"Valide todas las variables",IF(OR(J73="No",J74="No"),"No cumple","Cumple")))</f>
        <v>Valide todas las variables</v>
      </c>
      <c r="I71" s="143"/>
      <c r="J71" s="144"/>
    </row>
    <row r="72" spans="1:10" ht="39.950000000000003" customHeight="1" x14ac:dyDescent="0.25">
      <c r="A72" s="152" t="s">
        <v>136</v>
      </c>
      <c r="B72" s="153"/>
      <c r="C72" s="153"/>
      <c r="D72" s="153"/>
      <c r="E72" s="153"/>
      <c r="F72" s="153"/>
      <c r="G72" s="153"/>
      <c r="H72" s="153"/>
      <c r="I72" s="154"/>
      <c r="J72" s="44" t="s">
        <v>214</v>
      </c>
    </row>
    <row r="73" spans="1:10" ht="30" customHeight="1" x14ac:dyDescent="0.25">
      <c r="A73" s="158" t="s">
        <v>139</v>
      </c>
      <c r="B73" s="159"/>
      <c r="C73" s="159"/>
      <c r="D73" s="159"/>
      <c r="E73" s="159"/>
      <c r="F73" s="159"/>
      <c r="G73" s="159"/>
      <c r="H73" s="159"/>
      <c r="I73" s="176"/>
      <c r="J73" s="54"/>
    </row>
    <row r="74" spans="1:10" ht="30" customHeight="1" thickBot="1" x14ac:dyDescent="0.3">
      <c r="A74" s="177" t="s">
        <v>137</v>
      </c>
      <c r="B74" s="178"/>
      <c r="C74" s="178"/>
      <c r="D74" s="178"/>
      <c r="E74" s="178"/>
      <c r="F74" s="178"/>
      <c r="G74" s="178"/>
      <c r="H74" s="178"/>
      <c r="I74" s="179"/>
      <c r="J74" s="41"/>
    </row>
    <row r="75" spans="1:10" ht="20.100000000000001" customHeight="1" x14ac:dyDescent="0.25">
      <c r="A75" s="129" t="s">
        <v>141</v>
      </c>
      <c r="B75" s="130"/>
      <c r="C75" s="130"/>
      <c r="D75" s="130"/>
      <c r="E75" s="130"/>
      <c r="F75" s="130"/>
      <c r="G75" s="130"/>
      <c r="H75" s="143" t="str">
        <f>+IF(AND(J77="No aplica",J78="No aplica",J79="No aplica",J80="No aplica",J81="No aplica",J82="No aplica",J83="No aplica",J84="No aplica",J85="No aplica"),"No aplica",IF(OR(J77="",J78="",J79="",J80="",J81="",J82="",J83="",J84="",J85=""),"Valide todas las variables",IF(OR(J77="No",J78="No",J79="No",J80="No",J81="No",J82="No",J83="No",J84="No",J85="No"),"No cumple","Cumple")))</f>
        <v>Valide todas las variables</v>
      </c>
      <c r="I75" s="143"/>
      <c r="J75" s="144"/>
    </row>
    <row r="76" spans="1:10" ht="39.950000000000003" customHeight="1" x14ac:dyDescent="0.25">
      <c r="A76" s="152" t="s">
        <v>140</v>
      </c>
      <c r="B76" s="153"/>
      <c r="C76" s="153"/>
      <c r="D76" s="153"/>
      <c r="E76" s="153"/>
      <c r="F76" s="153"/>
      <c r="G76" s="153"/>
      <c r="H76" s="153"/>
      <c r="I76" s="154"/>
      <c r="J76" s="44" t="s">
        <v>214</v>
      </c>
    </row>
    <row r="77" spans="1:10" ht="30" customHeight="1" x14ac:dyDescent="0.25">
      <c r="A77" s="158" t="s">
        <v>142</v>
      </c>
      <c r="B77" s="159"/>
      <c r="C77" s="159"/>
      <c r="D77" s="159"/>
      <c r="E77" s="159"/>
      <c r="F77" s="159"/>
      <c r="G77" s="159"/>
      <c r="H77" s="159"/>
      <c r="I77" s="176"/>
      <c r="J77" s="54"/>
    </row>
    <row r="78" spans="1:10" ht="30" customHeight="1" x14ac:dyDescent="0.25">
      <c r="A78" s="158" t="s">
        <v>143</v>
      </c>
      <c r="B78" s="159"/>
      <c r="C78" s="159"/>
      <c r="D78" s="159"/>
      <c r="E78" s="159"/>
      <c r="F78" s="159"/>
      <c r="G78" s="159"/>
      <c r="H78" s="159"/>
      <c r="I78" s="176"/>
      <c r="J78" s="54"/>
    </row>
    <row r="79" spans="1:10" ht="30" customHeight="1" x14ac:dyDescent="0.25">
      <c r="A79" s="158" t="s">
        <v>144</v>
      </c>
      <c r="B79" s="159"/>
      <c r="C79" s="159"/>
      <c r="D79" s="159"/>
      <c r="E79" s="159"/>
      <c r="F79" s="159"/>
      <c r="G79" s="159"/>
      <c r="H79" s="159"/>
      <c r="I79" s="176"/>
      <c r="J79" s="54"/>
    </row>
    <row r="80" spans="1:10" ht="30" customHeight="1" x14ac:dyDescent="0.25">
      <c r="A80" s="158" t="s">
        <v>145</v>
      </c>
      <c r="B80" s="159"/>
      <c r="C80" s="159"/>
      <c r="D80" s="159"/>
      <c r="E80" s="159"/>
      <c r="F80" s="159"/>
      <c r="G80" s="159"/>
      <c r="H80" s="159"/>
      <c r="I80" s="176"/>
      <c r="J80" s="54"/>
    </row>
    <row r="81" spans="1:10" ht="30" customHeight="1" x14ac:dyDescent="0.25">
      <c r="A81" s="158" t="s">
        <v>146</v>
      </c>
      <c r="B81" s="159"/>
      <c r="C81" s="159"/>
      <c r="D81" s="159"/>
      <c r="E81" s="159"/>
      <c r="F81" s="159"/>
      <c r="G81" s="159"/>
      <c r="H81" s="159"/>
      <c r="I81" s="176"/>
      <c r="J81" s="54"/>
    </row>
    <row r="82" spans="1:10" ht="30" customHeight="1" x14ac:dyDescent="0.25">
      <c r="A82" s="158" t="s">
        <v>147</v>
      </c>
      <c r="B82" s="159"/>
      <c r="C82" s="159"/>
      <c r="D82" s="159"/>
      <c r="E82" s="159"/>
      <c r="F82" s="159"/>
      <c r="G82" s="159"/>
      <c r="H82" s="159"/>
      <c r="I82" s="176"/>
      <c r="J82" s="54"/>
    </row>
    <row r="83" spans="1:10" ht="30" customHeight="1" x14ac:dyDescent="0.25">
      <c r="A83" s="158" t="s">
        <v>148</v>
      </c>
      <c r="B83" s="159"/>
      <c r="C83" s="159"/>
      <c r="D83" s="159"/>
      <c r="E83" s="159"/>
      <c r="F83" s="159"/>
      <c r="G83" s="159"/>
      <c r="H83" s="159"/>
      <c r="I83" s="176"/>
      <c r="J83" s="54"/>
    </row>
    <row r="84" spans="1:10" ht="30" customHeight="1" x14ac:dyDescent="0.25">
      <c r="A84" s="158" t="s">
        <v>149</v>
      </c>
      <c r="B84" s="159"/>
      <c r="C84" s="159"/>
      <c r="D84" s="159"/>
      <c r="E84" s="159"/>
      <c r="F84" s="159"/>
      <c r="G84" s="159"/>
      <c r="H84" s="159"/>
      <c r="I84" s="176"/>
      <c r="J84" s="54"/>
    </row>
    <row r="85" spans="1:10" ht="30" customHeight="1" thickBot="1" x14ac:dyDescent="0.3">
      <c r="A85" s="177" t="s">
        <v>150</v>
      </c>
      <c r="B85" s="178"/>
      <c r="C85" s="178"/>
      <c r="D85" s="178"/>
      <c r="E85" s="178"/>
      <c r="F85" s="178"/>
      <c r="G85" s="178"/>
      <c r="H85" s="178"/>
      <c r="I85" s="179"/>
      <c r="J85" s="41"/>
    </row>
    <row r="86" spans="1:10" ht="20.100000000000001" customHeight="1" x14ac:dyDescent="0.25">
      <c r="A86" s="129" t="s">
        <v>151</v>
      </c>
      <c r="B86" s="130"/>
      <c r="C86" s="130"/>
      <c r="D86" s="130"/>
      <c r="E86" s="130"/>
      <c r="F86" s="130"/>
      <c r="G86" s="130"/>
      <c r="H86" s="143" t="str">
        <f>+IF(AND(J88="No aplica",J89="No aplica",J90="No aplica",J91="No aplica",J92="No aplica",J93="No aplica",J94="No aplica"),"No aplica",IF(OR(J88="",J89="",J90="",J91="",J92="",J93="",J94=""),"Valide todas las variables",IF(OR(J88="No",J89="No",J90="No",J91="No",J92="No",J93="No",J94="No"),"No cumple","Cumple")))</f>
        <v>Valide todas las variables</v>
      </c>
      <c r="I86" s="143"/>
      <c r="J86" s="144"/>
    </row>
    <row r="87" spans="1:10" ht="39.950000000000003" customHeight="1" x14ac:dyDescent="0.25">
      <c r="A87" s="152" t="s">
        <v>136</v>
      </c>
      <c r="B87" s="153"/>
      <c r="C87" s="153"/>
      <c r="D87" s="153"/>
      <c r="E87" s="153"/>
      <c r="F87" s="153"/>
      <c r="G87" s="153"/>
      <c r="H87" s="153"/>
      <c r="I87" s="154"/>
      <c r="J87" s="44" t="s">
        <v>214</v>
      </c>
    </row>
    <row r="88" spans="1:10" ht="30" customHeight="1" x14ac:dyDescent="0.25">
      <c r="A88" s="158" t="s">
        <v>152</v>
      </c>
      <c r="B88" s="159"/>
      <c r="C88" s="159"/>
      <c r="D88" s="159"/>
      <c r="E88" s="159"/>
      <c r="F88" s="159"/>
      <c r="G88" s="159"/>
      <c r="H88" s="159"/>
      <c r="I88" s="176"/>
      <c r="J88" s="54"/>
    </row>
    <row r="89" spans="1:10" ht="30" customHeight="1" x14ac:dyDescent="0.25">
      <c r="A89" s="158" t="s">
        <v>153</v>
      </c>
      <c r="B89" s="159"/>
      <c r="C89" s="159"/>
      <c r="D89" s="159"/>
      <c r="E89" s="159"/>
      <c r="F89" s="159"/>
      <c r="G89" s="159"/>
      <c r="H89" s="159"/>
      <c r="I89" s="176"/>
      <c r="J89" s="54"/>
    </row>
    <row r="90" spans="1:10" ht="30" customHeight="1" x14ac:dyDescent="0.25">
      <c r="A90" s="158" t="s">
        <v>154</v>
      </c>
      <c r="B90" s="159"/>
      <c r="C90" s="159"/>
      <c r="D90" s="159"/>
      <c r="E90" s="159"/>
      <c r="F90" s="159"/>
      <c r="G90" s="159"/>
      <c r="H90" s="159"/>
      <c r="I90" s="176"/>
      <c r="J90" s="54"/>
    </row>
    <row r="91" spans="1:10" ht="30" customHeight="1" x14ac:dyDescent="0.25">
      <c r="A91" s="158" t="s">
        <v>155</v>
      </c>
      <c r="B91" s="159"/>
      <c r="C91" s="159"/>
      <c r="D91" s="159"/>
      <c r="E91" s="159"/>
      <c r="F91" s="159"/>
      <c r="G91" s="159"/>
      <c r="H91" s="159"/>
      <c r="I91" s="176"/>
      <c r="J91" s="54"/>
    </row>
    <row r="92" spans="1:10" ht="30" customHeight="1" x14ac:dyDescent="0.25">
      <c r="A92" s="158" t="s">
        <v>156</v>
      </c>
      <c r="B92" s="159"/>
      <c r="C92" s="159"/>
      <c r="D92" s="159"/>
      <c r="E92" s="159"/>
      <c r="F92" s="159"/>
      <c r="G92" s="159"/>
      <c r="H92" s="159"/>
      <c r="I92" s="176"/>
      <c r="J92" s="54"/>
    </row>
    <row r="93" spans="1:10" ht="30" customHeight="1" x14ac:dyDescent="0.25">
      <c r="A93" s="158" t="s">
        <v>157</v>
      </c>
      <c r="B93" s="159"/>
      <c r="C93" s="159"/>
      <c r="D93" s="159"/>
      <c r="E93" s="159"/>
      <c r="F93" s="159"/>
      <c r="G93" s="159"/>
      <c r="H93" s="159"/>
      <c r="I93" s="176"/>
      <c r="J93" s="54"/>
    </row>
    <row r="94" spans="1:10" ht="30" customHeight="1" thickBot="1" x14ac:dyDescent="0.3">
      <c r="A94" s="177" t="s">
        <v>158</v>
      </c>
      <c r="B94" s="178"/>
      <c r="C94" s="178"/>
      <c r="D94" s="178"/>
      <c r="E94" s="178"/>
      <c r="F94" s="178"/>
      <c r="G94" s="178"/>
      <c r="H94" s="178"/>
      <c r="I94" s="179"/>
      <c r="J94" s="41"/>
    </row>
    <row r="95" spans="1:10" ht="39.950000000000003" customHeight="1" x14ac:dyDescent="0.25">
      <c r="A95" s="129" t="s">
        <v>246</v>
      </c>
      <c r="B95" s="130"/>
      <c r="C95" s="130"/>
      <c r="D95" s="130"/>
      <c r="E95" s="130"/>
      <c r="F95" s="130"/>
      <c r="G95" s="130"/>
      <c r="H95" s="143" t="str">
        <f>+IF(AND(J97="No aplica",J98="No aplica",J99="No aplica",J100="No aplica",J101="No aplica",J102="No aplica",J103="No aplica"),"No aplica",IF(OR(J97="",J98="",J99="",J100="",J101="",J102="",J103=""),"Valide todas las variables",IF(OR(J97="No",J98="No",J99="No",J100="No",J101="No",J102="No",J103="No"),"No cumple","Cumple")))</f>
        <v>Valide todas las variables</v>
      </c>
      <c r="I95" s="143"/>
      <c r="J95" s="144"/>
    </row>
    <row r="96" spans="1:10" ht="39.950000000000003" customHeight="1" x14ac:dyDescent="0.25">
      <c r="A96" s="180" t="s">
        <v>159</v>
      </c>
      <c r="B96" s="181"/>
      <c r="C96" s="181"/>
      <c r="D96" s="181"/>
      <c r="E96" s="181"/>
      <c r="F96" s="181"/>
      <c r="G96" s="181"/>
      <c r="H96" s="181"/>
      <c r="I96" s="182"/>
      <c r="J96" s="44" t="s">
        <v>214</v>
      </c>
    </row>
    <row r="97" spans="1:10" ht="30" customHeight="1" x14ac:dyDescent="0.25">
      <c r="A97" s="158" t="s">
        <v>160</v>
      </c>
      <c r="B97" s="159"/>
      <c r="C97" s="159"/>
      <c r="D97" s="159"/>
      <c r="E97" s="159"/>
      <c r="F97" s="159"/>
      <c r="G97" s="159"/>
      <c r="H97" s="159"/>
      <c r="I97" s="176"/>
      <c r="J97" s="54"/>
    </row>
    <row r="98" spans="1:10" ht="30" customHeight="1" x14ac:dyDescent="0.25">
      <c r="A98" s="158" t="s">
        <v>161</v>
      </c>
      <c r="B98" s="159"/>
      <c r="C98" s="159"/>
      <c r="D98" s="159"/>
      <c r="E98" s="159"/>
      <c r="F98" s="159"/>
      <c r="G98" s="159"/>
      <c r="H98" s="159"/>
      <c r="I98" s="176"/>
      <c r="J98" s="54"/>
    </row>
    <row r="99" spans="1:10" ht="30" customHeight="1" x14ac:dyDescent="0.25">
      <c r="A99" s="158" t="s">
        <v>162</v>
      </c>
      <c r="B99" s="159"/>
      <c r="C99" s="159"/>
      <c r="D99" s="159"/>
      <c r="E99" s="159"/>
      <c r="F99" s="159"/>
      <c r="G99" s="159"/>
      <c r="H99" s="159"/>
      <c r="I99" s="176"/>
      <c r="J99" s="54"/>
    </row>
    <row r="100" spans="1:10" ht="30" customHeight="1" x14ac:dyDescent="0.25">
      <c r="A100" s="158" t="s">
        <v>247</v>
      </c>
      <c r="B100" s="159"/>
      <c r="C100" s="159"/>
      <c r="D100" s="159"/>
      <c r="E100" s="159"/>
      <c r="F100" s="159"/>
      <c r="G100" s="159"/>
      <c r="H100" s="159"/>
      <c r="I100" s="176"/>
      <c r="J100" s="54"/>
    </row>
    <row r="101" spans="1:10" ht="30" customHeight="1" x14ac:dyDescent="0.25">
      <c r="A101" s="158" t="s">
        <v>163</v>
      </c>
      <c r="B101" s="159"/>
      <c r="C101" s="159"/>
      <c r="D101" s="159"/>
      <c r="E101" s="159"/>
      <c r="F101" s="159"/>
      <c r="G101" s="159"/>
      <c r="H101" s="159"/>
      <c r="I101" s="176"/>
      <c r="J101" s="54"/>
    </row>
    <row r="102" spans="1:10" ht="30" customHeight="1" x14ac:dyDescent="0.25">
      <c r="A102" s="158" t="s">
        <v>164</v>
      </c>
      <c r="B102" s="159"/>
      <c r="C102" s="159"/>
      <c r="D102" s="159"/>
      <c r="E102" s="159"/>
      <c r="F102" s="159"/>
      <c r="G102" s="159"/>
      <c r="H102" s="159"/>
      <c r="I102" s="176"/>
      <c r="J102" s="54"/>
    </row>
    <row r="103" spans="1:10" ht="30" customHeight="1" thickBot="1" x14ac:dyDescent="0.3">
      <c r="A103" s="177" t="s">
        <v>165</v>
      </c>
      <c r="B103" s="178"/>
      <c r="C103" s="178"/>
      <c r="D103" s="178"/>
      <c r="E103" s="178"/>
      <c r="F103" s="178"/>
      <c r="G103" s="178"/>
      <c r="H103" s="178"/>
      <c r="I103" s="179"/>
      <c r="J103" s="41"/>
    </row>
    <row r="104" spans="1:10" ht="20.100000000000001" customHeight="1" x14ac:dyDescent="0.25">
      <c r="A104" s="129" t="s">
        <v>166</v>
      </c>
      <c r="B104" s="130"/>
      <c r="C104" s="130"/>
      <c r="D104" s="130"/>
      <c r="E104" s="130"/>
      <c r="F104" s="130"/>
      <c r="G104" s="130"/>
      <c r="H104" s="143" t="str">
        <f>+IF(AND(J106="No aplica",J107="No aplica",J108="No aplica",J109="No aplica",J110="No aplica",J111="No aplica",J112="No aplica"),"No aplica",IF(OR(J106="",J107="",J108="",J109="",J110="",J111="",J112=""),"Valide todas las variables",IF(OR(J106="No",J107="No",J108="No",J109="No",J110="No",J111="No",J112="No"),"No cumple","Cumple")))</f>
        <v>Valide todas las variables</v>
      </c>
      <c r="I104" s="143"/>
      <c r="J104" s="144"/>
    </row>
    <row r="105" spans="1:10" ht="39.950000000000003" customHeight="1" x14ac:dyDescent="0.25">
      <c r="A105" s="152" t="s">
        <v>159</v>
      </c>
      <c r="B105" s="153"/>
      <c r="C105" s="153"/>
      <c r="D105" s="153"/>
      <c r="E105" s="153"/>
      <c r="F105" s="153"/>
      <c r="G105" s="153"/>
      <c r="H105" s="153"/>
      <c r="I105" s="154"/>
      <c r="J105" s="44" t="s">
        <v>214</v>
      </c>
    </row>
    <row r="106" spans="1:10" ht="30" customHeight="1" x14ac:dyDescent="0.25">
      <c r="A106" s="158" t="s">
        <v>167</v>
      </c>
      <c r="B106" s="159"/>
      <c r="C106" s="159"/>
      <c r="D106" s="159"/>
      <c r="E106" s="159"/>
      <c r="F106" s="159"/>
      <c r="G106" s="159"/>
      <c r="H106" s="159"/>
      <c r="I106" s="176"/>
      <c r="J106" s="54"/>
    </row>
    <row r="107" spans="1:10" ht="30" customHeight="1" x14ac:dyDescent="0.25">
      <c r="A107" s="158" t="s">
        <v>168</v>
      </c>
      <c r="B107" s="159"/>
      <c r="C107" s="159"/>
      <c r="D107" s="159"/>
      <c r="E107" s="159"/>
      <c r="F107" s="159"/>
      <c r="G107" s="159"/>
      <c r="H107" s="159"/>
      <c r="I107" s="176"/>
      <c r="J107" s="54"/>
    </row>
    <row r="108" spans="1:10" ht="30" customHeight="1" x14ac:dyDescent="0.25">
      <c r="A108" s="158" t="s">
        <v>169</v>
      </c>
      <c r="B108" s="159"/>
      <c r="C108" s="159"/>
      <c r="D108" s="159"/>
      <c r="E108" s="159"/>
      <c r="F108" s="159"/>
      <c r="G108" s="159"/>
      <c r="H108" s="159"/>
      <c r="I108" s="176"/>
      <c r="J108" s="54"/>
    </row>
    <row r="109" spans="1:10" ht="30" customHeight="1" x14ac:dyDescent="0.25">
      <c r="A109" s="158" t="s">
        <v>170</v>
      </c>
      <c r="B109" s="159"/>
      <c r="C109" s="159"/>
      <c r="D109" s="159"/>
      <c r="E109" s="159"/>
      <c r="F109" s="159"/>
      <c r="G109" s="159"/>
      <c r="H109" s="159"/>
      <c r="I109" s="176"/>
      <c r="J109" s="54"/>
    </row>
    <row r="110" spans="1:10" ht="30" customHeight="1" x14ac:dyDescent="0.25">
      <c r="A110" s="158" t="s">
        <v>171</v>
      </c>
      <c r="B110" s="159"/>
      <c r="C110" s="159"/>
      <c r="D110" s="159"/>
      <c r="E110" s="159"/>
      <c r="F110" s="159"/>
      <c r="G110" s="159"/>
      <c r="H110" s="159"/>
      <c r="I110" s="176"/>
      <c r="J110" s="54"/>
    </row>
    <row r="111" spans="1:10" ht="30" customHeight="1" x14ac:dyDescent="0.25">
      <c r="A111" s="158" t="s">
        <v>172</v>
      </c>
      <c r="B111" s="159"/>
      <c r="C111" s="159"/>
      <c r="D111" s="159"/>
      <c r="E111" s="159"/>
      <c r="F111" s="159"/>
      <c r="G111" s="159"/>
      <c r="H111" s="159"/>
      <c r="I111" s="176"/>
      <c r="J111" s="54"/>
    </row>
    <row r="112" spans="1:10" ht="30" customHeight="1" thickBot="1" x14ac:dyDescent="0.3">
      <c r="A112" s="177" t="s">
        <v>173</v>
      </c>
      <c r="B112" s="178"/>
      <c r="C112" s="178"/>
      <c r="D112" s="178"/>
      <c r="E112" s="178"/>
      <c r="F112" s="178"/>
      <c r="G112" s="178"/>
      <c r="H112" s="178"/>
      <c r="I112" s="179"/>
      <c r="J112" s="41"/>
    </row>
    <row r="113" spans="1:10" ht="39.950000000000003" customHeight="1" x14ac:dyDescent="0.25">
      <c r="A113" s="129" t="s">
        <v>245</v>
      </c>
      <c r="B113" s="130"/>
      <c r="C113" s="130"/>
      <c r="D113" s="130"/>
      <c r="E113" s="130"/>
      <c r="F113" s="130"/>
      <c r="G113" s="130"/>
      <c r="H113" s="143" t="str">
        <f>+IF(AND(J115="No aplica",J116="No aplica",J117="No aplica",J118="No aplica",J119="No aplica",J120="No aplica"),"No aplica",IF(OR(J115="",J116="",J117="",J118="",J119="",J120=""),"Valide todas las variables",IF(OR(J115="No",J116="No",J117="No",J118="No",J119="No",J120="No"),"No cumple","Cumple")))</f>
        <v>Valide todas las variables</v>
      </c>
      <c r="I113" s="143"/>
      <c r="J113" s="144"/>
    </row>
    <row r="114" spans="1:10" ht="39.950000000000003" customHeight="1" x14ac:dyDescent="0.25">
      <c r="A114" s="152" t="s">
        <v>174</v>
      </c>
      <c r="B114" s="153"/>
      <c r="C114" s="153"/>
      <c r="D114" s="153"/>
      <c r="E114" s="153"/>
      <c r="F114" s="153"/>
      <c r="G114" s="153"/>
      <c r="H114" s="153"/>
      <c r="I114" s="154"/>
      <c r="J114" s="44" t="s">
        <v>214</v>
      </c>
    </row>
    <row r="115" spans="1:10" ht="30" customHeight="1" x14ac:dyDescent="0.25">
      <c r="A115" s="158" t="s">
        <v>175</v>
      </c>
      <c r="B115" s="159"/>
      <c r="C115" s="159"/>
      <c r="D115" s="159"/>
      <c r="E115" s="159"/>
      <c r="F115" s="159"/>
      <c r="G115" s="159"/>
      <c r="H115" s="159"/>
      <c r="I115" s="176"/>
      <c r="J115" s="54"/>
    </row>
    <row r="116" spans="1:10" ht="30" customHeight="1" x14ac:dyDescent="0.25">
      <c r="A116" s="158" t="s">
        <v>176</v>
      </c>
      <c r="B116" s="159"/>
      <c r="C116" s="159"/>
      <c r="D116" s="159"/>
      <c r="E116" s="159"/>
      <c r="F116" s="159"/>
      <c r="G116" s="159"/>
      <c r="H116" s="159"/>
      <c r="I116" s="176"/>
      <c r="J116" s="54"/>
    </row>
    <row r="117" spans="1:10" ht="45" customHeight="1" x14ac:dyDescent="0.25">
      <c r="A117" s="158" t="s">
        <v>177</v>
      </c>
      <c r="B117" s="159"/>
      <c r="C117" s="159"/>
      <c r="D117" s="159"/>
      <c r="E117" s="159"/>
      <c r="F117" s="159"/>
      <c r="G117" s="159"/>
      <c r="H117" s="159"/>
      <c r="I117" s="176"/>
      <c r="J117" s="54"/>
    </row>
    <row r="118" spans="1:10" ht="30" customHeight="1" x14ac:dyDescent="0.25">
      <c r="A118" s="158" t="s">
        <v>178</v>
      </c>
      <c r="B118" s="159"/>
      <c r="C118" s="159"/>
      <c r="D118" s="159"/>
      <c r="E118" s="159"/>
      <c r="F118" s="159"/>
      <c r="G118" s="159"/>
      <c r="H118" s="159"/>
      <c r="I118" s="176"/>
      <c r="J118" s="54"/>
    </row>
    <row r="119" spans="1:10" ht="30" customHeight="1" x14ac:dyDescent="0.25">
      <c r="A119" s="158" t="s">
        <v>179</v>
      </c>
      <c r="B119" s="159"/>
      <c r="C119" s="159"/>
      <c r="D119" s="159"/>
      <c r="E119" s="159"/>
      <c r="F119" s="159"/>
      <c r="G119" s="159"/>
      <c r="H119" s="159"/>
      <c r="I119" s="176"/>
      <c r="J119" s="54"/>
    </row>
    <row r="120" spans="1:10" ht="30" customHeight="1" thickBot="1" x14ac:dyDescent="0.3">
      <c r="A120" s="177" t="s">
        <v>180</v>
      </c>
      <c r="B120" s="178"/>
      <c r="C120" s="178"/>
      <c r="D120" s="178"/>
      <c r="E120" s="178"/>
      <c r="F120" s="178"/>
      <c r="G120" s="178"/>
      <c r="H120" s="178"/>
      <c r="I120" s="179"/>
      <c r="J120" s="41"/>
    </row>
    <row r="121" spans="1:10" ht="50.1" customHeight="1" x14ac:dyDescent="0.25">
      <c r="A121" s="183" t="s">
        <v>181</v>
      </c>
      <c r="B121" s="184"/>
      <c r="C121" s="184"/>
      <c r="D121" s="184"/>
      <c r="E121" s="184"/>
      <c r="F121" s="184"/>
      <c r="G121" s="184"/>
      <c r="H121" s="184"/>
      <c r="I121" s="184"/>
      <c r="J121" s="185"/>
    </row>
    <row r="122" spans="1:10" ht="200.1" customHeight="1" thickBot="1" x14ac:dyDescent="0.3">
      <c r="A122" s="186"/>
      <c r="B122" s="187"/>
      <c r="C122" s="187"/>
      <c r="D122" s="187"/>
      <c r="E122" s="187"/>
      <c r="F122" s="187"/>
      <c r="G122" s="187"/>
      <c r="H122" s="187"/>
      <c r="I122" s="187"/>
      <c r="J122" s="188"/>
    </row>
    <row r="123" spans="1:10" ht="50.1" customHeight="1" x14ac:dyDescent="0.25">
      <c r="A123" s="183" t="s">
        <v>182</v>
      </c>
      <c r="B123" s="184"/>
      <c r="C123" s="184"/>
      <c r="D123" s="184"/>
      <c r="E123" s="184"/>
      <c r="F123" s="184"/>
      <c r="G123" s="184"/>
      <c r="H123" s="184"/>
      <c r="I123" s="184"/>
      <c r="J123" s="185"/>
    </row>
    <row r="124" spans="1:10" ht="200.1" customHeight="1" thickBot="1" x14ac:dyDescent="0.3">
      <c r="A124" s="186"/>
      <c r="B124" s="187"/>
      <c r="C124" s="187"/>
      <c r="D124" s="187"/>
      <c r="E124" s="187"/>
      <c r="F124" s="187"/>
      <c r="G124" s="187"/>
      <c r="H124" s="187"/>
      <c r="I124" s="187"/>
      <c r="J124" s="188"/>
    </row>
  </sheetData>
  <sheetProtection algorithmName="SHA-512" hashValue="gIk60eDHnDBp5ZX+q/8iwj0afgeLuLSvVJN/C4RTO5HRBE7sMUiUQoEphdadRkU1wVogCAsXLRNE9HoCw7Ew1Q==" saltValue="5MQI5B9bzj+CNyd8qVAWuQ==" spinCount="100000" sheet="1" objects="1" scenarios="1"/>
  <mergeCells count="152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3:I43"/>
    <mergeCell ref="A44:I44"/>
    <mergeCell ref="A45:I45"/>
    <mergeCell ref="A46:I46"/>
    <mergeCell ref="A47:I47"/>
    <mergeCell ref="A48:I48"/>
    <mergeCell ref="A38:E38"/>
    <mergeCell ref="A39:E39"/>
    <mergeCell ref="A40:E40"/>
    <mergeCell ref="A41:I41"/>
    <mergeCell ref="A42:G42"/>
    <mergeCell ref="H42:J42"/>
    <mergeCell ref="A54:I54"/>
    <mergeCell ref="A55:I55"/>
    <mergeCell ref="A56:I56"/>
    <mergeCell ref="A57:I57"/>
    <mergeCell ref="A58:I58"/>
    <mergeCell ref="A59:I59"/>
    <mergeCell ref="A49:I49"/>
    <mergeCell ref="A50:I50"/>
    <mergeCell ref="A51:G51"/>
    <mergeCell ref="H51:J51"/>
    <mergeCell ref="A52:I52"/>
    <mergeCell ref="A53:I53"/>
    <mergeCell ref="A66:G66"/>
    <mergeCell ref="H66:I70"/>
    <mergeCell ref="A67:G67"/>
    <mergeCell ref="A68:G68"/>
    <mergeCell ref="A69:G69"/>
    <mergeCell ref="A70:G70"/>
    <mergeCell ref="A60:I60"/>
    <mergeCell ref="A61:I61"/>
    <mergeCell ref="A62:I62"/>
    <mergeCell ref="A63:I63"/>
    <mergeCell ref="A64:I64"/>
    <mergeCell ref="A65:I65"/>
    <mergeCell ref="A76:I76"/>
    <mergeCell ref="A77:I77"/>
    <mergeCell ref="A78:I78"/>
    <mergeCell ref="A79:I79"/>
    <mergeCell ref="A80:I80"/>
    <mergeCell ref="A81:I81"/>
    <mergeCell ref="A71:G71"/>
    <mergeCell ref="H71:J71"/>
    <mergeCell ref="A72:I72"/>
    <mergeCell ref="A73:I73"/>
    <mergeCell ref="A74:I74"/>
    <mergeCell ref="A75:G75"/>
    <mergeCell ref="H75:J75"/>
    <mergeCell ref="A87:I87"/>
    <mergeCell ref="A88:I88"/>
    <mergeCell ref="A89:I89"/>
    <mergeCell ref="A90:I90"/>
    <mergeCell ref="A91:I91"/>
    <mergeCell ref="A92:I92"/>
    <mergeCell ref="A82:I82"/>
    <mergeCell ref="A83:I83"/>
    <mergeCell ref="A84:I84"/>
    <mergeCell ref="A85:I85"/>
    <mergeCell ref="A86:G86"/>
    <mergeCell ref="H86:J86"/>
    <mergeCell ref="A98:I98"/>
    <mergeCell ref="A99:I99"/>
    <mergeCell ref="A100:I100"/>
    <mergeCell ref="A101:I101"/>
    <mergeCell ref="A102:I102"/>
    <mergeCell ref="A103:I103"/>
    <mergeCell ref="A93:I93"/>
    <mergeCell ref="A94:I94"/>
    <mergeCell ref="A95:G95"/>
    <mergeCell ref="H95:J95"/>
    <mergeCell ref="A96:I96"/>
    <mergeCell ref="A97:I97"/>
    <mergeCell ref="A109:I109"/>
    <mergeCell ref="A110:I110"/>
    <mergeCell ref="A111:I111"/>
    <mergeCell ref="A112:I112"/>
    <mergeCell ref="A113:G113"/>
    <mergeCell ref="H113:J113"/>
    <mergeCell ref="A104:G104"/>
    <mergeCell ref="H104:J104"/>
    <mergeCell ref="A105:I105"/>
    <mergeCell ref="A106:I106"/>
    <mergeCell ref="A107:I107"/>
    <mergeCell ref="A108:I108"/>
    <mergeCell ref="A120:I120"/>
    <mergeCell ref="A121:J121"/>
    <mergeCell ref="A122:J122"/>
    <mergeCell ref="A123:J123"/>
    <mergeCell ref="A124:J124"/>
    <mergeCell ref="A114:I114"/>
    <mergeCell ref="A115:I115"/>
    <mergeCell ref="A116:I116"/>
    <mergeCell ref="A117:I117"/>
    <mergeCell ref="A118:I118"/>
    <mergeCell ref="A119:I119"/>
  </mergeCells>
  <conditionalFormatting sqref="C2:C3">
    <cfRule type="containsBlanks" dxfId="156" priority="37">
      <formula>LEN(TRIM(C2))=0</formula>
    </cfRule>
  </conditionalFormatting>
  <conditionalFormatting sqref="C6:C8">
    <cfRule type="containsBlanks" dxfId="155" priority="1">
      <formula>LEN(TRIM(C6))=0</formula>
    </cfRule>
  </conditionalFormatting>
  <conditionalFormatting sqref="E4:E5">
    <cfRule type="containsBlanks" dxfId="154" priority="31">
      <formula>LEN(TRIM(E4))=0</formula>
    </cfRule>
  </conditionalFormatting>
  <conditionalFormatting sqref="G2">
    <cfRule type="containsBlanks" dxfId="153" priority="34">
      <formula>LEN(TRIM(G2))=0</formula>
    </cfRule>
  </conditionalFormatting>
  <conditionalFormatting sqref="H3">
    <cfRule type="containsBlanks" dxfId="152" priority="35">
      <formula>LEN(TRIM(H3))=0</formula>
    </cfRule>
  </conditionalFormatting>
  <conditionalFormatting sqref="H6:H7">
    <cfRule type="containsBlanks" dxfId="151" priority="32">
      <formula>LEN(TRIM(H6))=0</formula>
    </cfRule>
  </conditionalFormatting>
  <conditionalFormatting sqref="H10">
    <cfRule type="containsText" dxfId="150" priority="38" operator="containsText" text="No cumple">
      <formula>NOT(ISERROR(SEARCH("No cumple",H10)))</formula>
    </cfRule>
    <cfRule type="containsText" dxfId="149" priority="39" operator="containsText" text="Cumple">
      <formula>NOT(ISERROR(SEARCH("Cumple",H10)))</formula>
    </cfRule>
  </conditionalFormatting>
  <conditionalFormatting sqref="H21">
    <cfRule type="containsText" dxfId="148" priority="19" operator="containsText" text="Cumple">
      <formula>NOT(ISERROR(SEARCH("Cumple",H21)))</formula>
    </cfRule>
    <cfRule type="containsText" dxfId="147" priority="18" operator="containsText" text="No cumple">
      <formula>NOT(ISERROR(SEARCH("No cumple",H21)))</formula>
    </cfRule>
  </conditionalFormatting>
  <conditionalFormatting sqref="H42">
    <cfRule type="containsText" dxfId="146" priority="17" operator="containsText" text="Cumple">
      <formula>NOT(ISERROR(SEARCH("Cumple",H42)))</formula>
    </cfRule>
    <cfRule type="containsText" dxfId="145" priority="16" operator="containsText" text="No cumple">
      <formula>NOT(ISERROR(SEARCH("No cumple",H42)))</formula>
    </cfRule>
  </conditionalFormatting>
  <conditionalFormatting sqref="H51">
    <cfRule type="containsText" dxfId="144" priority="14" operator="containsText" text="No cumple">
      <formula>NOT(ISERROR(SEARCH("No cumple",H51)))</formula>
    </cfRule>
    <cfRule type="containsText" dxfId="143" priority="15" operator="containsText" text="Cumple">
      <formula>NOT(ISERROR(SEARCH("Cumple",H51)))</formula>
    </cfRule>
  </conditionalFormatting>
  <conditionalFormatting sqref="H71">
    <cfRule type="containsText" dxfId="142" priority="12" operator="containsText" text="No cumple">
      <formula>NOT(ISERROR(SEARCH("No cumple",H71)))</formula>
    </cfRule>
    <cfRule type="containsText" dxfId="141" priority="13" operator="containsText" text="Cumple">
      <formula>NOT(ISERROR(SEARCH("Cumple",H71)))</formula>
    </cfRule>
  </conditionalFormatting>
  <conditionalFormatting sqref="H75">
    <cfRule type="containsText" dxfId="140" priority="10" operator="containsText" text="No cumple">
      <formula>NOT(ISERROR(SEARCH("No cumple",H75)))</formula>
    </cfRule>
    <cfRule type="containsText" dxfId="139" priority="11" operator="containsText" text="Cumple">
      <formula>NOT(ISERROR(SEARCH("Cumple",H75)))</formula>
    </cfRule>
  </conditionalFormatting>
  <conditionalFormatting sqref="H86">
    <cfRule type="containsText" dxfId="138" priority="8" operator="containsText" text="No cumple">
      <formula>NOT(ISERROR(SEARCH("No cumple",H86)))</formula>
    </cfRule>
    <cfRule type="containsText" dxfId="137" priority="9" operator="containsText" text="Cumple">
      <formula>NOT(ISERROR(SEARCH("Cumple",H86)))</formula>
    </cfRule>
  </conditionalFormatting>
  <conditionalFormatting sqref="H95">
    <cfRule type="containsText" dxfId="136" priority="6" operator="containsText" text="No cumple">
      <formula>NOT(ISERROR(SEARCH("No cumple",H95)))</formula>
    </cfRule>
    <cfRule type="containsText" dxfId="135" priority="7" operator="containsText" text="Cumple">
      <formula>NOT(ISERROR(SEARCH("Cumple",H95)))</formula>
    </cfRule>
  </conditionalFormatting>
  <conditionalFormatting sqref="H104">
    <cfRule type="containsText" dxfId="134" priority="4" operator="containsText" text="No cumple">
      <formula>NOT(ISERROR(SEARCH("No cumple",H104)))</formula>
    </cfRule>
    <cfRule type="containsText" dxfId="133" priority="5" operator="containsText" text="Cumple">
      <formula>NOT(ISERROR(SEARCH("Cumple",H104)))</formula>
    </cfRule>
  </conditionalFormatting>
  <conditionalFormatting sqref="H113">
    <cfRule type="containsText" dxfId="132" priority="2" operator="containsText" text="No cumple">
      <formula>NOT(ISERROR(SEARCH("No cumple",H113)))</formula>
    </cfRule>
    <cfRule type="containsText" dxfId="131" priority="3" operator="containsText" text="Cumple">
      <formula>NOT(ISERROR(SEARCH("Cumple",H113)))</formula>
    </cfRule>
  </conditionalFormatting>
  <conditionalFormatting sqref="J2">
    <cfRule type="containsBlanks" dxfId="130" priority="36">
      <formula>LEN(TRIM(J2))=0</formula>
    </cfRule>
  </conditionalFormatting>
  <conditionalFormatting sqref="J12:J20">
    <cfRule type="containsBlanks" dxfId="129" priority="30">
      <formula>LEN(TRIM(J12))=0</formula>
    </cfRule>
  </conditionalFormatting>
  <conditionalFormatting sqref="J26:J41">
    <cfRule type="containsBlanks" dxfId="128" priority="25">
      <formula>LEN(TRIM(J26))=0</formula>
    </cfRule>
  </conditionalFormatting>
  <conditionalFormatting sqref="J44:J50">
    <cfRule type="containsBlanks" dxfId="127" priority="29">
      <formula>LEN(TRIM(J44))=0</formula>
    </cfRule>
  </conditionalFormatting>
  <conditionalFormatting sqref="J53:J64">
    <cfRule type="containsBlanks" dxfId="126" priority="28">
      <formula>LEN(TRIM(J53))=0</formula>
    </cfRule>
  </conditionalFormatting>
  <conditionalFormatting sqref="J66:J70">
    <cfRule type="containsBlanks" dxfId="125" priority="27">
      <formula>LEN(TRIM(J66))=0</formula>
    </cfRule>
  </conditionalFormatting>
  <conditionalFormatting sqref="J73:J74">
    <cfRule type="containsBlanks" dxfId="124" priority="26">
      <formula>LEN(TRIM(J73))=0</formula>
    </cfRule>
  </conditionalFormatting>
  <conditionalFormatting sqref="J77:J85">
    <cfRule type="containsBlanks" dxfId="123" priority="24">
      <formula>LEN(TRIM(J77))=0</formula>
    </cfRule>
  </conditionalFormatting>
  <conditionalFormatting sqref="J88:J94">
    <cfRule type="containsBlanks" dxfId="122" priority="23">
      <formula>LEN(TRIM(J88))=0</formula>
    </cfRule>
  </conditionalFormatting>
  <conditionalFormatting sqref="J97:J103">
    <cfRule type="containsBlanks" dxfId="121" priority="22">
      <formula>LEN(TRIM(J97))=0</formula>
    </cfRule>
  </conditionalFormatting>
  <conditionalFormatting sqref="J106:J112">
    <cfRule type="containsBlanks" dxfId="120" priority="21">
      <formula>LEN(TRIM(J106))=0</formula>
    </cfRule>
  </conditionalFormatting>
  <conditionalFormatting sqref="J115:J120">
    <cfRule type="containsBlanks" dxfId="119" priority="20">
      <formula>LEN(TRIM(J115))=0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- CASA HOGAR SRD&amp;R&amp;"Arial,Normal"&amp;10F1.A41.G27.P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6C7E878-CCDB-4747-B112-B5A6D17BD5D6}">
          <x14:formula1>
            <xm:f>Tablas!$E$2:$E$4</xm:f>
          </x14:formula1>
          <xm:sqref>J115:J120 J77:J85 J88:J94 J97:J103 J106:J112 J44:J50 J26:J41 J53:J64 J66:J70 J73:J74 J12:J20</xm:sqref>
        </x14:dataValidation>
        <x14:dataValidation type="list" allowBlank="1" showInputMessage="1" showErrorMessage="1" xr:uid="{28228DCE-2099-4971-B116-9B8ED18F2712}">
          <x14:formula1>
            <xm:f>Tablas!$H$2:$H$6</xm:f>
          </x14:formula1>
          <xm:sqref>C3:E3</xm:sqref>
        </x14:dataValidation>
        <x14:dataValidation type="list" allowBlank="1" showInputMessage="1" showErrorMessage="1" xr:uid="{D5C50D3C-E7E8-49A5-A3B6-E34FCB3A8EEF}">
          <x14:formula1>
            <xm:f>Tablas!$L$2:$L$9</xm:f>
          </x14:formula1>
          <xm:sqref>C7:E7</xm:sqref>
        </x14:dataValidation>
        <x14:dataValidation type="list" allowBlank="1" showInputMessage="1" showErrorMessage="1" xr:uid="{8A88201D-2567-4B00-A1EA-F3B61A815362}">
          <x14:formula1>
            <xm:f>Tablas!$K$2:$K$3</xm:f>
          </x14:formula1>
          <xm:sqref>H6:J6</xm:sqref>
        </x14:dataValidation>
        <x14:dataValidation type="list" allowBlank="1" showInputMessage="1" showErrorMessage="1" xr:uid="{3B924905-1EAB-435C-889E-0067137FCBB5}">
          <x14:formula1>
            <xm:f>Tablas!$J$2:$J$7</xm:f>
          </x14:formula1>
          <xm:sqref>C6:E6</xm:sqref>
        </x14:dataValidation>
        <x14:dataValidation type="list" allowBlank="1" showInputMessage="1" showErrorMessage="1" xr:uid="{479F0881-181E-47C1-9164-4F342A4E590E}">
          <x14:formula1>
            <xm:f>Tablas!$I$2:$I$5</xm:f>
          </x14:formula1>
          <xm:sqref>E4:J4</xm:sqref>
        </x14:dataValidation>
        <x14:dataValidation type="list" allowBlank="1" showInputMessage="1" showErrorMessage="1" xr:uid="{62C5904F-C737-4B0F-BB1E-A3FBA201EB8A}">
          <x14:formula1>
            <xm:f>Tablas!$G$2:$G$3</xm:f>
          </x14:formula1>
          <xm:sqref>J2</xm:sqref>
        </x14:dataValidation>
        <x14:dataValidation type="list" allowBlank="1" showInputMessage="1" showErrorMessage="1" xr:uid="{A8E2FD90-991F-4B2A-9D1C-48A4DE4A6537}">
          <x14:formula1>
            <xm:f>Tablas!$C$2</xm:f>
          </x14:formula1>
          <xm:sqref>H107:I112 H13:I20 H98:I103 H45:I50 H54:I64 H89:I94 H74:I74 H78:I85 H116:I120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84CF-5217-48F3-9AA8-21EDB03A54D9}">
  <sheetPr>
    <pageSetUpPr fitToPage="1"/>
  </sheetPr>
  <dimension ref="A1:J124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37" t="s">
        <v>244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x14ac:dyDescent="0.25">
      <c r="A2" s="146" t="s">
        <v>66</v>
      </c>
      <c r="B2" s="147"/>
      <c r="C2" s="145"/>
      <c r="D2" s="145"/>
      <c r="E2" s="145"/>
      <c r="F2" s="43" t="s">
        <v>67</v>
      </c>
      <c r="G2" s="149"/>
      <c r="H2" s="149"/>
      <c r="I2" s="43" t="s">
        <v>68</v>
      </c>
      <c r="J2" s="54"/>
    </row>
    <row r="3" spans="1:10" x14ac:dyDescent="0.25">
      <c r="A3" s="146" t="s">
        <v>69</v>
      </c>
      <c r="B3" s="147"/>
      <c r="C3" s="119"/>
      <c r="D3" s="119"/>
      <c r="E3" s="119"/>
      <c r="F3" s="147" t="s">
        <v>210</v>
      </c>
      <c r="G3" s="147"/>
      <c r="H3" s="119"/>
      <c r="I3" s="119"/>
      <c r="J3" s="121"/>
    </row>
    <row r="4" spans="1:10" x14ac:dyDescent="0.25">
      <c r="A4" s="146" t="s">
        <v>70</v>
      </c>
      <c r="B4" s="147"/>
      <c r="C4" s="147"/>
      <c r="D4" s="147"/>
      <c r="E4" s="119"/>
      <c r="F4" s="119"/>
      <c r="G4" s="119"/>
      <c r="H4" s="119"/>
      <c r="I4" s="119"/>
      <c r="J4" s="121"/>
    </row>
    <row r="5" spans="1:10" x14ac:dyDescent="0.25">
      <c r="A5" s="146" t="s">
        <v>71</v>
      </c>
      <c r="B5" s="147"/>
      <c r="C5" s="147"/>
      <c r="D5" s="147"/>
      <c r="E5" s="119"/>
      <c r="F5" s="119"/>
      <c r="G5" s="119"/>
      <c r="H5" s="119"/>
      <c r="I5" s="119"/>
      <c r="J5" s="121"/>
    </row>
    <row r="6" spans="1:10" x14ac:dyDescent="0.25">
      <c r="A6" s="146" t="s">
        <v>72</v>
      </c>
      <c r="B6" s="147"/>
      <c r="C6" s="145"/>
      <c r="D6" s="145"/>
      <c r="E6" s="145"/>
      <c r="F6" s="147" t="s">
        <v>73</v>
      </c>
      <c r="G6" s="147"/>
      <c r="H6" s="145"/>
      <c r="I6" s="145"/>
      <c r="J6" s="148"/>
    </row>
    <row r="7" spans="1:10" x14ac:dyDescent="0.25">
      <c r="A7" s="146" t="s">
        <v>61</v>
      </c>
      <c r="B7" s="147"/>
      <c r="C7" s="145"/>
      <c r="D7" s="145"/>
      <c r="E7" s="145"/>
      <c r="F7" s="147" t="s">
        <v>210</v>
      </c>
      <c r="G7" s="147"/>
      <c r="H7" s="119"/>
      <c r="I7" s="119"/>
      <c r="J7" s="121"/>
    </row>
    <row r="8" spans="1:10" ht="15.75" thickBot="1" x14ac:dyDescent="0.3">
      <c r="A8" s="150" t="s">
        <v>243</v>
      </c>
      <c r="B8" s="151"/>
      <c r="C8" s="133"/>
      <c r="D8" s="133"/>
      <c r="E8" s="133"/>
      <c r="F8" s="134"/>
      <c r="G8" s="135"/>
      <c r="H8" s="135"/>
      <c r="I8" s="135"/>
      <c r="J8" s="136"/>
    </row>
    <row r="9" spans="1:10" ht="20.100000000000001" customHeight="1" thickBot="1" x14ac:dyDescent="0.3">
      <c r="A9" s="140" t="s">
        <v>74</v>
      </c>
      <c r="B9" s="141"/>
      <c r="C9" s="141"/>
      <c r="D9" s="141"/>
      <c r="E9" s="141"/>
      <c r="F9" s="141"/>
      <c r="G9" s="141"/>
      <c r="H9" s="141"/>
      <c r="I9" s="141"/>
      <c r="J9" s="142"/>
    </row>
    <row r="10" spans="1:10" ht="20.100000000000001" customHeight="1" x14ac:dyDescent="0.25">
      <c r="A10" s="129" t="s">
        <v>75</v>
      </c>
      <c r="B10" s="130"/>
      <c r="C10" s="130"/>
      <c r="D10" s="130"/>
      <c r="E10" s="130"/>
      <c r="F10" s="130"/>
      <c r="G10" s="130"/>
      <c r="H10" s="143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3"/>
      <c r="J10" s="144"/>
    </row>
    <row r="11" spans="1:10" ht="39.950000000000003" customHeight="1" x14ac:dyDescent="0.25">
      <c r="A11" s="152" t="s">
        <v>76</v>
      </c>
      <c r="B11" s="153"/>
      <c r="C11" s="153"/>
      <c r="D11" s="153"/>
      <c r="E11" s="153"/>
      <c r="F11" s="153"/>
      <c r="G11" s="153"/>
      <c r="H11" s="153"/>
      <c r="I11" s="154"/>
      <c r="J11" s="44" t="s">
        <v>214</v>
      </c>
    </row>
    <row r="12" spans="1:10" ht="30" customHeight="1" x14ac:dyDescent="0.25">
      <c r="A12" s="158" t="s">
        <v>82</v>
      </c>
      <c r="B12" s="159"/>
      <c r="C12" s="159"/>
      <c r="D12" s="159"/>
      <c r="E12" s="159"/>
      <c r="F12" s="159"/>
      <c r="G12" s="159"/>
      <c r="H12" s="159"/>
      <c r="I12" s="176"/>
      <c r="J12" s="54"/>
    </row>
    <row r="13" spans="1:10" ht="30" customHeight="1" x14ac:dyDescent="0.25">
      <c r="A13" s="158" t="s">
        <v>77</v>
      </c>
      <c r="B13" s="159"/>
      <c r="C13" s="159"/>
      <c r="D13" s="159"/>
      <c r="E13" s="159"/>
      <c r="F13" s="159"/>
      <c r="G13" s="159"/>
      <c r="H13" s="159"/>
      <c r="I13" s="176"/>
      <c r="J13" s="54"/>
    </row>
    <row r="14" spans="1:10" ht="30" customHeight="1" x14ac:dyDescent="0.25">
      <c r="A14" s="158" t="s">
        <v>78</v>
      </c>
      <c r="B14" s="159"/>
      <c r="C14" s="159"/>
      <c r="D14" s="159"/>
      <c r="E14" s="159"/>
      <c r="F14" s="159"/>
      <c r="G14" s="159"/>
      <c r="H14" s="159"/>
      <c r="I14" s="176"/>
      <c r="J14" s="54"/>
    </row>
    <row r="15" spans="1:10" ht="30" customHeight="1" x14ac:dyDescent="0.25">
      <c r="A15" s="158" t="s">
        <v>83</v>
      </c>
      <c r="B15" s="159"/>
      <c r="C15" s="159"/>
      <c r="D15" s="159"/>
      <c r="E15" s="159"/>
      <c r="F15" s="159"/>
      <c r="G15" s="159"/>
      <c r="H15" s="159"/>
      <c r="I15" s="176"/>
      <c r="J15" s="54"/>
    </row>
    <row r="16" spans="1:10" ht="30" customHeight="1" x14ac:dyDescent="0.25">
      <c r="A16" s="158" t="s">
        <v>84</v>
      </c>
      <c r="B16" s="159"/>
      <c r="C16" s="159"/>
      <c r="D16" s="159"/>
      <c r="E16" s="159"/>
      <c r="F16" s="159"/>
      <c r="G16" s="159"/>
      <c r="H16" s="159"/>
      <c r="I16" s="176"/>
      <c r="J16" s="54"/>
    </row>
    <row r="17" spans="1:10" ht="30" customHeight="1" x14ac:dyDescent="0.25">
      <c r="A17" s="158" t="s">
        <v>183</v>
      </c>
      <c r="B17" s="159"/>
      <c r="C17" s="159"/>
      <c r="D17" s="159"/>
      <c r="E17" s="159"/>
      <c r="F17" s="159"/>
      <c r="G17" s="159"/>
      <c r="H17" s="159"/>
      <c r="I17" s="176"/>
      <c r="J17" s="54"/>
    </row>
    <row r="18" spans="1:10" ht="30" customHeight="1" x14ac:dyDescent="0.25">
      <c r="A18" s="158" t="s">
        <v>79</v>
      </c>
      <c r="B18" s="159"/>
      <c r="C18" s="159"/>
      <c r="D18" s="159"/>
      <c r="E18" s="159"/>
      <c r="F18" s="159"/>
      <c r="G18" s="159"/>
      <c r="H18" s="159"/>
      <c r="I18" s="176"/>
      <c r="J18" s="54"/>
    </row>
    <row r="19" spans="1:10" ht="30" customHeight="1" x14ac:dyDescent="0.25">
      <c r="A19" s="158" t="s">
        <v>80</v>
      </c>
      <c r="B19" s="159"/>
      <c r="C19" s="159"/>
      <c r="D19" s="159"/>
      <c r="E19" s="159"/>
      <c r="F19" s="159"/>
      <c r="G19" s="159"/>
      <c r="H19" s="159"/>
      <c r="I19" s="176"/>
      <c r="J19" s="54"/>
    </row>
    <row r="20" spans="1:10" ht="30" customHeight="1" thickBot="1" x14ac:dyDescent="0.3">
      <c r="A20" s="177" t="s">
        <v>81</v>
      </c>
      <c r="B20" s="178"/>
      <c r="C20" s="178"/>
      <c r="D20" s="178"/>
      <c r="E20" s="178"/>
      <c r="F20" s="178"/>
      <c r="G20" s="178"/>
      <c r="H20" s="178"/>
      <c r="I20" s="179"/>
      <c r="J20" s="41"/>
    </row>
    <row r="21" spans="1:10" ht="20.100000000000001" customHeight="1" x14ac:dyDescent="0.25">
      <c r="A21" s="129" t="s">
        <v>85</v>
      </c>
      <c r="B21" s="130"/>
      <c r="C21" s="130"/>
      <c r="D21" s="130"/>
      <c r="E21" s="130"/>
      <c r="F21" s="130"/>
      <c r="G21" s="130"/>
      <c r="H21" s="143" t="str">
        <f>+IF(AND(J26="No aplica",J27="No aplica",J28="No aplica",J29="No aplica",J30="No aplica",J31="No aplica",J32="No aplica",J33="No aplica",J34="No aplica",J35="No aplica",J36="No aplica",J37="No aplica",J38="No aplica",J39="No aplica",J40="No aplica",J41="No aplica"),"No aplica",IF(OR(J26="",J27="",J28="",J29="",J30="",J31="",J32="",J33="",J34="",J35="",J36="",J37="",J38="",J39="",J40="",J41=""),"Valide todas las variables",IF(OR(J26="No",J27="No",J28="No",J29="No",J30="No",J31="No",J32="No",J33="No",J34="No",J35="No",J36="No",J37="No",J38="No",J39="No",J40="No",J41="No"),"No cumple","Cumple")))</f>
        <v>Valide todas las variables</v>
      </c>
      <c r="I21" s="143"/>
      <c r="J21" s="144"/>
    </row>
    <row r="22" spans="1:10" ht="66.75" customHeight="1" thickBot="1" x14ac:dyDescent="0.3">
      <c r="A22" s="162" t="s">
        <v>254</v>
      </c>
      <c r="B22" s="163"/>
      <c r="C22" s="163"/>
      <c r="D22" s="163"/>
      <c r="E22" s="163"/>
      <c r="F22" s="163"/>
      <c r="G22" s="163"/>
      <c r="H22" s="163"/>
      <c r="I22" s="164"/>
      <c r="J22" s="155" t="s">
        <v>214</v>
      </c>
    </row>
    <row r="23" spans="1:10" ht="15" customHeight="1" x14ac:dyDescent="0.25">
      <c r="A23" s="168" t="s">
        <v>103</v>
      </c>
      <c r="B23" s="169"/>
      <c r="C23" s="169"/>
      <c r="D23" s="169"/>
      <c r="E23" s="169"/>
      <c r="F23" s="165" t="s">
        <v>98</v>
      </c>
      <c r="G23" s="166"/>
      <c r="H23" s="166"/>
      <c r="I23" s="167"/>
      <c r="J23" s="156"/>
    </row>
    <row r="24" spans="1:10" ht="15" customHeight="1" x14ac:dyDescent="0.25">
      <c r="A24" s="170"/>
      <c r="B24" s="171"/>
      <c r="C24" s="171"/>
      <c r="D24" s="171"/>
      <c r="E24" s="171"/>
      <c r="F24" s="160" t="s">
        <v>99</v>
      </c>
      <c r="G24" s="161"/>
      <c r="H24" s="174" t="s">
        <v>100</v>
      </c>
      <c r="I24" s="175"/>
      <c r="J24" s="156"/>
    </row>
    <row r="25" spans="1:10" ht="20.100000000000001" customHeight="1" x14ac:dyDescent="0.25">
      <c r="A25" s="172"/>
      <c r="B25" s="173"/>
      <c r="C25" s="173"/>
      <c r="D25" s="173"/>
      <c r="E25" s="173"/>
      <c r="F25" s="51" t="s">
        <v>101</v>
      </c>
      <c r="G25" s="42" t="s">
        <v>102</v>
      </c>
      <c r="H25" s="42" t="s">
        <v>101</v>
      </c>
      <c r="I25" s="52" t="s">
        <v>102</v>
      </c>
      <c r="J25" s="157"/>
    </row>
    <row r="26" spans="1:10" ht="20.100000000000001" customHeight="1" x14ac:dyDescent="0.25">
      <c r="A26" s="158" t="s">
        <v>95</v>
      </c>
      <c r="B26" s="159"/>
      <c r="C26" s="159"/>
      <c r="D26" s="159"/>
      <c r="E26" s="159"/>
      <c r="F26" s="45">
        <v>2</v>
      </c>
      <c r="G26" s="46">
        <v>2</v>
      </c>
      <c r="H26" s="46">
        <v>2</v>
      </c>
      <c r="I26" s="47">
        <v>2</v>
      </c>
      <c r="J26" s="59"/>
    </row>
    <row r="27" spans="1:10" ht="20.100000000000001" customHeight="1" x14ac:dyDescent="0.25">
      <c r="A27" s="158" t="s">
        <v>86</v>
      </c>
      <c r="B27" s="159"/>
      <c r="C27" s="159"/>
      <c r="D27" s="159">
        <v>6</v>
      </c>
      <c r="E27" s="159">
        <v>6</v>
      </c>
      <c r="F27" s="45">
        <v>6</v>
      </c>
      <c r="G27" s="46">
        <v>6</v>
      </c>
      <c r="H27" s="46">
        <v>6</v>
      </c>
      <c r="I27" s="47">
        <v>6</v>
      </c>
      <c r="J27" s="59"/>
    </row>
    <row r="28" spans="1:10" ht="20.100000000000001" customHeight="1" x14ac:dyDescent="0.25">
      <c r="A28" s="158" t="s">
        <v>87</v>
      </c>
      <c r="B28" s="159"/>
      <c r="C28" s="159"/>
      <c r="D28" s="159">
        <v>6</v>
      </c>
      <c r="E28" s="159">
        <v>6</v>
      </c>
      <c r="F28" s="45">
        <v>6</v>
      </c>
      <c r="G28" s="46">
        <v>6</v>
      </c>
      <c r="H28" s="46">
        <v>6</v>
      </c>
      <c r="I28" s="47">
        <v>6</v>
      </c>
      <c r="J28" s="59"/>
    </row>
    <row r="29" spans="1:10" ht="20.100000000000001" customHeight="1" x14ac:dyDescent="0.25">
      <c r="A29" s="158" t="s">
        <v>88</v>
      </c>
      <c r="B29" s="159"/>
      <c r="C29" s="159"/>
      <c r="D29" s="159">
        <v>3</v>
      </c>
      <c r="E29" s="159">
        <v>3</v>
      </c>
      <c r="F29" s="45">
        <v>3</v>
      </c>
      <c r="G29" s="46">
        <v>3</v>
      </c>
      <c r="H29" s="46">
        <v>3</v>
      </c>
      <c r="I29" s="47">
        <v>3</v>
      </c>
      <c r="J29" s="59"/>
    </row>
    <row r="30" spans="1:10" ht="20.100000000000001" customHeight="1" x14ac:dyDescent="0.25">
      <c r="A30" s="158" t="s">
        <v>89</v>
      </c>
      <c r="B30" s="159"/>
      <c r="C30" s="159"/>
      <c r="D30" s="159">
        <v>6</v>
      </c>
      <c r="E30" s="159">
        <v>6</v>
      </c>
      <c r="F30" s="45">
        <v>6</v>
      </c>
      <c r="G30" s="46">
        <v>6</v>
      </c>
      <c r="H30" s="46">
        <v>6</v>
      </c>
      <c r="I30" s="47">
        <v>6</v>
      </c>
      <c r="J30" s="59"/>
    </row>
    <row r="31" spans="1:10" ht="20.100000000000001" customHeight="1" x14ac:dyDescent="0.25">
      <c r="A31" s="158" t="s">
        <v>90</v>
      </c>
      <c r="B31" s="159"/>
      <c r="C31" s="159"/>
      <c r="D31" s="159">
        <v>1</v>
      </c>
      <c r="E31" s="159">
        <v>1</v>
      </c>
      <c r="F31" s="45">
        <v>1</v>
      </c>
      <c r="G31" s="46">
        <v>1</v>
      </c>
      <c r="H31" s="46">
        <v>1</v>
      </c>
      <c r="I31" s="47">
        <v>1</v>
      </c>
      <c r="J31" s="59"/>
    </row>
    <row r="32" spans="1:10" ht="20.100000000000001" customHeight="1" x14ac:dyDescent="0.25">
      <c r="A32" s="158" t="s">
        <v>91</v>
      </c>
      <c r="B32" s="159"/>
      <c r="C32" s="159"/>
      <c r="D32" s="159">
        <v>2</v>
      </c>
      <c r="E32" s="159">
        <v>2</v>
      </c>
      <c r="F32" s="45">
        <v>2</v>
      </c>
      <c r="G32" s="46">
        <v>2</v>
      </c>
      <c r="H32" s="46">
        <v>2</v>
      </c>
      <c r="I32" s="47">
        <v>2</v>
      </c>
      <c r="J32" s="59"/>
    </row>
    <row r="33" spans="1:10" ht="20.100000000000001" customHeight="1" x14ac:dyDescent="0.25">
      <c r="A33" s="158" t="s">
        <v>92</v>
      </c>
      <c r="B33" s="159"/>
      <c r="C33" s="159"/>
      <c r="D33" s="159">
        <v>1</v>
      </c>
      <c r="E33" s="159">
        <v>1</v>
      </c>
      <c r="F33" s="45">
        <v>1</v>
      </c>
      <c r="G33" s="46">
        <v>1</v>
      </c>
      <c r="H33" s="46">
        <v>1</v>
      </c>
      <c r="I33" s="47">
        <v>1</v>
      </c>
      <c r="J33" s="59"/>
    </row>
    <row r="34" spans="1:10" ht="20.100000000000001" customHeight="1" x14ac:dyDescent="0.25">
      <c r="A34" s="158" t="s">
        <v>93</v>
      </c>
      <c r="B34" s="159"/>
      <c r="C34" s="159"/>
      <c r="D34" s="159">
        <v>1</v>
      </c>
      <c r="E34" s="159">
        <v>2</v>
      </c>
      <c r="F34" s="45">
        <v>1</v>
      </c>
      <c r="G34" s="46">
        <v>2</v>
      </c>
      <c r="H34" s="46">
        <v>1</v>
      </c>
      <c r="I34" s="47">
        <v>1</v>
      </c>
      <c r="J34" s="59"/>
    </row>
    <row r="35" spans="1:10" ht="20.100000000000001" customHeight="1" x14ac:dyDescent="0.25">
      <c r="A35" s="158" t="s">
        <v>94</v>
      </c>
      <c r="B35" s="159"/>
      <c r="C35" s="159"/>
      <c r="D35" s="159">
        <v>4</v>
      </c>
      <c r="E35" s="159">
        <v>4</v>
      </c>
      <c r="F35" s="45">
        <v>4</v>
      </c>
      <c r="G35" s="46">
        <v>4</v>
      </c>
      <c r="H35" s="46">
        <v>4</v>
      </c>
      <c r="I35" s="47">
        <v>4</v>
      </c>
      <c r="J35" s="59"/>
    </row>
    <row r="36" spans="1:10" ht="20.100000000000001" customHeight="1" x14ac:dyDescent="0.25">
      <c r="A36" s="158" t="s">
        <v>96</v>
      </c>
      <c r="B36" s="159"/>
      <c r="C36" s="159"/>
      <c r="D36" s="159">
        <v>1</v>
      </c>
      <c r="E36" s="159">
        <v>1</v>
      </c>
      <c r="F36" s="45">
        <v>1</v>
      </c>
      <c r="G36" s="46">
        <v>1</v>
      </c>
      <c r="H36" s="46">
        <v>1</v>
      </c>
      <c r="I36" s="47">
        <v>1</v>
      </c>
      <c r="J36" s="59"/>
    </row>
    <row r="37" spans="1:10" ht="20.100000000000001" customHeight="1" x14ac:dyDescent="0.25">
      <c r="A37" s="158" t="s">
        <v>97</v>
      </c>
      <c r="B37" s="159"/>
      <c r="C37" s="159"/>
      <c r="D37" s="159">
        <v>1</v>
      </c>
      <c r="E37" s="159">
        <v>1</v>
      </c>
      <c r="F37" s="45">
        <v>1</v>
      </c>
      <c r="G37" s="46">
        <v>1</v>
      </c>
      <c r="H37" s="46">
        <v>1</v>
      </c>
      <c r="I37" s="47">
        <v>1</v>
      </c>
      <c r="J37" s="59"/>
    </row>
    <row r="38" spans="1:10" ht="20.100000000000001" customHeight="1" x14ac:dyDescent="0.25">
      <c r="A38" s="158" t="s">
        <v>104</v>
      </c>
      <c r="B38" s="159"/>
      <c r="C38" s="159"/>
      <c r="D38" s="159">
        <v>1</v>
      </c>
      <c r="E38" s="159">
        <v>1</v>
      </c>
      <c r="F38" s="45">
        <v>1</v>
      </c>
      <c r="G38" s="46">
        <v>1</v>
      </c>
      <c r="H38" s="46">
        <v>1</v>
      </c>
      <c r="I38" s="47">
        <v>1</v>
      </c>
      <c r="J38" s="59"/>
    </row>
    <row r="39" spans="1:10" ht="20.100000000000001" customHeight="1" x14ac:dyDescent="0.25">
      <c r="A39" s="158" t="s">
        <v>105</v>
      </c>
      <c r="B39" s="159"/>
      <c r="C39" s="159"/>
      <c r="D39" s="159" t="s">
        <v>107</v>
      </c>
      <c r="E39" s="159" t="s">
        <v>107</v>
      </c>
      <c r="F39" s="45" t="s">
        <v>107</v>
      </c>
      <c r="G39" s="46" t="s">
        <v>107</v>
      </c>
      <c r="H39" s="46" t="s">
        <v>107</v>
      </c>
      <c r="I39" s="47" t="s">
        <v>107</v>
      </c>
      <c r="J39" s="59"/>
    </row>
    <row r="40" spans="1:10" ht="20.100000000000001" customHeight="1" thickBot="1" x14ac:dyDescent="0.3">
      <c r="A40" s="158" t="s">
        <v>106</v>
      </c>
      <c r="B40" s="159"/>
      <c r="C40" s="159"/>
      <c r="D40" s="159">
        <v>2</v>
      </c>
      <c r="E40" s="159">
        <v>2</v>
      </c>
      <c r="F40" s="48">
        <v>2</v>
      </c>
      <c r="G40" s="49">
        <v>2</v>
      </c>
      <c r="H40" s="49">
        <v>2</v>
      </c>
      <c r="I40" s="50">
        <v>2</v>
      </c>
      <c r="J40" s="59"/>
    </row>
    <row r="41" spans="1:10" ht="30" customHeight="1" thickBot="1" x14ac:dyDescent="0.3">
      <c r="A41" s="177" t="s">
        <v>211</v>
      </c>
      <c r="B41" s="178"/>
      <c r="C41" s="178"/>
      <c r="D41" s="178"/>
      <c r="E41" s="178"/>
      <c r="F41" s="192"/>
      <c r="G41" s="192"/>
      <c r="H41" s="192"/>
      <c r="I41" s="193"/>
      <c r="J41" s="41"/>
    </row>
    <row r="42" spans="1:10" ht="20.100000000000001" customHeight="1" x14ac:dyDescent="0.25">
      <c r="A42" s="129" t="s">
        <v>212</v>
      </c>
      <c r="B42" s="130"/>
      <c r="C42" s="130"/>
      <c r="D42" s="130"/>
      <c r="E42" s="130"/>
      <c r="F42" s="130"/>
      <c r="G42" s="130"/>
      <c r="H42" s="143" t="str">
        <f>+IF(AND(J44="No aplica",J45="No aplica",J46="No aplica",J47="No aplica",J48="No aplica",J49="No aplica",J50="No aplica"),"No aplica",IF(OR(J44="",J45="",J46="",J47="",J48="",J49="",J50=""),"Valide todas las variables",IF(OR(J44="No",J45="No",J46="No",J47="No",J48="No",J49="No",J50="No"),"No cumple","Cumple")))</f>
        <v>Valide todas las variables</v>
      </c>
      <c r="I42" s="143"/>
      <c r="J42" s="144"/>
    </row>
    <row r="43" spans="1:10" ht="39.950000000000003" customHeight="1" x14ac:dyDescent="0.25">
      <c r="A43" s="152" t="s">
        <v>213</v>
      </c>
      <c r="B43" s="153"/>
      <c r="C43" s="153"/>
      <c r="D43" s="153"/>
      <c r="E43" s="153"/>
      <c r="F43" s="153"/>
      <c r="G43" s="153"/>
      <c r="H43" s="153"/>
      <c r="I43" s="154"/>
      <c r="J43" s="44" t="s">
        <v>214</v>
      </c>
    </row>
    <row r="44" spans="1:10" ht="30" customHeight="1" x14ac:dyDescent="0.25">
      <c r="A44" s="158" t="s">
        <v>114</v>
      </c>
      <c r="B44" s="159"/>
      <c r="C44" s="159"/>
      <c r="D44" s="159"/>
      <c r="E44" s="159"/>
      <c r="F44" s="159"/>
      <c r="G44" s="159"/>
      <c r="H44" s="159"/>
      <c r="I44" s="176"/>
      <c r="J44" s="54"/>
    </row>
    <row r="45" spans="1:10" ht="30" customHeight="1" x14ac:dyDescent="0.25">
      <c r="A45" s="158" t="s">
        <v>108</v>
      </c>
      <c r="B45" s="159"/>
      <c r="C45" s="159"/>
      <c r="D45" s="159"/>
      <c r="E45" s="159"/>
      <c r="F45" s="159"/>
      <c r="G45" s="159"/>
      <c r="H45" s="159"/>
      <c r="I45" s="176"/>
      <c r="J45" s="54"/>
    </row>
    <row r="46" spans="1:10" ht="30" customHeight="1" x14ac:dyDescent="0.25">
      <c r="A46" s="158" t="s">
        <v>109</v>
      </c>
      <c r="B46" s="159"/>
      <c r="C46" s="159"/>
      <c r="D46" s="159"/>
      <c r="E46" s="159"/>
      <c r="F46" s="159"/>
      <c r="G46" s="159"/>
      <c r="H46" s="159"/>
      <c r="I46" s="176"/>
      <c r="J46" s="54"/>
    </row>
    <row r="47" spans="1:10" ht="30" customHeight="1" x14ac:dyDescent="0.25">
      <c r="A47" s="158" t="s">
        <v>110</v>
      </c>
      <c r="B47" s="159"/>
      <c r="C47" s="159"/>
      <c r="D47" s="159"/>
      <c r="E47" s="159"/>
      <c r="F47" s="159"/>
      <c r="G47" s="159"/>
      <c r="H47" s="159"/>
      <c r="I47" s="176"/>
      <c r="J47" s="54"/>
    </row>
    <row r="48" spans="1:10" ht="30" customHeight="1" x14ac:dyDescent="0.25">
      <c r="A48" s="158" t="s">
        <v>111</v>
      </c>
      <c r="B48" s="159"/>
      <c r="C48" s="159"/>
      <c r="D48" s="159"/>
      <c r="E48" s="159"/>
      <c r="F48" s="159"/>
      <c r="G48" s="159"/>
      <c r="H48" s="159"/>
      <c r="I48" s="176"/>
      <c r="J48" s="54"/>
    </row>
    <row r="49" spans="1:10" ht="30" customHeight="1" x14ac:dyDescent="0.25">
      <c r="A49" s="158" t="s">
        <v>112</v>
      </c>
      <c r="B49" s="159"/>
      <c r="C49" s="159"/>
      <c r="D49" s="159"/>
      <c r="E49" s="159"/>
      <c r="F49" s="159"/>
      <c r="G49" s="159"/>
      <c r="H49" s="159"/>
      <c r="I49" s="176"/>
      <c r="J49" s="54"/>
    </row>
    <row r="50" spans="1:10" ht="30" customHeight="1" thickBot="1" x14ac:dyDescent="0.3">
      <c r="A50" s="177" t="s">
        <v>113</v>
      </c>
      <c r="B50" s="178"/>
      <c r="C50" s="178"/>
      <c r="D50" s="178"/>
      <c r="E50" s="178"/>
      <c r="F50" s="178"/>
      <c r="G50" s="178"/>
      <c r="H50" s="178"/>
      <c r="I50" s="179"/>
      <c r="J50" s="41"/>
    </row>
    <row r="51" spans="1:10" ht="20.100000000000001" customHeight="1" x14ac:dyDescent="0.25">
      <c r="A51" s="129" t="s">
        <v>115</v>
      </c>
      <c r="B51" s="130"/>
      <c r="C51" s="130"/>
      <c r="D51" s="130"/>
      <c r="E51" s="130"/>
      <c r="F51" s="130"/>
      <c r="G51" s="130"/>
      <c r="H51" s="143" t="str">
        <f>+IF(AND(J53="No aplica",J54="No aplica",J55="No aplica",J56="No aplica",J57="No aplica",J58="No aplica",J59="No aplica",J60="No aplica",J61="No aplica",J62="No aplica",J63="No aplica",J64="No aplica",J66="No aplica",J67="No aplica",J68="No aplica",J69="No aplica",J70="No aplica"),"No aplica",IF(OR(J53="",J54="",J55="",J56="",J57="",J58="",J59="",J60="",J61="",J62="",J63="",J64="",J66="",J67="",J68="",J69="",J70=""),"Valide todas las variables",IF(OR(J53="No",J54="No",J55="No",J56="No",J57="No",J58="No",J59="No",J60="No",J61="No",J62="No",J63="No",J64="No",J66="No",J67="No",J68="No",J69="No",J70="No"),"No cumple","Cumple")))</f>
        <v>Valide todas las variables</v>
      </c>
      <c r="I51" s="143"/>
      <c r="J51" s="144"/>
    </row>
    <row r="52" spans="1:10" ht="39.950000000000003" customHeight="1" x14ac:dyDescent="0.25">
      <c r="A52" s="152" t="s">
        <v>116</v>
      </c>
      <c r="B52" s="153"/>
      <c r="C52" s="153"/>
      <c r="D52" s="153"/>
      <c r="E52" s="153"/>
      <c r="F52" s="153"/>
      <c r="G52" s="153"/>
      <c r="H52" s="153"/>
      <c r="I52" s="154"/>
      <c r="J52" s="44" t="s">
        <v>214</v>
      </c>
    </row>
    <row r="53" spans="1:10" ht="30" customHeight="1" x14ac:dyDescent="0.25">
      <c r="A53" s="158" t="s">
        <v>117</v>
      </c>
      <c r="B53" s="159"/>
      <c r="C53" s="159"/>
      <c r="D53" s="159"/>
      <c r="E53" s="159"/>
      <c r="F53" s="159"/>
      <c r="G53" s="159"/>
      <c r="H53" s="159"/>
      <c r="I53" s="176"/>
      <c r="J53" s="54"/>
    </row>
    <row r="54" spans="1:10" ht="30" customHeight="1" x14ac:dyDescent="0.25">
      <c r="A54" s="158" t="s">
        <v>118</v>
      </c>
      <c r="B54" s="159"/>
      <c r="C54" s="159"/>
      <c r="D54" s="159"/>
      <c r="E54" s="159"/>
      <c r="F54" s="159"/>
      <c r="G54" s="159"/>
      <c r="H54" s="159"/>
      <c r="I54" s="176"/>
      <c r="J54" s="54"/>
    </row>
    <row r="55" spans="1:10" ht="30" customHeight="1" x14ac:dyDescent="0.25">
      <c r="A55" s="158" t="s">
        <v>119</v>
      </c>
      <c r="B55" s="159"/>
      <c r="C55" s="159"/>
      <c r="D55" s="159"/>
      <c r="E55" s="159"/>
      <c r="F55" s="159"/>
      <c r="G55" s="159"/>
      <c r="H55" s="159"/>
      <c r="I55" s="176"/>
      <c r="J55" s="54"/>
    </row>
    <row r="56" spans="1:10" ht="30" customHeight="1" x14ac:dyDescent="0.25">
      <c r="A56" s="158" t="s">
        <v>120</v>
      </c>
      <c r="B56" s="159"/>
      <c r="C56" s="159"/>
      <c r="D56" s="159"/>
      <c r="E56" s="159"/>
      <c r="F56" s="159"/>
      <c r="G56" s="159"/>
      <c r="H56" s="159"/>
      <c r="I56" s="176"/>
      <c r="J56" s="54"/>
    </row>
    <row r="57" spans="1:10" ht="30" customHeight="1" x14ac:dyDescent="0.25">
      <c r="A57" s="158" t="s">
        <v>121</v>
      </c>
      <c r="B57" s="159"/>
      <c r="C57" s="159"/>
      <c r="D57" s="159"/>
      <c r="E57" s="159"/>
      <c r="F57" s="159"/>
      <c r="G57" s="159"/>
      <c r="H57" s="159"/>
      <c r="I57" s="176"/>
      <c r="J57" s="54"/>
    </row>
    <row r="58" spans="1:10" ht="30" customHeight="1" x14ac:dyDescent="0.25">
      <c r="A58" s="158" t="s">
        <v>122</v>
      </c>
      <c r="B58" s="159"/>
      <c r="C58" s="159"/>
      <c r="D58" s="159"/>
      <c r="E58" s="159"/>
      <c r="F58" s="159"/>
      <c r="G58" s="159"/>
      <c r="H58" s="159"/>
      <c r="I58" s="176"/>
      <c r="J58" s="54"/>
    </row>
    <row r="59" spans="1:10" ht="30" customHeight="1" x14ac:dyDescent="0.25">
      <c r="A59" s="158" t="s">
        <v>123</v>
      </c>
      <c r="B59" s="159"/>
      <c r="C59" s="159"/>
      <c r="D59" s="159"/>
      <c r="E59" s="159"/>
      <c r="F59" s="159"/>
      <c r="G59" s="159"/>
      <c r="H59" s="159"/>
      <c r="I59" s="176"/>
      <c r="J59" s="54"/>
    </row>
    <row r="60" spans="1:10" ht="30" customHeight="1" x14ac:dyDescent="0.25">
      <c r="A60" s="158" t="s">
        <v>124</v>
      </c>
      <c r="B60" s="159"/>
      <c r="C60" s="159"/>
      <c r="D60" s="159"/>
      <c r="E60" s="159"/>
      <c r="F60" s="159"/>
      <c r="G60" s="159"/>
      <c r="H60" s="159"/>
      <c r="I60" s="176"/>
      <c r="J60" s="54"/>
    </row>
    <row r="61" spans="1:10" ht="30" customHeight="1" x14ac:dyDescent="0.25">
      <c r="A61" s="158" t="s">
        <v>125</v>
      </c>
      <c r="B61" s="159"/>
      <c r="C61" s="159"/>
      <c r="D61" s="159"/>
      <c r="E61" s="159"/>
      <c r="F61" s="159"/>
      <c r="G61" s="159"/>
      <c r="H61" s="159"/>
      <c r="I61" s="176"/>
      <c r="J61" s="54"/>
    </row>
    <row r="62" spans="1:10" ht="30" customHeight="1" x14ac:dyDescent="0.25">
      <c r="A62" s="158" t="s">
        <v>126</v>
      </c>
      <c r="B62" s="159"/>
      <c r="C62" s="159"/>
      <c r="D62" s="159"/>
      <c r="E62" s="159"/>
      <c r="F62" s="159"/>
      <c r="G62" s="159"/>
      <c r="H62" s="159"/>
      <c r="I62" s="176"/>
      <c r="J62" s="54"/>
    </row>
    <row r="63" spans="1:10" ht="30" customHeight="1" x14ac:dyDescent="0.25">
      <c r="A63" s="158" t="s">
        <v>127</v>
      </c>
      <c r="B63" s="159"/>
      <c r="C63" s="159"/>
      <c r="D63" s="159"/>
      <c r="E63" s="159"/>
      <c r="F63" s="159"/>
      <c r="G63" s="159"/>
      <c r="H63" s="159"/>
      <c r="I63" s="176"/>
      <c r="J63" s="54"/>
    </row>
    <row r="64" spans="1:10" ht="30" customHeight="1" x14ac:dyDescent="0.25">
      <c r="A64" s="158" t="s">
        <v>128</v>
      </c>
      <c r="B64" s="159"/>
      <c r="C64" s="159"/>
      <c r="D64" s="159"/>
      <c r="E64" s="159"/>
      <c r="F64" s="159"/>
      <c r="G64" s="159"/>
      <c r="H64" s="159"/>
      <c r="I64" s="176"/>
      <c r="J64" s="54"/>
    </row>
    <row r="65" spans="1:10" ht="39.950000000000003" customHeight="1" x14ac:dyDescent="0.25">
      <c r="A65" s="152" t="s">
        <v>129</v>
      </c>
      <c r="B65" s="153"/>
      <c r="C65" s="153"/>
      <c r="D65" s="153"/>
      <c r="E65" s="153"/>
      <c r="F65" s="153"/>
      <c r="G65" s="153"/>
      <c r="H65" s="153"/>
      <c r="I65" s="154"/>
      <c r="J65" s="44" t="s">
        <v>214</v>
      </c>
    </row>
    <row r="66" spans="1:10" ht="30" customHeight="1" x14ac:dyDescent="0.25">
      <c r="A66" s="189" t="s">
        <v>130</v>
      </c>
      <c r="B66" s="190"/>
      <c r="C66" s="190"/>
      <c r="D66" s="190"/>
      <c r="E66" s="190"/>
      <c r="F66" s="190"/>
      <c r="G66" s="191"/>
      <c r="H66" s="194" t="s">
        <v>135</v>
      </c>
      <c r="I66" s="195"/>
      <c r="J66" s="54"/>
    </row>
    <row r="67" spans="1:10" ht="30" customHeight="1" x14ac:dyDescent="0.25">
      <c r="A67" s="189" t="s">
        <v>131</v>
      </c>
      <c r="B67" s="190"/>
      <c r="C67" s="190"/>
      <c r="D67" s="190"/>
      <c r="E67" s="190"/>
      <c r="F67" s="190"/>
      <c r="G67" s="191"/>
      <c r="H67" s="196"/>
      <c r="I67" s="197"/>
      <c r="J67" s="54"/>
    </row>
    <row r="68" spans="1:10" ht="30" customHeight="1" x14ac:dyDescent="0.25">
      <c r="A68" s="189" t="s">
        <v>132</v>
      </c>
      <c r="B68" s="190"/>
      <c r="C68" s="190"/>
      <c r="D68" s="190"/>
      <c r="E68" s="190"/>
      <c r="F68" s="190"/>
      <c r="G68" s="191"/>
      <c r="H68" s="196"/>
      <c r="I68" s="197"/>
      <c r="J68" s="54"/>
    </row>
    <row r="69" spans="1:10" ht="30" customHeight="1" x14ac:dyDescent="0.25">
      <c r="A69" s="189" t="s">
        <v>133</v>
      </c>
      <c r="B69" s="190"/>
      <c r="C69" s="190"/>
      <c r="D69" s="190"/>
      <c r="E69" s="190"/>
      <c r="F69" s="190"/>
      <c r="G69" s="191"/>
      <c r="H69" s="196"/>
      <c r="I69" s="197"/>
      <c r="J69" s="54"/>
    </row>
    <row r="70" spans="1:10" ht="30" customHeight="1" thickBot="1" x14ac:dyDescent="0.3">
      <c r="A70" s="177" t="s">
        <v>134</v>
      </c>
      <c r="B70" s="178"/>
      <c r="C70" s="178"/>
      <c r="D70" s="178"/>
      <c r="E70" s="178"/>
      <c r="F70" s="178"/>
      <c r="G70" s="179"/>
      <c r="H70" s="198"/>
      <c r="I70" s="199"/>
      <c r="J70" s="41"/>
    </row>
    <row r="71" spans="1:10" ht="20.100000000000001" customHeight="1" x14ac:dyDescent="0.25">
      <c r="A71" s="129" t="s">
        <v>138</v>
      </c>
      <c r="B71" s="130"/>
      <c r="C71" s="130"/>
      <c r="D71" s="130"/>
      <c r="E71" s="130"/>
      <c r="F71" s="130"/>
      <c r="G71" s="130"/>
      <c r="H71" s="143" t="str">
        <f>+IF(AND(J73="No aplica",J74="No aplica"),"No aplica",IF(OR(J73="",J74=""),"Valide todas las variables",IF(OR(J73="No",J74="No"),"No cumple","Cumple")))</f>
        <v>Valide todas las variables</v>
      </c>
      <c r="I71" s="143"/>
      <c r="J71" s="144"/>
    </row>
    <row r="72" spans="1:10" ht="39.950000000000003" customHeight="1" x14ac:dyDescent="0.25">
      <c r="A72" s="152" t="s">
        <v>136</v>
      </c>
      <c r="B72" s="153"/>
      <c r="C72" s="153"/>
      <c r="D72" s="153"/>
      <c r="E72" s="153"/>
      <c r="F72" s="153"/>
      <c r="G72" s="153"/>
      <c r="H72" s="153"/>
      <c r="I72" s="154"/>
      <c r="J72" s="44" t="s">
        <v>214</v>
      </c>
    </row>
    <row r="73" spans="1:10" ht="30" customHeight="1" x14ac:dyDescent="0.25">
      <c r="A73" s="158" t="s">
        <v>139</v>
      </c>
      <c r="B73" s="159"/>
      <c r="C73" s="159"/>
      <c r="D73" s="159"/>
      <c r="E73" s="159"/>
      <c r="F73" s="159"/>
      <c r="G73" s="159"/>
      <c r="H73" s="159"/>
      <c r="I73" s="176"/>
      <c r="J73" s="54"/>
    </row>
    <row r="74" spans="1:10" ht="30" customHeight="1" thickBot="1" x14ac:dyDescent="0.3">
      <c r="A74" s="177" t="s">
        <v>137</v>
      </c>
      <c r="B74" s="178"/>
      <c r="C74" s="178"/>
      <c r="D74" s="178"/>
      <c r="E74" s="178"/>
      <c r="F74" s="178"/>
      <c r="G74" s="178"/>
      <c r="H74" s="178"/>
      <c r="I74" s="179"/>
      <c r="J74" s="41"/>
    </row>
    <row r="75" spans="1:10" ht="20.100000000000001" customHeight="1" x14ac:dyDescent="0.25">
      <c r="A75" s="129" t="s">
        <v>141</v>
      </c>
      <c r="B75" s="130"/>
      <c r="C75" s="130"/>
      <c r="D75" s="130"/>
      <c r="E75" s="130"/>
      <c r="F75" s="130"/>
      <c r="G75" s="130"/>
      <c r="H75" s="143" t="str">
        <f>+IF(AND(J77="No aplica",J78="No aplica",J79="No aplica",J80="No aplica",J81="No aplica",J82="No aplica",J83="No aplica",J84="No aplica",J85="No aplica"),"No aplica",IF(OR(J77="",J78="",J79="",J80="",J81="",J82="",J83="",J84="",J85=""),"Valide todas las variables",IF(OR(J77="No",J78="No",J79="No",J80="No",J81="No",J82="No",J83="No",J84="No",J85="No"),"No cumple","Cumple")))</f>
        <v>Valide todas las variables</v>
      </c>
      <c r="I75" s="143"/>
      <c r="J75" s="144"/>
    </row>
    <row r="76" spans="1:10" ht="39.950000000000003" customHeight="1" x14ac:dyDescent="0.25">
      <c r="A76" s="152" t="s">
        <v>140</v>
      </c>
      <c r="B76" s="153"/>
      <c r="C76" s="153"/>
      <c r="D76" s="153"/>
      <c r="E76" s="153"/>
      <c r="F76" s="153"/>
      <c r="G76" s="153"/>
      <c r="H76" s="153"/>
      <c r="I76" s="154"/>
      <c r="J76" s="44" t="s">
        <v>214</v>
      </c>
    </row>
    <row r="77" spans="1:10" ht="30" customHeight="1" x14ac:dyDescent="0.25">
      <c r="A77" s="158" t="s">
        <v>142</v>
      </c>
      <c r="B77" s="159"/>
      <c r="C77" s="159"/>
      <c r="D77" s="159"/>
      <c r="E77" s="159"/>
      <c r="F77" s="159"/>
      <c r="G77" s="159"/>
      <c r="H77" s="159"/>
      <c r="I77" s="176"/>
      <c r="J77" s="54"/>
    </row>
    <row r="78" spans="1:10" ht="30" customHeight="1" x14ac:dyDescent="0.25">
      <c r="A78" s="158" t="s">
        <v>143</v>
      </c>
      <c r="B78" s="159"/>
      <c r="C78" s="159"/>
      <c r="D78" s="159"/>
      <c r="E78" s="159"/>
      <c r="F78" s="159"/>
      <c r="G78" s="159"/>
      <c r="H78" s="159"/>
      <c r="I78" s="176"/>
      <c r="J78" s="54"/>
    </row>
    <row r="79" spans="1:10" ht="30" customHeight="1" x14ac:dyDescent="0.25">
      <c r="A79" s="158" t="s">
        <v>144</v>
      </c>
      <c r="B79" s="159"/>
      <c r="C79" s="159"/>
      <c r="D79" s="159"/>
      <c r="E79" s="159"/>
      <c r="F79" s="159"/>
      <c r="G79" s="159"/>
      <c r="H79" s="159"/>
      <c r="I79" s="176"/>
      <c r="J79" s="54"/>
    </row>
    <row r="80" spans="1:10" ht="30" customHeight="1" x14ac:dyDescent="0.25">
      <c r="A80" s="158" t="s">
        <v>145</v>
      </c>
      <c r="B80" s="159"/>
      <c r="C80" s="159"/>
      <c r="D80" s="159"/>
      <c r="E80" s="159"/>
      <c r="F80" s="159"/>
      <c r="G80" s="159"/>
      <c r="H80" s="159"/>
      <c r="I80" s="176"/>
      <c r="J80" s="54"/>
    </row>
    <row r="81" spans="1:10" ht="30" customHeight="1" x14ac:dyDescent="0.25">
      <c r="A81" s="158" t="s">
        <v>146</v>
      </c>
      <c r="B81" s="159"/>
      <c r="C81" s="159"/>
      <c r="D81" s="159"/>
      <c r="E81" s="159"/>
      <c r="F81" s="159"/>
      <c r="G81" s="159"/>
      <c r="H81" s="159"/>
      <c r="I81" s="176"/>
      <c r="J81" s="54"/>
    </row>
    <row r="82" spans="1:10" ht="30" customHeight="1" x14ac:dyDescent="0.25">
      <c r="A82" s="158" t="s">
        <v>147</v>
      </c>
      <c r="B82" s="159"/>
      <c r="C82" s="159"/>
      <c r="D82" s="159"/>
      <c r="E82" s="159"/>
      <c r="F82" s="159"/>
      <c r="G82" s="159"/>
      <c r="H82" s="159"/>
      <c r="I82" s="176"/>
      <c r="J82" s="54"/>
    </row>
    <row r="83" spans="1:10" ht="30" customHeight="1" x14ac:dyDescent="0.25">
      <c r="A83" s="158" t="s">
        <v>148</v>
      </c>
      <c r="B83" s="159"/>
      <c r="C83" s="159"/>
      <c r="D83" s="159"/>
      <c r="E83" s="159"/>
      <c r="F83" s="159"/>
      <c r="G83" s="159"/>
      <c r="H83" s="159"/>
      <c r="I83" s="176"/>
      <c r="J83" s="54"/>
    </row>
    <row r="84" spans="1:10" ht="30" customHeight="1" x14ac:dyDescent="0.25">
      <c r="A84" s="158" t="s">
        <v>149</v>
      </c>
      <c r="B84" s="159"/>
      <c r="C84" s="159"/>
      <c r="D84" s="159"/>
      <c r="E84" s="159"/>
      <c r="F84" s="159"/>
      <c r="G84" s="159"/>
      <c r="H84" s="159"/>
      <c r="I84" s="176"/>
      <c r="J84" s="54"/>
    </row>
    <row r="85" spans="1:10" ht="30" customHeight="1" thickBot="1" x14ac:dyDescent="0.3">
      <c r="A85" s="177" t="s">
        <v>150</v>
      </c>
      <c r="B85" s="178"/>
      <c r="C85" s="178"/>
      <c r="D85" s="178"/>
      <c r="E85" s="178"/>
      <c r="F85" s="178"/>
      <c r="G85" s="178"/>
      <c r="H85" s="178"/>
      <c r="I85" s="179"/>
      <c r="J85" s="41"/>
    </row>
    <row r="86" spans="1:10" ht="20.100000000000001" customHeight="1" x14ac:dyDescent="0.25">
      <c r="A86" s="129" t="s">
        <v>151</v>
      </c>
      <c r="B86" s="130"/>
      <c r="C86" s="130"/>
      <c r="D86" s="130"/>
      <c r="E86" s="130"/>
      <c r="F86" s="130"/>
      <c r="G86" s="130"/>
      <c r="H86" s="143" t="str">
        <f>+IF(AND(J88="No aplica",J89="No aplica",J90="No aplica",J91="No aplica",J92="No aplica",J93="No aplica",J94="No aplica"),"No aplica",IF(OR(J88="",J89="",J90="",J91="",J92="",J93="",J94=""),"Valide todas las variables",IF(OR(J88="No",J89="No",J90="No",J91="No",J92="No",J93="No",J94="No"),"No cumple","Cumple")))</f>
        <v>Valide todas las variables</v>
      </c>
      <c r="I86" s="143"/>
      <c r="J86" s="144"/>
    </row>
    <row r="87" spans="1:10" ht="39.950000000000003" customHeight="1" x14ac:dyDescent="0.25">
      <c r="A87" s="152" t="s">
        <v>136</v>
      </c>
      <c r="B87" s="153"/>
      <c r="C87" s="153"/>
      <c r="D87" s="153"/>
      <c r="E87" s="153"/>
      <c r="F87" s="153"/>
      <c r="G87" s="153"/>
      <c r="H87" s="153"/>
      <c r="I87" s="154"/>
      <c r="J87" s="44" t="s">
        <v>214</v>
      </c>
    </row>
    <row r="88" spans="1:10" ht="30" customHeight="1" x14ac:dyDescent="0.25">
      <c r="A88" s="158" t="s">
        <v>152</v>
      </c>
      <c r="B88" s="159"/>
      <c r="C88" s="159"/>
      <c r="D88" s="159"/>
      <c r="E88" s="159"/>
      <c r="F88" s="159"/>
      <c r="G88" s="159"/>
      <c r="H88" s="159"/>
      <c r="I88" s="176"/>
      <c r="J88" s="54"/>
    </row>
    <row r="89" spans="1:10" ht="30" customHeight="1" x14ac:dyDescent="0.25">
      <c r="A89" s="158" t="s">
        <v>153</v>
      </c>
      <c r="B89" s="159"/>
      <c r="C89" s="159"/>
      <c r="D89" s="159"/>
      <c r="E89" s="159"/>
      <c r="F89" s="159"/>
      <c r="G89" s="159"/>
      <c r="H89" s="159"/>
      <c r="I89" s="176"/>
      <c r="J89" s="54"/>
    </row>
    <row r="90" spans="1:10" ht="30" customHeight="1" x14ac:dyDescent="0.25">
      <c r="A90" s="158" t="s">
        <v>154</v>
      </c>
      <c r="B90" s="159"/>
      <c r="C90" s="159"/>
      <c r="D90" s="159"/>
      <c r="E90" s="159"/>
      <c r="F90" s="159"/>
      <c r="G90" s="159"/>
      <c r="H90" s="159"/>
      <c r="I90" s="176"/>
      <c r="J90" s="54"/>
    </row>
    <row r="91" spans="1:10" ht="30" customHeight="1" x14ac:dyDescent="0.25">
      <c r="A91" s="158" t="s">
        <v>155</v>
      </c>
      <c r="B91" s="159"/>
      <c r="C91" s="159"/>
      <c r="D91" s="159"/>
      <c r="E91" s="159"/>
      <c r="F91" s="159"/>
      <c r="G91" s="159"/>
      <c r="H91" s="159"/>
      <c r="I91" s="176"/>
      <c r="J91" s="54"/>
    </row>
    <row r="92" spans="1:10" ht="30" customHeight="1" x14ac:dyDescent="0.25">
      <c r="A92" s="158" t="s">
        <v>156</v>
      </c>
      <c r="B92" s="159"/>
      <c r="C92" s="159"/>
      <c r="D92" s="159"/>
      <c r="E92" s="159"/>
      <c r="F92" s="159"/>
      <c r="G92" s="159"/>
      <c r="H92" s="159"/>
      <c r="I92" s="176"/>
      <c r="J92" s="54"/>
    </row>
    <row r="93" spans="1:10" ht="30" customHeight="1" x14ac:dyDescent="0.25">
      <c r="A93" s="158" t="s">
        <v>157</v>
      </c>
      <c r="B93" s="159"/>
      <c r="C93" s="159"/>
      <c r="D93" s="159"/>
      <c r="E93" s="159"/>
      <c r="F93" s="159"/>
      <c r="G93" s="159"/>
      <c r="H93" s="159"/>
      <c r="I93" s="176"/>
      <c r="J93" s="54"/>
    </row>
    <row r="94" spans="1:10" ht="30" customHeight="1" thickBot="1" x14ac:dyDescent="0.3">
      <c r="A94" s="177" t="s">
        <v>158</v>
      </c>
      <c r="B94" s="178"/>
      <c r="C94" s="178"/>
      <c r="D94" s="178"/>
      <c r="E94" s="178"/>
      <c r="F94" s="178"/>
      <c r="G94" s="178"/>
      <c r="H94" s="178"/>
      <c r="I94" s="179"/>
      <c r="J94" s="41"/>
    </row>
    <row r="95" spans="1:10" ht="39.950000000000003" customHeight="1" x14ac:dyDescent="0.25">
      <c r="A95" s="129" t="s">
        <v>246</v>
      </c>
      <c r="B95" s="130"/>
      <c r="C95" s="130"/>
      <c r="D95" s="130"/>
      <c r="E95" s="130"/>
      <c r="F95" s="130"/>
      <c r="G95" s="130"/>
      <c r="H95" s="143" t="str">
        <f>+IF(AND(J97="No aplica",J98="No aplica",J99="No aplica",J100="No aplica",J101="No aplica",J102="No aplica",J103="No aplica"),"No aplica",IF(OR(J97="",J98="",J99="",J100="",J101="",J102="",J103=""),"Valide todas las variables",IF(OR(J97="No",J98="No",J99="No",J100="No",J101="No",J102="No",J103="No"),"No cumple","Cumple")))</f>
        <v>Valide todas las variables</v>
      </c>
      <c r="I95" s="143"/>
      <c r="J95" s="144"/>
    </row>
    <row r="96" spans="1:10" ht="39.950000000000003" customHeight="1" x14ac:dyDescent="0.25">
      <c r="A96" s="180" t="s">
        <v>159</v>
      </c>
      <c r="B96" s="181"/>
      <c r="C96" s="181"/>
      <c r="D96" s="181"/>
      <c r="E96" s="181"/>
      <c r="F96" s="181"/>
      <c r="G96" s="181"/>
      <c r="H96" s="181"/>
      <c r="I96" s="182"/>
      <c r="J96" s="44" t="s">
        <v>214</v>
      </c>
    </row>
    <row r="97" spans="1:10" ht="30" customHeight="1" x14ac:dyDescent="0.25">
      <c r="A97" s="158" t="s">
        <v>160</v>
      </c>
      <c r="B97" s="159"/>
      <c r="C97" s="159"/>
      <c r="D97" s="159"/>
      <c r="E97" s="159"/>
      <c r="F97" s="159"/>
      <c r="G97" s="159"/>
      <c r="H97" s="159"/>
      <c r="I97" s="176"/>
      <c r="J97" s="54"/>
    </row>
    <row r="98" spans="1:10" ht="30" customHeight="1" x14ac:dyDescent="0.25">
      <c r="A98" s="158" t="s">
        <v>161</v>
      </c>
      <c r="B98" s="159"/>
      <c r="C98" s="159"/>
      <c r="D98" s="159"/>
      <c r="E98" s="159"/>
      <c r="F98" s="159"/>
      <c r="G98" s="159"/>
      <c r="H98" s="159"/>
      <c r="I98" s="176"/>
      <c r="J98" s="54"/>
    </row>
    <row r="99" spans="1:10" ht="30" customHeight="1" x14ac:dyDescent="0.25">
      <c r="A99" s="158" t="s">
        <v>162</v>
      </c>
      <c r="B99" s="159"/>
      <c r="C99" s="159"/>
      <c r="D99" s="159"/>
      <c r="E99" s="159"/>
      <c r="F99" s="159"/>
      <c r="G99" s="159"/>
      <c r="H99" s="159"/>
      <c r="I99" s="176"/>
      <c r="J99" s="54"/>
    </row>
    <row r="100" spans="1:10" ht="30" customHeight="1" x14ac:dyDescent="0.25">
      <c r="A100" s="158" t="s">
        <v>247</v>
      </c>
      <c r="B100" s="159"/>
      <c r="C100" s="159"/>
      <c r="D100" s="159"/>
      <c r="E100" s="159"/>
      <c r="F100" s="159"/>
      <c r="G100" s="159"/>
      <c r="H100" s="159"/>
      <c r="I100" s="176"/>
      <c r="J100" s="54"/>
    </row>
    <row r="101" spans="1:10" ht="30" customHeight="1" x14ac:dyDescent="0.25">
      <c r="A101" s="158" t="s">
        <v>163</v>
      </c>
      <c r="B101" s="159"/>
      <c r="C101" s="159"/>
      <c r="D101" s="159"/>
      <c r="E101" s="159"/>
      <c r="F101" s="159"/>
      <c r="G101" s="159"/>
      <c r="H101" s="159"/>
      <c r="I101" s="176"/>
      <c r="J101" s="54"/>
    </row>
    <row r="102" spans="1:10" ht="30" customHeight="1" x14ac:dyDescent="0.25">
      <c r="A102" s="158" t="s">
        <v>164</v>
      </c>
      <c r="B102" s="159"/>
      <c r="C102" s="159"/>
      <c r="D102" s="159"/>
      <c r="E102" s="159"/>
      <c r="F102" s="159"/>
      <c r="G102" s="159"/>
      <c r="H102" s="159"/>
      <c r="I102" s="176"/>
      <c r="J102" s="54"/>
    </row>
    <row r="103" spans="1:10" ht="30" customHeight="1" thickBot="1" x14ac:dyDescent="0.3">
      <c r="A103" s="177" t="s">
        <v>165</v>
      </c>
      <c r="B103" s="178"/>
      <c r="C103" s="178"/>
      <c r="D103" s="178"/>
      <c r="E103" s="178"/>
      <c r="F103" s="178"/>
      <c r="G103" s="178"/>
      <c r="H103" s="178"/>
      <c r="I103" s="179"/>
      <c r="J103" s="41"/>
    </row>
    <row r="104" spans="1:10" ht="20.100000000000001" customHeight="1" x14ac:dyDescent="0.25">
      <c r="A104" s="129" t="s">
        <v>166</v>
      </c>
      <c r="B104" s="130"/>
      <c r="C104" s="130"/>
      <c r="D104" s="130"/>
      <c r="E104" s="130"/>
      <c r="F104" s="130"/>
      <c r="G104" s="130"/>
      <c r="H104" s="143" t="str">
        <f>+IF(AND(J106="No aplica",J107="No aplica",J108="No aplica",J109="No aplica",J110="No aplica",J111="No aplica",J112="No aplica"),"No aplica",IF(OR(J106="",J107="",J108="",J109="",J110="",J111="",J112=""),"Valide todas las variables",IF(OR(J106="No",J107="No",J108="No",J109="No",J110="No",J111="No",J112="No"),"No cumple","Cumple")))</f>
        <v>Valide todas las variables</v>
      </c>
      <c r="I104" s="143"/>
      <c r="J104" s="144"/>
    </row>
    <row r="105" spans="1:10" ht="39.950000000000003" customHeight="1" x14ac:dyDescent="0.25">
      <c r="A105" s="152" t="s">
        <v>159</v>
      </c>
      <c r="B105" s="153"/>
      <c r="C105" s="153"/>
      <c r="D105" s="153"/>
      <c r="E105" s="153"/>
      <c r="F105" s="153"/>
      <c r="G105" s="153"/>
      <c r="H105" s="153"/>
      <c r="I105" s="154"/>
      <c r="J105" s="44" t="s">
        <v>214</v>
      </c>
    </row>
    <row r="106" spans="1:10" ht="30" customHeight="1" x14ac:dyDescent="0.25">
      <c r="A106" s="158" t="s">
        <v>167</v>
      </c>
      <c r="B106" s="159"/>
      <c r="C106" s="159"/>
      <c r="D106" s="159"/>
      <c r="E106" s="159"/>
      <c r="F106" s="159"/>
      <c r="G106" s="159"/>
      <c r="H106" s="159"/>
      <c r="I106" s="176"/>
      <c r="J106" s="54"/>
    </row>
    <row r="107" spans="1:10" ht="30" customHeight="1" x14ac:dyDescent="0.25">
      <c r="A107" s="158" t="s">
        <v>168</v>
      </c>
      <c r="B107" s="159"/>
      <c r="C107" s="159"/>
      <c r="D107" s="159"/>
      <c r="E107" s="159"/>
      <c r="F107" s="159"/>
      <c r="G107" s="159"/>
      <c r="H107" s="159"/>
      <c r="I107" s="176"/>
      <c r="J107" s="54"/>
    </row>
    <row r="108" spans="1:10" ht="30" customHeight="1" x14ac:dyDescent="0.25">
      <c r="A108" s="158" t="s">
        <v>169</v>
      </c>
      <c r="B108" s="159"/>
      <c r="C108" s="159"/>
      <c r="D108" s="159"/>
      <c r="E108" s="159"/>
      <c r="F108" s="159"/>
      <c r="G108" s="159"/>
      <c r="H108" s="159"/>
      <c r="I108" s="176"/>
      <c r="J108" s="54"/>
    </row>
    <row r="109" spans="1:10" ht="30" customHeight="1" x14ac:dyDescent="0.25">
      <c r="A109" s="158" t="s">
        <v>170</v>
      </c>
      <c r="B109" s="159"/>
      <c r="C109" s="159"/>
      <c r="D109" s="159"/>
      <c r="E109" s="159"/>
      <c r="F109" s="159"/>
      <c r="G109" s="159"/>
      <c r="H109" s="159"/>
      <c r="I109" s="176"/>
      <c r="J109" s="54"/>
    </row>
    <row r="110" spans="1:10" ht="30" customHeight="1" x14ac:dyDescent="0.25">
      <c r="A110" s="158" t="s">
        <v>171</v>
      </c>
      <c r="B110" s="159"/>
      <c r="C110" s="159"/>
      <c r="D110" s="159"/>
      <c r="E110" s="159"/>
      <c r="F110" s="159"/>
      <c r="G110" s="159"/>
      <c r="H110" s="159"/>
      <c r="I110" s="176"/>
      <c r="J110" s="54"/>
    </row>
    <row r="111" spans="1:10" ht="30" customHeight="1" x14ac:dyDescent="0.25">
      <c r="A111" s="158" t="s">
        <v>172</v>
      </c>
      <c r="B111" s="159"/>
      <c r="C111" s="159"/>
      <c r="D111" s="159"/>
      <c r="E111" s="159"/>
      <c r="F111" s="159"/>
      <c r="G111" s="159"/>
      <c r="H111" s="159"/>
      <c r="I111" s="176"/>
      <c r="J111" s="54"/>
    </row>
    <row r="112" spans="1:10" ht="30" customHeight="1" thickBot="1" x14ac:dyDescent="0.3">
      <c r="A112" s="177" t="s">
        <v>173</v>
      </c>
      <c r="B112" s="178"/>
      <c r="C112" s="178"/>
      <c r="D112" s="178"/>
      <c r="E112" s="178"/>
      <c r="F112" s="178"/>
      <c r="G112" s="178"/>
      <c r="H112" s="178"/>
      <c r="I112" s="179"/>
      <c r="J112" s="41"/>
    </row>
    <row r="113" spans="1:10" ht="39.950000000000003" customHeight="1" x14ac:dyDescent="0.25">
      <c r="A113" s="129" t="s">
        <v>245</v>
      </c>
      <c r="B113" s="130"/>
      <c r="C113" s="130"/>
      <c r="D113" s="130"/>
      <c r="E113" s="130"/>
      <c r="F113" s="130"/>
      <c r="G113" s="130"/>
      <c r="H113" s="143" t="str">
        <f>+IF(AND(J115="No aplica",J116="No aplica",J117="No aplica",J118="No aplica",J119="No aplica",J120="No aplica"),"No aplica",IF(OR(J115="",J116="",J117="",J118="",J119="",J120=""),"Valide todas las variables",IF(OR(J115="No",J116="No",J117="No",J118="No",J119="No",J120="No"),"No cumple","Cumple")))</f>
        <v>Valide todas las variables</v>
      </c>
      <c r="I113" s="143"/>
      <c r="J113" s="144"/>
    </row>
    <row r="114" spans="1:10" ht="39.950000000000003" customHeight="1" x14ac:dyDescent="0.25">
      <c r="A114" s="152" t="s">
        <v>174</v>
      </c>
      <c r="B114" s="153"/>
      <c r="C114" s="153"/>
      <c r="D114" s="153"/>
      <c r="E114" s="153"/>
      <c r="F114" s="153"/>
      <c r="G114" s="153"/>
      <c r="H114" s="153"/>
      <c r="I114" s="154"/>
      <c r="J114" s="44" t="s">
        <v>214</v>
      </c>
    </row>
    <row r="115" spans="1:10" ht="30" customHeight="1" x14ac:dyDescent="0.25">
      <c r="A115" s="158" t="s">
        <v>175</v>
      </c>
      <c r="B115" s="159"/>
      <c r="C115" s="159"/>
      <c r="D115" s="159"/>
      <c r="E115" s="159"/>
      <c r="F115" s="159"/>
      <c r="G115" s="159"/>
      <c r="H115" s="159"/>
      <c r="I115" s="176"/>
      <c r="J115" s="54"/>
    </row>
    <row r="116" spans="1:10" ht="30" customHeight="1" x14ac:dyDescent="0.25">
      <c r="A116" s="158" t="s">
        <v>176</v>
      </c>
      <c r="B116" s="159"/>
      <c r="C116" s="159"/>
      <c r="D116" s="159"/>
      <c r="E116" s="159"/>
      <c r="F116" s="159"/>
      <c r="G116" s="159"/>
      <c r="H116" s="159"/>
      <c r="I116" s="176"/>
      <c r="J116" s="54"/>
    </row>
    <row r="117" spans="1:10" ht="45" customHeight="1" x14ac:dyDescent="0.25">
      <c r="A117" s="158" t="s">
        <v>177</v>
      </c>
      <c r="B117" s="159"/>
      <c r="C117" s="159"/>
      <c r="D117" s="159"/>
      <c r="E117" s="159"/>
      <c r="F117" s="159"/>
      <c r="G117" s="159"/>
      <c r="H117" s="159"/>
      <c r="I117" s="176"/>
      <c r="J117" s="54"/>
    </row>
    <row r="118" spans="1:10" ht="30" customHeight="1" x14ac:dyDescent="0.25">
      <c r="A118" s="158" t="s">
        <v>178</v>
      </c>
      <c r="B118" s="159"/>
      <c r="C118" s="159"/>
      <c r="D118" s="159"/>
      <c r="E118" s="159"/>
      <c r="F118" s="159"/>
      <c r="G118" s="159"/>
      <c r="H118" s="159"/>
      <c r="I118" s="176"/>
      <c r="J118" s="54"/>
    </row>
    <row r="119" spans="1:10" ht="30" customHeight="1" x14ac:dyDescent="0.25">
      <c r="A119" s="158" t="s">
        <v>179</v>
      </c>
      <c r="B119" s="159"/>
      <c r="C119" s="159"/>
      <c r="D119" s="159"/>
      <c r="E119" s="159"/>
      <c r="F119" s="159"/>
      <c r="G119" s="159"/>
      <c r="H119" s="159"/>
      <c r="I119" s="176"/>
      <c r="J119" s="54"/>
    </row>
    <row r="120" spans="1:10" ht="30" customHeight="1" thickBot="1" x14ac:dyDescent="0.3">
      <c r="A120" s="177" t="s">
        <v>180</v>
      </c>
      <c r="B120" s="178"/>
      <c r="C120" s="178"/>
      <c r="D120" s="178"/>
      <c r="E120" s="178"/>
      <c r="F120" s="178"/>
      <c r="G120" s="178"/>
      <c r="H120" s="178"/>
      <c r="I120" s="179"/>
      <c r="J120" s="41"/>
    </row>
    <row r="121" spans="1:10" ht="50.1" customHeight="1" x14ac:dyDescent="0.25">
      <c r="A121" s="183" t="s">
        <v>181</v>
      </c>
      <c r="B121" s="184"/>
      <c r="C121" s="184"/>
      <c r="D121" s="184"/>
      <c r="E121" s="184"/>
      <c r="F121" s="184"/>
      <c r="G121" s="184"/>
      <c r="H121" s="184"/>
      <c r="I121" s="184"/>
      <c r="J121" s="185"/>
    </row>
    <row r="122" spans="1:10" ht="200.1" customHeight="1" thickBot="1" x14ac:dyDescent="0.3">
      <c r="A122" s="186"/>
      <c r="B122" s="187"/>
      <c r="C122" s="187"/>
      <c r="D122" s="187"/>
      <c r="E122" s="187"/>
      <c r="F122" s="187"/>
      <c r="G122" s="187"/>
      <c r="H122" s="187"/>
      <c r="I122" s="187"/>
      <c r="J122" s="188"/>
    </row>
    <row r="123" spans="1:10" ht="50.1" customHeight="1" x14ac:dyDescent="0.25">
      <c r="A123" s="183" t="s">
        <v>182</v>
      </c>
      <c r="B123" s="184"/>
      <c r="C123" s="184"/>
      <c r="D123" s="184"/>
      <c r="E123" s="184"/>
      <c r="F123" s="184"/>
      <c r="G123" s="184"/>
      <c r="H123" s="184"/>
      <c r="I123" s="184"/>
      <c r="J123" s="185"/>
    </row>
    <row r="124" spans="1:10" ht="200.1" customHeight="1" thickBot="1" x14ac:dyDescent="0.3">
      <c r="A124" s="186"/>
      <c r="B124" s="187"/>
      <c r="C124" s="187"/>
      <c r="D124" s="187"/>
      <c r="E124" s="187"/>
      <c r="F124" s="187"/>
      <c r="G124" s="187"/>
      <c r="H124" s="187"/>
      <c r="I124" s="187"/>
      <c r="J124" s="188"/>
    </row>
  </sheetData>
  <sheetProtection algorithmName="SHA-512" hashValue="HlWoNnBBjRPgMC/OVNkSKV8AmAuQkbiTYN+Yi8Wa9iGxlsS8KfzG17DkhvkCNWijwTSweJpZOaHXewRuhAoJEw==" saltValue="VG5YY9nwWsz/1UesZJOmqQ==" spinCount="100000" sheet="1" objects="1" scenarios="1"/>
  <mergeCells count="152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0:I20"/>
    <mergeCell ref="A21:G21"/>
    <mergeCell ref="H21:J21"/>
    <mergeCell ref="A22:I22"/>
    <mergeCell ref="J22:J25"/>
    <mergeCell ref="A23:E25"/>
    <mergeCell ref="F23:I23"/>
    <mergeCell ref="F24:G24"/>
    <mergeCell ref="H24:I24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3:I43"/>
    <mergeCell ref="A44:I44"/>
    <mergeCell ref="A45:I45"/>
    <mergeCell ref="A46:I46"/>
    <mergeCell ref="A47:I47"/>
    <mergeCell ref="A48:I48"/>
    <mergeCell ref="A38:E38"/>
    <mergeCell ref="A39:E39"/>
    <mergeCell ref="A40:E40"/>
    <mergeCell ref="A41:I41"/>
    <mergeCell ref="A42:G42"/>
    <mergeCell ref="H42:J42"/>
    <mergeCell ref="A54:I54"/>
    <mergeCell ref="A55:I55"/>
    <mergeCell ref="A56:I56"/>
    <mergeCell ref="A57:I57"/>
    <mergeCell ref="A58:I58"/>
    <mergeCell ref="A59:I59"/>
    <mergeCell ref="A49:I49"/>
    <mergeCell ref="A50:I50"/>
    <mergeCell ref="A51:G51"/>
    <mergeCell ref="H51:J51"/>
    <mergeCell ref="A52:I52"/>
    <mergeCell ref="A53:I53"/>
    <mergeCell ref="A66:G66"/>
    <mergeCell ref="H66:I70"/>
    <mergeCell ref="A67:G67"/>
    <mergeCell ref="A68:G68"/>
    <mergeCell ref="A69:G69"/>
    <mergeCell ref="A70:G70"/>
    <mergeCell ref="A60:I60"/>
    <mergeCell ref="A61:I61"/>
    <mergeCell ref="A62:I62"/>
    <mergeCell ref="A63:I63"/>
    <mergeCell ref="A64:I64"/>
    <mergeCell ref="A65:I65"/>
    <mergeCell ref="A76:I76"/>
    <mergeCell ref="A77:I77"/>
    <mergeCell ref="A78:I78"/>
    <mergeCell ref="A79:I79"/>
    <mergeCell ref="A80:I80"/>
    <mergeCell ref="A81:I81"/>
    <mergeCell ref="A71:G71"/>
    <mergeCell ref="H71:J71"/>
    <mergeCell ref="A72:I72"/>
    <mergeCell ref="A73:I73"/>
    <mergeCell ref="A74:I74"/>
    <mergeCell ref="A75:G75"/>
    <mergeCell ref="H75:J75"/>
    <mergeCell ref="A87:I87"/>
    <mergeCell ref="A88:I88"/>
    <mergeCell ref="A89:I89"/>
    <mergeCell ref="A90:I90"/>
    <mergeCell ref="A91:I91"/>
    <mergeCell ref="A92:I92"/>
    <mergeCell ref="A82:I82"/>
    <mergeCell ref="A83:I83"/>
    <mergeCell ref="A84:I84"/>
    <mergeCell ref="A85:I85"/>
    <mergeCell ref="A86:G86"/>
    <mergeCell ref="H86:J86"/>
    <mergeCell ref="A98:I98"/>
    <mergeCell ref="A99:I99"/>
    <mergeCell ref="A100:I100"/>
    <mergeCell ref="A101:I101"/>
    <mergeCell ref="A102:I102"/>
    <mergeCell ref="A103:I103"/>
    <mergeCell ref="A93:I93"/>
    <mergeCell ref="A94:I94"/>
    <mergeCell ref="A95:G95"/>
    <mergeCell ref="H95:J95"/>
    <mergeCell ref="A96:I96"/>
    <mergeCell ref="A97:I97"/>
    <mergeCell ref="A109:I109"/>
    <mergeCell ref="A110:I110"/>
    <mergeCell ref="A111:I111"/>
    <mergeCell ref="A112:I112"/>
    <mergeCell ref="A113:G113"/>
    <mergeCell ref="H113:J113"/>
    <mergeCell ref="A104:G104"/>
    <mergeCell ref="H104:J104"/>
    <mergeCell ref="A105:I105"/>
    <mergeCell ref="A106:I106"/>
    <mergeCell ref="A107:I107"/>
    <mergeCell ref="A108:I108"/>
    <mergeCell ref="A120:I120"/>
    <mergeCell ref="A121:J121"/>
    <mergeCell ref="A122:J122"/>
    <mergeCell ref="A123:J123"/>
    <mergeCell ref="A124:J124"/>
    <mergeCell ref="A114:I114"/>
    <mergeCell ref="A115:I115"/>
    <mergeCell ref="A116:I116"/>
    <mergeCell ref="A117:I117"/>
    <mergeCell ref="A118:I118"/>
    <mergeCell ref="A119:I119"/>
  </mergeCells>
  <conditionalFormatting sqref="C2:C3">
    <cfRule type="containsBlanks" dxfId="118" priority="37">
      <formula>LEN(TRIM(C2))=0</formula>
    </cfRule>
  </conditionalFormatting>
  <conditionalFormatting sqref="C6:C8">
    <cfRule type="containsBlanks" dxfId="117" priority="1">
      <formula>LEN(TRIM(C6))=0</formula>
    </cfRule>
  </conditionalFormatting>
  <conditionalFormatting sqref="E4:E5">
    <cfRule type="containsBlanks" dxfId="116" priority="31">
      <formula>LEN(TRIM(E4))=0</formula>
    </cfRule>
  </conditionalFormatting>
  <conditionalFormatting sqref="G2">
    <cfRule type="containsBlanks" dxfId="115" priority="34">
      <formula>LEN(TRIM(G2))=0</formula>
    </cfRule>
  </conditionalFormatting>
  <conditionalFormatting sqref="H3">
    <cfRule type="containsBlanks" dxfId="114" priority="35">
      <formula>LEN(TRIM(H3))=0</formula>
    </cfRule>
  </conditionalFormatting>
  <conditionalFormatting sqref="H6:H7">
    <cfRule type="containsBlanks" dxfId="113" priority="32">
      <formula>LEN(TRIM(H6))=0</formula>
    </cfRule>
  </conditionalFormatting>
  <conditionalFormatting sqref="H10">
    <cfRule type="containsText" dxfId="112" priority="38" operator="containsText" text="No cumple">
      <formula>NOT(ISERROR(SEARCH("No cumple",H10)))</formula>
    </cfRule>
    <cfRule type="containsText" dxfId="111" priority="39" operator="containsText" text="Cumple">
      <formula>NOT(ISERROR(SEARCH("Cumple",H10)))</formula>
    </cfRule>
  </conditionalFormatting>
  <conditionalFormatting sqref="H21">
    <cfRule type="containsText" dxfId="110" priority="19" operator="containsText" text="Cumple">
      <formula>NOT(ISERROR(SEARCH("Cumple",H21)))</formula>
    </cfRule>
    <cfRule type="containsText" dxfId="109" priority="18" operator="containsText" text="No cumple">
      <formula>NOT(ISERROR(SEARCH("No cumple",H21)))</formula>
    </cfRule>
  </conditionalFormatting>
  <conditionalFormatting sqref="H42">
    <cfRule type="containsText" dxfId="108" priority="17" operator="containsText" text="Cumple">
      <formula>NOT(ISERROR(SEARCH("Cumple",H42)))</formula>
    </cfRule>
    <cfRule type="containsText" dxfId="107" priority="16" operator="containsText" text="No cumple">
      <formula>NOT(ISERROR(SEARCH("No cumple",H42)))</formula>
    </cfRule>
  </conditionalFormatting>
  <conditionalFormatting sqref="H51">
    <cfRule type="containsText" dxfId="106" priority="14" operator="containsText" text="No cumple">
      <formula>NOT(ISERROR(SEARCH("No cumple",H51)))</formula>
    </cfRule>
    <cfRule type="containsText" dxfId="105" priority="15" operator="containsText" text="Cumple">
      <formula>NOT(ISERROR(SEARCH("Cumple",H51)))</formula>
    </cfRule>
  </conditionalFormatting>
  <conditionalFormatting sqref="H71">
    <cfRule type="containsText" dxfId="104" priority="12" operator="containsText" text="No cumple">
      <formula>NOT(ISERROR(SEARCH("No cumple",H71)))</formula>
    </cfRule>
    <cfRule type="containsText" dxfId="103" priority="13" operator="containsText" text="Cumple">
      <formula>NOT(ISERROR(SEARCH("Cumple",H71)))</formula>
    </cfRule>
  </conditionalFormatting>
  <conditionalFormatting sqref="H75">
    <cfRule type="containsText" dxfId="102" priority="10" operator="containsText" text="No cumple">
      <formula>NOT(ISERROR(SEARCH("No cumple",H75)))</formula>
    </cfRule>
    <cfRule type="containsText" dxfId="101" priority="11" operator="containsText" text="Cumple">
      <formula>NOT(ISERROR(SEARCH("Cumple",H75)))</formula>
    </cfRule>
  </conditionalFormatting>
  <conditionalFormatting sqref="H86">
    <cfRule type="containsText" dxfId="100" priority="8" operator="containsText" text="No cumple">
      <formula>NOT(ISERROR(SEARCH("No cumple",H86)))</formula>
    </cfRule>
    <cfRule type="containsText" dxfId="99" priority="9" operator="containsText" text="Cumple">
      <formula>NOT(ISERROR(SEARCH("Cumple",H86)))</formula>
    </cfRule>
  </conditionalFormatting>
  <conditionalFormatting sqref="H95">
    <cfRule type="containsText" dxfId="98" priority="6" operator="containsText" text="No cumple">
      <formula>NOT(ISERROR(SEARCH("No cumple",H95)))</formula>
    </cfRule>
    <cfRule type="containsText" dxfId="97" priority="7" operator="containsText" text="Cumple">
      <formula>NOT(ISERROR(SEARCH("Cumple",H95)))</formula>
    </cfRule>
  </conditionalFormatting>
  <conditionalFormatting sqref="H104">
    <cfRule type="containsText" dxfId="96" priority="4" operator="containsText" text="No cumple">
      <formula>NOT(ISERROR(SEARCH("No cumple",H104)))</formula>
    </cfRule>
    <cfRule type="containsText" dxfId="95" priority="5" operator="containsText" text="Cumple">
      <formula>NOT(ISERROR(SEARCH("Cumple",H104)))</formula>
    </cfRule>
  </conditionalFormatting>
  <conditionalFormatting sqref="H113">
    <cfRule type="containsText" dxfId="94" priority="2" operator="containsText" text="No cumple">
      <formula>NOT(ISERROR(SEARCH("No cumple",H113)))</formula>
    </cfRule>
    <cfRule type="containsText" dxfId="93" priority="3" operator="containsText" text="Cumple">
      <formula>NOT(ISERROR(SEARCH("Cumple",H113)))</formula>
    </cfRule>
  </conditionalFormatting>
  <conditionalFormatting sqref="J2">
    <cfRule type="containsBlanks" dxfId="92" priority="36">
      <formula>LEN(TRIM(J2))=0</formula>
    </cfRule>
  </conditionalFormatting>
  <conditionalFormatting sqref="J12:J20">
    <cfRule type="containsBlanks" dxfId="91" priority="30">
      <formula>LEN(TRIM(J12))=0</formula>
    </cfRule>
  </conditionalFormatting>
  <conditionalFormatting sqref="J26:J41">
    <cfRule type="containsBlanks" dxfId="90" priority="25">
      <formula>LEN(TRIM(J26))=0</formula>
    </cfRule>
  </conditionalFormatting>
  <conditionalFormatting sqref="J44:J50">
    <cfRule type="containsBlanks" dxfId="89" priority="29">
      <formula>LEN(TRIM(J44))=0</formula>
    </cfRule>
  </conditionalFormatting>
  <conditionalFormatting sqref="J53:J64">
    <cfRule type="containsBlanks" dxfId="88" priority="28">
      <formula>LEN(TRIM(J53))=0</formula>
    </cfRule>
  </conditionalFormatting>
  <conditionalFormatting sqref="J66:J70">
    <cfRule type="containsBlanks" dxfId="87" priority="27">
      <formula>LEN(TRIM(J66))=0</formula>
    </cfRule>
  </conditionalFormatting>
  <conditionalFormatting sqref="J73:J74">
    <cfRule type="containsBlanks" dxfId="86" priority="26">
      <formula>LEN(TRIM(J73))=0</formula>
    </cfRule>
  </conditionalFormatting>
  <conditionalFormatting sqref="J77:J85">
    <cfRule type="containsBlanks" dxfId="85" priority="24">
      <formula>LEN(TRIM(J77))=0</formula>
    </cfRule>
  </conditionalFormatting>
  <conditionalFormatting sqref="J88:J94">
    <cfRule type="containsBlanks" dxfId="84" priority="23">
      <formula>LEN(TRIM(J88))=0</formula>
    </cfRule>
  </conditionalFormatting>
  <conditionalFormatting sqref="J97:J103">
    <cfRule type="containsBlanks" dxfId="83" priority="22">
      <formula>LEN(TRIM(J97))=0</formula>
    </cfRule>
  </conditionalFormatting>
  <conditionalFormatting sqref="J106:J112">
    <cfRule type="containsBlanks" dxfId="82" priority="21">
      <formula>LEN(TRIM(J106))=0</formula>
    </cfRule>
  </conditionalFormatting>
  <conditionalFormatting sqref="J115:J120">
    <cfRule type="containsBlanks" dxfId="81" priority="20">
      <formula>LEN(TRIM(J115))=0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INTERNADO - CASA HOGAR SRD&amp;R&amp;"Arial,Normal"&amp;10F1.A41.G27.P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C4B8AF2-E5D0-40E7-B279-8E995AC6C37E}">
          <x14:formula1>
            <xm:f>Tablas!$C$2</xm:f>
          </x14:formula1>
          <xm:sqref>H107:I112 H13:I20 H98:I103 H45:I50 H54:I64 H89:I94 H74:I74 H78:I85 H116:I120</xm:sqref>
        </x14:dataValidation>
        <x14:dataValidation type="list" allowBlank="1" showInputMessage="1" showErrorMessage="1" xr:uid="{8A8C51F6-523F-4123-9913-18E7FC42B01E}">
          <x14:formula1>
            <xm:f>Tablas!$G$2:$G$3</xm:f>
          </x14:formula1>
          <xm:sqref>J2</xm:sqref>
        </x14:dataValidation>
        <x14:dataValidation type="list" allowBlank="1" showInputMessage="1" showErrorMessage="1" xr:uid="{236E4BE8-FC65-4361-A5C9-474D477CFBDA}">
          <x14:formula1>
            <xm:f>Tablas!$I$2:$I$5</xm:f>
          </x14:formula1>
          <xm:sqref>E4:J4</xm:sqref>
        </x14:dataValidation>
        <x14:dataValidation type="list" allowBlank="1" showInputMessage="1" showErrorMessage="1" xr:uid="{B6CACE07-D7DB-46B7-A64B-2487BBAFE638}">
          <x14:formula1>
            <xm:f>Tablas!$J$2:$J$7</xm:f>
          </x14:formula1>
          <xm:sqref>C6:E6</xm:sqref>
        </x14:dataValidation>
        <x14:dataValidation type="list" allowBlank="1" showInputMessage="1" showErrorMessage="1" xr:uid="{601D2902-69FD-46F2-9402-B0DC680756FA}">
          <x14:formula1>
            <xm:f>Tablas!$K$2:$K$3</xm:f>
          </x14:formula1>
          <xm:sqref>H6:J6</xm:sqref>
        </x14:dataValidation>
        <x14:dataValidation type="list" allowBlank="1" showInputMessage="1" showErrorMessage="1" xr:uid="{CBFEDA58-DF38-4560-B68B-CF54C2BB8D34}">
          <x14:formula1>
            <xm:f>Tablas!$L$2:$L$9</xm:f>
          </x14:formula1>
          <xm:sqref>C7:E7</xm:sqref>
        </x14:dataValidation>
        <x14:dataValidation type="list" allowBlank="1" showInputMessage="1" showErrorMessage="1" xr:uid="{4BD94E6B-DE46-40EF-B23F-9358D1ABF80A}">
          <x14:formula1>
            <xm:f>Tablas!$H$2:$H$6</xm:f>
          </x14:formula1>
          <xm:sqref>C3:E3</xm:sqref>
        </x14:dataValidation>
        <x14:dataValidation type="list" allowBlank="1" showInputMessage="1" showErrorMessage="1" xr:uid="{0F23124D-1B1E-46D4-92CA-600BD9FB64C2}">
          <x14:formula1>
            <xm:f>Tablas!$E$2:$E$4</xm:f>
          </x14:formula1>
          <xm:sqref>J26:J41 J53:J64 J66:J70 J73:J74 J12:J20 J115:J120 J77:J85 J88:J94 J97:J103 J106:J112 J44:J50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1B97DA-9B61-4CC1-94DF-B8E601E2C234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3.xml><?xml version="1.0" encoding="utf-8"?>
<ds:datastoreItem xmlns:ds="http://schemas.openxmlformats.org/officeDocument/2006/customXml" ds:itemID="{E610C724-E13B-4E37-94B2-E5545DA84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41</vt:i4>
      </vt:variant>
    </vt:vector>
  </HeadingPairs>
  <TitlesOfParts>
    <vt:vector size="5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Entrev.1!_ftnref1</vt:lpstr>
      <vt:lpstr>Entrev.10!_ftnref1</vt:lpstr>
      <vt:lpstr>Entrev.2!_ftnref1</vt:lpstr>
      <vt:lpstr>Entrev.3!_ftnref1</vt:lpstr>
      <vt:lpstr>Entrev.4!_ftnref1</vt:lpstr>
      <vt:lpstr>Entrev.5!_ftnref1</vt:lpstr>
      <vt:lpstr>Entrev.6!_ftnref1</vt:lpstr>
      <vt:lpstr>Entrev.7!_ftnref1</vt:lpstr>
      <vt:lpstr>Entrev.8!_ftnref1</vt:lpstr>
      <vt:lpstr>Entrev.9!_ftnref1</vt:lpstr>
      <vt:lpstr>Entrev.1!_ftnref2</vt:lpstr>
      <vt:lpstr>Entrev.10!_ftnref2</vt:lpstr>
      <vt:lpstr>Entrev.2!_ftnref2</vt:lpstr>
      <vt:lpstr>Entrev.3!_ftnref2</vt:lpstr>
      <vt:lpstr>Entrev.4!_ftnref2</vt:lpstr>
      <vt:lpstr>Entrev.5!_ftnref2</vt:lpstr>
      <vt:lpstr>Entrev.6!_ftnref2</vt:lpstr>
      <vt:lpstr>Entrev.7!_ftnref2</vt:lpstr>
      <vt:lpstr>Entrev.8!_ftnref2</vt:lpstr>
      <vt:lpstr>Entrev.9!_ftnref2</vt:lpstr>
      <vt:lpstr>Entrev.1!_ftnref3</vt:lpstr>
      <vt:lpstr>Entrev.10!_ftnref3</vt:lpstr>
      <vt:lpstr>Entrev.2!_ftnref3</vt:lpstr>
      <vt:lpstr>Entrev.3!_ftnref3</vt:lpstr>
      <vt:lpstr>Entrev.4!_ftnref3</vt:lpstr>
      <vt:lpstr>Entrev.5!_ftnref3</vt:lpstr>
      <vt:lpstr>Entrev.6!_ftnref3</vt:lpstr>
      <vt:lpstr>Entrev.7!_ftnref3</vt:lpstr>
      <vt:lpstr>Entrev.8!_ftnref3</vt:lpstr>
      <vt:lpstr>Entrev.9!_ftnref3</vt:lpstr>
      <vt:lpstr>Entrev.1!_ftnref4</vt:lpstr>
      <vt:lpstr>Entrev.10!_ftnref4</vt:lpstr>
      <vt:lpstr>Entrev.2!_ftnref4</vt:lpstr>
      <vt:lpstr>Entrev.3!_ftnref4</vt:lpstr>
      <vt:lpstr>Entrev.4!_ftnref4</vt:lpstr>
      <vt:lpstr>Entrev.5!_ftnref4</vt:lpstr>
      <vt:lpstr>Entrev.6!_ftnref4</vt:lpstr>
      <vt:lpstr>Entrev.7!_ftnref4</vt:lpstr>
      <vt:lpstr>Entrev.8!_ftnref4</vt:lpstr>
      <vt:lpstr>Entrev.9!_ftnref4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2024-05-21T14:20:15Z</cp:lastPrinted>
  <dcterms:created xsi:type="dcterms:W3CDTF">2019-01-30T14:18:32Z</dcterms:created>
  <dcterms:modified xsi:type="dcterms:W3CDTF">2024-05-21T14:20:26Z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