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C5ACB4C1-A41F-494F-AD8B-5872D11CEC31}" xr6:coauthVersionLast="47" xr6:coauthVersionMax="47" xr10:uidLastSave="{89F8801E-B1DB-4807-9FD3-98A7CE87D0DA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7" r:id="rId3"/>
    <sheet name="Entrev.3" sheetId="28" r:id="rId4"/>
    <sheet name="Entrev.4" sheetId="29" r:id="rId5"/>
    <sheet name="Entrev.5" sheetId="30" r:id="rId6"/>
    <sheet name="Entrev.6" sheetId="31" r:id="rId7"/>
    <sheet name="Entrev.7" sheetId="32" r:id="rId8"/>
    <sheet name="Entrev.8" sheetId="33" r:id="rId9"/>
    <sheet name="Entrev.9" sheetId="34" r:id="rId10"/>
    <sheet name="Entrev.10" sheetId="35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ACTA!$A$1:$K$51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J39" i="1"/>
  <c r="J36" i="1"/>
  <c r="J33" i="1"/>
  <c r="J30" i="1"/>
  <c r="J27" i="1"/>
  <c r="J24" i="1"/>
  <c r="J21" i="1"/>
  <c r="I39" i="1"/>
  <c r="I36" i="1"/>
  <c r="I33" i="1"/>
  <c r="I30" i="1"/>
  <c r="I27" i="1"/>
  <c r="I24" i="1"/>
  <c r="I21" i="1"/>
  <c r="H39" i="1"/>
  <c r="H36" i="1"/>
  <c r="H33" i="1"/>
  <c r="H30" i="1"/>
  <c r="H27" i="1"/>
  <c r="H24" i="1"/>
  <c r="H21" i="1"/>
  <c r="G39" i="1"/>
  <c r="G36" i="1"/>
  <c r="G33" i="1"/>
  <c r="G30" i="1"/>
  <c r="G27" i="1"/>
  <c r="G24" i="1"/>
  <c r="G21" i="1"/>
  <c r="E39" i="1"/>
  <c r="E36" i="1"/>
  <c r="E33" i="1"/>
  <c r="E30" i="1"/>
  <c r="E27" i="1"/>
  <c r="E24" i="1"/>
  <c r="E21" i="1"/>
  <c r="D39" i="1"/>
  <c r="D36" i="1"/>
  <c r="D33" i="1"/>
  <c r="D30" i="1"/>
  <c r="D27" i="1"/>
  <c r="D24" i="1"/>
  <c r="D21" i="1"/>
  <c r="C39" i="1"/>
  <c r="C36" i="1"/>
  <c r="C33" i="1"/>
  <c r="C30" i="1"/>
  <c r="C27" i="1"/>
  <c r="C24" i="1"/>
  <c r="C21" i="1"/>
  <c r="B39" i="1"/>
  <c r="B36" i="1"/>
  <c r="B33" i="1"/>
  <c r="B30" i="1"/>
  <c r="B27" i="1"/>
  <c r="B24" i="1"/>
  <c r="B21" i="1"/>
  <c r="H49" i="35"/>
  <c r="H40" i="35"/>
  <c r="H31" i="35"/>
  <c r="H24" i="35"/>
  <c r="H19" i="35"/>
  <c r="H15" i="35"/>
  <c r="H10" i="35"/>
  <c r="H49" i="34"/>
  <c r="H40" i="34"/>
  <c r="H31" i="34"/>
  <c r="H24" i="34"/>
  <c r="H19" i="34"/>
  <c r="H15" i="34"/>
  <c r="H10" i="34"/>
  <c r="H49" i="33"/>
  <c r="H40" i="33"/>
  <c r="H31" i="33"/>
  <c r="H24" i="33"/>
  <c r="H19" i="33"/>
  <c r="H15" i="33"/>
  <c r="H10" i="33"/>
  <c r="H49" i="32"/>
  <c r="H40" i="32"/>
  <c r="H31" i="32"/>
  <c r="H24" i="32"/>
  <c r="H19" i="32"/>
  <c r="H15" i="32"/>
  <c r="H10" i="32"/>
  <c r="H49" i="31"/>
  <c r="F39" i="1" s="1"/>
  <c r="H40" i="31"/>
  <c r="F36" i="1" s="1"/>
  <c r="H31" i="31"/>
  <c r="F33" i="1" s="1"/>
  <c r="H24" i="31"/>
  <c r="F30" i="1" s="1"/>
  <c r="H19" i="31"/>
  <c r="F27" i="1" s="1"/>
  <c r="H15" i="31"/>
  <c r="F24" i="1" s="1"/>
  <c r="H10" i="31"/>
  <c r="F21" i="1" s="1"/>
  <c r="H49" i="30"/>
  <c r="H40" i="30"/>
  <c r="H31" i="30"/>
  <c r="H24" i="30"/>
  <c r="H19" i="30"/>
  <c r="H15" i="30"/>
  <c r="H10" i="30"/>
  <c r="H49" i="29"/>
  <c r="H40" i="29"/>
  <c r="H31" i="29"/>
  <c r="H24" i="29"/>
  <c r="H19" i="29"/>
  <c r="H15" i="29"/>
  <c r="H10" i="29"/>
  <c r="H49" i="28"/>
  <c r="H40" i="28"/>
  <c r="H31" i="28"/>
  <c r="H24" i="28"/>
  <c r="H19" i="28"/>
  <c r="H15" i="28"/>
  <c r="H10" i="28"/>
  <c r="H49" i="27"/>
  <c r="H40" i="27"/>
  <c r="H31" i="27"/>
  <c r="H24" i="27"/>
  <c r="H19" i="27"/>
  <c r="H15" i="27"/>
  <c r="H10" i="27"/>
  <c r="H24" i="11"/>
  <c r="HX10" i="5" s="1"/>
  <c r="H19" i="11"/>
  <c r="HW10" i="5" s="1"/>
  <c r="H10" i="11"/>
  <c r="GY10" i="5" s="1"/>
  <c r="AW10" i="5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BZ10" i="5" l="1"/>
  <c r="IT10" i="5"/>
  <c r="CV10" i="5"/>
  <c r="GF10" i="5"/>
  <c r="EN10" i="5"/>
  <c r="FJ10" i="5"/>
  <c r="DR10" i="5"/>
  <c r="HB10" i="5"/>
  <c r="BY10" i="5"/>
  <c r="FI10" i="5"/>
  <c r="IS10" i="5"/>
  <c r="CU10" i="5"/>
  <c r="GE10" i="5"/>
  <c r="DQ10" i="5"/>
  <c r="HA10" i="5"/>
  <c r="EM10" i="5"/>
  <c r="EK10" i="5"/>
  <c r="GC10" i="5"/>
  <c r="HU10" i="5"/>
  <c r="CS10" i="5"/>
  <c r="BW10" i="5"/>
  <c r="FG10" i="5"/>
  <c r="IQ10" i="5"/>
  <c r="DO10" i="5"/>
  <c r="H49" i="11"/>
  <c r="H40" i="11"/>
  <c r="H31" i="11"/>
  <c r="A30" i="1"/>
  <c r="A27" i="1"/>
  <c r="A21" i="1"/>
  <c r="H15" i="11"/>
  <c r="A39" i="1" l="1"/>
  <c r="IW10" i="5"/>
  <c r="FM10" i="5"/>
  <c r="CC10" i="5"/>
  <c r="IA10" i="5"/>
  <c r="EQ10" i="5"/>
  <c r="GI10" i="5"/>
  <c r="HE10" i="5"/>
  <c r="DU10" i="5"/>
  <c r="CY10" i="5"/>
  <c r="A36" i="1"/>
  <c r="BF10" i="5" s="1"/>
  <c r="GH10" i="5"/>
  <c r="IV10" i="5"/>
  <c r="FL10" i="5"/>
  <c r="CB10" i="5"/>
  <c r="DT10" i="5"/>
  <c r="HZ10" i="5"/>
  <c r="EP10" i="5"/>
  <c r="HD10" i="5"/>
  <c r="CX10" i="5"/>
  <c r="A33" i="1"/>
  <c r="BE10" i="5" s="1"/>
  <c r="HC10" i="5"/>
  <c r="DS10" i="5"/>
  <c r="CW10" i="5"/>
  <c r="IU10" i="5"/>
  <c r="FK10" i="5"/>
  <c r="CA10" i="5"/>
  <c r="HY10" i="5"/>
  <c r="EO10" i="5"/>
  <c r="GG10" i="5"/>
  <c r="K28" i="1"/>
  <c r="AH10" i="5" s="1"/>
  <c r="K25" i="1"/>
  <c r="AG10" i="5" s="1"/>
  <c r="A24" i="1"/>
  <c r="BB10" i="5" s="1"/>
  <c r="GD10" i="5"/>
  <c r="CT10" i="5"/>
  <c r="IR10" i="5"/>
  <c r="FH10" i="5"/>
  <c r="BX10" i="5"/>
  <c r="DP10" i="5"/>
  <c r="HV10" i="5"/>
  <c r="EL10" i="5"/>
  <c r="GZ10" i="5"/>
  <c r="K19" i="1"/>
  <c r="BD10" i="5"/>
  <c r="BC10" i="5"/>
  <c r="BA10" i="5"/>
  <c r="K37" i="1" l="1"/>
  <c r="AK10" i="5" s="1"/>
  <c r="BG10" i="5"/>
  <c r="K34" i="1"/>
  <c r="AJ10" i="5" s="1"/>
  <c r="K31" i="1"/>
  <c r="AI10" i="5" s="1"/>
  <c r="K22" i="1"/>
  <c r="AF10" i="5" s="1"/>
  <c r="AE10" i="5"/>
  <c r="C10" i="5"/>
  <c r="B10" i="5"/>
  <c r="AA10" i="5"/>
  <c r="Z10" i="5"/>
  <c r="I1" i="1" l="1"/>
  <c r="KH10" i="5" s="1"/>
  <c r="V10" i="5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<sst xmlns="http://schemas.openxmlformats.org/spreadsheetml/2006/main" count="1249" uniqueCount="191">
  <si>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</si>
  <si>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</si>
  <si>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</si>
  <si>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</si>
  <si>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</si>
  <si>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</si>
  <si>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</si>
  <si>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</si>
  <si>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</si>
  <si>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</si>
  <si>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</si>
  <si>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</si>
  <si>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</si>
  <si>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</si>
  <si>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</si>
  <si>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</si>
  <si>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</si>
  <si>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</si>
  <si>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</si>
  <si>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</si>
  <si>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</si>
  <si>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</si>
  <si>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</si>
  <si>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</si>
  <si>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</si>
  <si>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</si>
  <si>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</si>
  <si>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</si>
  <si>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</si>
  <si>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</si>
  <si>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</si>
  <si>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</si>
  <si>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</si>
  <si>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</si>
  <si>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</si>
  <si>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</si>
  <si>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</si>
  <si>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</si>
  <si>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</si>
  <si>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</si>
  <si>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</si>
  <si>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</si>
  <si>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</si>
  <si>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</si>
  <si>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</si>
  <si>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</si>
  <si>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</si>
  <si>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</si>
  <si>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</si>
  <si>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</si>
  <si>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</si>
  <si>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</si>
  <si>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</si>
  <si>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</si>
  <si>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</si>
  <si>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</si>
  <si>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</si>
  <si>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</si>
  <si>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</si>
  <si>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</si>
  <si>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</si>
  <si>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</si>
  <si>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</si>
  <si>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</si>
  <si>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</si>
  <si>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</si>
  <si>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</si>
  <si>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</si>
  <si>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</si>
  <si>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</si>
  <si>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</si>
  <si>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</si>
  <si>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</si>
  <si>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</si>
  <si>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</si>
  <si>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</si>
  <si>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</si>
  <si>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Pregunte al usuario si cuenta diariamente con los elementos de uso común, siguientes:</t>
  </si>
  <si>
    <t>Crema dental</t>
  </si>
  <si>
    <t>Papel higiénico</t>
  </si>
  <si>
    <t>Pregunte al niño, niña o adolescente:</t>
  </si>
  <si>
    <t>Pregunte al niño, niña o adolescente, si la modalidad cuenta con:</t>
  </si>
  <si>
    <t>Participas en actividades artísticas, culturales, deportivas, recreativas o de estimulación, de acuerdo tus intereses.</t>
  </si>
  <si>
    <t>Pregunte al niño, niña o adolescente si en la modalidad:</t>
  </si>
  <si>
    <t xml:space="preserve">Los adultos te tratan bien, con respeto y confianza y, te hacen sentir bien. 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</si>
  <si>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</si>
  <si>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</si>
  <si>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>Te tratan sin violencia y sientes que estás seguro y protegido.</t>
  </si>
  <si>
    <t>El código ético está publicado en un lugar visible.</t>
  </si>
  <si>
    <t>¿Te han socializado el código ético?</t>
  </si>
  <si>
    <t>Te protegen de cualquier riesgo para tu salud e integridad.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</si>
  <si>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</si>
  <si>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</si>
  <si>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</si>
  <si>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</si>
  <si>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</si>
  <si>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</si>
  <si>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</si>
  <si>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</si>
  <si>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</si>
  <si>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</si>
  <si>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</si>
  <si>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</si>
  <si>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</si>
  <si>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</si>
  <si>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</si>
  <si>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</si>
  <si>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</si>
  <si>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</si>
  <si>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</si>
  <si>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</si>
  <si>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</si>
  <si>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</si>
  <si>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</si>
  <si>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</si>
  <si>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</si>
  <si>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</si>
  <si>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</si>
  <si>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</si>
  <si>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</si>
  <si>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</si>
  <si>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</si>
  <si>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</si>
  <si>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</si>
  <si>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</si>
  <si>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</si>
  <si>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</si>
  <si>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</si>
  <si>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</si>
  <si>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</si>
  <si>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</si>
  <si>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</si>
  <si>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</si>
  <si>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</si>
  <si>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</si>
  <si>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</si>
  <si>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</si>
  <si>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</si>
  <si>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</si>
  <si>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</si>
  <si>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</si>
  <si>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</si>
  <si>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</si>
  <si>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</si>
  <si>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</si>
  <si>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</si>
  <si>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</si>
  <si>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</si>
  <si>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</si>
  <si>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</si>
  <si>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</si>
  <si>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</si>
  <si>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</si>
  <si>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</si>
  <si>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</si>
  <si>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</si>
  <si>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</si>
  <si>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</si>
  <si>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</si>
  <si>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</si>
  <si>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</si>
  <si>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</si>
  <si>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</si>
  <si>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</si>
  <si>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PROCESO
PROTECCIÓN
ENTREVISTA
EXTERNADO MJ Y JC SRD</t>
  </si>
  <si>
    <t>I. DOTACIÓN DE ASEO E HIGIENE</t>
  </si>
  <si>
    <t xml:space="preserve">II. MATERIAL PEDAGÓGICO </t>
  </si>
  <si>
    <t>III. DOTACIÓN DE ELEMENTOS LÚDICO DEPORTIVOS</t>
  </si>
  <si>
    <t>IV. ACTIVIDADES CULTURALES, RECREATIVAS Y DEPORTIVAS</t>
  </si>
  <si>
    <t>V. GUÍA DE ORIENTACIONES PARA LA PREVENCIÓN Y MANEJO DE SITUACIONES DE RIESGO DE LAS NIÑAS, NIÑOS Y ADOLESCENTES, EN LAS MODALIDADES Y SERVICIO DE RESTABLECIMIENTO DE DERECHOS – Niños, niñas o adolescentes</t>
  </si>
  <si>
    <t>VI. CÓDIGO ÉTICO</t>
  </si>
  <si>
    <t>VII. GUÍA DE ORIENTACIONES PARA LA PREVENCIÓN Y MANEJO DE SITUACIONES DE RIESGO DE LAS NIÑAS, NIÑOS Y ADOLESCENTES, EN LAS MODALIDADES Y SERVICIO DE RESTABLECIMIENTO DE DERECHOS - Operador</t>
  </si>
  <si>
    <t>Hay que asegurar que cuenten con los elementos de aseo durante la atención.</t>
  </si>
  <si>
    <t>Jabón líquido de dispensador</t>
  </si>
  <si>
    <t>Cuentas con material pedagógico, de acuerdo con lo requerido para las actividades ejemplo. Papel, hojas, lápices etc.</t>
  </si>
  <si>
    <t>Tienes facilidad de acceso al material para realizar actividades</t>
  </si>
  <si>
    <t>Para las actividades cuentas con medios audiovisuales como: Televisión, Equipo de sonido, Proyector de películas</t>
  </si>
  <si>
    <t>Tienes facilidad para acceder al material lúdico deportivo con el que se realizan las actividades.</t>
  </si>
  <si>
    <t>Los medios audiovisuales están en buen estado y están disponibles para su uso.</t>
  </si>
  <si>
    <t>En la modalidad existe cronograma de actividades culturales, recreativas y deportivas.</t>
  </si>
  <si>
    <t xml:space="preserve">Participa en la celebración mensual de los cumpleaños de todos los niños, niñas y adolescentes que cumplieron años en el mes. </t>
  </si>
  <si>
    <t>Participas en una actividad recreativa mensual diferente a la celebración de cumpleaños.</t>
  </si>
  <si>
    <t xml:space="preserve">	Solicite a la persona responsable las actas, registros fotográficos, videos o listados de asistencia, de las actividades culturales, recreativas, deportivas y de las salidas.</t>
  </si>
  <si>
    <t>Se promueve el trabajo en equipo y se estimula la colaboración y ayuda mutua en todas las actividades de grupo que se desarrollan.</t>
  </si>
  <si>
    <t>Te respetan y tu respetas a los demás como lo establece el acuerdo de convivencia y el código ético.</t>
  </si>
  <si>
    <t>Se garantiza tu seguridad e integridad y evitan situaciones que pongan en peligro tu salud o tu vida .</t>
  </si>
  <si>
    <t>Se cumple el código ético.</t>
  </si>
  <si>
    <t>Se cumplen las normas de seguridad y prevención de desastres.</t>
  </si>
  <si>
    <t>Te han informado que puedes denunciar las faltas al código ético.</t>
  </si>
  <si>
    <t>Sabes cuáles son las personas a las que puedes dirigirte para denunciar una falta al código ético.</t>
  </si>
  <si>
    <t>F1.A40.G27.P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</si>
</sst>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2" xfId="1" applyFont="1" applyBorder="1" applyAlignment="1">
      <alignment horizontal="center" vertical="center"/>
    </xf>
    <xf numFmtId="42" fontId="2" fillId="0" borderId="33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6" borderId="51" xfId="0" applyFont="1" applyFill="1" applyBorder="1" applyAlignment="1">
      <alignment horizontal="center" vertical="center"/>
    </xf>
    <xf numFmtId="0" fontId="10" fillId="6" borderId="52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 wrapText="1"/>
    </xf>
    <xf numFmtId="0" fontId="6" fillId="9" borderId="49" xfId="0" applyFont="1" applyFill="1" applyBorder="1" applyAlignment="1">
      <alignment horizontal="center" vertical="center" wrapText="1"/>
    </xf>
    <xf numFmtId="0" fontId="6" fillId="9" borderId="50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9" xfId="0" applyFill="1" applyBorder="1" applyAlignment="1">
      <alignment horizontal="left" vertical="center" wrapText="1"/>
    </xf>
    <xf numFmtId="0" fontId="4" fillId="8" borderId="28" xfId="0" applyFont="1" applyFill="1" applyBorder="1" applyAlignment="1">
      <alignment horizontal="justify" vertical="center" wrapText="1"/>
    </xf>
    <xf numFmtId="0" fontId="4" fillId="8" borderId="29" xfId="0" applyFont="1" applyFill="1" applyBorder="1" applyAlignment="1">
      <alignment horizontal="justify" vertical="center" wrapText="1"/>
    </xf>
    <xf numFmtId="0" fontId="4" fillId="8" borderId="17" xfId="0" applyFont="1" applyFill="1" applyBorder="1" applyAlignment="1">
      <alignment horizontal="justify" vertical="center" wrapText="1"/>
    </xf>
    <xf numFmtId="0" fontId="4" fillId="8" borderId="0" xfId="0" applyFont="1" applyFill="1" applyAlignment="1">
      <alignment horizontal="justify" vertical="center" wrapText="1"/>
    </xf>
    <xf numFmtId="0" fontId="4" fillId="8" borderId="19" xfId="0" applyFont="1" applyFill="1" applyBorder="1" applyAlignment="1">
      <alignment horizontal="justify" vertical="center" wrapText="1"/>
    </xf>
    <xf numFmtId="0" fontId="4" fillId="8" borderId="20" xfId="0" applyFont="1" applyFill="1" applyBorder="1" applyAlignment="1">
      <alignment horizontal="justify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26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9" borderId="1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299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0" t="s">
        <v>147</v>
      </c>
      <c r="B1" s="61"/>
      <c r="C1" s="34"/>
      <c r="D1" s="40" t="s">
        <v>148</v>
      </c>
      <c r="E1" s="33"/>
      <c r="F1" s="32" t="s">
        <v>23</v>
      </c>
      <c r="G1" s="26"/>
      <c r="H1" s="31" t="s">
        <v>161</v>
      </c>
      <c r="I1" s="74" t="str">
        <f>+IF(OR(K19="",K22="",K25="",K28="",K31="",K34="",K37=""),"",(1-COUNTIF(K19:K39,"No cumple")/(7-COUNTIF(K19:K39,"No aplica"))))</f>
        <v/>
      </c>
      <c r="J1" s="75"/>
      <c r="K1" s="76"/>
      <c r="N1" s="30"/>
    </row>
    <row r="2" spans="1:14" ht="1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  <c r="K2" s="65"/>
    </row>
    <row r="3" spans="1:14" ht="15" customHeight="1" x14ac:dyDescent="0.2">
      <c r="A3" s="66" t="s">
        <v>2</v>
      </c>
      <c r="B3" s="67"/>
      <c r="C3" s="67" t="s">
        <v>3</v>
      </c>
      <c r="D3" s="67"/>
      <c r="E3" s="67"/>
      <c r="F3" s="67"/>
      <c r="G3" s="67"/>
      <c r="H3" s="67"/>
      <c r="I3" s="67" t="s">
        <v>4</v>
      </c>
      <c r="J3" s="70"/>
      <c r="K3" s="71"/>
    </row>
    <row r="4" spans="1:14" ht="20.100000000000001" customHeight="1" x14ac:dyDescent="0.2">
      <c r="A4" s="68" t="str">
        <f>+IFERROR(VLOOKUP(G1,[2]Directorio!$B$2:$Z$1100,2,FALSE),"")</f>
        <v/>
      </c>
      <c r="B4" s="69"/>
      <c r="C4" s="69" t="str">
        <f>+IFERROR(VLOOKUP(G1,[2]Directorio!$B$2:$Z$1100,3,FALSE),"")</f>
        <v/>
      </c>
      <c r="D4" s="69"/>
      <c r="E4" s="69"/>
      <c r="F4" s="69"/>
      <c r="G4" s="69"/>
      <c r="H4" s="69"/>
      <c r="I4" s="69" t="str">
        <f>+IFERROR(VLOOKUP(G1,[2]Directorio!$B$2:$Z$1100,4,FALSE),"")</f>
        <v/>
      </c>
      <c r="J4" s="72"/>
      <c r="K4" s="73"/>
    </row>
    <row r="5" spans="1:14" ht="15" customHeight="1" x14ac:dyDescent="0.2">
      <c r="A5" s="66" t="s">
        <v>6</v>
      </c>
      <c r="B5" s="67"/>
      <c r="C5" s="67"/>
      <c r="D5" s="67"/>
      <c r="E5" s="67" t="s">
        <v>5</v>
      </c>
      <c r="F5" s="67"/>
      <c r="G5" s="67"/>
      <c r="H5" s="67"/>
      <c r="I5" s="67"/>
      <c r="J5" s="70"/>
      <c r="K5" s="71"/>
    </row>
    <row r="6" spans="1:14" ht="15" customHeight="1" x14ac:dyDescent="0.2">
      <c r="A6" s="98" t="str">
        <f>+IFERROR(VLOOKUP(G1,[2]Directorio!$B$2:$Z$1100,5,FALSE),"")</f>
        <v/>
      </c>
      <c r="B6" s="86"/>
      <c r="C6" s="86"/>
      <c r="D6" s="86"/>
      <c r="E6" s="86" t="str">
        <f>+IFERROR(VLOOKUP(G1,[2]Directorio!$B$2:$Z$1100,6,FALSE),"")</f>
        <v/>
      </c>
      <c r="F6" s="86"/>
      <c r="G6" s="86"/>
      <c r="H6" s="86"/>
      <c r="I6" s="86"/>
      <c r="J6" s="88"/>
      <c r="K6" s="102"/>
    </row>
    <row r="7" spans="1:14" ht="15" customHeight="1" x14ac:dyDescent="0.2">
      <c r="A7" s="66" t="s">
        <v>7</v>
      </c>
      <c r="B7" s="67"/>
      <c r="C7" s="67"/>
      <c r="D7" s="67"/>
      <c r="E7" s="67" t="s">
        <v>8</v>
      </c>
      <c r="F7" s="67"/>
      <c r="G7" s="67"/>
      <c r="H7" s="67" t="s">
        <v>9</v>
      </c>
      <c r="I7" s="67"/>
      <c r="J7" s="70"/>
      <c r="K7" s="71"/>
    </row>
    <row r="8" spans="1:14" ht="15" customHeight="1" x14ac:dyDescent="0.2">
      <c r="A8" s="98" t="str">
        <f>+IFERROR(VLOOKUP(G1,[2]Directorio!$B$2:$Z$1100,7,FALSE),"")</f>
        <v/>
      </c>
      <c r="B8" s="86"/>
      <c r="C8" s="86"/>
      <c r="D8" s="86"/>
      <c r="E8" s="86" t="str">
        <f>+IFERROR(VLOOKUP(G1,[2]Directorio!$B$2:$Z$1100,8,FALSE),"")</f>
        <v/>
      </c>
      <c r="F8" s="86"/>
      <c r="G8" s="86"/>
      <c r="H8" s="86" t="str">
        <f>+IFERROR(VLOOKUP(G1,[2]Directorio!$B$2:$Z$1100,9,FALSE),"")</f>
        <v/>
      </c>
      <c r="I8" s="86"/>
      <c r="J8" s="88"/>
      <c r="K8" s="102"/>
    </row>
    <row r="9" spans="1:14" ht="15" customHeight="1" x14ac:dyDescent="0.2">
      <c r="A9" s="66" t="s">
        <v>10</v>
      </c>
      <c r="B9" s="67"/>
      <c r="C9" s="67"/>
      <c r="D9" s="67" t="s">
        <v>11</v>
      </c>
      <c r="E9" s="67"/>
      <c r="F9" s="67"/>
      <c r="G9" s="67" t="s">
        <v>12</v>
      </c>
      <c r="H9" s="67"/>
      <c r="I9" s="67"/>
      <c r="J9" s="70"/>
      <c r="K9" s="71"/>
    </row>
    <row r="10" spans="1:14" ht="30" customHeight="1" thickBot="1" x14ac:dyDescent="0.25">
      <c r="A10" s="103" t="str">
        <f>+IFERROR(VLOOKUP(G1,[2]Directorio!$B$2:$Z$1100,10,FALSE),"")</f>
        <v/>
      </c>
      <c r="B10" s="104"/>
      <c r="C10" s="104"/>
      <c r="D10" s="104" t="str">
        <f>+IFERROR(VLOOKUP(G1,[2]Directorio!$B$2:$Z$1100,11,FALSE),"")</f>
        <v/>
      </c>
      <c r="E10" s="104"/>
      <c r="F10" s="104"/>
      <c r="G10" s="77" t="str">
        <f>+IFERROR(VLOOKUP(G1,[2]Directorio!$B$2:$Z$1100,12,FALSE),"")</f>
        <v/>
      </c>
      <c r="H10" s="77"/>
      <c r="I10" s="77"/>
      <c r="J10" s="78"/>
      <c r="K10" s="79"/>
    </row>
    <row r="11" spans="1:14" ht="15" customHeight="1" x14ac:dyDescent="0.2">
      <c r="A11" s="62" t="s">
        <v>13</v>
      </c>
      <c r="B11" s="63"/>
      <c r="C11" s="63"/>
      <c r="D11" s="63"/>
      <c r="E11" s="63"/>
      <c r="F11" s="63"/>
      <c r="G11" s="63"/>
      <c r="H11" s="63"/>
      <c r="I11" s="63"/>
      <c r="J11" s="64"/>
      <c r="K11" s="65"/>
    </row>
    <row r="12" spans="1:14" ht="15" customHeight="1" x14ac:dyDescent="0.2">
      <c r="A12" s="28" t="s">
        <v>60</v>
      </c>
      <c r="B12" s="67" t="s">
        <v>14</v>
      </c>
      <c r="C12" s="67"/>
      <c r="D12" s="67"/>
      <c r="E12" s="70" t="s">
        <v>15</v>
      </c>
      <c r="F12" s="87"/>
      <c r="G12" s="70" t="s">
        <v>16</v>
      </c>
      <c r="H12" s="87"/>
      <c r="I12" s="70" t="s">
        <v>61</v>
      </c>
      <c r="J12" s="95"/>
      <c r="K12" s="97"/>
    </row>
    <row r="13" spans="1:14" ht="15" customHeight="1" x14ac:dyDescent="0.2">
      <c r="A13" s="27" t="str">
        <f>+IFERROR(VLOOKUP(G1,[2]Directorio!$B$2:$Z$1100,13,FALSE),"")</f>
        <v/>
      </c>
      <c r="B13" s="86" t="str">
        <f>+IFERROR(VLOOKUP(G1,[2]Directorio!$B$2:$Z$1100,14,FALSE),"")</f>
        <v/>
      </c>
      <c r="C13" s="86"/>
      <c r="D13" s="86"/>
      <c r="E13" s="88" t="str">
        <f>+IFERROR(VLOOKUP(G1,[2]Directorio!$B$2:$Z$1100,15,FALSE),"")</f>
        <v/>
      </c>
      <c r="F13" s="89"/>
      <c r="G13" s="88" t="str">
        <f>+IFERROR(VLOOKUP(G1,[2]Directorio!$B$2:$Z$1100,16,FALSE),"")</f>
        <v/>
      </c>
      <c r="H13" s="89"/>
      <c r="I13" s="88" t="str">
        <f>+IFERROR(VLOOKUP(G1,[2]Directorio!$B$2:$Z$1100,17,FALSE),"")</f>
        <v/>
      </c>
      <c r="J13" s="100"/>
      <c r="K13" s="101"/>
    </row>
    <row r="14" spans="1:14" ht="15" customHeight="1" x14ac:dyDescent="0.2">
      <c r="A14" s="94" t="s">
        <v>17</v>
      </c>
      <c r="B14" s="87"/>
      <c r="C14" s="70" t="s">
        <v>18</v>
      </c>
      <c r="D14" s="87"/>
      <c r="E14" s="90" t="s">
        <v>62</v>
      </c>
      <c r="F14" s="91"/>
      <c r="G14" s="67" t="s">
        <v>19</v>
      </c>
      <c r="H14" s="67"/>
      <c r="I14" s="67" t="s">
        <v>20</v>
      </c>
      <c r="J14" s="70"/>
      <c r="K14" s="71"/>
    </row>
    <row r="15" spans="1:14" ht="15" customHeight="1" x14ac:dyDescent="0.2">
      <c r="A15" s="99" t="str">
        <f>+IFERROR(VLOOKUP(G1,[2]Directorio!$B$2:$Z$1100,18,FALSE),"")</f>
        <v/>
      </c>
      <c r="B15" s="89"/>
      <c r="C15" s="88" t="str">
        <f>+IFERROR(VLOOKUP(G1,[2]Directorio!$B$2:$Z$1100,19,FALSE),"")</f>
        <v/>
      </c>
      <c r="D15" s="89"/>
      <c r="E15" s="92" t="str">
        <f>+IFERROR(VLOOKUP(G1,[2]Directorio!$B$2:$Z$1100,20,FALSE),"")</f>
        <v/>
      </c>
      <c r="F15" s="93"/>
      <c r="G15" s="96" t="str">
        <f>+IFERROR(VLOOKUP(G1,[2]Directorio!$B$2:$Z$1100,21,FALSE),"")</f>
        <v/>
      </c>
      <c r="H15" s="96"/>
      <c r="I15" s="96" t="str">
        <f>+IFERROR(VLOOKUP(G1,[2]Directorio!$B$2:$Z$1100,22,FALSE),"")</f>
        <v/>
      </c>
      <c r="J15" s="92"/>
      <c r="K15" s="105"/>
    </row>
    <row r="16" spans="1:14" ht="15" customHeight="1" x14ac:dyDescent="0.2">
      <c r="A16" s="94" t="s">
        <v>21</v>
      </c>
      <c r="B16" s="87"/>
      <c r="C16" s="70" t="s">
        <v>22</v>
      </c>
      <c r="D16" s="95"/>
      <c r="E16" s="95"/>
      <c r="F16" s="95"/>
      <c r="G16" s="87"/>
      <c r="H16" s="70" t="s">
        <v>63</v>
      </c>
      <c r="I16" s="95"/>
      <c r="J16" s="95"/>
      <c r="K16" s="97"/>
    </row>
    <row r="17" spans="1:11" ht="15" customHeight="1" thickBot="1" x14ac:dyDescent="0.25">
      <c r="A17" s="80" t="str">
        <f>+IFERROR(VLOOKUP(G1,[2]Directorio!$B$2:$Z$1100,23,FALSE),"")</f>
        <v/>
      </c>
      <c r="B17" s="81"/>
      <c r="C17" s="82" t="str">
        <f>+IFERROR(VLOOKUP(G1,[2]Directorio!$B$2:$Z$1100,24,FALSE),"")</f>
        <v/>
      </c>
      <c r="D17" s="83"/>
      <c r="E17" s="83"/>
      <c r="F17" s="83"/>
      <c r="G17" s="84"/>
      <c r="H17" s="82" t="str">
        <f>+IFERROR(VLOOKUP(G1,[2]Directorio!$B$2:$Z$1100,25,FALSE),"")</f>
        <v/>
      </c>
      <c r="I17" s="83"/>
      <c r="J17" s="83"/>
      <c r="K17" s="85"/>
    </row>
    <row r="18" spans="1:11" ht="18" customHeight="1" thickBot="1" x14ac:dyDescent="0.25">
      <c r="A18" s="113" t="s">
        <v>159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52" t="s">
        <v>33</v>
      </c>
    </row>
    <row r="19" spans="1:11" ht="30" customHeight="1" x14ac:dyDescent="0.2">
      <c r="A19" s="118" t="s">
        <v>165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5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136</v>
      </c>
      <c r="B20" s="47" t="s">
        <v>137</v>
      </c>
      <c r="C20" s="47" t="s">
        <v>138</v>
      </c>
      <c r="D20" s="47" t="s">
        <v>139</v>
      </c>
      <c r="E20" s="47" t="s">
        <v>140</v>
      </c>
      <c r="F20" s="47" t="s">
        <v>141</v>
      </c>
      <c r="G20" s="47" t="s">
        <v>142</v>
      </c>
      <c r="H20" s="47" t="s">
        <v>143</v>
      </c>
      <c r="I20" s="47" t="s">
        <v>144</v>
      </c>
      <c r="J20" s="48" t="s">
        <v>145</v>
      </c>
      <c r="K20" s="116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117"/>
    </row>
    <row r="22" spans="1:11" ht="30" customHeight="1" x14ac:dyDescent="0.2">
      <c r="A22" s="118" t="s">
        <v>166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5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136</v>
      </c>
      <c r="B23" s="47" t="s">
        <v>137</v>
      </c>
      <c r="C23" s="47" t="s">
        <v>138</v>
      </c>
      <c r="D23" s="47" t="s">
        <v>139</v>
      </c>
      <c r="E23" s="47" t="s">
        <v>140</v>
      </c>
      <c r="F23" s="47" t="s">
        <v>141</v>
      </c>
      <c r="G23" s="47" t="s">
        <v>142</v>
      </c>
      <c r="H23" s="47" t="s">
        <v>143</v>
      </c>
      <c r="I23" s="47" t="s">
        <v>144</v>
      </c>
      <c r="J23" s="48" t="s">
        <v>145</v>
      </c>
      <c r="K23" s="116"/>
    </row>
    <row r="24" spans="1:11" ht="20.100000000000001" customHeight="1" thickBot="1" x14ac:dyDescent="0.25">
      <c r="A24" s="49" t="str">
        <f>+IF(Entrev.1!H15="Valide todas las variables","",Entrev.1!H15)</f>
        <v/>
      </c>
      <c r="B24" s="50" t="str">
        <f>+IF(Entrev.2!H15="Valide todas las variables","",Entrev.2!H15)</f>
        <v/>
      </c>
      <c r="C24" s="50" t="str">
        <f>+IF(Entrev.3!H15="Valide todas las variables","",Entrev.3!H15)</f>
        <v/>
      </c>
      <c r="D24" s="50" t="str">
        <f>+IF(Entrev.4!H15="Valide todas las variables","",Entrev.4!H15)</f>
        <v/>
      </c>
      <c r="E24" s="50" t="str">
        <f>+IF(Entrev.5!H15="Valide todas las variables","",Entrev.5!H15)</f>
        <v/>
      </c>
      <c r="F24" s="50" t="str">
        <f>+IF(Entrev.6!H15="Valide todas las variables","",Entrev.6!H15)</f>
        <v/>
      </c>
      <c r="G24" s="50" t="str">
        <f>+IF(Entrev.7!H15="Valide todas las variables","",Entrev.7!H15)</f>
        <v/>
      </c>
      <c r="H24" s="50" t="str">
        <f>+IF(Entrev.8!H15="Valide todas las variables","",Entrev.8!H15)</f>
        <v/>
      </c>
      <c r="I24" s="50" t="str">
        <f>+IF(Entrev.9!H15="Valide todas las variables","",Entrev.9!H15)</f>
        <v/>
      </c>
      <c r="J24" s="51" t="str">
        <f>+IF(Entrev.10!H15="Valide todas las variables","",Entrev.10!H15)</f>
        <v/>
      </c>
      <c r="K24" s="117"/>
    </row>
    <row r="25" spans="1:11" ht="30" customHeight="1" x14ac:dyDescent="0.2">
      <c r="A25" s="118" t="s">
        <v>167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5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46" t="s">
        <v>136</v>
      </c>
      <c r="B26" s="47" t="s">
        <v>137</v>
      </c>
      <c r="C26" s="47" t="s">
        <v>138</v>
      </c>
      <c r="D26" s="47" t="s">
        <v>139</v>
      </c>
      <c r="E26" s="47" t="s">
        <v>140</v>
      </c>
      <c r="F26" s="47" t="s">
        <v>141</v>
      </c>
      <c r="G26" s="47" t="s">
        <v>142</v>
      </c>
      <c r="H26" s="47" t="s">
        <v>143</v>
      </c>
      <c r="I26" s="47" t="s">
        <v>144</v>
      </c>
      <c r="J26" s="48" t="s">
        <v>145</v>
      </c>
      <c r="K26" s="116"/>
    </row>
    <row r="27" spans="1:11" ht="20.100000000000001" customHeight="1" thickBot="1" x14ac:dyDescent="0.25">
      <c r="A27" s="49" t="str">
        <f>+IF(Entrev.1!H19="Valide todas las variables","",Entrev.1!H19)</f>
        <v/>
      </c>
      <c r="B27" s="50" t="str">
        <f>+IF(Entrev.2!H19="Valide todas las variables","",Entrev.2!H19)</f>
        <v/>
      </c>
      <c r="C27" s="50" t="str">
        <f>+IF(Entrev.3!H19="Valide todas las variables","",Entrev.3!H19)</f>
        <v/>
      </c>
      <c r="D27" s="50" t="str">
        <f>+IF(Entrev.4!H19="Valide todas las variables","",Entrev.4!H19)</f>
        <v/>
      </c>
      <c r="E27" s="50" t="str">
        <f>+IF(Entrev.5!H19="Valide todas las variables","",Entrev.5!H19)</f>
        <v/>
      </c>
      <c r="F27" s="50" t="str">
        <f>+IF(Entrev.6!H19="Valide todas las variables","",Entrev.6!H19)</f>
        <v/>
      </c>
      <c r="G27" s="50" t="str">
        <f>+IF(Entrev.7!H19="Valide todas las variables","",Entrev.7!H19)</f>
        <v/>
      </c>
      <c r="H27" s="50" t="str">
        <f>+IF(Entrev.8!H19="Valide todas las variables","",Entrev.8!H19)</f>
        <v/>
      </c>
      <c r="I27" s="50" t="str">
        <f>+IF(Entrev.9!H19="Valide todas las variables","",Entrev.9!H19)</f>
        <v/>
      </c>
      <c r="J27" s="51" t="str">
        <f>+IF(Entrev.10!H19="Valide todas las variables","",Entrev.10!H19)</f>
        <v/>
      </c>
      <c r="K27" s="117"/>
    </row>
    <row r="28" spans="1:11" ht="30" customHeight="1" x14ac:dyDescent="0.2">
      <c r="A28" s="118" t="s">
        <v>168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5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46" t="s">
        <v>136</v>
      </c>
      <c r="B29" s="47" t="s">
        <v>137</v>
      </c>
      <c r="C29" s="47" t="s">
        <v>138</v>
      </c>
      <c r="D29" s="47" t="s">
        <v>139</v>
      </c>
      <c r="E29" s="47" t="s">
        <v>140</v>
      </c>
      <c r="F29" s="47" t="s">
        <v>141</v>
      </c>
      <c r="G29" s="47" t="s">
        <v>142</v>
      </c>
      <c r="H29" s="47" t="s">
        <v>143</v>
      </c>
      <c r="I29" s="47" t="s">
        <v>144</v>
      </c>
      <c r="J29" s="48" t="s">
        <v>145</v>
      </c>
      <c r="K29" s="116"/>
    </row>
    <row r="30" spans="1:11" ht="20.100000000000001" customHeight="1" thickBot="1" x14ac:dyDescent="0.25">
      <c r="A30" s="49" t="str">
        <f>+IF(Entrev.1!H24="Valide todas las variables","",Entrev.1!H24)</f>
        <v/>
      </c>
      <c r="B30" s="50" t="str">
        <f>+IF(Entrev.2!H24="Valide todas las variables","",Entrev.2!H24)</f>
        <v/>
      </c>
      <c r="C30" s="50" t="str">
        <f>+IF(Entrev.3!H24="Valide todas las variables","",Entrev.3!H24)</f>
        <v/>
      </c>
      <c r="D30" s="50" t="str">
        <f>+IF(Entrev.4!H24="Valide todas las variables","",Entrev.4!H24)</f>
        <v/>
      </c>
      <c r="E30" s="50" t="str">
        <f>+IF(Entrev.5!H24="Valide todas las variables","",Entrev.5!H24)</f>
        <v/>
      </c>
      <c r="F30" s="50" t="str">
        <f>+IF(Entrev.6!H24="Valide todas las variables","",Entrev.6!H24)</f>
        <v/>
      </c>
      <c r="G30" s="50" t="str">
        <f>+IF(Entrev.7!H24="Valide todas las variables","",Entrev.7!H24)</f>
        <v/>
      </c>
      <c r="H30" s="50" t="str">
        <f>+IF(Entrev.8!H24="Valide todas las variables","",Entrev.8!H24)</f>
        <v/>
      </c>
      <c r="I30" s="50" t="str">
        <f>+IF(Entrev.9!H24="Valide todas las variables","",Entrev.9!H24)</f>
        <v/>
      </c>
      <c r="J30" s="51" t="str">
        <f>+IF(Entrev.10!H24="Valide todas las variables","",Entrev.10!H24)</f>
        <v/>
      </c>
      <c r="K30" s="117"/>
    </row>
    <row r="31" spans="1:11" ht="30" customHeight="1" x14ac:dyDescent="0.2">
      <c r="A31" s="118" t="s">
        <v>169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5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46" t="s">
        <v>136</v>
      </c>
      <c r="B32" s="47" t="s">
        <v>137</v>
      </c>
      <c r="C32" s="47" t="s">
        <v>138</v>
      </c>
      <c r="D32" s="47" t="s">
        <v>139</v>
      </c>
      <c r="E32" s="47" t="s">
        <v>140</v>
      </c>
      <c r="F32" s="47" t="s">
        <v>141</v>
      </c>
      <c r="G32" s="47" t="s">
        <v>142</v>
      </c>
      <c r="H32" s="47" t="s">
        <v>143</v>
      </c>
      <c r="I32" s="47" t="s">
        <v>144</v>
      </c>
      <c r="J32" s="48" t="s">
        <v>145</v>
      </c>
      <c r="K32" s="116"/>
    </row>
    <row r="33" spans="1:11" ht="20.100000000000001" customHeight="1" thickBot="1" x14ac:dyDescent="0.25">
      <c r="A33" s="49" t="str">
        <f>+IF(Entrev.1!H31="Valide todas las variables","",Entrev.1!H31)</f>
        <v/>
      </c>
      <c r="B33" s="50" t="str">
        <f>+IF(Entrev.2!H31="Valide todas las variables","",Entrev.2!H31)</f>
        <v/>
      </c>
      <c r="C33" s="50" t="str">
        <f>+IF(Entrev.3!H31="Valide todas las variables","",Entrev.3!H31)</f>
        <v/>
      </c>
      <c r="D33" s="50" t="str">
        <f>+IF(Entrev.4!H31="Valide todas las variables","",Entrev.4!H31)</f>
        <v/>
      </c>
      <c r="E33" s="50" t="str">
        <f>+IF(Entrev.5!H31="Valide todas las variables","",Entrev.5!H31)</f>
        <v/>
      </c>
      <c r="F33" s="50" t="str">
        <f>+IF(Entrev.6!H31="Valide todas las variables","",Entrev.6!H31)</f>
        <v/>
      </c>
      <c r="G33" s="50" t="str">
        <f>+IF(Entrev.7!H31="Valide todas las variables","",Entrev.7!H31)</f>
        <v/>
      </c>
      <c r="H33" s="50" t="str">
        <f>+IF(Entrev.8!H31="Valide todas las variables","",Entrev.8!H31)</f>
        <v/>
      </c>
      <c r="I33" s="50" t="str">
        <f>+IF(Entrev.9!H31="Valide todas las variables","",Entrev.9!H31)</f>
        <v/>
      </c>
      <c r="J33" s="51" t="str">
        <f>+IF(Entrev.10!H31="Valide todas las variables","",Entrev.10!H31)</f>
        <v/>
      </c>
      <c r="K33" s="117"/>
    </row>
    <row r="34" spans="1:11" ht="30" customHeight="1" x14ac:dyDescent="0.2">
      <c r="A34" s="118" t="s">
        <v>170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5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46" t="s">
        <v>136</v>
      </c>
      <c r="B35" s="47" t="s">
        <v>137</v>
      </c>
      <c r="C35" s="47" t="s">
        <v>138</v>
      </c>
      <c r="D35" s="47" t="s">
        <v>139</v>
      </c>
      <c r="E35" s="47" t="s">
        <v>140</v>
      </c>
      <c r="F35" s="47" t="s">
        <v>141</v>
      </c>
      <c r="G35" s="47" t="s">
        <v>142</v>
      </c>
      <c r="H35" s="47" t="s">
        <v>143</v>
      </c>
      <c r="I35" s="47" t="s">
        <v>144</v>
      </c>
      <c r="J35" s="48" t="s">
        <v>145</v>
      </c>
      <c r="K35" s="116"/>
    </row>
    <row r="36" spans="1:11" ht="20.100000000000001" customHeight="1" thickBot="1" x14ac:dyDescent="0.25">
      <c r="A36" s="49" t="str">
        <f>+IF(Entrev.1!H40="Valide todas las variables","",Entrev.1!H40)</f>
        <v/>
      </c>
      <c r="B36" s="50" t="str">
        <f>+IF(Entrev.2!H40="Valide todas las variables","",Entrev.2!H40)</f>
        <v/>
      </c>
      <c r="C36" s="50" t="str">
        <f>+IF(Entrev.3!H40="Valide todas las variables","",Entrev.3!H40)</f>
        <v/>
      </c>
      <c r="D36" s="50" t="str">
        <f>+IF(Entrev.4!H40="Valide todas las variables","",Entrev.4!H40)</f>
        <v/>
      </c>
      <c r="E36" s="50" t="str">
        <f>+IF(Entrev.5!H40="Valide todas las variables","",Entrev.5!H40)</f>
        <v/>
      </c>
      <c r="F36" s="50" t="str">
        <f>+IF(Entrev.6!H40="Valide todas las variables","",Entrev.6!H40)</f>
        <v/>
      </c>
      <c r="G36" s="50" t="str">
        <f>+IF(Entrev.7!H40="Valide todas las variables","",Entrev.7!H40)</f>
        <v/>
      </c>
      <c r="H36" s="50" t="str">
        <f>+IF(Entrev.8!H40="Valide todas las variables","",Entrev.8!H40)</f>
        <v/>
      </c>
      <c r="I36" s="50" t="str">
        <f>+IF(Entrev.9!H40="Valide todas las variables","",Entrev.9!H40)</f>
        <v/>
      </c>
      <c r="J36" s="51" t="str">
        <f>+IF(Entrev.10!H40="Valide todas las variables","",Entrev.10!H40)</f>
        <v/>
      </c>
      <c r="K36" s="117"/>
    </row>
    <row r="37" spans="1:11" ht="30" customHeight="1" x14ac:dyDescent="0.2">
      <c r="A37" s="118" t="s">
        <v>171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5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46" t="s">
        <v>136</v>
      </c>
      <c r="B38" s="47" t="s">
        <v>137</v>
      </c>
      <c r="C38" s="47" t="s">
        <v>138</v>
      </c>
      <c r="D38" s="47" t="s">
        <v>139</v>
      </c>
      <c r="E38" s="47" t="s">
        <v>140</v>
      </c>
      <c r="F38" s="47" t="s">
        <v>141</v>
      </c>
      <c r="G38" s="47" t="s">
        <v>142</v>
      </c>
      <c r="H38" s="47" t="s">
        <v>143</v>
      </c>
      <c r="I38" s="47" t="s">
        <v>144</v>
      </c>
      <c r="J38" s="48" t="s">
        <v>145</v>
      </c>
      <c r="K38" s="116"/>
    </row>
    <row r="39" spans="1:11" ht="20.100000000000001" customHeight="1" thickBot="1" x14ac:dyDescent="0.25">
      <c r="A39" s="49" t="str">
        <f>+IF(Entrev.1!H49="Valide todas las variables","",Entrev.1!H49)</f>
        <v/>
      </c>
      <c r="B39" s="50" t="str">
        <f>+IF(Entrev.2!H49="Valide todas las variables","",Entrev.2!H49)</f>
        <v/>
      </c>
      <c r="C39" s="50" t="str">
        <f>+IF(Entrev.3!H49="Valide todas las variables","",Entrev.3!H49)</f>
        <v/>
      </c>
      <c r="D39" s="50" t="str">
        <f>+IF(Entrev.4!H49="Valide todas las variables","",Entrev.4!H49)</f>
        <v/>
      </c>
      <c r="E39" s="50" t="str">
        <f>+IF(Entrev.5!H49="Valide todas las variables","",Entrev.5!H49)</f>
        <v/>
      </c>
      <c r="F39" s="50" t="str">
        <f>+IF(Entrev.6!H49="Valide todas las variables","",Entrev.6!H49)</f>
        <v/>
      </c>
      <c r="G39" s="50" t="str">
        <f>+IF(Entrev.7!H49="Valide todas las variables","",Entrev.7!H49)</f>
        <v/>
      </c>
      <c r="H39" s="50" t="str">
        <f>+IF(Entrev.8!H49="Valide todas las variables","",Entrev.8!H49)</f>
        <v/>
      </c>
      <c r="I39" s="50" t="str">
        <f>+IF(Entrev.9!H49="Valide todas las variables","",Entrev.9!H49)</f>
        <v/>
      </c>
      <c r="J39" s="51" t="str">
        <f>+IF(Entrev.10!H49="Valide todas las variables","",Entrev.10!H49)</f>
        <v/>
      </c>
      <c r="K39" s="117"/>
    </row>
    <row r="40" spans="1:11" ht="20.100000000000001" customHeight="1" x14ac:dyDescent="0.2">
      <c r="A40" s="106" t="s">
        <v>146</v>
      </c>
      <c r="B40" s="107"/>
      <c r="C40" s="107"/>
      <c r="D40" s="107"/>
      <c r="E40" s="107"/>
      <c r="F40" s="107"/>
      <c r="G40" s="107"/>
      <c r="H40" s="107"/>
      <c r="I40" s="107"/>
      <c r="J40" s="108"/>
      <c r="K40" s="109"/>
    </row>
    <row r="41" spans="1:11" ht="24.95" customHeight="1" x14ac:dyDescent="0.2">
      <c r="A41" s="21" t="s">
        <v>49</v>
      </c>
      <c r="B41" s="110"/>
      <c r="C41" s="110"/>
      <c r="D41" s="110"/>
      <c r="E41" s="110"/>
      <c r="F41" s="20" t="s">
        <v>50</v>
      </c>
      <c r="G41" s="110"/>
      <c r="H41" s="110"/>
      <c r="I41" s="110"/>
      <c r="J41" s="111"/>
      <c r="K41" s="112"/>
    </row>
    <row r="42" spans="1:11" ht="24.95" customHeight="1" x14ac:dyDescent="0.2">
      <c r="A42" s="21" t="s">
        <v>45</v>
      </c>
      <c r="B42" s="110"/>
      <c r="C42" s="110"/>
      <c r="D42" s="110"/>
      <c r="E42" s="110"/>
      <c r="F42" s="20" t="s">
        <v>45</v>
      </c>
      <c r="G42" s="110"/>
      <c r="H42" s="110"/>
      <c r="I42" s="110"/>
      <c r="J42" s="111"/>
      <c r="K42" s="112"/>
    </row>
    <row r="43" spans="1:11" ht="24.95" customHeight="1" x14ac:dyDescent="0.2">
      <c r="A43" s="21" t="s">
        <v>48</v>
      </c>
      <c r="B43" s="110"/>
      <c r="C43" s="110"/>
      <c r="D43" s="110"/>
      <c r="E43" s="110"/>
      <c r="F43" s="20" t="s">
        <v>48</v>
      </c>
      <c r="G43" s="110"/>
      <c r="H43" s="110"/>
      <c r="I43" s="110"/>
      <c r="J43" s="111"/>
      <c r="K43" s="112"/>
    </row>
    <row r="44" spans="1:11" ht="24.95" customHeight="1" x14ac:dyDescent="0.2">
      <c r="A44" s="21" t="s">
        <v>47</v>
      </c>
      <c r="B44" s="110"/>
      <c r="C44" s="110"/>
      <c r="D44" s="110"/>
      <c r="E44" s="110"/>
      <c r="F44" s="20" t="s">
        <v>47</v>
      </c>
      <c r="G44" s="110"/>
      <c r="H44" s="110"/>
      <c r="I44" s="110"/>
      <c r="J44" s="111"/>
      <c r="K44" s="112"/>
    </row>
    <row r="45" spans="1:11" ht="39.950000000000003" customHeight="1" x14ac:dyDescent="0.2">
      <c r="A45" s="21" t="s">
        <v>46</v>
      </c>
      <c r="B45" s="110"/>
      <c r="C45" s="110"/>
      <c r="D45" s="110"/>
      <c r="E45" s="110"/>
      <c r="F45" s="20" t="s">
        <v>46</v>
      </c>
      <c r="G45" s="110"/>
      <c r="H45" s="110"/>
      <c r="I45" s="110"/>
      <c r="J45" s="111"/>
      <c r="K45" s="112"/>
    </row>
    <row r="46" spans="1:11" ht="5.0999999999999996" customHeight="1" x14ac:dyDescent="0.2">
      <c r="A46" s="66"/>
      <c r="B46" s="67"/>
      <c r="C46" s="67"/>
      <c r="D46" s="67"/>
      <c r="E46" s="67"/>
      <c r="F46" s="67"/>
      <c r="G46" s="67"/>
      <c r="H46" s="67"/>
      <c r="I46" s="67"/>
      <c r="J46" s="70"/>
      <c r="K46" s="71"/>
    </row>
    <row r="47" spans="1:11" ht="24.95" customHeight="1" x14ac:dyDescent="0.2">
      <c r="A47" s="21" t="s">
        <v>51</v>
      </c>
      <c r="B47" s="110"/>
      <c r="C47" s="110"/>
      <c r="D47" s="110"/>
      <c r="E47" s="110"/>
      <c r="F47" s="20" t="s">
        <v>52</v>
      </c>
      <c r="G47" s="110"/>
      <c r="H47" s="110"/>
      <c r="I47" s="110"/>
      <c r="J47" s="111"/>
      <c r="K47" s="112"/>
    </row>
    <row r="48" spans="1:11" ht="24.95" customHeight="1" x14ac:dyDescent="0.2">
      <c r="A48" s="21" t="s">
        <v>45</v>
      </c>
      <c r="B48" s="110"/>
      <c r="C48" s="110"/>
      <c r="D48" s="110"/>
      <c r="E48" s="110"/>
      <c r="F48" s="20" t="s">
        <v>45</v>
      </c>
      <c r="G48" s="110"/>
      <c r="H48" s="110"/>
      <c r="I48" s="110"/>
      <c r="J48" s="111"/>
      <c r="K48" s="112"/>
    </row>
    <row r="49" spans="1:11" ht="24.95" customHeight="1" x14ac:dyDescent="0.2">
      <c r="A49" s="21" t="s">
        <v>48</v>
      </c>
      <c r="B49" s="110"/>
      <c r="C49" s="110"/>
      <c r="D49" s="110"/>
      <c r="E49" s="110"/>
      <c r="F49" s="20" t="s">
        <v>48</v>
      </c>
      <c r="G49" s="110"/>
      <c r="H49" s="110"/>
      <c r="I49" s="110"/>
      <c r="J49" s="111"/>
      <c r="K49" s="112"/>
    </row>
    <row r="50" spans="1:11" ht="24.95" customHeight="1" x14ac:dyDescent="0.2">
      <c r="A50" s="21" t="s">
        <v>47</v>
      </c>
      <c r="B50" s="110"/>
      <c r="C50" s="110"/>
      <c r="D50" s="110"/>
      <c r="E50" s="110"/>
      <c r="F50" s="20" t="s">
        <v>47</v>
      </c>
      <c r="G50" s="110"/>
      <c r="H50" s="110"/>
      <c r="I50" s="110"/>
      <c r="J50" s="111"/>
      <c r="K50" s="112"/>
    </row>
    <row r="51" spans="1:11" ht="39.950000000000003" customHeight="1" x14ac:dyDescent="0.2">
      <c r="A51" s="21" t="s">
        <v>46</v>
      </c>
      <c r="B51" s="110"/>
      <c r="C51" s="110"/>
      <c r="D51" s="110"/>
      <c r="E51" s="110"/>
      <c r="F51" s="20" t="s">
        <v>46</v>
      </c>
      <c r="G51" s="110"/>
      <c r="H51" s="110"/>
      <c r="I51" s="110"/>
      <c r="J51" s="111"/>
      <c r="K51" s="112"/>
    </row>
  </sheetData>
  <sheetProtection algorithmName="SHA-512" hashValue="pOw5vHI5Kxikg6pjl+sSqUAR8WMEoHAQrJipbshtby1M+h4TA+joTkqpmDt5XS8RWJ9jEd5oRlr8o4Z7hz71pQ==" saltValue="hRybZx5R+7ctj4v0FCfU7A==" spinCount="100000" sheet="1" formatRows="0"/>
  <mergeCells count="87">
    <mergeCell ref="B43:E43"/>
    <mergeCell ref="G43:K43"/>
    <mergeCell ref="G42:K42"/>
    <mergeCell ref="K37:K39"/>
    <mergeCell ref="K19:K21"/>
    <mergeCell ref="K22:K24"/>
    <mergeCell ref="K25:K27"/>
    <mergeCell ref="B42:E42"/>
    <mergeCell ref="B51:E51"/>
    <mergeCell ref="G51:K51"/>
    <mergeCell ref="B44:E44"/>
    <mergeCell ref="G44:K44"/>
    <mergeCell ref="B45:E45"/>
    <mergeCell ref="G45:K45"/>
    <mergeCell ref="A46:K46"/>
    <mergeCell ref="B47:E47"/>
    <mergeCell ref="G47:K47"/>
    <mergeCell ref="B48:E48"/>
    <mergeCell ref="G48:K48"/>
    <mergeCell ref="B49:E49"/>
    <mergeCell ref="G49:K49"/>
    <mergeCell ref="B50:E50"/>
    <mergeCell ref="G50:K50"/>
    <mergeCell ref="I15:K15"/>
    <mergeCell ref="G14:H14"/>
    <mergeCell ref="A40:K40"/>
    <mergeCell ref="B41:E41"/>
    <mergeCell ref="G41:K41"/>
    <mergeCell ref="A18:J18"/>
    <mergeCell ref="K28:K30"/>
    <mergeCell ref="K31:K33"/>
    <mergeCell ref="K34:K36"/>
    <mergeCell ref="A25:J25"/>
    <mergeCell ref="A28:J28"/>
    <mergeCell ref="A31:J31"/>
    <mergeCell ref="A34:J34"/>
    <mergeCell ref="A37:J37"/>
    <mergeCell ref="A19:J19"/>
    <mergeCell ref="A22:J22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298" priority="17" operator="equal">
      <formula>"No aplica"</formula>
    </cfRule>
    <cfRule type="containsText" dxfId="297" priority="18" operator="containsText" text="No cumple">
      <formula>NOT(ISERROR(SEARCH("No cumple",A21)))</formula>
    </cfRule>
    <cfRule type="containsText" dxfId="296" priority="19" operator="containsText" text="Cumple">
      <formula>NOT(ISERROR(SEARCH("Cumple",A21)))</formula>
    </cfRule>
  </conditionalFormatting>
  <conditionalFormatting sqref="A24:J24">
    <cfRule type="cellIs" dxfId="295" priority="29" operator="equal">
      <formula>"No aplica"</formula>
    </cfRule>
    <cfRule type="containsText" dxfId="294" priority="59" operator="containsText" text="Cumple">
      <formula>NOT(ISERROR(SEARCH("Cumple",A24)))</formula>
    </cfRule>
    <cfRule type="containsText" dxfId="293" priority="58" operator="containsText" text="No cumple">
      <formula>NOT(ISERROR(SEARCH("No cumple",A24)))</formula>
    </cfRule>
  </conditionalFormatting>
  <conditionalFormatting sqref="A27:J27">
    <cfRule type="cellIs" dxfId="292" priority="14" operator="equal">
      <formula>"No aplica"</formula>
    </cfRule>
    <cfRule type="containsText" dxfId="291" priority="15" operator="containsText" text="No cumple">
      <formula>NOT(ISERROR(SEARCH("No cumple",A27)))</formula>
    </cfRule>
    <cfRule type="containsText" dxfId="290" priority="16" operator="containsText" text="Cumple">
      <formula>NOT(ISERROR(SEARCH("Cumple",A27)))</formula>
    </cfRule>
  </conditionalFormatting>
  <conditionalFormatting sqref="A30:J30">
    <cfRule type="cellIs" dxfId="289" priority="11" operator="equal">
      <formula>"No aplica"</formula>
    </cfRule>
    <cfRule type="containsText" dxfId="288" priority="12" operator="containsText" text="No cumple">
      <formula>NOT(ISERROR(SEARCH("No cumple",A30)))</formula>
    </cfRule>
    <cfRule type="containsText" dxfId="287" priority="13" operator="containsText" text="Cumple">
      <formula>NOT(ISERROR(SEARCH("Cumple",A30)))</formula>
    </cfRule>
  </conditionalFormatting>
  <conditionalFormatting sqref="A33:J33">
    <cfRule type="cellIs" dxfId="286" priority="8" operator="equal">
      <formula>"No aplica"</formula>
    </cfRule>
    <cfRule type="containsText" dxfId="285" priority="9" operator="containsText" text="No cumple">
      <formula>NOT(ISERROR(SEARCH("No cumple",A33)))</formula>
    </cfRule>
    <cfRule type="containsText" dxfId="284" priority="10" operator="containsText" text="Cumple">
      <formula>NOT(ISERROR(SEARCH("Cumple",A33)))</formula>
    </cfRule>
  </conditionalFormatting>
  <conditionalFormatting sqref="A36:J36">
    <cfRule type="cellIs" dxfId="283" priority="5" operator="equal">
      <formula>"No aplica"</formula>
    </cfRule>
    <cfRule type="containsText" dxfId="282" priority="6" operator="containsText" text="No cumple">
      <formula>NOT(ISERROR(SEARCH("No cumple",A36)))</formula>
    </cfRule>
    <cfRule type="containsText" dxfId="281" priority="7" operator="containsText" text="Cumple">
      <formula>NOT(ISERROR(SEARCH("Cumple",A36)))</formula>
    </cfRule>
  </conditionalFormatting>
  <conditionalFormatting sqref="A39:J39">
    <cfRule type="cellIs" dxfId="280" priority="2" operator="equal">
      <formula>"No aplica"</formula>
    </cfRule>
    <cfRule type="containsText" dxfId="279" priority="3" operator="containsText" text="No cumple">
      <formula>NOT(ISERROR(SEARCH("No cumple",A39)))</formula>
    </cfRule>
    <cfRule type="containsText" dxfId="278" priority="4" operator="containsText" text="Cumple">
      <formula>NOT(ISERROR(SEARCH("Cumple",A39)))</formula>
    </cfRule>
  </conditionalFormatting>
  <conditionalFormatting sqref="A4:K4 A6:K6 A8:K8 A10:K10 A13:B13 E13 G13 I13:J13 A15 C15 E15 G15:K15 A17 C17 H17">
    <cfRule type="containsBlanks" dxfId="277" priority="344">
      <formula>LEN(TRIM(A4))=0</formula>
    </cfRule>
  </conditionalFormatting>
  <conditionalFormatting sqref="C1:E1">
    <cfRule type="containsBlanks" dxfId="276" priority="289">
      <formula>LEN(TRIM(C1))=0</formula>
    </cfRule>
  </conditionalFormatting>
  <conditionalFormatting sqref="G1">
    <cfRule type="containsBlanks" dxfId="275" priority="288">
      <formula>LEN(TRIM(G1))=0</formula>
    </cfRule>
  </conditionalFormatting>
  <conditionalFormatting sqref="I1:J1">
    <cfRule type="cellIs" dxfId="274" priority="283" operator="lessThan">
      <formula>0.7</formula>
    </cfRule>
    <cfRule type="cellIs" dxfId="273" priority="284" operator="lessThan">
      <formula>0.8</formula>
    </cfRule>
    <cfRule type="cellIs" dxfId="272" priority="286" operator="lessThan">
      <formula>1</formula>
    </cfRule>
    <cfRule type="cellIs" dxfId="271" priority="287" operator="equal">
      <formula>1</formula>
    </cfRule>
    <cfRule type="cellIs" dxfId="270" priority="285" operator="lessThan">
      <formula>0.9</formula>
    </cfRule>
    <cfRule type="containsBlanks" priority="282" stopIfTrue="1">
      <formula>LEN(TRIM(I1))=0</formula>
    </cfRule>
  </conditionalFormatting>
  <conditionalFormatting sqref="K19">
    <cfRule type="containsText" dxfId="269" priority="40" operator="containsText" text="No cumple">
      <formula>NOT(ISERROR(SEARCH("No cumple",K19)))</formula>
    </cfRule>
    <cfRule type="containsText" dxfId="268" priority="41" operator="containsText" text="Cumple">
      <formula>NOT(ISERROR(SEARCH("Cumple",K19)))</formula>
    </cfRule>
  </conditionalFormatting>
  <conditionalFormatting sqref="K19:K39">
    <cfRule type="cellIs" dxfId="267" priority="1" operator="equal">
      <formula>"No aplica"</formula>
    </cfRule>
  </conditionalFormatting>
  <conditionalFormatting sqref="K22">
    <cfRule type="containsText" dxfId="266" priority="77" operator="containsText" text="Cumple">
      <formula>NOT(ISERROR(SEARCH("Cumple",K22)))</formula>
    </cfRule>
    <cfRule type="containsText" dxfId="265" priority="76" operator="containsText" text="No cumple">
      <formula>NOT(ISERROR(SEARCH("No cumple",K22)))</formula>
    </cfRule>
  </conditionalFormatting>
  <conditionalFormatting sqref="K25">
    <cfRule type="containsText" dxfId="264" priority="38" operator="containsText" text="No cumple">
      <formula>NOT(ISERROR(SEARCH("No cumple",K25)))</formula>
    </cfRule>
    <cfRule type="containsText" dxfId="263" priority="39" operator="containsText" text="Cumple">
      <formula>NOT(ISERROR(SEARCH("Cumple",K25)))</formula>
    </cfRule>
  </conditionalFormatting>
  <conditionalFormatting sqref="K28">
    <cfRule type="containsText" dxfId="262" priority="37" operator="containsText" text="Cumple">
      <formula>NOT(ISERROR(SEARCH("Cumple",K28)))</formula>
    </cfRule>
    <cfRule type="containsText" dxfId="261" priority="36" operator="containsText" text="No cumple">
      <formula>NOT(ISERROR(SEARCH("No cumple",K28)))</formula>
    </cfRule>
  </conditionalFormatting>
  <conditionalFormatting sqref="K31">
    <cfRule type="containsText" dxfId="260" priority="34" operator="containsText" text="No cumple">
      <formula>NOT(ISERROR(SEARCH("No cumple",K31)))</formula>
    </cfRule>
    <cfRule type="containsText" dxfId="259" priority="35" operator="containsText" text="Cumple">
      <formula>NOT(ISERROR(SEARCH("Cumple",K31)))</formula>
    </cfRule>
  </conditionalFormatting>
  <conditionalFormatting sqref="K34">
    <cfRule type="containsText" dxfId="258" priority="33" operator="containsText" text="Cumple">
      <formula>NOT(ISERROR(SEARCH("Cumple",K34)))</formula>
    </cfRule>
    <cfRule type="containsText" dxfId="257" priority="32" operator="containsText" text="No cumple">
      <formula>NOT(ISERROR(SEARCH("No cumple",K34)))</formula>
    </cfRule>
  </conditionalFormatting>
  <conditionalFormatting sqref="K37">
    <cfRule type="containsText" dxfId="256" priority="31" operator="containsText" text="Cumple">
      <formula>NOT(ISERROR(SEARCH("Cumple",K37)))</formula>
    </cfRule>
    <cfRule type="containsText" dxfId="255" priority="30" operator="containsText" text="No cumple">
      <formula>NOT(ISERROR(SEARCH("No cumple",K37)))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horizontalDpi="4294967295" verticalDpi="4294967295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C29F-36D2-444A-BF08-4D1D384CE565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54" priority="25">
      <formula>LEN(TRIM(C2))=0</formula>
    </cfRule>
  </conditionalFormatting>
  <conditionalFormatting sqref="C6:C8">
    <cfRule type="containsBlanks" dxfId="53" priority="1">
      <formula>LEN(TRIM(C6))=0</formula>
    </cfRule>
  </conditionalFormatting>
  <conditionalFormatting sqref="E4:E5">
    <cfRule type="containsBlanks" dxfId="52" priority="20">
      <formula>LEN(TRIM(E4))=0</formula>
    </cfRule>
  </conditionalFormatting>
  <conditionalFormatting sqref="G2">
    <cfRule type="containsBlanks" dxfId="51" priority="22">
      <formula>LEN(TRIM(G2))=0</formula>
    </cfRule>
  </conditionalFormatting>
  <conditionalFormatting sqref="H3">
    <cfRule type="containsBlanks" dxfId="50" priority="23">
      <formula>LEN(TRIM(H3))=0</formula>
    </cfRule>
  </conditionalFormatting>
  <conditionalFormatting sqref="H6:H7">
    <cfRule type="containsBlanks" dxfId="49" priority="21">
      <formula>LEN(TRIM(H6))=0</formula>
    </cfRule>
  </conditionalFormatting>
  <conditionalFormatting sqref="H10">
    <cfRule type="containsText" dxfId="48" priority="14" operator="containsText" text="No cumple">
      <formula>NOT(ISERROR(SEARCH("No cumple",H10)))</formula>
    </cfRule>
    <cfRule type="containsText" dxfId="47" priority="15" operator="containsText" text="Cumple">
      <formula>NOT(ISERROR(SEARCH("Cumple",H10)))</formula>
    </cfRule>
  </conditionalFormatting>
  <conditionalFormatting sqref="H15">
    <cfRule type="containsText" dxfId="46" priority="12" operator="containsText" text="No cumple">
      <formula>NOT(ISERROR(SEARCH("No cumple",H15)))</formula>
    </cfRule>
    <cfRule type="containsText" dxfId="45" priority="13" operator="containsText" text="Cumple">
      <formula>NOT(ISERROR(SEARCH("Cumple",H15)))</formula>
    </cfRule>
  </conditionalFormatting>
  <conditionalFormatting sqref="H19">
    <cfRule type="containsText" dxfId="44" priority="10" operator="containsText" text="No cumple">
      <formula>NOT(ISERROR(SEARCH("No cumple",H19)))</formula>
    </cfRule>
    <cfRule type="containsText" dxfId="43" priority="11" operator="containsText" text="Cumple">
      <formula>NOT(ISERROR(SEARCH("Cumple",H19)))</formula>
    </cfRule>
  </conditionalFormatting>
  <conditionalFormatting sqref="H24">
    <cfRule type="containsText" dxfId="42" priority="8" operator="containsText" text="No cumple">
      <formula>NOT(ISERROR(SEARCH("No cumple",H24)))</formula>
    </cfRule>
    <cfRule type="containsText" dxfId="41" priority="9" operator="containsText" text="Cumple">
      <formula>NOT(ISERROR(SEARCH("Cumple",H24)))</formula>
    </cfRule>
  </conditionalFormatting>
  <conditionalFormatting sqref="H31">
    <cfRule type="containsText" dxfId="40" priority="6" operator="containsText" text="No cumple">
      <formula>NOT(ISERROR(SEARCH("No cumple",H31)))</formula>
    </cfRule>
    <cfRule type="containsText" dxfId="39" priority="7" operator="containsText" text="Cumple">
      <formula>NOT(ISERROR(SEARCH("Cumple",H31)))</formula>
    </cfRule>
  </conditionalFormatting>
  <conditionalFormatting sqref="H40">
    <cfRule type="containsText" dxfId="38" priority="4" operator="containsText" text="No cumple">
      <formula>NOT(ISERROR(SEARCH("No cumple",H40)))</formula>
    </cfRule>
    <cfRule type="containsText" dxfId="37" priority="5" operator="containsText" text="Cumple">
      <formula>NOT(ISERROR(SEARCH("Cumple",H40)))</formula>
    </cfRule>
  </conditionalFormatting>
  <conditionalFormatting sqref="H49">
    <cfRule type="containsText" dxfId="36" priority="2" operator="containsText" text="No cumple">
      <formula>NOT(ISERROR(SEARCH("No cumple",H49)))</formula>
    </cfRule>
    <cfRule type="containsText" dxfId="35" priority="3" operator="containsText" text="Cumple">
      <formula>NOT(ISERROR(SEARCH("Cumple",H49)))</formula>
    </cfRule>
  </conditionalFormatting>
  <conditionalFormatting sqref="J2">
    <cfRule type="containsBlanks" dxfId="34" priority="24">
      <formula>LEN(TRIM(J2))=0</formula>
    </cfRule>
  </conditionalFormatting>
  <conditionalFormatting sqref="J17:J18">
    <cfRule type="containsBlanks" dxfId="33" priority="19">
      <formula>LEN(TRIM(J17))=0</formula>
    </cfRule>
  </conditionalFormatting>
  <conditionalFormatting sqref="J33:J39">
    <cfRule type="containsBlanks" dxfId="32" priority="18">
      <formula>LEN(TRIM(J33))=0</formula>
    </cfRule>
  </conditionalFormatting>
  <conditionalFormatting sqref="J42:J48">
    <cfRule type="containsBlanks" dxfId="31" priority="17">
      <formula>LEN(TRIM(J42))=0</formula>
    </cfRule>
  </conditionalFormatting>
  <conditionalFormatting sqref="J51:J56">
    <cfRule type="containsBlanks" dxfId="30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7347196-5C4C-4E79-B0EF-13BDC01F2D08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7B012E27-46B5-491E-8A2C-88B63A4002C1}">
          <x14:formula1>
            <xm:f>Tablas!$H$2:$H$6</xm:f>
          </x14:formula1>
          <xm:sqref>C3:E3</xm:sqref>
        </x14:dataValidation>
        <x14:dataValidation type="list" allowBlank="1" showInputMessage="1" showErrorMessage="1" xr:uid="{F45CE080-D4D6-456B-BD50-15D8CF74679A}">
          <x14:formula1>
            <xm:f>Tablas!$L$2:$L$9</xm:f>
          </x14:formula1>
          <xm:sqref>C7:E7</xm:sqref>
        </x14:dataValidation>
        <x14:dataValidation type="list" allowBlank="1" showInputMessage="1" showErrorMessage="1" xr:uid="{F511ED12-4E95-44BD-80E3-4DF72CD43B58}">
          <x14:formula1>
            <xm:f>Tablas!$K$2:$K$3</xm:f>
          </x14:formula1>
          <xm:sqref>H6:J6</xm:sqref>
        </x14:dataValidation>
        <x14:dataValidation type="list" allowBlank="1" showInputMessage="1" showErrorMessage="1" xr:uid="{737CF4F3-F5D8-468A-B615-8C67901011D3}">
          <x14:formula1>
            <xm:f>Tablas!$J$2:$J$7</xm:f>
          </x14:formula1>
          <xm:sqref>C6:E6</xm:sqref>
        </x14:dataValidation>
        <x14:dataValidation type="list" allowBlank="1" showInputMessage="1" showErrorMessage="1" xr:uid="{BBDD2AE6-2F6B-4871-BDEB-85D66DF5361E}">
          <x14:formula1>
            <xm:f>Tablas!$I$2:$I$5</xm:f>
          </x14:formula1>
          <xm:sqref>E4:J4</xm:sqref>
        </x14:dataValidation>
        <x14:dataValidation type="list" allowBlank="1" showInputMessage="1" showErrorMessage="1" xr:uid="{534DCBBE-B190-4C29-B327-C0AD85EE5DA0}">
          <x14:formula1>
            <xm:f>Tablas!$G$2:$G$3</xm:f>
          </x14:formula1>
          <xm:sqref>J2</xm:sqref>
        </x14:dataValidation>
        <x14:dataValidation type="list" allowBlank="1" showInputMessage="1" showErrorMessage="1" xr:uid="{64EAC446-18DE-45B0-8456-6061DF61F508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8FEE-CE0A-4E9E-8924-661FE9AFF6F9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29" priority="25">
      <formula>LEN(TRIM(C2))=0</formula>
    </cfRule>
  </conditionalFormatting>
  <conditionalFormatting sqref="C6:C8">
    <cfRule type="containsBlanks" dxfId="28" priority="1">
      <formula>LEN(TRIM(C6))=0</formula>
    </cfRule>
  </conditionalFormatting>
  <conditionalFormatting sqref="E4:E5">
    <cfRule type="containsBlanks" dxfId="27" priority="20">
      <formula>LEN(TRIM(E4))=0</formula>
    </cfRule>
  </conditionalFormatting>
  <conditionalFormatting sqref="G2">
    <cfRule type="containsBlanks" dxfId="26" priority="22">
      <formula>LEN(TRIM(G2))=0</formula>
    </cfRule>
  </conditionalFormatting>
  <conditionalFormatting sqref="H3">
    <cfRule type="containsBlanks" dxfId="25" priority="23">
      <formula>LEN(TRIM(H3))=0</formula>
    </cfRule>
  </conditionalFormatting>
  <conditionalFormatting sqref="H6:H7">
    <cfRule type="containsBlanks" dxfId="24" priority="21">
      <formula>LEN(TRIM(H6))=0</formula>
    </cfRule>
  </conditionalFormatting>
  <conditionalFormatting sqref="H10">
    <cfRule type="containsText" dxfId="23" priority="14" operator="containsText" text="No cumple">
      <formula>NOT(ISERROR(SEARCH("No cumple",H10)))</formula>
    </cfRule>
    <cfRule type="containsText" dxfId="22" priority="15" operator="containsText" text="Cumple">
      <formula>NOT(ISERROR(SEARCH("Cumple",H10)))</formula>
    </cfRule>
  </conditionalFormatting>
  <conditionalFormatting sqref="H15">
    <cfRule type="containsText" dxfId="21" priority="12" operator="containsText" text="No cumple">
      <formula>NOT(ISERROR(SEARCH("No cumple",H15)))</formula>
    </cfRule>
    <cfRule type="containsText" dxfId="20" priority="13" operator="containsText" text="Cumple">
      <formula>NOT(ISERROR(SEARCH("Cumple",H15)))</formula>
    </cfRule>
  </conditionalFormatting>
  <conditionalFormatting sqref="H19">
    <cfRule type="containsText" dxfId="19" priority="10" operator="containsText" text="No cumple">
      <formula>NOT(ISERROR(SEARCH("No cumple",H19)))</formula>
    </cfRule>
    <cfRule type="containsText" dxfId="18" priority="11" operator="containsText" text="Cumple">
      <formula>NOT(ISERROR(SEARCH("Cumple",H19)))</formula>
    </cfRule>
  </conditionalFormatting>
  <conditionalFormatting sqref="H24">
    <cfRule type="containsText" dxfId="17" priority="8" operator="containsText" text="No cumple">
      <formula>NOT(ISERROR(SEARCH("No cumple",H24)))</formula>
    </cfRule>
    <cfRule type="containsText" dxfId="16" priority="9" operator="containsText" text="Cumple">
      <formula>NOT(ISERROR(SEARCH("Cumple",H24)))</formula>
    </cfRule>
  </conditionalFormatting>
  <conditionalFormatting sqref="H31">
    <cfRule type="containsText" dxfId="15" priority="6" operator="containsText" text="No cumple">
      <formula>NOT(ISERROR(SEARCH("No cumple",H31)))</formula>
    </cfRule>
    <cfRule type="containsText" dxfId="14" priority="7" operator="containsText" text="Cumple">
      <formula>NOT(ISERROR(SEARCH("Cumple",H31)))</formula>
    </cfRule>
  </conditionalFormatting>
  <conditionalFormatting sqref="H40">
    <cfRule type="containsText" dxfId="13" priority="4" operator="containsText" text="No cumple">
      <formula>NOT(ISERROR(SEARCH("No cumple",H40)))</formula>
    </cfRule>
    <cfRule type="containsText" dxfId="12" priority="5" operator="containsText" text="Cumple">
      <formula>NOT(ISERROR(SEARCH("Cumple",H40)))</formula>
    </cfRule>
  </conditionalFormatting>
  <conditionalFormatting sqref="H49">
    <cfRule type="containsText" dxfId="11" priority="2" operator="containsText" text="No cumple">
      <formula>NOT(ISERROR(SEARCH("No cumple",H49)))</formula>
    </cfRule>
    <cfRule type="containsText" dxfId="10" priority="3" operator="containsText" text="Cumple">
      <formula>NOT(ISERROR(SEARCH("Cumple",H49)))</formula>
    </cfRule>
  </conditionalFormatting>
  <conditionalFormatting sqref="J2">
    <cfRule type="containsBlanks" dxfId="9" priority="24">
      <formula>LEN(TRIM(J2))=0</formula>
    </cfRule>
  </conditionalFormatting>
  <conditionalFormatting sqref="J17:J18">
    <cfRule type="containsBlanks" dxfId="8" priority="19">
      <formula>LEN(TRIM(J17))=0</formula>
    </cfRule>
  </conditionalFormatting>
  <conditionalFormatting sqref="J33:J39">
    <cfRule type="containsBlanks" dxfId="7" priority="18">
      <formula>LEN(TRIM(J33))=0</formula>
    </cfRule>
  </conditionalFormatting>
  <conditionalFormatting sqref="J42:J48">
    <cfRule type="containsBlanks" dxfId="6" priority="17">
      <formula>LEN(TRIM(J42))=0</formula>
    </cfRule>
  </conditionalFormatting>
  <conditionalFormatting sqref="J51:J56">
    <cfRule type="containsBlanks" dxfId="5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96716EFF-2C7C-4A0D-A9CB-8F313F18B1F6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8A61D18F-D575-4486-B62E-1388CF422214}">
          <x14:formula1>
            <xm:f>Tablas!$H$2:$H$6</xm:f>
          </x14:formula1>
          <xm:sqref>C3:E3</xm:sqref>
        </x14:dataValidation>
        <x14:dataValidation type="list" allowBlank="1" showInputMessage="1" showErrorMessage="1" xr:uid="{641636A9-76DE-4DA1-BFB7-5BD1F74B54F3}">
          <x14:formula1>
            <xm:f>Tablas!$L$2:$L$9</xm:f>
          </x14:formula1>
          <xm:sqref>C7:E7</xm:sqref>
        </x14:dataValidation>
        <x14:dataValidation type="list" allowBlank="1" showInputMessage="1" showErrorMessage="1" xr:uid="{C6B9DB0B-923A-462B-9130-E3931D03F411}">
          <x14:formula1>
            <xm:f>Tablas!$K$2:$K$3</xm:f>
          </x14:formula1>
          <xm:sqref>H6:J6</xm:sqref>
        </x14:dataValidation>
        <x14:dataValidation type="list" allowBlank="1" showInputMessage="1" showErrorMessage="1" xr:uid="{41DBDA55-7069-45C9-8F32-4489FC80E4C1}">
          <x14:formula1>
            <xm:f>Tablas!$J$2:$J$7</xm:f>
          </x14:formula1>
          <xm:sqref>C6:E6</xm:sqref>
        </x14:dataValidation>
        <x14:dataValidation type="list" allowBlank="1" showInputMessage="1" showErrorMessage="1" xr:uid="{B47FD73D-7E83-445A-B5FA-FAAB0A6B9CD4}">
          <x14:formula1>
            <xm:f>Tablas!$I$2:$I$5</xm:f>
          </x14:formula1>
          <xm:sqref>E4:J4</xm:sqref>
        </x14:dataValidation>
        <x14:dataValidation type="list" allowBlank="1" showInputMessage="1" showErrorMessage="1" xr:uid="{4974FE88-F201-4474-86B6-208DCC8E3A48}">
          <x14:formula1>
            <xm:f>Tablas!$G$2:$G$3</xm:f>
          </x14:formula1>
          <xm:sqref>J2</xm:sqref>
        </x14:dataValidation>
        <x14:dataValidation type="list" allowBlank="1" showInputMessage="1" showErrorMessage="1" xr:uid="{79A372C8-693C-46DF-81B3-C75426494E61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H2" sqref="KH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174"/>
      <c r="B1" s="183" t="s">
        <v>164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  <c r="IJ1" s="184"/>
      <c r="IK1" s="184"/>
      <c r="IL1" s="184"/>
      <c r="IM1" s="184"/>
      <c r="IN1" s="184"/>
      <c r="IO1" s="184"/>
      <c r="IP1" s="184"/>
      <c r="IQ1" s="184"/>
      <c r="IR1" s="184"/>
      <c r="IS1" s="184"/>
      <c r="IT1" s="184"/>
      <c r="IU1" s="184"/>
      <c r="IV1" s="184"/>
      <c r="IW1" s="184"/>
      <c r="IX1" s="184"/>
      <c r="IY1" s="184"/>
      <c r="IZ1" s="184"/>
      <c r="JA1" s="184"/>
      <c r="JB1" s="184"/>
      <c r="JC1" s="184"/>
      <c r="JD1" s="184"/>
      <c r="JE1" s="184"/>
      <c r="JF1" s="184"/>
      <c r="JG1" s="184"/>
      <c r="JH1" s="184"/>
      <c r="JI1" s="184"/>
      <c r="JJ1" s="184"/>
      <c r="JK1" s="184"/>
      <c r="JL1" s="184"/>
      <c r="JM1" s="184"/>
      <c r="JN1" s="184"/>
      <c r="JO1" s="184"/>
      <c r="JP1" s="184"/>
      <c r="JQ1" s="184"/>
      <c r="JR1" s="184"/>
      <c r="JS1" s="184"/>
      <c r="JT1" s="184"/>
      <c r="JU1" s="184"/>
      <c r="JV1" s="184"/>
      <c r="JW1" s="184"/>
      <c r="JX1" s="184"/>
      <c r="JY1" s="184"/>
      <c r="JZ1" s="184"/>
      <c r="KA1" s="184"/>
      <c r="KB1" s="184"/>
      <c r="KC1" s="184"/>
      <c r="KD1" s="184"/>
      <c r="KE1" s="184"/>
      <c r="KF1" s="184"/>
      <c r="KG1" s="185"/>
      <c r="KH1" s="54" t="s">
        <v>190</v>
      </c>
      <c r="KI1" s="55">
        <v>45433</v>
      </c>
    </row>
    <row r="2" spans="1:296" ht="30" customHeight="1" x14ac:dyDescent="0.25">
      <c r="A2" s="175"/>
      <c r="B2" s="186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  <c r="IR2" s="187"/>
      <c r="IS2" s="187"/>
      <c r="IT2" s="187"/>
      <c r="IU2" s="187"/>
      <c r="IV2" s="187"/>
      <c r="IW2" s="187"/>
      <c r="IX2" s="187"/>
      <c r="IY2" s="187"/>
      <c r="IZ2" s="187"/>
      <c r="JA2" s="187"/>
      <c r="JB2" s="187"/>
      <c r="JC2" s="187"/>
      <c r="JD2" s="187"/>
      <c r="JE2" s="187"/>
      <c r="JF2" s="187"/>
      <c r="JG2" s="187"/>
      <c r="JH2" s="187"/>
      <c r="JI2" s="187"/>
      <c r="JJ2" s="187"/>
      <c r="JK2" s="187"/>
      <c r="JL2" s="187"/>
      <c r="JM2" s="187"/>
      <c r="JN2" s="187"/>
      <c r="JO2" s="187"/>
      <c r="JP2" s="187"/>
      <c r="JQ2" s="187"/>
      <c r="JR2" s="187"/>
      <c r="JS2" s="187"/>
      <c r="JT2" s="187"/>
      <c r="JU2" s="187"/>
      <c r="JV2" s="187"/>
      <c r="JW2" s="187"/>
      <c r="JX2" s="187"/>
      <c r="JY2" s="187"/>
      <c r="JZ2" s="187"/>
      <c r="KA2" s="187"/>
      <c r="KB2" s="187"/>
      <c r="KC2" s="187"/>
      <c r="KD2" s="187"/>
      <c r="KE2" s="187"/>
      <c r="KF2" s="187"/>
      <c r="KG2" s="188"/>
      <c r="KH2" s="56" t="s">
        <v>160</v>
      </c>
      <c r="KI2" s="24" t="s">
        <v>59</v>
      </c>
    </row>
    <row r="3" spans="1:296" ht="30" customHeight="1" thickBot="1" x14ac:dyDescent="0.3">
      <c r="A3" s="176"/>
      <c r="B3" s="189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0"/>
      <c r="BX3" s="190"/>
      <c r="BY3" s="190"/>
      <c r="BZ3" s="190"/>
      <c r="CA3" s="190"/>
      <c r="CB3" s="190"/>
      <c r="CC3" s="190"/>
      <c r="CD3" s="190"/>
      <c r="CE3" s="190"/>
      <c r="CF3" s="190"/>
      <c r="CG3" s="190"/>
      <c r="CH3" s="190"/>
      <c r="CI3" s="190"/>
      <c r="CJ3" s="190"/>
      <c r="CK3" s="190"/>
      <c r="CL3" s="190"/>
      <c r="CM3" s="190"/>
      <c r="CN3" s="190"/>
      <c r="CO3" s="190"/>
      <c r="CP3" s="190"/>
      <c r="CQ3" s="190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P3" s="190"/>
      <c r="IQ3" s="190"/>
      <c r="IR3" s="190"/>
      <c r="IS3" s="190"/>
      <c r="IT3" s="190"/>
      <c r="IU3" s="190"/>
      <c r="IV3" s="190"/>
      <c r="IW3" s="190"/>
      <c r="IX3" s="190"/>
      <c r="IY3" s="190"/>
      <c r="IZ3" s="190"/>
      <c r="JA3" s="190"/>
      <c r="JB3" s="190"/>
      <c r="JC3" s="190"/>
      <c r="JD3" s="190"/>
      <c r="JE3" s="190"/>
      <c r="JF3" s="190"/>
      <c r="JG3" s="190"/>
      <c r="JH3" s="190"/>
      <c r="JI3" s="190"/>
      <c r="JJ3" s="190"/>
      <c r="JK3" s="190"/>
      <c r="JL3" s="190"/>
      <c r="JM3" s="190"/>
      <c r="JN3" s="190"/>
      <c r="JO3" s="190"/>
      <c r="JP3" s="190"/>
      <c r="JQ3" s="190"/>
      <c r="JR3" s="190"/>
      <c r="JS3" s="190"/>
      <c r="JT3" s="190"/>
      <c r="JU3" s="190"/>
      <c r="JV3" s="190"/>
      <c r="JW3" s="190"/>
      <c r="JX3" s="190"/>
      <c r="JY3" s="190"/>
      <c r="JZ3" s="190"/>
      <c r="KA3" s="190"/>
      <c r="KB3" s="190"/>
      <c r="KC3" s="190"/>
      <c r="KD3" s="190"/>
      <c r="KE3" s="190"/>
      <c r="KF3" s="190"/>
      <c r="KG3" s="191"/>
      <c r="KH3" s="177" t="s">
        <v>58</v>
      </c>
      <c r="KI3" s="178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</row>
    <row r="8" spans="1:296" ht="15" customHeight="1" x14ac:dyDescent="0.25">
      <c r="D8" s="179" t="s">
        <v>1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25"/>
      <c r="P8" s="179" t="s">
        <v>13</v>
      </c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25"/>
      <c r="AB8" s="58" t="s">
        <v>53</v>
      </c>
      <c r="AC8" s="58" t="s">
        <v>53</v>
      </c>
      <c r="AD8" s="58" t="s">
        <v>53</v>
      </c>
      <c r="AE8" s="36" t="s">
        <v>53</v>
      </c>
      <c r="AF8" s="36" t="s">
        <v>53</v>
      </c>
      <c r="AG8" s="36" t="s">
        <v>53</v>
      </c>
      <c r="AH8" s="36" t="s">
        <v>53</v>
      </c>
      <c r="AI8" s="36" t="s">
        <v>53</v>
      </c>
      <c r="AJ8" s="36" t="s">
        <v>53</v>
      </c>
      <c r="AK8" s="36" t="s">
        <v>53</v>
      </c>
      <c r="AL8" s="167" t="s">
        <v>136</v>
      </c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9"/>
      <c r="AX8" s="173" t="s">
        <v>136</v>
      </c>
      <c r="AY8" s="173"/>
      <c r="AZ8" s="173"/>
      <c r="BA8" s="173"/>
      <c r="BB8" s="173"/>
      <c r="BC8" s="173"/>
      <c r="BD8" s="173"/>
      <c r="BE8" s="173"/>
      <c r="BF8" s="173"/>
      <c r="BG8" s="173"/>
      <c r="BH8" s="167" t="s">
        <v>137</v>
      </c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9"/>
      <c r="BT8" s="172" t="s">
        <v>137</v>
      </c>
      <c r="BU8" s="172"/>
      <c r="BV8" s="172"/>
      <c r="BW8" s="172"/>
      <c r="BX8" s="172"/>
      <c r="BY8" s="172"/>
      <c r="BZ8" s="172"/>
      <c r="CA8" s="172"/>
      <c r="CB8" s="172"/>
      <c r="CC8" s="172"/>
      <c r="CD8" s="167" t="s">
        <v>138</v>
      </c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9"/>
      <c r="CP8" s="173" t="s">
        <v>138</v>
      </c>
      <c r="CQ8" s="173"/>
      <c r="CR8" s="173"/>
      <c r="CS8" s="173"/>
      <c r="CT8" s="173"/>
      <c r="CU8" s="173"/>
      <c r="CV8" s="173"/>
      <c r="CW8" s="173"/>
      <c r="CX8" s="173"/>
      <c r="CY8" s="173"/>
      <c r="CZ8" s="167" t="s">
        <v>139</v>
      </c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9"/>
      <c r="DL8" s="172" t="s">
        <v>139</v>
      </c>
      <c r="DM8" s="172"/>
      <c r="DN8" s="172"/>
      <c r="DO8" s="172"/>
      <c r="DP8" s="172"/>
      <c r="DQ8" s="172"/>
      <c r="DR8" s="172"/>
      <c r="DS8" s="172"/>
      <c r="DT8" s="172"/>
      <c r="DU8" s="172"/>
      <c r="DV8" s="167" t="s">
        <v>140</v>
      </c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9"/>
      <c r="EH8" s="173" t="s">
        <v>140</v>
      </c>
      <c r="EI8" s="173"/>
      <c r="EJ8" s="173"/>
      <c r="EK8" s="173"/>
      <c r="EL8" s="173"/>
      <c r="EM8" s="173"/>
      <c r="EN8" s="173"/>
      <c r="EO8" s="173"/>
      <c r="EP8" s="173"/>
      <c r="EQ8" s="173"/>
      <c r="ER8" s="167" t="s">
        <v>141</v>
      </c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9"/>
      <c r="FD8" s="172" t="s">
        <v>141</v>
      </c>
      <c r="FE8" s="172"/>
      <c r="FF8" s="172"/>
      <c r="FG8" s="172"/>
      <c r="FH8" s="172"/>
      <c r="FI8" s="172"/>
      <c r="FJ8" s="172"/>
      <c r="FK8" s="172"/>
      <c r="FL8" s="172"/>
      <c r="FM8" s="172"/>
      <c r="FN8" s="167" t="s">
        <v>142</v>
      </c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9"/>
      <c r="FZ8" s="173" t="s">
        <v>142</v>
      </c>
      <c r="GA8" s="173"/>
      <c r="GB8" s="173"/>
      <c r="GC8" s="173"/>
      <c r="GD8" s="173"/>
      <c r="GE8" s="173"/>
      <c r="GF8" s="173"/>
      <c r="GG8" s="173"/>
      <c r="GH8" s="173"/>
      <c r="GI8" s="173"/>
      <c r="GJ8" s="167" t="s">
        <v>143</v>
      </c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9"/>
      <c r="GV8" s="172" t="s">
        <v>143</v>
      </c>
      <c r="GW8" s="172"/>
      <c r="GX8" s="172"/>
      <c r="GY8" s="172"/>
      <c r="GZ8" s="172"/>
      <c r="HA8" s="172"/>
      <c r="HB8" s="172"/>
      <c r="HC8" s="172"/>
      <c r="HD8" s="172"/>
      <c r="HE8" s="172"/>
      <c r="HF8" s="167" t="s">
        <v>144</v>
      </c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9"/>
      <c r="HR8" s="173" t="s">
        <v>144</v>
      </c>
      <c r="HS8" s="173"/>
      <c r="HT8" s="173"/>
      <c r="HU8" s="173"/>
      <c r="HV8" s="173"/>
      <c r="HW8" s="173"/>
      <c r="HX8" s="173"/>
      <c r="HY8" s="173"/>
      <c r="HZ8" s="173"/>
      <c r="IA8" s="173"/>
      <c r="IB8" s="167" t="s">
        <v>145</v>
      </c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9"/>
      <c r="IN8" s="172" t="s">
        <v>145</v>
      </c>
      <c r="IO8" s="172"/>
      <c r="IP8" s="172"/>
      <c r="IQ8" s="172"/>
      <c r="IR8" s="172"/>
      <c r="IS8" s="172"/>
      <c r="IT8" s="172"/>
      <c r="IU8" s="172"/>
      <c r="IV8" s="172"/>
      <c r="IW8" s="172"/>
      <c r="IX8" s="165" t="s">
        <v>136</v>
      </c>
      <c r="IY8" s="166"/>
      <c r="IZ8" s="170" t="s">
        <v>137</v>
      </c>
      <c r="JA8" s="171"/>
      <c r="JB8" s="165" t="s">
        <v>138</v>
      </c>
      <c r="JC8" s="166"/>
      <c r="JD8" s="170" t="s">
        <v>139</v>
      </c>
      <c r="JE8" s="171"/>
      <c r="JF8" s="165" t="s">
        <v>140</v>
      </c>
      <c r="JG8" s="166"/>
      <c r="JH8" s="170" t="s">
        <v>141</v>
      </c>
      <c r="JI8" s="171"/>
      <c r="JJ8" s="165" t="s">
        <v>142</v>
      </c>
      <c r="JK8" s="166"/>
      <c r="JL8" s="170" t="s">
        <v>143</v>
      </c>
      <c r="JM8" s="171"/>
      <c r="JN8" s="165" t="s">
        <v>144</v>
      </c>
      <c r="JO8" s="166"/>
      <c r="JP8" s="170" t="s">
        <v>145</v>
      </c>
      <c r="JQ8" s="171"/>
      <c r="JR8" s="180" t="s">
        <v>54</v>
      </c>
      <c r="JS8" s="181"/>
      <c r="JT8" s="181"/>
      <c r="JU8" s="182"/>
      <c r="JV8" s="180" t="s">
        <v>55</v>
      </c>
      <c r="JW8" s="181"/>
      <c r="JX8" s="181"/>
      <c r="JY8" s="182"/>
      <c r="JZ8" s="180" t="s">
        <v>56</v>
      </c>
      <c r="KA8" s="181"/>
      <c r="KB8" s="181"/>
      <c r="KC8" s="182"/>
      <c r="KD8" s="180" t="s">
        <v>57</v>
      </c>
      <c r="KE8" s="181"/>
      <c r="KF8" s="181"/>
      <c r="KG8" s="182"/>
    </row>
    <row r="9" spans="1:296" ht="140.2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9" t="s">
        <v>75</v>
      </c>
      <c r="AC9" s="59" t="s">
        <v>76</v>
      </c>
      <c r="AD9" s="59" t="s">
        <v>127</v>
      </c>
      <c r="AE9" s="18" t="s">
        <v>165</v>
      </c>
      <c r="AF9" s="18" t="s">
        <v>166</v>
      </c>
      <c r="AG9" s="18" t="s">
        <v>167</v>
      </c>
      <c r="AH9" s="18" t="s">
        <v>168</v>
      </c>
      <c r="AI9" s="18" t="s">
        <v>169</v>
      </c>
      <c r="AJ9" s="18" t="s">
        <v>170</v>
      </c>
      <c r="AK9" s="18" t="s">
        <v>171</v>
      </c>
      <c r="AL9" s="23" t="s">
        <v>66</v>
      </c>
      <c r="AM9" s="23" t="s">
        <v>67</v>
      </c>
      <c r="AN9" s="23" t="s">
        <v>68</v>
      </c>
      <c r="AO9" s="23" t="s">
        <v>69</v>
      </c>
      <c r="AP9" s="23" t="s">
        <v>126</v>
      </c>
      <c r="AQ9" s="23" t="s">
        <v>70</v>
      </c>
      <c r="AR9" s="23" t="s">
        <v>71</v>
      </c>
      <c r="AS9" s="23" t="s">
        <v>72</v>
      </c>
      <c r="AT9" s="23" t="s">
        <v>73</v>
      </c>
      <c r="AU9" s="23" t="s">
        <v>61</v>
      </c>
      <c r="AV9" s="23" t="s">
        <v>126</v>
      </c>
      <c r="AW9" s="23" t="s">
        <v>157</v>
      </c>
      <c r="AX9" s="59" t="s">
        <v>75</v>
      </c>
      <c r="AY9" s="59" t="s">
        <v>76</v>
      </c>
      <c r="AZ9" s="59" t="s">
        <v>127</v>
      </c>
      <c r="BA9" s="22" t="s">
        <v>165</v>
      </c>
      <c r="BB9" s="22" t="s">
        <v>166</v>
      </c>
      <c r="BC9" s="22" t="s">
        <v>167</v>
      </c>
      <c r="BD9" s="22" t="s">
        <v>168</v>
      </c>
      <c r="BE9" s="22" t="s">
        <v>169</v>
      </c>
      <c r="BF9" s="22" t="s">
        <v>170</v>
      </c>
      <c r="BG9" s="22" t="s">
        <v>171</v>
      </c>
      <c r="BH9" s="23" t="s">
        <v>66</v>
      </c>
      <c r="BI9" s="23" t="s">
        <v>67</v>
      </c>
      <c r="BJ9" s="23" t="s">
        <v>68</v>
      </c>
      <c r="BK9" s="23" t="s">
        <v>69</v>
      </c>
      <c r="BL9" s="23" t="s">
        <v>126</v>
      </c>
      <c r="BM9" s="23" t="s">
        <v>70</v>
      </c>
      <c r="BN9" s="23" t="s">
        <v>71</v>
      </c>
      <c r="BO9" s="23" t="s">
        <v>72</v>
      </c>
      <c r="BP9" s="23" t="s">
        <v>73</v>
      </c>
      <c r="BQ9" s="23" t="s">
        <v>61</v>
      </c>
      <c r="BR9" s="23" t="s">
        <v>126</v>
      </c>
      <c r="BS9" s="23" t="s">
        <v>157</v>
      </c>
      <c r="BT9" s="59" t="s">
        <v>75</v>
      </c>
      <c r="BU9" s="59" t="s">
        <v>76</v>
      </c>
      <c r="BV9" s="59" t="s">
        <v>127</v>
      </c>
      <c r="BW9" s="15" t="s">
        <v>165</v>
      </c>
      <c r="BX9" s="15" t="s">
        <v>166</v>
      </c>
      <c r="BY9" s="15" t="s">
        <v>167</v>
      </c>
      <c r="BZ9" s="15" t="s">
        <v>168</v>
      </c>
      <c r="CA9" s="15" t="s">
        <v>169</v>
      </c>
      <c r="CB9" s="15" t="s">
        <v>170</v>
      </c>
      <c r="CC9" s="15" t="s">
        <v>171</v>
      </c>
      <c r="CD9" s="23" t="s">
        <v>66</v>
      </c>
      <c r="CE9" s="23" t="s">
        <v>67</v>
      </c>
      <c r="CF9" s="23" t="s">
        <v>68</v>
      </c>
      <c r="CG9" s="23" t="s">
        <v>69</v>
      </c>
      <c r="CH9" s="23" t="s">
        <v>126</v>
      </c>
      <c r="CI9" s="23" t="s">
        <v>70</v>
      </c>
      <c r="CJ9" s="23" t="s">
        <v>71</v>
      </c>
      <c r="CK9" s="23" t="s">
        <v>72</v>
      </c>
      <c r="CL9" s="23" t="s">
        <v>73</v>
      </c>
      <c r="CM9" s="23" t="s">
        <v>61</v>
      </c>
      <c r="CN9" s="23" t="s">
        <v>126</v>
      </c>
      <c r="CO9" s="23" t="s">
        <v>157</v>
      </c>
      <c r="CP9" s="59" t="s">
        <v>75</v>
      </c>
      <c r="CQ9" s="59" t="s">
        <v>76</v>
      </c>
      <c r="CR9" s="59" t="s">
        <v>127</v>
      </c>
      <c r="CS9" s="22" t="s">
        <v>165</v>
      </c>
      <c r="CT9" s="22" t="s">
        <v>166</v>
      </c>
      <c r="CU9" s="22" t="s">
        <v>167</v>
      </c>
      <c r="CV9" s="22" t="s">
        <v>168</v>
      </c>
      <c r="CW9" s="22" t="s">
        <v>169</v>
      </c>
      <c r="CX9" s="22" t="s">
        <v>170</v>
      </c>
      <c r="CY9" s="22" t="s">
        <v>171</v>
      </c>
      <c r="CZ9" s="23" t="s">
        <v>66</v>
      </c>
      <c r="DA9" s="23" t="s">
        <v>67</v>
      </c>
      <c r="DB9" s="23" t="s">
        <v>68</v>
      </c>
      <c r="DC9" s="23" t="s">
        <v>69</v>
      </c>
      <c r="DD9" s="23" t="s">
        <v>126</v>
      </c>
      <c r="DE9" s="23" t="s">
        <v>70</v>
      </c>
      <c r="DF9" s="23" t="s">
        <v>71</v>
      </c>
      <c r="DG9" s="23" t="s">
        <v>72</v>
      </c>
      <c r="DH9" s="23" t="s">
        <v>73</v>
      </c>
      <c r="DI9" s="23" t="s">
        <v>61</v>
      </c>
      <c r="DJ9" s="23" t="s">
        <v>126</v>
      </c>
      <c r="DK9" s="23" t="s">
        <v>157</v>
      </c>
      <c r="DL9" s="59" t="s">
        <v>75</v>
      </c>
      <c r="DM9" s="59" t="s">
        <v>76</v>
      </c>
      <c r="DN9" s="59" t="s">
        <v>127</v>
      </c>
      <c r="DO9" s="15" t="s">
        <v>165</v>
      </c>
      <c r="DP9" s="15" t="s">
        <v>166</v>
      </c>
      <c r="DQ9" s="15" t="s">
        <v>167</v>
      </c>
      <c r="DR9" s="15" t="s">
        <v>168</v>
      </c>
      <c r="DS9" s="15" t="s">
        <v>169</v>
      </c>
      <c r="DT9" s="15" t="s">
        <v>170</v>
      </c>
      <c r="DU9" s="15" t="s">
        <v>171</v>
      </c>
      <c r="DV9" s="23" t="s">
        <v>66</v>
      </c>
      <c r="DW9" s="23" t="s">
        <v>67</v>
      </c>
      <c r="DX9" s="23" t="s">
        <v>68</v>
      </c>
      <c r="DY9" s="23" t="s">
        <v>69</v>
      </c>
      <c r="DZ9" s="23" t="s">
        <v>126</v>
      </c>
      <c r="EA9" s="23" t="s">
        <v>70</v>
      </c>
      <c r="EB9" s="23" t="s">
        <v>71</v>
      </c>
      <c r="EC9" s="23" t="s">
        <v>72</v>
      </c>
      <c r="ED9" s="23" t="s">
        <v>73</v>
      </c>
      <c r="EE9" s="23" t="s">
        <v>61</v>
      </c>
      <c r="EF9" s="23" t="s">
        <v>126</v>
      </c>
      <c r="EG9" s="23" t="s">
        <v>157</v>
      </c>
      <c r="EH9" s="59" t="s">
        <v>75</v>
      </c>
      <c r="EI9" s="59" t="s">
        <v>76</v>
      </c>
      <c r="EJ9" s="59" t="s">
        <v>127</v>
      </c>
      <c r="EK9" s="22" t="s">
        <v>165</v>
      </c>
      <c r="EL9" s="22" t="s">
        <v>166</v>
      </c>
      <c r="EM9" s="22" t="s">
        <v>167</v>
      </c>
      <c r="EN9" s="22" t="s">
        <v>168</v>
      </c>
      <c r="EO9" s="22" t="s">
        <v>169</v>
      </c>
      <c r="EP9" s="22" t="s">
        <v>170</v>
      </c>
      <c r="EQ9" s="22" t="s">
        <v>171</v>
      </c>
      <c r="ER9" s="23" t="s">
        <v>66</v>
      </c>
      <c r="ES9" s="23" t="s">
        <v>67</v>
      </c>
      <c r="ET9" s="23" t="s">
        <v>68</v>
      </c>
      <c r="EU9" s="23" t="s">
        <v>69</v>
      </c>
      <c r="EV9" s="23" t="s">
        <v>126</v>
      </c>
      <c r="EW9" s="23" t="s">
        <v>70</v>
      </c>
      <c r="EX9" s="23" t="s">
        <v>71</v>
      </c>
      <c r="EY9" s="23" t="s">
        <v>72</v>
      </c>
      <c r="EZ9" s="23" t="s">
        <v>73</v>
      </c>
      <c r="FA9" s="23" t="s">
        <v>61</v>
      </c>
      <c r="FB9" s="23" t="s">
        <v>126</v>
      </c>
      <c r="FC9" s="23" t="s">
        <v>157</v>
      </c>
      <c r="FD9" s="59" t="s">
        <v>75</v>
      </c>
      <c r="FE9" s="59" t="s">
        <v>76</v>
      </c>
      <c r="FF9" s="59" t="s">
        <v>127</v>
      </c>
      <c r="FG9" s="15" t="s">
        <v>165</v>
      </c>
      <c r="FH9" s="15" t="s">
        <v>166</v>
      </c>
      <c r="FI9" s="15" t="s">
        <v>167</v>
      </c>
      <c r="FJ9" s="15" t="s">
        <v>168</v>
      </c>
      <c r="FK9" s="15" t="s">
        <v>169</v>
      </c>
      <c r="FL9" s="15" t="s">
        <v>170</v>
      </c>
      <c r="FM9" s="15" t="s">
        <v>171</v>
      </c>
      <c r="FN9" s="23" t="s">
        <v>66</v>
      </c>
      <c r="FO9" s="23" t="s">
        <v>67</v>
      </c>
      <c r="FP9" s="23" t="s">
        <v>68</v>
      </c>
      <c r="FQ9" s="23" t="s">
        <v>69</v>
      </c>
      <c r="FR9" s="23" t="s">
        <v>126</v>
      </c>
      <c r="FS9" s="23" t="s">
        <v>70</v>
      </c>
      <c r="FT9" s="23" t="s">
        <v>71</v>
      </c>
      <c r="FU9" s="23" t="s">
        <v>72</v>
      </c>
      <c r="FV9" s="23" t="s">
        <v>73</v>
      </c>
      <c r="FW9" s="23" t="s">
        <v>61</v>
      </c>
      <c r="FX9" s="23" t="s">
        <v>126</v>
      </c>
      <c r="FY9" s="23" t="s">
        <v>157</v>
      </c>
      <c r="FZ9" s="59" t="s">
        <v>75</v>
      </c>
      <c r="GA9" s="59" t="s">
        <v>76</v>
      </c>
      <c r="GB9" s="59" t="s">
        <v>127</v>
      </c>
      <c r="GC9" s="22" t="s">
        <v>165</v>
      </c>
      <c r="GD9" s="22" t="s">
        <v>166</v>
      </c>
      <c r="GE9" s="22" t="s">
        <v>167</v>
      </c>
      <c r="GF9" s="22" t="s">
        <v>168</v>
      </c>
      <c r="GG9" s="22" t="s">
        <v>169</v>
      </c>
      <c r="GH9" s="22" t="s">
        <v>170</v>
      </c>
      <c r="GI9" s="22" t="s">
        <v>171</v>
      </c>
      <c r="GJ9" s="23" t="s">
        <v>66</v>
      </c>
      <c r="GK9" s="23" t="s">
        <v>67</v>
      </c>
      <c r="GL9" s="23" t="s">
        <v>68</v>
      </c>
      <c r="GM9" s="23" t="s">
        <v>69</v>
      </c>
      <c r="GN9" s="23" t="s">
        <v>126</v>
      </c>
      <c r="GO9" s="23" t="s">
        <v>70</v>
      </c>
      <c r="GP9" s="23" t="s">
        <v>71</v>
      </c>
      <c r="GQ9" s="23" t="s">
        <v>72</v>
      </c>
      <c r="GR9" s="23" t="s">
        <v>73</v>
      </c>
      <c r="GS9" s="23" t="s">
        <v>61</v>
      </c>
      <c r="GT9" s="23" t="s">
        <v>126</v>
      </c>
      <c r="GU9" s="23" t="s">
        <v>157</v>
      </c>
      <c r="GV9" s="59" t="s">
        <v>75</v>
      </c>
      <c r="GW9" s="59" t="s">
        <v>76</v>
      </c>
      <c r="GX9" s="59" t="s">
        <v>127</v>
      </c>
      <c r="GY9" s="15" t="s">
        <v>165</v>
      </c>
      <c r="GZ9" s="15" t="s">
        <v>166</v>
      </c>
      <c r="HA9" s="15" t="s">
        <v>167</v>
      </c>
      <c r="HB9" s="15" t="s">
        <v>168</v>
      </c>
      <c r="HC9" s="15" t="s">
        <v>169</v>
      </c>
      <c r="HD9" s="15" t="s">
        <v>170</v>
      </c>
      <c r="HE9" s="15" t="s">
        <v>171</v>
      </c>
      <c r="HF9" s="23" t="s">
        <v>66</v>
      </c>
      <c r="HG9" s="23" t="s">
        <v>67</v>
      </c>
      <c r="HH9" s="23" t="s">
        <v>68</v>
      </c>
      <c r="HI9" s="23" t="s">
        <v>69</v>
      </c>
      <c r="HJ9" s="23" t="s">
        <v>126</v>
      </c>
      <c r="HK9" s="23" t="s">
        <v>70</v>
      </c>
      <c r="HL9" s="23" t="s">
        <v>71</v>
      </c>
      <c r="HM9" s="23" t="s">
        <v>72</v>
      </c>
      <c r="HN9" s="23" t="s">
        <v>73</v>
      </c>
      <c r="HO9" s="23" t="s">
        <v>61</v>
      </c>
      <c r="HP9" s="23" t="s">
        <v>126</v>
      </c>
      <c r="HQ9" s="23" t="s">
        <v>157</v>
      </c>
      <c r="HR9" s="59" t="s">
        <v>75</v>
      </c>
      <c r="HS9" s="59" t="s">
        <v>76</v>
      </c>
      <c r="HT9" s="59" t="s">
        <v>127</v>
      </c>
      <c r="HU9" s="22" t="s">
        <v>165</v>
      </c>
      <c r="HV9" s="22" t="s">
        <v>166</v>
      </c>
      <c r="HW9" s="22" t="s">
        <v>167</v>
      </c>
      <c r="HX9" s="22" t="s">
        <v>168</v>
      </c>
      <c r="HY9" s="22" t="s">
        <v>169</v>
      </c>
      <c r="HZ9" s="22" t="s">
        <v>170</v>
      </c>
      <c r="IA9" s="22" t="s">
        <v>171</v>
      </c>
      <c r="IB9" s="23" t="s">
        <v>66</v>
      </c>
      <c r="IC9" s="23" t="s">
        <v>67</v>
      </c>
      <c r="ID9" s="23" t="s">
        <v>68</v>
      </c>
      <c r="IE9" s="23" t="s">
        <v>69</v>
      </c>
      <c r="IF9" s="23" t="s">
        <v>126</v>
      </c>
      <c r="IG9" s="23" t="s">
        <v>70</v>
      </c>
      <c r="IH9" s="23" t="s">
        <v>71</v>
      </c>
      <c r="II9" s="23" t="s">
        <v>72</v>
      </c>
      <c r="IJ9" s="23" t="s">
        <v>73</v>
      </c>
      <c r="IK9" s="23" t="s">
        <v>61</v>
      </c>
      <c r="IL9" s="23" t="s">
        <v>126</v>
      </c>
      <c r="IM9" s="23" t="s">
        <v>157</v>
      </c>
      <c r="IN9" s="59" t="s">
        <v>75</v>
      </c>
      <c r="IO9" s="59" t="s">
        <v>76</v>
      </c>
      <c r="IP9" s="59" t="s">
        <v>127</v>
      </c>
      <c r="IQ9" s="15" t="s">
        <v>165</v>
      </c>
      <c r="IR9" s="15" t="s">
        <v>166</v>
      </c>
      <c r="IS9" s="15" t="s">
        <v>167</v>
      </c>
      <c r="IT9" s="15" t="s">
        <v>168</v>
      </c>
      <c r="IU9" s="15" t="s">
        <v>169</v>
      </c>
      <c r="IV9" s="15" t="s">
        <v>170</v>
      </c>
      <c r="IW9" s="15" t="s">
        <v>171</v>
      </c>
      <c r="IX9" s="23" t="s">
        <v>162</v>
      </c>
      <c r="IY9" s="23" t="s">
        <v>163</v>
      </c>
      <c r="IZ9" s="23" t="s">
        <v>162</v>
      </c>
      <c r="JA9" s="23" t="s">
        <v>163</v>
      </c>
      <c r="JB9" s="23" t="s">
        <v>162</v>
      </c>
      <c r="JC9" s="23" t="s">
        <v>163</v>
      </c>
      <c r="JD9" s="23" t="s">
        <v>162</v>
      </c>
      <c r="JE9" s="23" t="s">
        <v>163</v>
      </c>
      <c r="JF9" s="23" t="s">
        <v>162</v>
      </c>
      <c r="JG9" s="23" t="s">
        <v>163</v>
      </c>
      <c r="JH9" s="23" t="s">
        <v>162</v>
      </c>
      <c r="JI9" s="23" t="s">
        <v>163</v>
      </c>
      <c r="JJ9" s="23" t="s">
        <v>162</v>
      </c>
      <c r="JK9" s="23" t="s">
        <v>163</v>
      </c>
      <c r="JL9" s="23" t="s">
        <v>162</v>
      </c>
      <c r="JM9" s="23" t="s">
        <v>163</v>
      </c>
      <c r="JN9" s="23" t="s">
        <v>162</v>
      </c>
      <c r="JO9" s="23" t="s">
        <v>163</v>
      </c>
      <c r="JP9" s="23" t="s">
        <v>162</v>
      </c>
      <c r="JQ9" s="23" t="s">
        <v>163</v>
      </c>
      <c r="JR9" s="19" t="s">
        <v>49</v>
      </c>
      <c r="JS9" s="19" t="s">
        <v>45</v>
      </c>
      <c r="JT9" s="19" t="s">
        <v>48</v>
      </c>
      <c r="JU9" s="19" t="s">
        <v>47</v>
      </c>
      <c r="JV9" s="19" t="s">
        <v>50</v>
      </c>
      <c r="JW9" s="19" t="s">
        <v>45</v>
      </c>
      <c r="JX9" s="19" t="s">
        <v>48</v>
      </c>
      <c r="JY9" s="19" t="s">
        <v>47</v>
      </c>
      <c r="JZ9" s="19" t="s">
        <v>51</v>
      </c>
      <c r="KA9" s="19" t="s">
        <v>45</v>
      </c>
      <c r="KB9" s="19" t="s">
        <v>48</v>
      </c>
      <c r="KC9" s="19" t="s">
        <v>47</v>
      </c>
      <c r="KD9" s="19" t="s">
        <v>52</v>
      </c>
      <c r="KE9" s="19" t="s">
        <v>45</v>
      </c>
      <c r="KF9" s="19" t="s">
        <v>48</v>
      </c>
      <c r="KG9" s="19" t="s">
        <v>47</v>
      </c>
      <c r="KH9" s="37" t="s">
        <v>64</v>
      </c>
      <c r="KI9" s="38" t="s">
        <v>65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9"/>
      <c r="AC10" s="59"/>
      <c r="AD10" s="59"/>
      <c r="AE10" s="13" t="str">
        <f>+ACTA!K19</f>
        <v/>
      </c>
      <c r="AF10" s="13" t="str">
        <f>+ACTA!K22</f>
        <v/>
      </c>
      <c r="AG10" s="13" t="str">
        <f>+ACTA!K25</f>
        <v/>
      </c>
      <c r="AH10" s="13" t="str">
        <f>+ACTA!K28</f>
        <v/>
      </c>
      <c r="AI10" s="13" t="str">
        <f>+ACTA!K31</f>
        <v/>
      </c>
      <c r="AJ10" s="13" t="str">
        <f>+ACTA!K34</f>
        <v/>
      </c>
      <c r="AK10" s="13" t="str">
        <f>+ACTA!K37</f>
        <v/>
      </c>
      <c r="AL10" s="14">
        <f>+Entrev.1!C2</f>
        <v>0</v>
      </c>
      <c r="AM10" s="57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59"/>
      <c r="AY10" s="59"/>
      <c r="AZ10" s="59"/>
      <c r="BA10" s="13" t="str">
        <f>+ACTA!A21</f>
        <v/>
      </c>
      <c r="BB10" s="13" t="str">
        <f>+ACTA!A24</f>
        <v/>
      </c>
      <c r="BC10" s="13" t="str">
        <f>+ACTA!A27</f>
        <v/>
      </c>
      <c r="BD10" s="13" t="str">
        <f>+ACTA!A30</f>
        <v/>
      </c>
      <c r="BE10" s="13" t="str">
        <f>+ACTA!A33</f>
        <v/>
      </c>
      <c r="BF10" s="13" t="str">
        <f>+ACTA!A36</f>
        <v/>
      </c>
      <c r="BG10" s="13" t="str">
        <f>+ACTA!A39</f>
        <v/>
      </c>
      <c r="BH10" s="14">
        <f>+Entrev.2!C2</f>
        <v>0</v>
      </c>
      <c r="BI10" s="57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59"/>
      <c r="BU10" s="59"/>
      <c r="BV10" s="59"/>
      <c r="BW10" s="13" t="str">
        <f>+ACTA!B21</f>
        <v/>
      </c>
      <c r="BX10" s="13" t="str">
        <f>+ACTA!B24</f>
        <v/>
      </c>
      <c r="BY10" s="13" t="str">
        <f>+ACTA!B27</f>
        <v/>
      </c>
      <c r="BZ10" s="13" t="str">
        <f>+ACTA!B30</f>
        <v/>
      </c>
      <c r="CA10" s="13" t="str">
        <f>+ACTA!B33</f>
        <v/>
      </c>
      <c r="CB10" s="13" t="str">
        <f>+ACTA!B36</f>
        <v/>
      </c>
      <c r="CC10" s="13" t="str">
        <f>+ACTA!B39</f>
        <v/>
      </c>
      <c r="CD10" s="14">
        <f>+Entrev.3!C2</f>
        <v>0</v>
      </c>
      <c r="CE10" s="57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59"/>
      <c r="CQ10" s="59"/>
      <c r="CR10" s="59"/>
      <c r="CS10" s="13" t="str">
        <f>+ACTA!C21</f>
        <v/>
      </c>
      <c r="CT10" s="13" t="str">
        <f>+ACTA!C24</f>
        <v/>
      </c>
      <c r="CU10" s="13" t="str">
        <f>+ACTA!C27</f>
        <v/>
      </c>
      <c r="CV10" s="13" t="str">
        <f>+ACTA!C30</f>
        <v/>
      </c>
      <c r="CW10" s="13" t="str">
        <f>+ACTA!C33</f>
        <v/>
      </c>
      <c r="CX10" s="13" t="str">
        <f>+ACTA!C36</f>
        <v/>
      </c>
      <c r="CY10" s="13" t="str">
        <f>+ACTA!C39</f>
        <v/>
      </c>
      <c r="CZ10" s="14">
        <f>+Entrev.4!C2</f>
        <v>0</v>
      </c>
      <c r="DA10" s="57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59"/>
      <c r="DM10" s="59"/>
      <c r="DN10" s="59"/>
      <c r="DO10" s="13" t="str">
        <f>+ACTA!D21</f>
        <v/>
      </c>
      <c r="DP10" s="13" t="str">
        <f>+ACTA!D24</f>
        <v/>
      </c>
      <c r="DQ10" s="13" t="str">
        <f>+ACTA!D27</f>
        <v/>
      </c>
      <c r="DR10" s="13" t="str">
        <f>+ACTA!D30</f>
        <v/>
      </c>
      <c r="DS10" s="13" t="str">
        <f>+ACTA!D33</f>
        <v/>
      </c>
      <c r="DT10" s="13" t="str">
        <f>+ACTA!D36</f>
        <v/>
      </c>
      <c r="DU10" s="13" t="str">
        <f>+ACTA!D39</f>
        <v/>
      </c>
      <c r="DV10" s="14">
        <f>+Entrev.5!C2</f>
        <v>0</v>
      </c>
      <c r="DW10" s="57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59"/>
      <c r="EI10" s="59"/>
      <c r="EJ10" s="59"/>
      <c r="EK10" s="13" t="str">
        <f>+ACTA!E21</f>
        <v/>
      </c>
      <c r="EL10" s="13" t="str">
        <f>+ACTA!E24</f>
        <v/>
      </c>
      <c r="EM10" s="13" t="str">
        <f>+ACTA!E27</f>
        <v/>
      </c>
      <c r="EN10" s="13" t="str">
        <f>+ACTA!E30</f>
        <v/>
      </c>
      <c r="EO10" s="13" t="str">
        <f>+ACTA!E33</f>
        <v/>
      </c>
      <c r="EP10" s="13" t="str">
        <f>+ACTA!E36</f>
        <v/>
      </c>
      <c r="EQ10" s="13" t="str">
        <f>+ACTA!E39</f>
        <v/>
      </c>
      <c r="ER10" s="14">
        <f>+Entrev.6!C2</f>
        <v>0</v>
      </c>
      <c r="ES10" s="57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59"/>
      <c r="FE10" s="59"/>
      <c r="FF10" s="59"/>
      <c r="FG10" s="13" t="str">
        <f>+ACTA!F21</f>
        <v/>
      </c>
      <c r="FH10" s="13" t="str">
        <f>+ACTA!F24</f>
        <v/>
      </c>
      <c r="FI10" s="13" t="str">
        <f>+ACTA!F27</f>
        <v/>
      </c>
      <c r="FJ10" s="13" t="str">
        <f>+ACTA!F30</f>
        <v/>
      </c>
      <c r="FK10" s="13" t="str">
        <f>+ACTA!F33</f>
        <v/>
      </c>
      <c r="FL10" s="13" t="str">
        <f>+ACTA!F36</f>
        <v/>
      </c>
      <c r="FM10" s="13" t="str">
        <f>+ACTA!F39</f>
        <v/>
      </c>
      <c r="FN10" s="14">
        <f>+Entrev.7!C2</f>
        <v>0</v>
      </c>
      <c r="FO10" s="57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59"/>
      <c r="GA10" s="59"/>
      <c r="GB10" s="59"/>
      <c r="GC10" s="13" t="str">
        <f>+ACTA!G21</f>
        <v/>
      </c>
      <c r="GD10" s="13" t="str">
        <f>+ACTA!G24</f>
        <v/>
      </c>
      <c r="GE10" s="13" t="str">
        <f>+ACTA!G27</f>
        <v/>
      </c>
      <c r="GF10" s="13" t="str">
        <f>+ACTA!G30</f>
        <v/>
      </c>
      <c r="GG10" s="13" t="str">
        <f>+ACTA!G33</f>
        <v/>
      </c>
      <c r="GH10" s="13" t="str">
        <f>+ACTA!G36</f>
        <v/>
      </c>
      <c r="GI10" s="13" t="str">
        <f>+ACTA!G39</f>
        <v/>
      </c>
      <c r="GJ10" s="14">
        <f>+Entrev.8!C2</f>
        <v>0</v>
      </c>
      <c r="GK10" s="57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59"/>
      <c r="GW10" s="59"/>
      <c r="GX10" s="59"/>
      <c r="GY10" s="13" t="str">
        <f>+ACTA!H21</f>
        <v/>
      </c>
      <c r="GZ10" s="13" t="str">
        <f>+ACTA!H24</f>
        <v/>
      </c>
      <c r="HA10" s="13" t="str">
        <f>+ACTA!H27</f>
        <v/>
      </c>
      <c r="HB10" s="13" t="str">
        <f>+ACTA!H30</f>
        <v/>
      </c>
      <c r="HC10" s="13" t="str">
        <f>+ACTA!H33</f>
        <v/>
      </c>
      <c r="HD10" s="13" t="str">
        <f>+ACTA!H36</f>
        <v/>
      </c>
      <c r="HE10" s="13" t="str">
        <f>+ACTA!H39</f>
        <v/>
      </c>
      <c r="HF10" s="14">
        <f>+Entrev.9!C2</f>
        <v>0</v>
      </c>
      <c r="HG10" s="57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59"/>
      <c r="HS10" s="59"/>
      <c r="HT10" s="59"/>
      <c r="HU10" s="13" t="str">
        <f>+ACTA!I21</f>
        <v/>
      </c>
      <c r="HV10" s="13" t="str">
        <f>+ACTA!I24</f>
        <v/>
      </c>
      <c r="HW10" s="13" t="str">
        <f>+ACTA!I27</f>
        <v/>
      </c>
      <c r="HX10" s="13" t="str">
        <f>+ACTA!I30</f>
        <v/>
      </c>
      <c r="HY10" s="13" t="str">
        <f>+ACTA!I33</f>
        <v/>
      </c>
      <c r="HZ10" s="13" t="str">
        <f>+ACTA!I36</f>
        <v/>
      </c>
      <c r="IA10" s="13" t="str">
        <f>+ACTA!I39</f>
        <v/>
      </c>
      <c r="IB10" s="14">
        <f>+Entrev.10!C2</f>
        <v>0</v>
      </c>
      <c r="IC10" s="57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59"/>
      <c r="IO10" s="59"/>
      <c r="IP10" s="59"/>
      <c r="IQ10" s="13" t="str">
        <f>+ACTA!J21</f>
        <v/>
      </c>
      <c r="IR10" s="13" t="str">
        <f>+ACTA!J24</f>
        <v/>
      </c>
      <c r="IS10" s="13" t="str">
        <f>+ACTA!J27</f>
        <v/>
      </c>
      <c r="IT10" s="13" t="str">
        <f>+ACTA!J30</f>
        <v/>
      </c>
      <c r="IU10" s="13" t="str">
        <f>+ACTA!J33</f>
        <v/>
      </c>
      <c r="IV10" s="13" t="str">
        <f>+ACTA!J36</f>
        <v/>
      </c>
      <c r="IW10" s="13" t="str">
        <f>+ACTA!J39</f>
        <v/>
      </c>
      <c r="IX10" s="13">
        <f>+Entrev.1!A58</f>
        <v>0</v>
      </c>
      <c r="IY10" s="13">
        <f>+Entrev.1!A60</f>
        <v>0</v>
      </c>
      <c r="IZ10" s="13">
        <f>+Entrev.2!A58</f>
        <v>0</v>
      </c>
      <c r="JA10" s="13">
        <f>+Entrev.2!A60</f>
        <v>0</v>
      </c>
      <c r="JB10" s="13">
        <f>+Entrev.3!A58</f>
        <v>0</v>
      </c>
      <c r="JC10" s="13">
        <f>+Entrev.3!A60</f>
        <v>0</v>
      </c>
      <c r="JD10" s="13">
        <f>+Entrev.4!A58</f>
        <v>0</v>
      </c>
      <c r="JE10" s="13">
        <f>+Entrev.4!A60</f>
        <v>0</v>
      </c>
      <c r="JF10" s="13">
        <f>+Entrev.5!A58</f>
        <v>0</v>
      </c>
      <c r="JG10" s="13">
        <f>+Entrev.5!A60</f>
        <v>0</v>
      </c>
      <c r="JH10" s="13">
        <f>+Entrev.6!A58</f>
        <v>0</v>
      </c>
      <c r="JI10" s="13">
        <f>+Entrev.6!A60</f>
        <v>0</v>
      </c>
      <c r="JJ10" s="13">
        <f>+Entrev.7!A58</f>
        <v>0</v>
      </c>
      <c r="JK10" s="13">
        <f>+Entrev.7!A60</f>
        <v>0</v>
      </c>
      <c r="JL10" s="13">
        <f>+Entrev.8!A58</f>
        <v>0</v>
      </c>
      <c r="JM10" s="13">
        <f>+Entrev.8!A60</f>
        <v>0</v>
      </c>
      <c r="JN10" s="13">
        <f>+Entrev.9!A58</f>
        <v>0</v>
      </c>
      <c r="JO10" s="13">
        <f>+Entrev.9!A60</f>
        <v>0</v>
      </c>
      <c r="JP10" s="13">
        <f>+Entrev.10!A58</f>
        <v>0</v>
      </c>
      <c r="JQ10" s="13">
        <f>+Entrev.10!A60</f>
        <v>0</v>
      </c>
      <c r="JR10" s="13">
        <f>+ACTA!B41</f>
        <v>0</v>
      </c>
      <c r="JS10" s="13">
        <f>+ACTA!B42</f>
        <v>0</v>
      </c>
      <c r="JT10" s="13">
        <f>+ACTA!B43</f>
        <v>0</v>
      </c>
      <c r="JU10" s="13">
        <f>+ACTA!B44</f>
        <v>0</v>
      </c>
      <c r="JV10" s="13">
        <f>+ACTA!G41</f>
        <v>0</v>
      </c>
      <c r="JW10" s="13">
        <f>+ACTA!G42</f>
        <v>0</v>
      </c>
      <c r="JX10" s="13">
        <f>+ACTA!G43</f>
        <v>0</v>
      </c>
      <c r="JY10" s="13">
        <f>+ACTA!G44</f>
        <v>0</v>
      </c>
      <c r="JZ10" s="13">
        <f>+ACTA!B47</f>
        <v>0</v>
      </c>
      <c r="KA10" s="13">
        <f>+ACTA!B48</f>
        <v>0</v>
      </c>
      <c r="KB10" s="13">
        <f>+ACTA!B49</f>
        <v>0</v>
      </c>
      <c r="KC10" s="13">
        <f>+ACTA!B50</f>
        <v>0</v>
      </c>
      <c r="KD10" s="13">
        <f>+ACTA!G47</f>
        <v>0</v>
      </c>
      <c r="KE10" s="13">
        <f>+ACTA!G48</f>
        <v>0</v>
      </c>
      <c r="KF10" s="13">
        <f>+ACTA!G49</f>
        <v>0</v>
      </c>
      <c r="KG10" s="13">
        <f>+ACTA!G50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apHetJM1cgTeltXP7JYef4S4QGkTzKtb+KyUNFclX2DHx1AqJLGUarflT8NhZ8LUB23Pcttc9UJk9ovvnsX5Vw==" saltValue="eSpbd0F6dg3ZOn47hJy/fQ==" spinCount="100000" sheet="1" objects="1" scenarios="1"/>
  <mergeCells count="39"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B8:JC8"/>
    <mergeCell ref="ER8:FC8"/>
    <mergeCell ref="FN8:FY8"/>
    <mergeCell ref="JD8:JE8"/>
    <mergeCell ref="JF8:JG8"/>
    <mergeCell ref="FD8:FM8"/>
    <mergeCell ref="FZ8:GI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129</v>
      </c>
      <c r="G1" s="6" t="s">
        <v>68</v>
      </c>
      <c r="H1" s="6" t="s">
        <v>69</v>
      </c>
      <c r="I1" s="6" t="s">
        <v>100</v>
      </c>
      <c r="J1" s="5" t="s">
        <v>72</v>
      </c>
      <c r="K1" s="6" t="s">
        <v>73</v>
      </c>
      <c r="L1" s="5" t="s">
        <v>101</v>
      </c>
    </row>
    <row r="2" spans="1:12" x14ac:dyDescent="0.25">
      <c r="A2" s="4" t="s">
        <v>149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130</v>
      </c>
      <c r="G2" s="44" t="s">
        <v>102</v>
      </c>
      <c r="H2" s="4" t="s">
        <v>104</v>
      </c>
      <c r="I2" s="4" t="s">
        <v>109</v>
      </c>
      <c r="J2" s="4" t="s">
        <v>112</v>
      </c>
      <c r="K2" s="4" t="s">
        <v>34</v>
      </c>
      <c r="L2" s="4" t="s">
        <v>118</v>
      </c>
    </row>
    <row r="3" spans="1:12" x14ac:dyDescent="0.25">
      <c r="A3" s="4" t="s">
        <v>150</v>
      </c>
      <c r="B3" s="4" t="s">
        <v>25</v>
      </c>
      <c r="D3" s="3" t="s">
        <v>32</v>
      </c>
      <c r="E3" s="4" t="s">
        <v>35</v>
      </c>
      <c r="F3" s="4" t="s">
        <v>131</v>
      </c>
      <c r="G3" s="44" t="s">
        <v>103</v>
      </c>
      <c r="H3" s="4" t="s">
        <v>105</v>
      </c>
      <c r="I3" s="4" t="s">
        <v>110</v>
      </c>
      <c r="J3" s="4" t="s">
        <v>111</v>
      </c>
      <c r="K3" s="4" t="s">
        <v>35</v>
      </c>
      <c r="L3" s="4" t="s">
        <v>119</v>
      </c>
    </row>
    <row r="4" spans="1:12" x14ac:dyDescent="0.25">
      <c r="A4" s="4" t="s">
        <v>151</v>
      </c>
      <c r="B4" s="9" t="s">
        <v>36</v>
      </c>
      <c r="D4" s="8" t="s">
        <v>30</v>
      </c>
      <c r="E4" s="4" t="s">
        <v>36</v>
      </c>
      <c r="F4" s="4" t="s">
        <v>133</v>
      </c>
      <c r="H4" s="4" t="s">
        <v>106</v>
      </c>
      <c r="I4" s="4" t="s">
        <v>115</v>
      </c>
      <c r="J4" s="4" t="s">
        <v>113</v>
      </c>
      <c r="L4" s="4" t="s">
        <v>124</v>
      </c>
    </row>
    <row r="5" spans="1:12" x14ac:dyDescent="0.25">
      <c r="A5" s="4" t="s">
        <v>152</v>
      </c>
      <c r="F5" s="4" t="s">
        <v>135</v>
      </c>
      <c r="H5" s="4" t="s">
        <v>107</v>
      </c>
      <c r="I5" s="4" t="s">
        <v>116</v>
      </c>
      <c r="J5" s="4" t="s">
        <v>44</v>
      </c>
      <c r="L5" s="4" t="s">
        <v>125</v>
      </c>
    </row>
    <row r="6" spans="1:12" x14ac:dyDescent="0.25">
      <c r="A6" s="4" t="s">
        <v>153</v>
      </c>
      <c r="F6" s="4" t="s">
        <v>132</v>
      </c>
      <c r="H6" s="4" t="s">
        <v>108</v>
      </c>
      <c r="J6" s="4" t="s">
        <v>117</v>
      </c>
      <c r="L6" s="4" t="s">
        <v>120</v>
      </c>
    </row>
    <row r="7" spans="1:12" x14ac:dyDescent="0.25">
      <c r="A7" s="4" t="s">
        <v>154</v>
      </c>
      <c r="F7" s="4" t="s">
        <v>134</v>
      </c>
      <c r="J7" s="4" t="s">
        <v>114</v>
      </c>
      <c r="L7" s="4" t="s">
        <v>121</v>
      </c>
    </row>
    <row r="8" spans="1:12" x14ac:dyDescent="0.25">
      <c r="A8" s="4" t="s">
        <v>155</v>
      </c>
      <c r="L8" s="4" t="s">
        <v>122</v>
      </c>
    </row>
    <row r="9" spans="1:12" x14ac:dyDescent="0.25">
      <c r="A9" s="4" t="s">
        <v>156</v>
      </c>
      <c r="L9" s="4" t="s">
        <v>123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42:I42"/>
    <mergeCell ref="A43:I43"/>
    <mergeCell ref="A44:I44"/>
    <mergeCell ref="A45:I45"/>
    <mergeCell ref="A46:I46"/>
    <mergeCell ref="A49:G49"/>
    <mergeCell ref="H49:J49"/>
    <mergeCell ref="A47:I47"/>
    <mergeCell ref="A48:I48"/>
    <mergeCell ref="A50:I50"/>
    <mergeCell ref="A51:I51"/>
    <mergeCell ref="A52:I52"/>
    <mergeCell ref="A53:I53"/>
    <mergeCell ref="A54:I54"/>
    <mergeCell ref="A55:I55"/>
    <mergeCell ref="A57:J57"/>
    <mergeCell ref="A58:J58"/>
    <mergeCell ref="A59:J59"/>
    <mergeCell ref="A60:J60"/>
    <mergeCell ref="A56:I56"/>
    <mergeCell ref="H40:J40"/>
    <mergeCell ref="A38:I38"/>
    <mergeCell ref="A39:I39"/>
    <mergeCell ref="A41:I41"/>
    <mergeCell ref="A33:I33"/>
    <mergeCell ref="A34:I34"/>
    <mergeCell ref="A35:I35"/>
    <mergeCell ref="A36:I36"/>
    <mergeCell ref="A37:I37"/>
    <mergeCell ref="A40:G40"/>
    <mergeCell ref="A32:I32"/>
    <mergeCell ref="A26:I26"/>
    <mergeCell ref="A27:I27"/>
    <mergeCell ref="A28:I28"/>
    <mergeCell ref="A29:I29"/>
    <mergeCell ref="A24:G24"/>
    <mergeCell ref="H24:J24"/>
    <mergeCell ref="A23:I23"/>
    <mergeCell ref="A25:I25"/>
    <mergeCell ref="A31:G31"/>
    <mergeCell ref="H31:J31"/>
    <mergeCell ref="A30:I30"/>
    <mergeCell ref="A20:I20"/>
    <mergeCell ref="A21:I21"/>
    <mergeCell ref="A22:I22"/>
    <mergeCell ref="A15:G15"/>
    <mergeCell ref="H15:J15"/>
    <mergeCell ref="A16:I16"/>
    <mergeCell ref="A17:I17"/>
    <mergeCell ref="A18:I18"/>
    <mergeCell ref="A10:G10"/>
    <mergeCell ref="H10:J10"/>
    <mergeCell ref="A19:G19"/>
    <mergeCell ref="H19:J19"/>
    <mergeCell ref="A14:G14"/>
    <mergeCell ref="A12:G12"/>
    <mergeCell ref="A13:G13"/>
    <mergeCell ref="H12:I14"/>
    <mergeCell ref="A11:I11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G2:H2"/>
    <mergeCell ref="A8:B8"/>
    <mergeCell ref="F7:G7"/>
    <mergeCell ref="H7:J7"/>
    <mergeCell ref="C7:E7"/>
    <mergeCell ref="H6:J6"/>
    <mergeCell ref="C8:E8"/>
    <mergeCell ref="F8:J8"/>
    <mergeCell ref="A1:J1"/>
    <mergeCell ref="A6:B6"/>
    <mergeCell ref="C6:E6"/>
    <mergeCell ref="F6:G6"/>
  </mergeCells>
  <conditionalFormatting sqref="C2:C3 J12:J14 J21:J23 J26:J30">
    <cfRule type="containsBlanks" dxfId="254" priority="52">
      <formula>LEN(TRIM(C2))=0</formula>
    </cfRule>
  </conditionalFormatting>
  <conditionalFormatting sqref="C6:C8">
    <cfRule type="containsBlanks" dxfId="253" priority="1">
      <formula>LEN(TRIM(C6))=0</formula>
    </cfRule>
  </conditionalFormatting>
  <conditionalFormatting sqref="E4:E5">
    <cfRule type="containsBlanks" dxfId="252" priority="43">
      <formula>LEN(TRIM(E4))=0</formula>
    </cfRule>
  </conditionalFormatting>
  <conditionalFormatting sqref="G2">
    <cfRule type="containsBlanks" dxfId="251" priority="49">
      <formula>LEN(TRIM(G2))=0</formula>
    </cfRule>
  </conditionalFormatting>
  <conditionalFormatting sqref="H3">
    <cfRule type="containsBlanks" dxfId="250" priority="50">
      <formula>LEN(TRIM(H3))=0</formula>
    </cfRule>
  </conditionalFormatting>
  <conditionalFormatting sqref="H6:H7">
    <cfRule type="containsBlanks" dxfId="249" priority="45">
      <formula>LEN(TRIM(H6))=0</formula>
    </cfRule>
  </conditionalFormatting>
  <conditionalFormatting sqref="H10">
    <cfRule type="containsText" dxfId="248" priority="14" operator="containsText" text="No cumple">
      <formula>NOT(ISERROR(SEARCH("No cumple",H10)))</formula>
    </cfRule>
    <cfRule type="containsText" dxfId="247" priority="15" operator="containsText" text="Cumple">
      <formula>NOT(ISERROR(SEARCH("Cumple",H10)))</formula>
    </cfRule>
  </conditionalFormatting>
  <conditionalFormatting sqref="H15">
    <cfRule type="containsText" dxfId="246" priority="12" operator="containsText" text="No cumple">
      <formula>NOT(ISERROR(SEARCH("No cumple",H15)))</formula>
    </cfRule>
    <cfRule type="containsText" dxfId="245" priority="13" operator="containsText" text="Cumple">
      <formula>NOT(ISERROR(SEARCH("Cumple",H15)))</formula>
    </cfRule>
  </conditionalFormatting>
  <conditionalFormatting sqref="H19">
    <cfRule type="containsText" dxfId="244" priority="10" operator="containsText" text="No cumple">
      <formula>NOT(ISERROR(SEARCH("No cumple",H19)))</formula>
    </cfRule>
    <cfRule type="containsText" dxfId="243" priority="11" operator="containsText" text="Cumple">
      <formula>NOT(ISERROR(SEARCH("Cumple",H19)))</formula>
    </cfRule>
  </conditionalFormatting>
  <conditionalFormatting sqref="H24">
    <cfRule type="containsText" dxfId="242" priority="8" operator="containsText" text="No cumple">
      <formula>NOT(ISERROR(SEARCH("No cumple",H24)))</formula>
    </cfRule>
    <cfRule type="containsText" dxfId="241" priority="9" operator="containsText" text="Cumple">
      <formula>NOT(ISERROR(SEARCH("Cumple",H24)))</formula>
    </cfRule>
  </conditionalFormatting>
  <conditionalFormatting sqref="H31">
    <cfRule type="containsText" dxfId="240" priority="6" operator="containsText" text="No cumple">
      <formula>NOT(ISERROR(SEARCH("No cumple",H31)))</formula>
    </cfRule>
    <cfRule type="containsText" dxfId="239" priority="7" operator="containsText" text="Cumple">
      <formula>NOT(ISERROR(SEARCH("Cumple",H31)))</formula>
    </cfRule>
  </conditionalFormatting>
  <conditionalFormatting sqref="H40">
    <cfRule type="containsText" dxfId="238" priority="4" operator="containsText" text="No cumple">
      <formula>NOT(ISERROR(SEARCH("No cumple",H40)))</formula>
    </cfRule>
    <cfRule type="containsText" dxfId="237" priority="5" operator="containsText" text="Cumple">
      <formula>NOT(ISERROR(SEARCH("Cumple",H40)))</formula>
    </cfRule>
  </conditionalFormatting>
  <conditionalFormatting sqref="H49">
    <cfRule type="containsText" dxfId="236" priority="2" operator="containsText" text="No cumple">
      <formula>NOT(ISERROR(SEARCH("No cumple",H49)))</formula>
    </cfRule>
    <cfRule type="containsText" dxfId="235" priority="3" operator="containsText" text="Cumple">
      <formula>NOT(ISERROR(SEARCH("Cumple",H49)))</formula>
    </cfRule>
  </conditionalFormatting>
  <conditionalFormatting sqref="J2">
    <cfRule type="containsBlanks" dxfId="234" priority="51">
      <formula>LEN(TRIM(J2))=0</formula>
    </cfRule>
  </conditionalFormatting>
  <conditionalFormatting sqref="J17:J18">
    <cfRule type="containsBlanks" dxfId="233" priority="37">
      <formula>LEN(TRIM(J17))=0</formula>
    </cfRule>
  </conditionalFormatting>
  <conditionalFormatting sqref="J33:J39">
    <cfRule type="containsBlanks" dxfId="232" priority="28">
      <formula>LEN(TRIM(J33))=0</formula>
    </cfRule>
  </conditionalFormatting>
  <conditionalFormatting sqref="J42:J48">
    <cfRule type="containsBlanks" dxfId="231" priority="25">
      <formula>LEN(TRIM(J42))=0</formula>
    </cfRule>
  </conditionalFormatting>
  <conditionalFormatting sqref="J51:J56">
    <cfRule type="containsBlanks" dxfId="230" priority="22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H43:I48 H34:I39 H18:I18 H52:I56 H22:I23 H27:I30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J17:J18 J33:J39 J42:J48 J51:J56 J12:J14 J21:J23 J26:J30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74D-E1FA-4E64-B173-329647537EDD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229" priority="25">
      <formula>LEN(TRIM(C2))=0</formula>
    </cfRule>
  </conditionalFormatting>
  <conditionalFormatting sqref="C6:C8">
    <cfRule type="containsBlanks" dxfId="228" priority="1">
      <formula>LEN(TRIM(C6))=0</formula>
    </cfRule>
  </conditionalFormatting>
  <conditionalFormatting sqref="E4:E5">
    <cfRule type="containsBlanks" dxfId="227" priority="20">
      <formula>LEN(TRIM(E4))=0</formula>
    </cfRule>
  </conditionalFormatting>
  <conditionalFormatting sqref="G2">
    <cfRule type="containsBlanks" dxfId="226" priority="22">
      <formula>LEN(TRIM(G2))=0</formula>
    </cfRule>
  </conditionalFormatting>
  <conditionalFormatting sqref="H3">
    <cfRule type="containsBlanks" dxfId="225" priority="23">
      <formula>LEN(TRIM(H3))=0</formula>
    </cfRule>
  </conditionalFormatting>
  <conditionalFormatting sqref="H6:H7">
    <cfRule type="containsBlanks" dxfId="224" priority="21">
      <formula>LEN(TRIM(H6))=0</formula>
    </cfRule>
  </conditionalFormatting>
  <conditionalFormatting sqref="H10">
    <cfRule type="containsText" dxfId="223" priority="14" operator="containsText" text="No cumple">
      <formula>NOT(ISERROR(SEARCH("No cumple",H10)))</formula>
    </cfRule>
    <cfRule type="containsText" dxfId="222" priority="15" operator="containsText" text="Cumple">
      <formula>NOT(ISERROR(SEARCH("Cumple",H10)))</formula>
    </cfRule>
  </conditionalFormatting>
  <conditionalFormatting sqref="H15">
    <cfRule type="containsText" dxfId="221" priority="12" operator="containsText" text="No cumple">
      <formula>NOT(ISERROR(SEARCH("No cumple",H15)))</formula>
    </cfRule>
    <cfRule type="containsText" dxfId="220" priority="13" operator="containsText" text="Cumple">
      <formula>NOT(ISERROR(SEARCH("Cumple",H15)))</formula>
    </cfRule>
  </conditionalFormatting>
  <conditionalFormatting sqref="H19">
    <cfRule type="containsText" dxfId="219" priority="10" operator="containsText" text="No cumple">
      <formula>NOT(ISERROR(SEARCH("No cumple",H19)))</formula>
    </cfRule>
    <cfRule type="containsText" dxfId="218" priority="11" operator="containsText" text="Cumple">
      <formula>NOT(ISERROR(SEARCH("Cumple",H19)))</formula>
    </cfRule>
  </conditionalFormatting>
  <conditionalFormatting sqref="H24">
    <cfRule type="containsText" dxfId="217" priority="8" operator="containsText" text="No cumple">
      <formula>NOT(ISERROR(SEARCH("No cumple",H24)))</formula>
    </cfRule>
    <cfRule type="containsText" dxfId="216" priority="9" operator="containsText" text="Cumple">
      <formula>NOT(ISERROR(SEARCH("Cumple",H24)))</formula>
    </cfRule>
  </conditionalFormatting>
  <conditionalFormatting sqref="H31">
    <cfRule type="containsText" dxfId="215" priority="6" operator="containsText" text="No cumple">
      <formula>NOT(ISERROR(SEARCH("No cumple",H31)))</formula>
    </cfRule>
    <cfRule type="containsText" dxfId="214" priority="7" operator="containsText" text="Cumple">
      <formula>NOT(ISERROR(SEARCH("Cumple",H31)))</formula>
    </cfRule>
  </conditionalFormatting>
  <conditionalFormatting sqref="H40">
    <cfRule type="containsText" dxfId="213" priority="4" operator="containsText" text="No cumple">
      <formula>NOT(ISERROR(SEARCH("No cumple",H40)))</formula>
    </cfRule>
    <cfRule type="containsText" dxfId="212" priority="5" operator="containsText" text="Cumple">
      <formula>NOT(ISERROR(SEARCH("Cumple",H40)))</formula>
    </cfRule>
  </conditionalFormatting>
  <conditionalFormatting sqref="H49">
    <cfRule type="containsText" dxfId="211" priority="2" operator="containsText" text="No cumple">
      <formula>NOT(ISERROR(SEARCH("No cumple",H49)))</formula>
    </cfRule>
    <cfRule type="containsText" dxfId="210" priority="3" operator="containsText" text="Cumple">
      <formula>NOT(ISERROR(SEARCH("Cumple",H49)))</formula>
    </cfRule>
  </conditionalFormatting>
  <conditionalFormatting sqref="J2">
    <cfRule type="containsBlanks" dxfId="209" priority="24">
      <formula>LEN(TRIM(J2))=0</formula>
    </cfRule>
  </conditionalFormatting>
  <conditionalFormatting sqref="J17:J18">
    <cfRule type="containsBlanks" dxfId="208" priority="19">
      <formula>LEN(TRIM(J17))=0</formula>
    </cfRule>
  </conditionalFormatting>
  <conditionalFormatting sqref="J33:J39">
    <cfRule type="containsBlanks" dxfId="207" priority="18">
      <formula>LEN(TRIM(J33))=0</formula>
    </cfRule>
  </conditionalFormatting>
  <conditionalFormatting sqref="J42:J48">
    <cfRule type="containsBlanks" dxfId="206" priority="17">
      <formula>LEN(TRIM(J42))=0</formula>
    </cfRule>
  </conditionalFormatting>
  <conditionalFormatting sqref="J51:J56">
    <cfRule type="containsBlanks" dxfId="205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ECCC3899-AEAB-491F-92C4-A686B0076DDE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487690E2-07E0-4A69-9175-988F5596E503}">
          <x14:formula1>
            <xm:f>Tablas!$H$2:$H$6</xm:f>
          </x14:formula1>
          <xm:sqref>C3:E3</xm:sqref>
        </x14:dataValidation>
        <x14:dataValidation type="list" allowBlank="1" showInputMessage="1" showErrorMessage="1" xr:uid="{DD435E9D-F6BC-4EE9-8DD7-7CE6ECE0AD92}">
          <x14:formula1>
            <xm:f>Tablas!$L$2:$L$9</xm:f>
          </x14:formula1>
          <xm:sqref>C7:E7</xm:sqref>
        </x14:dataValidation>
        <x14:dataValidation type="list" allowBlank="1" showInputMessage="1" showErrorMessage="1" xr:uid="{5320B160-9E95-480D-8D27-ACE7D0648444}">
          <x14:formula1>
            <xm:f>Tablas!$K$2:$K$3</xm:f>
          </x14:formula1>
          <xm:sqref>H6:J6</xm:sqref>
        </x14:dataValidation>
        <x14:dataValidation type="list" allowBlank="1" showInputMessage="1" showErrorMessage="1" xr:uid="{BD8DC7FC-48BE-4D72-A08A-5FB830CE855A}">
          <x14:formula1>
            <xm:f>Tablas!$J$2:$J$7</xm:f>
          </x14:formula1>
          <xm:sqref>C6:E6</xm:sqref>
        </x14:dataValidation>
        <x14:dataValidation type="list" allowBlank="1" showInputMessage="1" showErrorMessage="1" xr:uid="{482B9D57-0A4A-47F3-B5B6-7809498E605E}">
          <x14:formula1>
            <xm:f>Tablas!$I$2:$I$5</xm:f>
          </x14:formula1>
          <xm:sqref>E4:J4</xm:sqref>
        </x14:dataValidation>
        <x14:dataValidation type="list" allowBlank="1" showInputMessage="1" showErrorMessage="1" xr:uid="{84D0E1EF-751D-4259-8B66-2176F0130EC4}">
          <x14:formula1>
            <xm:f>Tablas!$G$2:$G$3</xm:f>
          </x14:formula1>
          <xm:sqref>J2</xm:sqref>
        </x14:dataValidation>
        <x14:dataValidation type="list" allowBlank="1" showInputMessage="1" showErrorMessage="1" xr:uid="{4D3BADA3-A5B5-4231-BAC9-06D8395ED6B4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F73-EAF5-4726-AA86-954F98AFD14E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204" priority="25">
      <formula>LEN(TRIM(C2))=0</formula>
    </cfRule>
  </conditionalFormatting>
  <conditionalFormatting sqref="C6:C8">
    <cfRule type="containsBlanks" dxfId="203" priority="1">
      <formula>LEN(TRIM(C6))=0</formula>
    </cfRule>
  </conditionalFormatting>
  <conditionalFormatting sqref="E4:E5">
    <cfRule type="containsBlanks" dxfId="202" priority="20">
      <formula>LEN(TRIM(E4))=0</formula>
    </cfRule>
  </conditionalFormatting>
  <conditionalFormatting sqref="G2">
    <cfRule type="containsBlanks" dxfId="201" priority="22">
      <formula>LEN(TRIM(G2))=0</formula>
    </cfRule>
  </conditionalFormatting>
  <conditionalFormatting sqref="H3">
    <cfRule type="containsBlanks" dxfId="200" priority="23">
      <formula>LEN(TRIM(H3))=0</formula>
    </cfRule>
  </conditionalFormatting>
  <conditionalFormatting sqref="H6:H7">
    <cfRule type="containsBlanks" dxfId="199" priority="21">
      <formula>LEN(TRIM(H6))=0</formula>
    </cfRule>
  </conditionalFormatting>
  <conditionalFormatting sqref="H10">
    <cfRule type="containsText" dxfId="198" priority="14" operator="containsText" text="No cumple">
      <formula>NOT(ISERROR(SEARCH("No cumple",H10)))</formula>
    </cfRule>
    <cfRule type="containsText" dxfId="197" priority="15" operator="containsText" text="Cumple">
      <formula>NOT(ISERROR(SEARCH("Cumple",H10)))</formula>
    </cfRule>
  </conditionalFormatting>
  <conditionalFormatting sqref="H15">
    <cfRule type="containsText" dxfId="196" priority="12" operator="containsText" text="No cumple">
      <formula>NOT(ISERROR(SEARCH("No cumple",H15)))</formula>
    </cfRule>
    <cfRule type="containsText" dxfId="195" priority="13" operator="containsText" text="Cumple">
      <formula>NOT(ISERROR(SEARCH("Cumple",H15)))</formula>
    </cfRule>
  </conditionalFormatting>
  <conditionalFormatting sqref="H19">
    <cfRule type="containsText" dxfId="194" priority="10" operator="containsText" text="No cumple">
      <formula>NOT(ISERROR(SEARCH("No cumple",H19)))</formula>
    </cfRule>
    <cfRule type="containsText" dxfId="193" priority="11" operator="containsText" text="Cumple">
      <formula>NOT(ISERROR(SEARCH("Cumple",H19)))</formula>
    </cfRule>
  </conditionalFormatting>
  <conditionalFormatting sqref="H24">
    <cfRule type="containsText" dxfId="192" priority="8" operator="containsText" text="No cumple">
      <formula>NOT(ISERROR(SEARCH("No cumple",H24)))</formula>
    </cfRule>
    <cfRule type="containsText" dxfId="191" priority="9" operator="containsText" text="Cumple">
      <formula>NOT(ISERROR(SEARCH("Cumple",H24)))</formula>
    </cfRule>
  </conditionalFormatting>
  <conditionalFormatting sqref="H31">
    <cfRule type="containsText" dxfId="190" priority="6" operator="containsText" text="No cumple">
      <formula>NOT(ISERROR(SEARCH("No cumple",H31)))</formula>
    </cfRule>
    <cfRule type="containsText" dxfId="189" priority="7" operator="containsText" text="Cumple">
      <formula>NOT(ISERROR(SEARCH("Cumple",H31)))</formula>
    </cfRule>
  </conditionalFormatting>
  <conditionalFormatting sqref="H40">
    <cfRule type="containsText" dxfId="188" priority="4" operator="containsText" text="No cumple">
      <formula>NOT(ISERROR(SEARCH("No cumple",H40)))</formula>
    </cfRule>
    <cfRule type="containsText" dxfId="187" priority="5" operator="containsText" text="Cumple">
      <formula>NOT(ISERROR(SEARCH("Cumple",H40)))</formula>
    </cfRule>
  </conditionalFormatting>
  <conditionalFormatting sqref="H49">
    <cfRule type="containsText" dxfId="186" priority="2" operator="containsText" text="No cumple">
      <formula>NOT(ISERROR(SEARCH("No cumple",H49)))</formula>
    </cfRule>
    <cfRule type="containsText" dxfId="185" priority="3" operator="containsText" text="Cumple">
      <formula>NOT(ISERROR(SEARCH("Cumple",H49)))</formula>
    </cfRule>
  </conditionalFormatting>
  <conditionalFormatting sqref="J2">
    <cfRule type="containsBlanks" dxfId="184" priority="24">
      <formula>LEN(TRIM(J2))=0</formula>
    </cfRule>
  </conditionalFormatting>
  <conditionalFormatting sqref="J17:J18">
    <cfRule type="containsBlanks" dxfId="183" priority="19">
      <formula>LEN(TRIM(J17))=0</formula>
    </cfRule>
  </conditionalFormatting>
  <conditionalFormatting sqref="J33:J39">
    <cfRule type="containsBlanks" dxfId="182" priority="18">
      <formula>LEN(TRIM(J33))=0</formula>
    </cfRule>
  </conditionalFormatting>
  <conditionalFormatting sqref="J42:J48">
    <cfRule type="containsBlanks" dxfId="181" priority="17">
      <formula>LEN(TRIM(J42))=0</formula>
    </cfRule>
  </conditionalFormatting>
  <conditionalFormatting sqref="J51:J56">
    <cfRule type="containsBlanks" dxfId="180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4808C7C-B695-44C5-B41C-5DC0DCE21663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0AB06690-0308-42F0-B010-C7572A213ED0}">
          <x14:formula1>
            <xm:f>Tablas!$H$2:$H$6</xm:f>
          </x14:formula1>
          <xm:sqref>C3:E3</xm:sqref>
        </x14:dataValidation>
        <x14:dataValidation type="list" allowBlank="1" showInputMessage="1" showErrorMessage="1" xr:uid="{5F46845F-15B5-4E70-9F03-52AB0A04C41E}">
          <x14:formula1>
            <xm:f>Tablas!$L$2:$L$9</xm:f>
          </x14:formula1>
          <xm:sqref>C7:E7</xm:sqref>
        </x14:dataValidation>
        <x14:dataValidation type="list" allowBlank="1" showInputMessage="1" showErrorMessage="1" xr:uid="{317CB644-2081-4998-B89D-916597B3D998}">
          <x14:formula1>
            <xm:f>Tablas!$K$2:$K$3</xm:f>
          </x14:formula1>
          <xm:sqref>H6:J6</xm:sqref>
        </x14:dataValidation>
        <x14:dataValidation type="list" allowBlank="1" showInputMessage="1" showErrorMessage="1" xr:uid="{EA692EC1-6264-46AC-A438-D2747FA481A8}">
          <x14:formula1>
            <xm:f>Tablas!$J$2:$J$7</xm:f>
          </x14:formula1>
          <xm:sqref>C6:E6</xm:sqref>
        </x14:dataValidation>
        <x14:dataValidation type="list" allowBlank="1" showInputMessage="1" showErrorMessage="1" xr:uid="{CCF4215E-FAF6-456F-B378-8E9E07F0DBAB}">
          <x14:formula1>
            <xm:f>Tablas!$I$2:$I$5</xm:f>
          </x14:formula1>
          <xm:sqref>E4:J4</xm:sqref>
        </x14:dataValidation>
        <x14:dataValidation type="list" allowBlank="1" showInputMessage="1" showErrorMessage="1" xr:uid="{B2930742-4CEF-4C6F-A250-02713180C97E}">
          <x14:formula1>
            <xm:f>Tablas!$G$2:$G$3</xm:f>
          </x14:formula1>
          <xm:sqref>J2</xm:sqref>
        </x14:dataValidation>
        <x14:dataValidation type="list" allowBlank="1" showInputMessage="1" showErrorMessage="1" xr:uid="{30B929FD-8091-4853-8F16-B6CB5D061FCC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F6A4-DB91-4762-94B1-E27C6E9D8B38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179" priority="25">
      <formula>LEN(TRIM(C2))=0</formula>
    </cfRule>
  </conditionalFormatting>
  <conditionalFormatting sqref="C6:C8">
    <cfRule type="containsBlanks" dxfId="178" priority="1">
      <formula>LEN(TRIM(C6))=0</formula>
    </cfRule>
  </conditionalFormatting>
  <conditionalFormatting sqref="E4:E5">
    <cfRule type="containsBlanks" dxfId="177" priority="20">
      <formula>LEN(TRIM(E4))=0</formula>
    </cfRule>
  </conditionalFormatting>
  <conditionalFormatting sqref="G2">
    <cfRule type="containsBlanks" dxfId="176" priority="22">
      <formula>LEN(TRIM(G2))=0</formula>
    </cfRule>
  </conditionalFormatting>
  <conditionalFormatting sqref="H3">
    <cfRule type="containsBlanks" dxfId="175" priority="23">
      <formula>LEN(TRIM(H3))=0</formula>
    </cfRule>
  </conditionalFormatting>
  <conditionalFormatting sqref="H6:H7">
    <cfRule type="containsBlanks" dxfId="174" priority="21">
      <formula>LEN(TRIM(H6))=0</formula>
    </cfRule>
  </conditionalFormatting>
  <conditionalFormatting sqref="H10">
    <cfRule type="containsText" dxfId="173" priority="14" operator="containsText" text="No cumple">
      <formula>NOT(ISERROR(SEARCH("No cumple",H10)))</formula>
    </cfRule>
    <cfRule type="containsText" dxfId="172" priority="15" operator="containsText" text="Cumple">
      <formula>NOT(ISERROR(SEARCH("Cumple",H10)))</formula>
    </cfRule>
  </conditionalFormatting>
  <conditionalFormatting sqref="H15">
    <cfRule type="containsText" dxfId="171" priority="12" operator="containsText" text="No cumple">
      <formula>NOT(ISERROR(SEARCH("No cumple",H15)))</formula>
    </cfRule>
    <cfRule type="containsText" dxfId="170" priority="13" operator="containsText" text="Cumple">
      <formula>NOT(ISERROR(SEARCH("Cumple",H15)))</formula>
    </cfRule>
  </conditionalFormatting>
  <conditionalFormatting sqref="H19">
    <cfRule type="containsText" dxfId="169" priority="10" operator="containsText" text="No cumple">
      <formula>NOT(ISERROR(SEARCH("No cumple",H19)))</formula>
    </cfRule>
    <cfRule type="containsText" dxfId="168" priority="11" operator="containsText" text="Cumple">
      <formula>NOT(ISERROR(SEARCH("Cumple",H19)))</formula>
    </cfRule>
  </conditionalFormatting>
  <conditionalFormatting sqref="H24">
    <cfRule type="containsText" dxfId="167" priority="8" operator="containsText" text="No cumple">
      <formula>NOT(ISERROR(SEARCH("No cumple",H24)))</formula>
    </cfRule>
    <cfRule type="containsText" dxfId="166" priority="9" operator="containsText" text="Cumple">
      <formula>NOT(ISERROR(SEARCH("Cumple",H24)))</formula>
    </cfRule>
  </conditionalFormatting>
  <conditionalFormatting sqref="H31">
    <cfRule type="containsText" dxfId="165" priority="6" operator="containsText" text="No cumple">
      <formula>NOT(ISERROR(SEARCH("No cumple",H31)))</formula>
    </cfRule>
    <cfRule type="containsText" dxfId="164" priority="7" operator="containsText" text="Cumple">
      <formula>NOT(ISERROR(SEARCH("Cumple",H31)))</formula>
    </cfRule>
  </conditionalFormatting>
  <conditionalFormatting sqref="H40">
    <cfRule type="containsText" dxfId="163" priority="4" operator="containsText" text="No cumple">
      <formula>NOT(ISERROR(SEARCH("No cumple",H40)))</formula>
    </cfRule>
    <cfRule type="containsText" dxfId="162" priority="5" operator="containsText" text="Cumple">
      <formula>NOT(ISERROR(SEARCH("Cumple",H40)))</formula>
    </cfRule>
  </conditionalFormatting>
  <conditionalFormatting sqref="H49">
    <cfRule type="containsText" dxfId="161" priority="2" operator="containsText" text="No cumple">
      <formula>NOT(ISERROR(SEARCH("No cumple",H49)))</formula>
    </cfRule>
    <cfRule type="containsText" dxfId="160" priority="3" operator="containsText" text="Cumple">
      <formula>NOT(ISERROR(SEARCH("Cumple",H49)))</formula>
    </cfRule>
  </conditionalFormatting>
  <conditionalFormatting sqref="J2">
    <cfRule type="containsBlanks" dxfId="159" priority="24">
      <formula>LEN(TRIM(J2))=0</formula>
    </cfRule>
  </conditionalFormatting>
  <conditionalFormatting sqref="J17:J18">
    <cfRule type="containsBlanks" dxfId="158" priority="19">
      <formula>LEN(TRIM(J17))=0</formula>
    </cfRule>
  </conditionalFormatting>
  <conditionalFormatting sqref="J33:J39">
    <cfRule type="containsBlanks" dxfId="157" priority="18">
      <formula>LEN(TRIM(J33))=0</formula>
    </cfRule>
  </conditionalFormatting>
  <conditionalFormatting sqref="J42:J48">
    <cfRule type="containsBlanks" dxfId="156" priority="17">
      <formula>LEN(TRIM(J42))=0</formula>
    </cfRule>
  </conditionalFormatting>
  <conditionalFormatting sqref="J51:J56">
    <cfRule type="containsBlanks" dxfId="155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B072822-9859-4991-9554-5A35BF342DA0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48938685-E031-4477-A8C5-3184355ECD14}">
          <x14:formula1>
            <xm:f>Tablas!$H$2:$H$6</xm:f>
          </x14:formula1>
          <xm:sqref>C3:E3</xm:sqref>
        </x14:dataValidation>
        <x14:dataValidation type="list" allowBlank="1" showInputMessage="1" showErrorMessage="1" xr:uid="{11FC7B95-2C69-4BCD-8C2B-0469383949C2}">
          <x14:formula1>
            <xm:f>Tablas!$L$2:$L$9</xm:f>
          </x14:formula1>
          <xm:sqref>C7:E7</xm:sqref>
        </x14:dataValidation>
        <x14:dataValidation type="list" allowBlank="1" showInputMessage="1" showErrorMessage="1" xr:uid="{3AA2ADE7-4C04-4B19-AD23-B2586DBA43BD}">
          <x14:formula1>
            <xm:f>Tablas!$K$2:$K$3</xm:f>
          </x14:formula1>
          <xm:sqref>H6:J6</xm:sqref>
        </x14:dataValidation>
        <x14:dataValidation type="list" allowBlank="1" showInputMessage="1" showErrorMessage="1" xr:uid="{3C11FCE5-5B5D-4904-97DD-9250CFE57E67}">
          <x14:formula1>
            <xm:f>Tablas!$J$2:$J$7</xm:f>
          </x14:formula1>
          <xm:sqref>C6:E6</xm:sqref>
        </x14:dataValidation>
        <x14:dataValidation type="list" allowBlank="1" showInputMessage="1" showErrorMessage="1" xr:uid="{9B7A3B8F-930B-4DD7-91DD-D089EC30A5A6}">
          <x14:formula1>
            <xm:f>Tablas!$I$2:$I$5</xm:f>
          </x14:formula1>
          <xm:sqref>E4:J4</xm:sqref>
        </x14:dataValidation>
        <x14:dataValidation type="list" allowBlank="1" showInputMessage="1" showErrorMessage="1" xr:uid="{63F76609-687A-4F2A-B054-84295ABA35B6}">
          <x14:formula1>
            <xm:f>Tablas!$G$2:$G$3</xm:f>
          </x14:formula1>
          <xm:sqref>J2</xm:sqref>
        </x14:dataValidation>
        <x14:dataValidation type="list" allowBlank="1" showInputMessage="1" showErrorMessage="1" xr:uid="{F6B77354-D78E-4056-8C1F-AAC4091F96E2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1FBEA-FF79-4D98-A40B-22B9FF672DCA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154" priority="25">
      <formula>LEN(TRIM(C2))=0</formula>
    </cfRule>
  </conditionalFormatting>
  <conditionalFormatting sqref="C6:C8">
    <cfRule type="containsBlanks" dxfId="153" priority="1">
      <formula>LEN(TRIM(C6))=0</formula>
    </cfRule>
  </conditionalFormatting>
  <conditionalFormatting sqref="E4:E5">
    <cfRule type="containsBlanks" dxfId="152" priority="20">
      <formula>LEN(TRIM(E4))=0</formula>
    </cfRule>
  </conditionalFormatting>
  <conditionalFormatting sqref="G2">
    <cfRule type="containsBlanks" dxfId="151" priority="22">
      <formula>LEN(TRIM(G2))=0</formula>
    </cfRule>
  </conditionalFormatting>
  <conditionalFormatting sqref="H3">
    <cfRule type="containsBlanks" dxfId="150" priority="23">
      <formula>LEN(TRIM(H3))=0</formula>
    </cfRule>
  </conditionalFormatting>
  <conditionalFormatting sqref="H6:H7">
    <cfRule type="containsBlanks" dxfId="149" priority="21">
      <formula>LEN(TRIM(H6))=0</formula>
    </cfRule>
  </conditionalFormatting>
  <conditionalFormatting sqref="H10">
    <cfRule type="containsText" dxfId="148" priority="14" operator="containsText" text="No cumple">
      <formula>NOT(ISERROR(SEARCH("No cumple",H10)))</formula>
    </cfRule>
    <cfRule type="containsText" dxfId="147" priority="15" operator="containsText" text="Cumple">
      <formula>NOT(ISERROR(SEARCH("Cumple",H10)))</formula>
    </cfRule>
  </conditionalFormatting>
  <conditionalFormatting sqref="H15">
    <cfRule type="containsText" dxfId="146" priority="12" operator="containsText" text="No cumple">
      <formula>NOT(ISERROR(SEARCH("No cumple",H15)))</formula>
    </cfRule>
    <cfRule type="containsText" dxfId="145" priority="13" operator="containsText" text="Cumple">
      <formula>NOT(ISERROR(SEARCH("Cumple",H15)))</formula>
    </cfRule>
  </conditionalFormatting>
  <conditionalFormatting sqref="H19">
    <cfRule type="containsText" dxfId="144" priority="10" operator="containsText" text="No cumple">
      <formula>NOT(ISERROR(SEARCH("No cumple",H19)))</formula>
    </cfRule>
    <cfRule type="containsText" dxfId="143" priority="11" operator="containsText" text="Cumple">
      <formula>NOT(ISERROR(SEARCH("Cumple",H19)))</formula>
    </cfRule>
  </conditionalFormatting>
  <conditionalFormatting sqref="H24">
    <cfRule type="containsText" dxfId="142" priority="8" operator="containsText" text="No cumple">
      <formula>NOT(ISERROR(SEARCH("No cumple",H24)))</formula>
    </cfRule>
    <cfRule type="containsText" dxfId="141" priority="9" operator="containsText" text="Cumple">
      <formula>NOT(ISERROR(SEARCH("Cumple",H24)))</formula>
    </cfRule>
  </conditionalFormatting>
  <conditionalFormatting sqref="H31">
    <cfRule type="containsText" dxfId="140" priority="6" operator="containsText" text="No cumple">
      <formula>NOT(ISERROR(SEARCH("No cumple",H31)))</formula>
    </cfRule>
    <cfRule type="containsText" dxfId="139" priority="7" operator="containsText" text="Cumple">
      <formula>NOT(ISERROR(SEARCH("Cumple",H31)))</formula>
    </cfRule>
  </conditionalFormatting>
  <conditionalFormatting sqref="H40">
    <cfRule type="containsText" dxfId="138" priority="4" operator="containsText" text="No cumple">
      <formula>NOT(ISERROR(SEARCH("No cumple",H40)))</formula>
    </cfRule>
    <cfRule type="containsText" dxfId="137" priority="5" operator="containsText" text="Cumple">
      <formula>NOT(ISERROR(SEARCH("Cumple",H40)))</formula>
    </cfRule>
  </conditionalFormatting>
  <conditionalFormatting sqref="H49">
    <cfRule type="containsText" dxfId="136" priority="2" operator="containsText" text="No cumple">
      <formula>NOT(ISERROR(SEARCH("No cumple",H49)))</formula>
    </cfRule>
    <cfRule type="containsText" dxfId="135" priority="3" operator="containsText" text="Cumple">
      <formula>NOT(ISERROR(SEARCH("Cumple",H49)))</formula>
    </cfRule>
  </conditionalFormatting>
  <conditionalFormatting sqref="J2">
    <cfRule type="containsBlanks" dxfId="134" priority="24">
      <formula>LEN(TRIM(J2))=0</formula>
    </cfRule>
  </conditionalFormatting>
  <conditionalFormatting sqref="J17:J18">
    <cfRule type="containsBlanks" dxfId="133" priority="19">
      <formula>LEN(TRIM(J17))=0</formula>
    </cfRule>
  </conditionalFormatting>
  <conditionalFormatting sqref="J33:J39">
    <cfRule type="containsBlanks" dxfId="132" priority="18">
      <formula>LEN(TRIM(J33))=0</formula>
    </cfRule>
  </conditionalFormatting>
  <conditionalFormatting sqref="J42:J48">
    <cfRule type="containsBlanks" dxfId="131" priority="17">
      <formula>LEN(TRIM(J42))=0</formula>
    </cfRule>
  </conditionalFormatting>
  <conditionalFormatting sqref="J51:J56">
    <cfRule type="containsBlanks" dxfId="130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4DDCDEE-3D99-44B1-98BF-8781E220F8C9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82985704-14AA-4249-9373-7B10BE482ABE}">
          <x14:formula1>
            <xm:f>Tablas!$H$2:$H$6</xm:f>
          </x14:formula1>
          <xm:sqref>C3:E3</xm:sqref>
        </x14:dataValidation>
        <x14:dataValidation type="list" allowBlank="1" showInputMessage="1" showErrorMessage="1" xr:uid="{8EFEB0C4-1A78-4082-BBB5-C24C74CC7633}">
          <x14:formula1>
            <xm:f>Tablas!$L$2:$L$9</xm:f>
          </x14:formula1>
          <xm:sqref>C7:E7</xm:sqref>
        </x14:dataValidation>
        <x14:dataValidation type="list" allowBlank="1" showInputMessage="1" showErrorMessage="1" xr:uid="{11675504-9117-4EF7-A53C-6E3966EA40D0}">
          <x14:formula1>
            <xm:f>Tablas!$K$2:$K$3</xm:f>
          </x14:formula1>
          <xm:sqref>H6:J6</xm:sqref>
        </x14:dataValidation>
        <x14:dataValidation type="list" allowBlank="1" showInputMessage="1" showErrorMessage="1" xr:uid="{EEB95DF9-C6A3-4F70-A986-71BDCFCDAAA6}">
          <x14:formula1>
            <xm:f>Tablas!$J$2:$J$7</xm:f>
          </x14:formula1>
          <xm:sqref>C6:E6</xm:sqref>
        </x14:dataValidation>
        <x14:dataValidation type="list" allowBlank="1" showInputMessage="1" showErrorMessage="1" xr:uid="{49F86244-D3F3-41E6-9BA0-4F9AB24CF78E}">
          <x14:formula1>
            <xm:f>Tablas!$I$2:$I$5</xm:f>
          </x14:formula1>
          <xm:sqref>E4:J4</xm:sqref>
        </x14:dataValidation>
        <x14:dataValidation type="list" allowBlank="1" showInputMessage="1" showErrorMessage="1" xr:uid="{7E9C1C85-CE80-47A0-A894-A2A7D9948F7C}">
          <x14:formula1>
            <xm:f>Tablas!$G$2:$G$3</xm:f>
          </x14:formula1>
          <xm:sqref>J2</xm:sqref>
        </x14:dataValidation>
        <x14:dataValidation type="list" allowBlank="1" showInputMessage="1" showErrorMessage="1" xr:uid="{6F966ABB-F391-47E5-934A-CDFBF3C2E7E5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3B61-20E4-41C7-8D73-97540471035C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129" priority="25">
      <formula>LEN(TRIM(C2))=0</formula>
    </cfRule>
  </conditionalFormatting>
  <conditionalFormatting sqref="C6:C8">
    <cfRule type="containsBlanks" dxfId="128" priority="1">
      <formula>LEN(TRIM(C6))=0</formula>
    </cfRule>
  </conditionalFormatting>
  <conditionalFormatting sqref="E4:E5">
    <cfRule type="containsBlanks" dxfId="127" priority="20">
      <formula>LEN(TRIM(E4))=0</formula>
    </cfRule>
  </conditionalFormatting>
  <conditionalFormatting sqref="G2">
    <cfRule type="containsBlanks" dxfId="126" priority="22">
      <formula>LEN(TRIM(G2))=0</formula>
    </cfRule>
  </conditionalFormatting>
  <conditionalFormatting sqref="H3">
    <cfRule type="containsBlanks" dxfId="125" priority="23">
      <formula>LEN(TRIM(H3))=0</formula>
    </cfRule>
  </conditionalFormatting>
  <conditionalFormatting sqref="H6:H7">
    <cfRule type="containsBlanks" dxfId="124" priority="21">
      <formula>LEN(TRIM(H6))=0</formula>
    </cfRule>
  </conditionalFormatting>
  <conditionalFormatting sqref="H10">
    <cfRule type="containsText" dxfId="123" priority="14" operator="containsText" text="No cumple">
      <formula>NOT(ISERROR(SEARCH("No cumple",H10)))</formula>
    </cfRule>
    <cfRule type="containsText" dxfId="122" priority="15" operator="containsText" text="Cumple">
      <formula>NOT(ISERROR(SEARCH("Cumple",H10)))</formula>
    </cfRule>
  </conditionalFormatting>
  <conditionalFormatting sqref="H15">
    <cfRule type="containsText" dxfId="121" priority="12" operator="containsText" text="No cumple">
      <formula>NOT(ISERROR(SEARCH("No cumple",H15)))</formula>
    </cfRule>
    <cfRule type="containsText" dxfId="120" priority="13" operator="containsText" text="Cumple">
      <formula>NOT(ISERROR(SEARCH("Cumple",H15)))</formula>
    </cfRule>
  </conditionalFormatting>
  <conditionalFormatting sqref="H19">
    <cfRule type="containsText" dxfId="119" priority="10" operator="containsText" text="No cumple">
      <formula>NOT(ISERROR(SEARCH("No cumple",H19)))</formula>
    </cfRule>
    <cfRule type="containsText" dxfId="118" priority="11" operator="containsText" text="Cumple">
      <formula>NOT(ISERROR(SEARCH("Cumple",H19)))</formula>
    </cfRule>
  </conditionalFormatting>
  <conditionalFormatting sqref="H24">
    <cfRule type="containsText" dxfId="117" priority="8" operator="containsText" text="No cumple">
      <formula>NOT(ISERROR(SEARCH("No cumple",H24)))</formula>
    </cfRule>
    <cfRule type="containsText" dxfId="116" priority="9" operator="containsText" text="Cumple">
      <formula>NOT(ISERROR(SEARCH("Cumple",H24)))</formula>
    </cfRule>
  </conditionalFormatting>
  <conditionalFormatting sqref="H31">
    <cfRule type="containsText" dxfId="115" priority="6" operator="containsText" text="No cumple">
      <formula>NOT(ISERROR(SEARCH("No cumple",H31)))</formula>
    </cfRule>
    <cfRule type="containsText" dxfId="114" priority="7" operator="containsText" text="Cumple">
      <formula>NOT(ISERROR(SEARCH("Cumple",H31)))</formula>
    </cfRule>
  </conditionalFormatting>
  <conditionalFormatting sqref="H40">
    <cfRule type="containsText" dxfId="113" priority="4" operator="containsText" text="No cumple">
      <formula>NOT(ISERROR(SEARCH("No cumple",H40)))</formula>
    </cfRule>
    <cfRule type="containsText" dxfId="112" priority="5" operator="containsText" text="Cumple">
      <formula>NOT(ISERROR(SEARCH("Cumple",H40)))</formula>
    </cfRule>
  </conditionalFormatting>
  <conditionalFormatting sqref="H49">
    <cfRule type="containsText" dxfId="111" priority="2" operator="containsText" text="No cumple">
      <formula>NOT(ISERROR(SEARCH("No cumple",H49)))</formula>
    </cfRule>
    <cfRule type="containsText" dxfId="110" priority="3" operator="containsText" text="Cumple">
      <formula>NOT(ISERROR(SEARCH("Cumple",H49)))</formula>
    </cfRule>
  </conditionalFormatting>
  <conditionalFormatting sqref="J2">
    <cfRule type="containsBlanks" dxfId="109" priority="24">
      <formula>LEN(TRIM(J2))=0</formula>
    </cfRule>
  </conditionalFormatting>
  <conditionalFormatting sqref="J17:J18">
    <cfRule type="containsBlanks" dxfId="108" priority="19">
      <formula>LEN(TRIM(J17))=0</formula>
    </cfRule>
  </conditionalFormatting>
  <conditionalFormatting sqref="J33:J39">
    <cfRule type="containsBlanks" dxfId="107" priority="18">
      <formula>LEN(TRIM(J33))=0</formula>
    </cfRule>
  </conditionalFormatting>
  <conditionalFormatting sqref="J42:J48">
    <cfRule type="containsBlanks" dxfId="106" priority="17">
      <formula>LEN(TRIM(J42))=0</formula>
    </cfRule>
  </conditionalFormatting>
  <conditionalFormatting sqref="J51:J56">
    <cfRule type="containsBlanks" dxfId="105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5473022-790B-4E6F-A82A-FB4BD3597CD3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45DB1B42-D1CA-434F-B15B-4A79D1B9C113}">
          <x14:formula1>
            <xm:f>Tablas!$H$2:$H$6</xm:f>
          </x14:formula1>
          <xm:sqref>C3:E3</xm:sqref>
        </x14:dataValidation>
        <x14:dataValidation type="list" allowBlank="1" showInputMessage="1" showErrorMessage="1" xr:uid="{13687223-7300-4740-BF70-06B322EBCC4F}">
          <x14:formula1>
            <xm:f>Tablas!$L$2:$L$9</xm:f>
          </x14:formula1>
          <xm:sqref>C7:E7</xm:sqref>
        </x14:dataValidation>
        <x14:dataValidation type="list" allowBlank="1" showInputMessage="1" showErrorMessage="1" xr:uid="{77E07B70-654C-497A-BB77-8FE191FC0678}">
          <x14:formula1>
            <xm:f>Tablas!$K$2:$K$3</xm:f>
          </x14:formula1>
          <xm:sqref>H6:J6</xm:sqref>
        </x14:dataValidation>
        <x14:dataValidation type="list" allowBlank="1" showInputMessage="1" showErrorMessage="1" xr:uid="{BD244E1D-2306-401A-A344-8A57F06A0198}">
          <x14:formula1>
            <xm:f>Tablas!$J$2:$J$7</xm:f>
          </x14:formula1>
          <xm:sqref>C6:E6</xm:sqref>
        </x14:dataValidation>
        <x14:dataValidation type="list" allowBlank="1" showInputMessage="1" showErrorMessage="1" xr:uid="{2B013F17-D55C-4997-A777-C4062DA73B40}">
          <x14:formula1>
            <xm:f>Tablas!$I$2:$I$5</xm:f>
          </x14:formula1>
          <xm:sqref>E4:J4</xm:sqref>
        </x14:dataValidation>
        <x14:dataValidation type="list" allowBlank="1" showInputMessage="1" showErrorMessage="1" xr:uid="{BEEB0A29-3BBD-4599-ADDF-1BBF495B4451}">
          <x14:formula1>
            <xm:f>Tablas!$G$2:$G$3</xm:f>
          </x14:formula1>
          <xm:sqref>J2</xm:sqref>
        </x14:dataValidation>
        <x14:dataValidation type="list" allowBlank="1" showInputMessage="1" showErrorMessage="1" xr:uid="{70D5144B-5C66-4629-A108-A3010BD98953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536A-B19F-454B-A712-CACDACDCCE25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104" priority="25">
      <formula>LEN(TRIM(C2))=0</formula>
    </cfRule>
  </conditionalFormatting>
  <conditionalFormatting sqref="C6:C8">
    <cfRule type="containsBlanks" dxfId="103" priority="1">
      <formula>LEN(TRIM(C6))=0</formula>
    </cfRule>
  </conditionalFormatting>
  <conditionalFormatting sqref="E4:E5">
    <cfRule type="containsBlanks" dxfId="102" priority="20">
      <formula>LEN(TRIM(E4))=0</formula>
    </cfRule>
  </conditionalFormatting>
  <conditionalFormatting sqref="G2">
    <cfRule type="containsBlanks" dxfId="101" priority="22">
      <formula>LEN(TRIM(G2))=0</formula>
    </cfRule>
  </conditionalFormatting>
  <conditionalFormatting sqref="H3">
    <cfRule type="containsBlanks" dxfId="100" priority="23">
      <formula>LEN(TRIM(H3))=0</formula>
    </cfRule>
  </conditionalFormatting>
  <conditionalFormatting sqref="H6:H7">
    <cfRule type="containsBlanks" dxfId="99" priority="21">
      <formula>LEN(TRIM(H6))=0</formula>
    </cfRule>
  </conditionalFormatting>
  <conditionalFormatting sqref="H10">
    <cfRule type="containsText" dxfId="98" priority="14" operator="containsText" text="No cumple">
      <formula>NOT(ISERROR(SEARCH("No cumple",H10)))</formula>
    </cfRule>
    <cfRule type="containsText" dxfId="97" priority="15" operator="containsText" text="Cumple">
      <formula>NOT(ISERROR(SEARCH("Cumple",H10)))</formula>
    </cfRule>
  </conditionalFormatting>
  <conditionalFormatting sqref="H15">
    <cfRule type="containsText" dxfId="96" priority="12" operator="containsText" text="No cumple">
      <formula>NOT(ISERROR(SEARCH("No cumple",H15)))</formula>
    </cfRule>
    <cfRule type="containsText" dxfId="95" priority="13" operator="containsText" text="Cumple">
      <formula>NOT(ISERROR(SEARCH("Cumple",H15)))</formula>
    </cfRule>
  </conditionalFormatting>
  <conditionalFormatting sqref="H19">
    <cfRule type="containsText" dxfId="94" priority="10" operator="containsText" text="No cumple">
      <formula>NOT(ISERROR(SEARCH("No cumple",H19)))</formula>
    </cfRule>
    <cfRule type="containsText" dxfId="93" priority="11" operator="containsText" text="Cumple">
      <formula>NOT(ISERROR(SEARCH("Cumple",H19)))</formula>
    </cfRule>
  </conditionalFormatting>
  <conditionalFormatting sqref="H24">
    <cfRule type="containsText" dxfId="92" priority="8" operator="containsText" text="No cumple">
      <formula>NOT(ISERROR(SEARCH("No cumple",H24)))</formula>
    </cfRule>
    <cfRule type="containsText" dxfId="91" priority="9" operator="containsText" text="Cumple">
      <formula>NOT(ISERROR(SEARCH("Cumple",H24)))</formula>
    </cfRule>
  </conditionalFormatting>
  <conditionalFormatting sqref="H31">
    <cfRule type="containsText" dxfId="90" priority="6" operator="containsText" text="No cumple">
      <formula>NOT(ISERROR(SEARCH("No cumple",H31)))</formula>
    </cfRule>
    <cfRule type="containsText" dxfId="89" priority="7" operator="containsText" text="Cumple">
      <formula>NOT(ISERROR(SEARCH("Cumple",H31)))</formula>
    </cfRule>
  </conditionalFormatting>
  <conditionalFormatting sqref="H40">
    <cfRule type="containsText" dxfId="88" priority="4" operator="containsText" text="No cumple">
      <formula>NOT(ISERROR(SEARCH("No cumple",H40)))</formula>
    </cfRule>
    <cfRule type="containsText" dxfId="87" priority="5" operator="containsText" text="Cumple">
      <formula>NOT(ISERROR(SEARCH("Cumple",H40)))</formula>
    </cfRule>
  </conditionalFormatting>
  <conditionalFormatting sqref="H49">
    <cfRule type="containsText" dxfId="86" priority="2" operator="containsText" text="No cumple">
      <formula>NOT(ISERROR(SEARCH("No cumple",H49)))</formula>
    </cfRule>
    <cfRule type="containsText" dxfId="85" priority="3" operator="containsText" text="Cumple">
      <formula>NOT(ISERROR(SEARCH("Cumple",H49)))</formula>
    </cfRule>
  </conditionalFormatting>
  <conditionalFormatting sqref="J2">
    <cfRule type="containsBlanks" dxfId="84" priority="24">
      <formula>LEN(TRIM(J2))=0</formula>
    </cfRule>
  </conditionalFormatting>
  <conditionalFormatting sqref="J17:J18">
    <cfRule type="containsBlanks" dxfId="83" priority="19">
      <formula>LEN(TRIM(J17))=0</formula>
    </cfRule>
  </conditionalFormatting>
  <conditionalFormatting sqref="J33:J39">
    <cfRule type="containsBlanks" dxfId="82" priority="18">
      <formula>LEN(TRIM(J33))=0</formula>
    </cfRule>
  </conditionalFormatting>
  <conditionalFormatting sqref="J42:J48">
    <cfRule type="containsBlanks" dxfId="81" priority="17">
      <formula>LEN(TRIM(J42))=0</formula>
    </cfRule>
  </conditionalFormatting>
  <conditionalFormatting sqref="J51:J56">
    <cfRule type="containsBlanks" dxfId="80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5FA1B9F-0B71-4B96-BC36-BCC36C3229CC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1943F400-2F49-4C90-9495-17A52929D061}">
          <x14:formula1>
            <xm:f>Tablas!$H$2:$H$6</xm:f>
          </x14:formula1>
          <xm:sqref>C3:E3</xm:sqref>
        </x14:dataValidation>
        <x14:dataValidation type="list" allowBlank="1" showInputMessage="1" showErrorMessage="1" xr:uid="{78317C2A-C67C-4618-B10A-91488C1910EB}">
          <x14:formula1>
            <xm:f>Tablas!$L$2:$L$9</xm:f>
          </x14:formula1>
          <xm:sqref>C7:E7</xm:sqref>
        </x14:dataValidation>
        <x14:dataValidation type="list" allowBlank="1" showInputMessage="1" showErrorMessage="1" xr:uid="{A29B2532-ED2F-4E4C-A7D9-C2A5BDC765C4}">
          <x14:formula1>
            <xm:f>Tablas!$K$2:$K$3</xm:f>
          </x14:formula1>
          <xm:sqref>H6:J6</xm:sqref>
        </x14:dataValidation>
        <x14:dataValidation type="list" allowBlank="1" showInputMessage="1" showErrorMessage="1" xr:uid="{79DAB45E-05FF-46EC-A0A6-0C1544DF3D0A}">
          <x14:formula1>
            <xm:f>Tablas!$J$2:$J$7</xm:f>
          </x14:formula1>
          <xm:sqref>C6:E6</xm:sqref>
        </x14:dataValidation>
        <x14:dataValidation type="list" allowBlank="1" showInputMessage="1" showErrorMessage="1" xr:uid="{CE276D5A-85F4-4E1C-9A31-E1120FF3FA32}">
          <x14:formula1>
            <xm:f>Tablas!$I$2:$I$5</xm:f>
          </x14:formula1>
          <xm:sqref>E4:J4</xm:sqref>
        </x14:dataValidation>
        <x14:dataValidation type="list" allowBlank="1" showInputMessage="1" showErrorMessage="1" xr:uid="{006A745A-DD80-4DFB-B366-E1F6AFB4BDC3}">
          <x14:formula1>
            <xm:f>Tablas!$G$2:$G$3</xm:f>
          </x14:formula1>
          <xm:sqref>J2</xm:sqref>
        </x14:dataValidation>
        <x14:dataValidation type="list" allowBlank="1" showInputMessage="1" showErrorMessage="1" xr:uid="{00873C0A-C57E-43CA-ADA7-0DF7D4F3038B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A92F-CA06-4808-87D8-A0EB7EABBB1A}">
  <sheetPr>
    <pageSetUpPr fitToPage="1"/>
  </sheetPr>
  <dimension ref="A1:J6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6" t="s">
        <v>158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25">
      <c r="A2" s="129" t="s">
        <v>66</v>
      </c>
      <c r="B2" s="130"/>
      <c r="C2" s="120"/>
      <c r="D2" s="120"/>
      <c r="E2" s="120"/>
      <c r="F2" s="42" t="s">
        <v>67</v>
      </c>
      <c r="G2" s="134"/>
      <c r="H2" s="134"/>
      <c r="I2" s="42" t="s">
        <v>68</v>
      </c>
      <c r="J2" s="45"/>
    </row>
    <row r="3" spans="1:10" x14ac:dyDescent="0.25">
      <c r="A3" s="129" t="s">
        <v>69</v>
      </c>
      <c r="B3" s="130"/>
      <c r="C3" s="110"/>
      <c r="D3" s="110"/>
      <c r="E3" s="110"/>
      <c r="F3" s="130" t="s">
        <v>126</v>
      </c>
      <c r="G3" s="130"/>
      <c r="H3" s="110"/>
      <c r="I3" s="110"/>
      <c r="J3" s="112"/>
    </row>
    <row r="4" spans="1:10" x14ac:dyDescent="0.25">
      <c r="A4" s="129" t="s">
        <v>70</v>
      </c>
      <c r="B4" s="130"/>
      <c r="C4" s="130"/>
      <c r="D4" s="130"/>
      <c r="E4" s="110"/>
      <c r="F4" s="110"/>
      <c r="G4" s="110"/>
      <c r="H4" s="110"/>
      <c r="I4" s="110"/>
      <c r="J4" s="112"/>
    </row>
    <row r="5" spans="1:10" x14ac:dyDescent="0.25">
      <c r="A5" s="129" t="s">
        <v>71</v>
      </c>
      <c r="B5" s="130"/>
      <c r="C5" s="130"/>
      <c r="D5" s="130"/>
      <c r="E5" s="110"/>
      <c r="F5" s="110"/>
      <c r="G5" s="110"/>
      <c r="H5" s="110"/>
      <c r="I5" s="110"/>
      <c r="J5" s="112"/>
    </row>
    <row r="6" spans="1:10" x14ac:dyDescent="0.25">
      <c r="A6" s="129" t="s">
        <v>72</v>
      </c>
      <c r="B6" s="130"/>
      <c r="C6" s="120"/>
      <c r="D6" s="120"/>
      <c r="E6" s="120"/>
      <c r="F6" s="130" t="s">
        <v>73</v>
      </c>
      <c r="G6" s="130"/>
      <c r="H6" s="120"/>
      <c r="I6" s="120"/>
      <c r="J6" s="121"/>
    </row>
    <row r="7" spans="1:10" x14ac:dyDescent="0.25">
      <c r="A7" s="129" t="s">
        <v>61</v>
      </c>
      <c r="B7" s="130"/>
      <c r="C7" s="120"/>
      <c r="D7" s="120"/>
      <c r="E7" s="120"/>
      <c r="F7" s="130" t="s">
        <v>126</v>
      </c>
      <c r="G7" s="130"/>
      <c r="H7" s="110"/>
      <c r="I7" s="110"/>
      <c r="J7" s="112"/>
    </row>
    <row r="8" spans="1:10" ht="15.75" thickBot="1" x14ac:dyDescent="0.3">
      <c r="A8" s="135" t="s">
        <v>157</v>
      </c>
      <c r="B8" s="136"/>
      <c r="C8" s="122"/>
      <c r="D8" s="122"/>
      <c r="E8" s="122"/>
      <c r="F8" s="123"/>
      <c r="G8" s="124"/>
      <c r="H8" s="124"/>
      <c r="I8" s="124"/>
      <c r="J8" s="125"/>
    </row>
    <row r="9" spans="1:10" ht="20.100000000000001" customHeight="1" thickBot="1" x14ac:dyDescent="0.3">
      <c r="A9" s="131" t="s">
        <v>74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ht="20.100000000000001" customHeight="1" x14ac:dyDescent="0.25">
      <c r="A10" s="137" t="s">
        <v>165</v>
      </c>
      <c r="B10" s="138"/>
      <c r="C10" s="138"/>
      <c r="D10" s="138"/>
      <c r="E10" s="138"/>
      <c r="F10" s="138"/>
      <c r="G10" s="138"/>
      <c r="H10" s="139" t="str">
        <f>+IF(AND(J12="No aplica",J13="No aplica",J14="No aplica"),"No aplica",IF(OR(J12="",J13="",J14=""),"Valide todas las variables",IF(OR(J12="No",J13="No",J14="No"),"No cumple","Cumple")))</f>
        <v>Valide todas las variables</v>
      </c>
      <c r="I10" s="139"/>
      <c r="J10" s="140"/>
    </row>
    <row r="11" spans="1:10" ht="39.950000000000003" customHeight="1" x14ac:dyDescent="0.25">
      <c r="A11" s="153" t="s">
        <v>77</v>
      </c>
      <c r="B11" s="154"/>
      <c r="C11" s="154"/>
      <c r="D11" s="154"/>
      <c r="E11" s="154"/>
      <c r="F11" s="154"/>
      <c r="G11" s="154"/>
      <c r="H11" s="154"/>
      <c r="I11" s="155"/>
      <c r="J11" s="43" t="s">
        <v>128</v>
      </c>
    </row>
    <row r="12" spans="1:10" ht="30" customHeight="1" x14ac:dyDescent="0.25">
      <c r="A12" s="144" t="s">
        <v>78</v>
      </c>
      <c r="B12" s="145"/>
      <c r="C12" s="145"/>
      <c r="D12" s="145"/>
      <c r="E12" s="145"/>
      <c r="F12" s="145"/>
      <c r="G12" s="146"/>
      <c r="H12" s="147" t="s">
        <v>172</v>
      </c>
      <c r="I12" s="148"/>
      <c r="J12" s="45"/>
    </row>
    <row r="13" spans="1:10" ht="30" customHeight="1" x14ac:dyDescent="0.25">
      <c r="A13" s="144" t="s">
        <v>173</v>
      </c>
      <c r="B13" s="145"/>
      <c r="C13" s="145"/>
      <c r="D13" s="145"/>
      <c r="E13" s="145"/>
      <c r="F13" s="145"/>
      <c r="G13" s="146"/>
      <c r="H13" s="149"/>
      <c r="I13" s="150"/>
      <c r="J13" s="45"/>
    </row>
    <row r="14" spans="1:10" ht="30" customHeight="1" thickBot="1" x14ac:dyDescent="0.3">
      <c r="A14" s="141" t="s">
        <v>79</v>
      </c>
      <c r="B14" s="142"/>
      <c r="C14" s="142"/>
      <c r="D14" s="142"/>
      <c r="E14" s="142"/>
      <c r="F14" s="142"/>
      <c r="G14" s="143"/>
      <c r="H14" s="151"/>
      <c r="I14" s="152"/>
      <c r="J14" s="41"/>
    </row>
    <row r="15" spans="1:10" ht="20.100000000000001" customHeight="1" x14ac:dyDescent="0.25">
      <c r="A15" s="137" t="s">
        <v>166</v>
      </c>
      <c r="B15" s="138"/>
      <c r="C15" s="138"/>
      <c r="D15" s="138"/>
      <c r="E15" s="138"/>
      <c r="F15" s="138"/>
      <c r="G15" s="138"/>
      <c r="H15" s="139" t="str">
        <f>+IF(AND(J17="No aplica",J18="No aplica"),"No aplica",IF(OR(J17="",J18=""),"Valide todas las variables",IF(OR(J17="No",J18="No"),"No cumple","Cumple")))</f>
        <v>Valide todas las variables</v>
      </c>
      <c r="I15" s="139"/>
      <c r="J15" s="140"/>
    </row>
    <row r="16" spans="1:10" ht="39.950000000000003" customHeight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5"/>
      <c r="J16" s="43" t="s">
        <v>128</v>
      </c>
    </row>
    <row r="17" spans="1:10" ht="30" customHeight="1" x14ac:dyDescent="0.25">
      <c r="A17" s="156" t="s">
        <v>174</v>
      </c>
      <c r="B17" s="157"/>
      <c r="C17" s="157"/>
      <c r="D17" s="157"/>
      <c r="E17" s="157"/>
      <c r="F17" s="157"/>
      <c r="G17" s="157"/>
      <c r="H17" s="157"/>
      <c r="I17" s="158"/>
      <c r="J17" s="45"/>
    </row>
    <row r="18" spans="1:10" ht="30" customHeight="1" thickBot="1" x14ac:dyDescent="0.3">
      <c r="A18" s="141" t="s">
        <v>175</v>
      </c>
      <c r="B18" s="142"/>
      <c r="C18" s="142"/>
      <c r="D18" s="142"/>
      <c r="E18" s="142"/>
      <c r="F18" s="142"/>
      <c r="G18" s="142"/>
      <c r="H18" s="142"/>
      <c r="I18" s="143"/>
      <c r="J18" s="41"/>
    </row>
    <row r="19" spans="1:10" ht="20.100000000000001" customHeight="1" x14ac:dyDescent="0.25">
      <c r="A19" s="137" t="s">
        <v>167</v>
      </c>
      <c r="B19" s="138"/>
      <c r="C19" s="138"/>
      <c r="D19" s="138"/>
      <c r="E19" s="138"/>
      <c r="F19" s="138"/>
      <c r="G19" s="138"/>
      <c r="H19" s="139" t="str">
        <f>+IF(AND(J21="No aplica",J22="No aplica",J23="No aplica"),"No aplica",IF(OR(J21="",J22="",J23=""),"Valide todas las variables",IF(OR(J21="No",J22="No",J23="No"),"No cumple","Cumple")))</f>
        <v>Valide todas las variables</v>
      </c>
      <c r="I19" s="139"/>
      <c r="J19" s="140"/>
    </row>
    <row r="20" spans="1:10" ht="39.950000000000003" customHeight="1" x14ac:dyDescent="0.25">
      <c r="A20" s="153" t="s">
        <v>81</v>
      </c>
      <c r="B20" s="154"/>
      <c r="C20" s="154"/>
      <c r="D20" s="154"/>
      <c r="E20" s="154"/>
      <c r="F20" s="154"/>
      <c r="G20" s="154"/>
      <c r="H20" s="154"/>
      <c r="I20" s="155"/>
      <c r="J20" s="43" t="s">
        <v>128</v>
      </c>
    </row>
    <row r="21" spans="1:10" ht="30" customHeight="1" x14ac:dyDescent="0.25">
      <c r="A21" s="156" t="s">
        <v>176</v>
      </c>
      <c r="B21" s="157"/>
      <c r="C21" s="157"/>
      <c r="D21" s="157"/>
      <c r="E21" s="157"/>
      <c r="F21" s="157"/>
      <c r="G21" s="157"/>
      <c r="H21" s="157"/>
      <c r="I21" s="158"/>
      <c r="J21" s="45"/>
    </row>
    <row r="22" spans="1:10" ht="30" customHeight="1" x14ac:dyDescent="0.25">
      <c r="A22" s="156" t="s">
        <v>177</v>
      </c>
      <c r="B22" s="157"/>
      <c r="C22" s="157"/>
      <c r="D22" s="157"/>
      <c r="E22" s="157"/>
      <c r="F22" s="157"/>
      <c r="G22" s="157"/>
      <c r="H22" s="157"/>
      <c r="I22" s="158"/>
      <c r="J22" s="45"/>
    </row>
    <row r="23" spans="1:10" ht="30" customHeight="1" thickBot="1" x14ac:dyDescent="0.3">
      <c r="A23" s="141" t="s">
        <v>178</v>
      </c>
      <c r="B23" s="142"/>
      <c r="C23" s="142"/>
      <c r="D23" s="142"/>
      <c r="E23" s="142"/>
      <c r="F23" s="142"/>
      <c r="G23" s="142"/>
      <c r="H23" s="142"/>
      <c r="I23" s="143"/>
      <c r="J23" s="41"/>
    </row>
    <row r="24" spans="1:10" ht="20.100000000000001" customHeight="1" x14ac:dyDescent="0.25">
      <c r="A24" s="137" t="s">
        <v>168</v>
      </c>
      <c r="B24" s="138"/>
      <c r="C24" s="138"/>
      <c r="D24" s="138"/>
      <c r="E24" s="138"/>
      <c r="F24" s="138"/>
      <c r="G24" s="138"/>
      <c r="H24" s="139" t="str">
        <f>+IF(AND(J26="No aplica",J27="No aplica",J28="No aplica",J29="No aplica",J30="No aplica"),"No aplica",IF(OR(J26="",J27="",J28="",J29="",J30=""),"Valide todas las variables",IF(OR(J26="No",J27="No",J28="No",J29="No",J30="No"),"No cumple","Cumple")))</f>
        <v>Valide todas las variables</v>
      </c>
      <c r="I24" s="139"/>
      <c r="J24" s="140"/>
    </row>
    <row r="25" spans="1:10" ht="39.950000000000003" customHeight="1" x14ac:dyDescent="0.25">
      <c r="A25" s="153" t="s">
        <v>80</v>
      </c>
      <c r="B25" s="154"/>
      <c r="C25" s="154"/>
      <c r="D25" s="154"/>
      <c r="E25" s="154"/>
      <c r="F25" s="154"/>
      <c r="G25" s="154"/>
      <c r="H25" s="154"/>
      <c r="I25" s="155"/>
      <c r="J25" s="43" t="s">
        <v>128</v>
      </c>
    </row>
    <row r="26" spans="1:10" ht="30" customHeight="1" x14ac:dyDescent="0.25">
      <c r="A26" s="156" t="s">
        <v>179</v>
      </c>
      <c r="B26" s="157"/>
      <c r="C26" s="157"/>
      <c r="D26" s="157"/>
      <c r="E26" s="157"/>
      <c r="F26" s="157"/>
      <c r="G26" s="157"/>
      <c r="H26" s="157"/>
      <c r="I26" s="158"/>
      <c r="J26" s="45"/>
    </row>
    <row r="27" spans="1:10" ht="30" customHeight="1" x14ac:dyDescent="0.25">
      <c r="A27" s="156" t="s">
        <v>82</v>
      </c>
      <c r="B27" s="157"/>
      <c r="C27" s="157"/>
      <c r="D27" s="157"/>
      <c r="E27" s="157"/>
      <c r="F27" s="157"/>
      <c r="G27" s="157"/>
      <c r="H27" s="157"/>
      <c r="I27" s="158"/>
      <c r="J27" s="45"/>
    </row>
    <row r="28" spans="1:10" ht="30" customHeight="1" x14ac:dyDescent="0.25">
      <c r="A28" s="156" t="s">
        <v>180</v>
      </c>
      <c r="B28" s="157"/>
      <c r="C28" s="157"/>
      <c r="D28" s="157"/>
      <c r="E28" s="157"/>
      <c r="F28" s="157"/>
      <c r="G28" s="157"/>
      <c r="H28" s="157"/>
      <c r="I28" s="158"/>
      <c r="J28" s="45"/>
    </row>
    <row r="29" spans="1:10" ht="30" customHeight="1" x14ac:dyDescent="0.25">
      <c r="A29" s="156" t="s">
        <v>181</v>
      </c>
      <c r="B29" s="157"/>
      <c r="C29" s="157"/>
      <c r="D29" s="157"/>
      <c r="E29" s="157"/>
      <c r="F29" s="157"/>
      <c r="G29" s="157"/>
      <c r="H29" s="157"/>
      <c r="I29" s="158"/>
      <c r="J29" s="45"/>
    </row>
    <row r="30" spans="1:10" ht="30" customHeight="1" thickBot="1" x14ac:dyDescent="0.3">
      <c r="A30" s="141" t="s">
        <v>182</v>
      </c>
      <c r="B30" s="142"/>
      <c r="C30" s="142"/>
      <c r="D30" s="142"/>
      <c r="E30" s="142"/>
      <c r="F30" s="142"/>
      <c r="G30" s="142"/>
      <c r="H30" s="142"/>
      <c r="I30" s="143"/>
      <c r="J30" s="41"/>
    </row>
    <row r="31" spans="1:10" ht="39.950000000000003" customHeight="1" x14ac:dyDescent="0.25">
      <c r="A31" s="137" t="s">
        <v>169</v>
      </c>
      <c r="B31" s="138"/>
      <c r="C31" s="138"/>
      <c r="D31" s="138"/>
      <c r="E31" s="138"/>
      <c r="F31" s="138"/>
      <c r="G31" s="138"/>
      <c r="H31" s="139" t="str">
        <f>+IF(AND(J33="No aplica",J34="No aplica",J35="No aplica",J36="No aplica",J37="No aplica",J38="No aplica",J39="No aplica"),"No aplica",IF(OR(J33="",J34="",J35="",J36="",J37="",J38="",J39=""),"Valide todas las variables",IF(OR(J33="No",J34="No",J35="No",J36="No",J37="No",J38="No",J39="No"),"No cumple","Cumple")))</f>
        <v>Valide todas las variables</v>
      </c>
      <c r="I31" s="139"/>
      <c r="J31" s="140"/>
    </row>
    <row r="32" spans="1:10" ht="39.950000000000003" customHeight="1" x14ac:dyDescent="0.25">
      <c r="A32" s="153" t="s">
        <v>83</v>
      </c>
      <c r="B32" s="154"/>
      <c r="C32" s="154"/>
      <c r="D32" s="154"/>
      <c r="E32" s="154"/>
      <c r="F32" s="154"/>
      <c r="G32" s="154"/>
      <c r="H32" s="154"/>
      <c r="I32" s="155"/>
      <c r="J32" s="43" t="s">
        <v>128</v>
      </c>
    </row>
    <row r="33" spans="1:10" ht="30" customHeight="1" x14ac:dyDescent="0.25">
      <c r="A33" s="156" t="s">
        <v>84</v>
      </c>
      <c r="B33" s="157"/>
      <c r="C33" s="157"/>
      <c r="D33" s="157"/>
      <c r="E33" s="157"/>
      <c r="F33" s="157"/>
      <c r="G33" s="157"/>
      <c r="H33" s="157"/>
      <c r="I33" s="158"/>
      <c r="J33" s="45"/>
    </row>
    <row r="34" spans="1:10" ht="30" customHeight="1" x14ac:dyDescent="0.25">
      <c r="A34" s="156" t="s">
        <v>85</v>
      </c>
      <c r="B34" s="157"/>
      <c r="C34" s="157"/>
      <c r="D34" s="157"/>
      <c r="E34" s="157"/>
      <c r="F34" s="157"/>
      <c r="G34" s="157"/>
      <c r="H34" s="157"/>
      <c r="I34" s="158"/>
      <c r="J34" s="45"/>
    </row>
    <row r="35" spans="1:10" ht="30" customHeight="1" x14ac:dyDescent="0.25">
      <c r="A35" s="156" t="s">
        <v>86</v>
      </c>
      <c r="B35" s="157"/>
      <c r="C35" s="157"/>
      <c r="D35" s="157"/>
      <c r="E35" s="157"/>
      <c r="F35" s="157"/>
      <c r="G35" s="157"/>
      <c r="H35" s="157"/>
      <c r="I35" s="158"/>
      <c r="J35" s="45"/>
    </row>
    <row r="36" spans="1:10" ht="30" customHeight="1" x14ac:dyDescent="0.25">
      <c r="A36" s="156" t="s">
        <v>185</v>
      </c>
      <c r="B36" s="157"/>
      <c r="C36" s="157"/>
      <c r="D36" s="157"/>
      <c r="E36" s="157"/>
      <c r="F36" s="157"/>
      <c r="G36" s="157"/>
      <c r="H36" s="157"/>
      <c r="I36" s="158"/>
      <c r="J36" s="45"/>
    </row>
    <row r="37" spans="1:10" ht="30" customHeight="1" x14ac:dyDescent="0.25">
      <c r="A37" s="156" t="s">
        <v>184</v>
      </c>
      <c r="B37" s="157"/>
      <c r="C37" s="157"/>
      <c r="D37" s="157"/>
      <c r="E37" s="157"/>
      <c r="F37" s="157"/>
      <c r="G37" s="157"/>
      <c r="H37" s="157"/>
      <c r="I37" s="158"/>
      <c r="J37" s="45"/>
    </row>
    <row r="38" spans="1:10" ht="30" customHeight="1" x14ac:dyDescent="0.25">
      <c r="A38" s="156" t="s">
        <v>87</v>
      </c>
      <c r="B38" s="157"/>
      <c r="C38" s="157"/>
      <c r="D38" s="157"/>
      <c r="E38" s="157"/>
      <c r="F38" s="157"/>
      <c r="G38" s="157"/>
      <c r="H38" s="157"/>
      <c r="I38" s="158"/>
      <c r="J38" s="45"/>
    </row>
    <row r="39" spans="1:10" ht="30" customHeight="1" thickBot="1" x14ac:dyDescent="0.3">
      <c r="A39" s="141" t="s">
        <v>183</v>
      </c>
      <c r="B39" s="142"/>
      <c r="C39" s="142"/>
      <c r="D39" s="142"/>
      <c r="E39" s="142"/>
      <c r="F39" s="142"/>
      <c r="G39" s="142"/>
      <c r="H39" s="142"/>
      <c r="I39" s="143"/>
      <c r="J39" s="41"/>
    </row>
    <row r="40" spans="1:10" ht="20.100000000000001" customHeight="1" x14ac:dyDescent="0.25">
      <c r="A40" s="137" t="s">
        <v>170</v>
      </c>
      <c r="B40" s="138"/>
      <c r="C40" s="138"/>
      <c r="D40" s="138"/>
      <c r="E40" s="138"/>
      <c r="F40" s="138"/>
      <c r="G40" s="138"/>
      <c r="H40" s="139" t="str">
        <f>+IF(AND(J42="No aplica",J43="No aplica",J44="No aplica",J45="No aplica",J46="No aplica",J47="No aplica",J48="No aplica"),"No aplica",IF(OR(J42="",J43="",J44="",J45="",J46="",J47="",J48=""),"Valide todas las variables",IF(OR(J42="No",J43="No",J44="No",J45="No",J46="No",J47="No",J48="No"),"No cumple","Cumple")))</f>
        <v>Valide todas las variables</v>
      </c>
      <c r="I40" s="139"/>
      <c r="J40" s="140"/>
    </row>
    <row r="41" spans="1:10" ht="39.950000000000003" customHeight="1" x14ac:dyDescent="0.25">
      <c r="A41" s="153" t="s">
        <v>83</v>
      </c>
      <c r="B41" s="154"/>
      <c r="C41" s="154"/>
      <c r="D41" s="154"/>
      <c r="E41" s="154"/>
      <c r="F41" s="154"/>
      <c r="G41" s="154"/>
      <c r="H41" s="154"/>
      <c r="I41" s="155"/>
      <c r="J41" s="43" t="s">
        <v>128</v>
      </c>
    </row>
    <row r="42" spans="1:10" ht="30" customHeight="1" x14ac:dyDescent="0.25">
      <c r="A42" s="156" t="s">
        <v>88</v>
      </c>
      <c r="B42" s="157"/>
      <c r="C42" s="157"/>
      <c r="D42" s="157"/>
      <c r="E42" s="157"/>
      <c r="F42" s="157"/>
      <c r="G42" s="157"/>
      <c r="H42" s="157"/>
      <c r="I42" s="158"/>
      <c r="J42" s="45"/>
    </row>
    <row r="43" spans="1:10" ht="30" customHeight="1" x14ac:dyDescent="0.25">
      <c r="A43" s="156" t="s">
        <v>89</v>
      </c>
      <c r="B43" s="157"/>
      <c r="C43" s="157"/>
      <c r="D43" s="157"/>
      <c r="E43" s="157"/>
      <c r="F43" s="157"/>
      <c r="G43" s="157"/>
      <c r="H43" s="157"/>
      <c r="I43" s="158"/>
      <c r="J43" s="45"/>
    </row>
    <row r="44" spans="1:10" ht="30" customHeight="1" x14ac:dyDescent="0.25">
      <c r="A44" s="156" t="s">
        <v>186</v>
      </c>
      <c r="B44" s="157"/>
      <c r="C44" s="157"/>
      <c r="D44" s="157"/>
      <c r="E44" s="157"/>
      <c r="F44" s="157"/>
      <c r="G44" s="157"/>
      <c r="H44" s="157"/>
      <c r="I44" s="158"/>
      <c r="J44" s="45"/>
    </row>
    <row r="45" spans="1:10" ht="30" customHeight="1" x14ac:dyDescent="0.25">
      <c r="A45" s="156" t="s">
        <v>187</v>
      </c>
      <c r="B45" s="157"/>
      <c r="C45" s="157"/>
      <c r="D45" s="157"/>
      <c r="E45" s="157"/>
      <c r="F45" s="157"/>
      <c r="G45" s="157"/>
      <c r="H45" s="157"/>
      <c r="I45" s="158"/>
      <c r="J45" s="45"/>
    </row>
    <row r="46" spans="1:10" ht="30" customHeight="1" x14ac:dyDescent="0.25">
      <c r="A46" s="156" t="s">
        <v>90</v>
      </c>
      <c r="B46" s="157"/>
      <c r="C46" s="157"/>
      <c r="D46" s="157"/>
      <c r="E46" s="157"/>
      <c r="F46" s="157"/>
      <c r="G46" s="157"/>
      <c r="H46" s="157"/>
      <c r="I46" s="158"/>
      <c r="J46" s="45"/>
    </row>
    <row r="47" spans="1:10" ht="30" customHeight="1" x14ac:dyDescent="0.25">
      <c r="A47" s="156" t="s">
        <v>188</v>
      </c>
      <c r="B47" s="157"/>
      <c r="C47" s="157"/>
      <c r="D47" s="157"/>
      <c r="E47" s="157"/>
      <c r="F47" s="157"/>
      <c r="G47" s="157"/>
      <c r="H47" s="157"/>
      <c r="I47" s="158"/>
      <c r="J47" s="45"/>
    </row>
    <row r="48" spans="1:10" ht="30" customHeight="1" thickBot="1" x14ac:dyDescent="0.3">
      <c r="A48" s="141" t="s">
        <v>189</v>
      </c>
      <c r="B48" s="142"/>
      <c r="C48" s="142"/>
      <c r="D48" s="142"/>
      <c r="E48" s="142"/>
      <c r="F48" s="142"/>
      <c r="G48" s="142"/>
      <c r="H48" s="142"/>
      <c r="I48" s="143"/>
      <c r="J48" s="41"/>
    </row>
    <row r="49" spans="1:10" ht="39.950000000000003" customHeight="1" x14ac:dyDescent="0.25">
      <c r="A49" s="137" t="s">
        <v>171</v>
      </c>
      <c r="B49" s="138"/>
      <c r="C49" s="138"/>
      <c r="D49" s="138"/>
      <c r="E49" s="138"/>
      <c r="F49" s="138"/>
      <c r="G49" s="138"/>
      <c r="H49" s="139" t="str">
        <f>+IF(AND(J51="No aplica",J52="No aplica",J53="No aplica",J54="No aplica",J55="No aplica",J56="No aplica"),"No aplica",IF(OR(J51="",J52="",J53="",J54="",J55="",J56=""),"Valide todas las variables",IF(OR(J51="No",J52="No",J53="No",J54="No",J55="No",J56="No"),"No cumple","Cumple")))</f>
        <v>Valide todas las variables</v>
      </c>
      <c r="I49" s="139"/>
      <c r="J49" s="140"/>
    </row>
    <row r="50" spans="1:10" ht="39.950000000000003" customHeight="1" x14ac:dyDescent="0.25">
      <c r="A50" s="153" t="s">
        <v>91</v>
      </c>
      <c r="B50" s="154"/>
      <c r="C50" s="154"/>
      <c r="D50" s="154"/>
      <c r="E50" s="154"/>
      <c r="F50" s="154"/>
      <c r="G50" s="154"/>
      <c r="H50" s="154"/>
      <c r="I50" s="155"/>
      <c r="J50" s="43" t="s">
        <v>128</v>
      </c>
    </row>
    <row r="51" spans="1:10" ht="30" customHeight="1" x14ac:dyDescent="0.25">
      <c r="A51" s="156" t="s">
        <v>92</v>
      </c>
      <c r="B51" s="157"/>
      <c r="C51" s="157"/>
      <c r="D51" s="157"/>
      <c r="E51" s="157"/>
      <c r="F51" s="157"/>
      <c r="G51" s="157"/>
      <c r="H51" s="157"/>
      <c r="I51" s="158"/>
      <c r="J51" s="45"/>
    </row>
    <row r="52" spans="1:10" ht="30" customHeight="1" x14ac:dyDescent="0.25">
      <c r="A52" s="156" t="s">
        <v>93</v>
      </c>
      <c r="B52" s="157"/>
      <c r="C52" s="157"/>
      <c r="D52" s="157"/>
      <c r="E52" s="157"/>
      <c r="F52" s="157"/>
      <c r="G52" s="157"/>
      <c r="H52" s="157"/>
      <c r="I52" s="158"/>
      <c r="J52" s="45"/>
    </row>
    <row r="53" spans="1:10" ht="45" customHeight="1" x14ac:dyDescent="0.25">
      <c r="A53" s="156" t="s">
        <v>94</v>
      </c>
      <c r="B53" s="157"/>
      <c r="C53" s="157"/>
      <c r="D53" s="157"/>
      <c r="E53" s="157"/>
      <c r="F53" s="157"/>
      <c r="G53" s="157"/>
      <c r="H53" s="157"/>
      <c r="I53" s="158"/>
      <c r="J53" s="45"/>
    </row>
    <row r="54" spans="1:10" ht="30" customHeight="1" x14ac:dyDescent="0.25">
      <c r="A54" s="156" t="s">
        <v>95</v>
      </c>
      <c r="B54" s="157"/>
      <c r="C54" s="157"/>
      <c r="D54" s="157"/>
      <c r="E54" s="157"/>
      <c r="F54" s="157"/>
      <c r="G54" s="157"/>
      <c r="H54" s="157"/>
      <c r="I54" s="158"/>
      <c r="J54" s="45"/>
    </row>
    <row r="55" spans="1:10" ht="30" customHeight="1" x14ac:dyDescent="0.25">
      <c r="A55" s="156" t="s">
        <v>96</v>
      </c>
      <c r="B55" s="157"/>
      <c r="C55" s="157"/>
      <c r="D55" s="157"/>
      <c r="E55" s="157"/>
      <c r="F55" s="157"/>
      <c r="G55" s="157"/>
      <c r="H55" s="157"/>
      <c r="I55" s="158"/>
      <c r="J55" s="45"/>
    </row>
    <row r="56" spans="1:10" ht="30" customHeight="1" thickBot="1" x14ac:dyDescent="0.3">
      <c r="A56" s="141" t="s">
        <v>97</v>
      </c>
      <c r="B56" s="142"/>
      <c r="C56" s="142"/>
      <c r="D56" s="142"/>
      <c r="E56" s="142"/>
      <c r="F56" s="142"/>
      <c r="G56" s="142"/>
      <c r="H56" s="142"/>
      <c r="I56" s="143"/>
      <c r="J56" s="41"/>
    </row>
    <row r="57" spans="1:10" ht="50.1" customHeight="1" x14ac:dyDescent="0.25">
      <c r="A57" s="159" t="s">
        <v>98</v>
      </c>
      <c r="B57" s="160"/>
      <c r="C57" s="160"/>
      <c r="D57" s="160"/>
      <c r="E57" s="160"/>
      <c r="F57" s="160"/>
      <c r="G57" s="160"/>
      <c r="H57" s="160"/>
      <c r="I57" s="160"/>
      <c r="J57" s="161"/>
    </row>
    <row r="58" spans="1:10" ht="200.1" customHeight="1" thickBot="1" x14ac:dyDescent="0.3">
      <c r="A58" s="162"/>
      <c r="B58" s="163"/>
      <c r="C58" s="163"/>
      <c r="D58" s="163"/>
      <c r="E58" s="163"/>
      <c r="F58" s="163"/>
      <c r="G58" s="163"/>
      <c r="H58" s="163"/>
      <c r="I58" s="163"/>
      <c r="J58" s="164"/>
    </row>
    <row r="59" spans="1:10" ht="50.1" customHeight="1" x14ac:dyDescent="0.25">
      <c r="A59" s="159" t="s">
        <v>99</v>
      </c>
      <c r="B59" s="160"/>
      <c r="C59" s="160"/>
      <c r="D59" s="160"/>
      <c r="E59" s="160"/>
      <c r="F59" s="160"/>
      <c r="G59" s="160"/>
      <c r="H59" s="160"/>
      <c r="I59" s="160"/>
      <c r="J59" s="161"/>
    </row>
    <row r="60" spans="1:10" ht="200.1" customHeight="1" thickBot="1" x14ac:dyDescent="0.3">
      <c r="A60" s="162"/>
      <c r="B60" s="163"/>
      <c r="C60" s="163"/>
      <c r="D60" s="163"/>
      <c r="E60" s="163"/>
      <c r="F60" s="163"/>
      <c r="G60" s="163"/>
      <c r="H60" s="163"/>
      <c r="I60" s="163"/>
      <c r="J60" s="164"/>
    </row>
  </sheetData>
  <sheetProtection algorithmName="SHA-512" hashValue="gW4C9yIjMf+Gq+gEULyorUVdMAYcfwoZ9VbqRt0ve8xOw2E2bDqwwwsY3NwJOR03a1pBJxeYMXKHzjn2a4vyoQ==" saltValue="yf7/9b3YqO7/NtG5hjLIlA==" spinCount="100000" sheet="1" objects="1" scenarios="1"/>
  <mergeCells count="83">
    <mergeCell ref="A1:J1"/>
    <mergeCell ref="A2:B2"/>
    <mergeCell ref="C2:E2"/>
    <mergeCell ref="G2:H2"/>
    <mergeCell ref="A3:B3"/>
    <mergeCell ref="C3:E3"/>
    <mergeCell ref="F3:G3"/>
    <mergeCell ref="H3:J3"/>
    <mergeCell ref="A4:D4"/>
    <mergeCell ref="E4:J4"/>
    <mergeCell ref="A5:D5"/>
    <mergeCell ref="E5:J5"/>
    <mergeCell ref="A6:B6"/>
    <mergeCell ref="C6:E6"/>
    <mergeCell ref="F6:G6"/>
    <mergeCell ref="H6:J6"/>
    <mergeCell ref="A7:B7"/>
    <mergeCell ref="C7:E7"/>
    <mergeCell ref="F7:G7"/>
    <mergeCell ref="H7:J7"/>
    <mergeCell ref="A8:B8"/>
    <mergeCell ref="C8:E8"/>
    <mergeCell ref="F8:J8"/>
    <mergeCell ref="A19:G19"/>
    <mergeCell ref="H19:J19"/>
    <mergeCell ref="A9:J9"/>
    <mergeCell ref="A10:G10"/>
    <mergeCell ref="H10:J10"/>
    <mergeCell ref="A11:I11"/>
    <mergeCell ref="A12:G12"/>
    <mergeCell ref="H12:I14"/>
    <mergeCell ref="A13:G13"/>
    <mergeCell ref="A14:G14"/>
    <mergeCell ref="A15:G15"/>
    <mergeCell ref="H15:J15"/>
    <mergeCell ref="A16:I16"/>
    <mergeCell ref="A17:I17"/>
    <mergeCell ref="A18:I18"/>
    <mergeCell ref="A20:I20"/>
    <mergeCell ref="A21:I21"/>
    <mergeCell ref="A22:I22"/>
    <mergeCell ref="A23:I23"/>
    <mergeCell ref="A24:G24"/>
    <mergeCell ref="H24:J24"/>
    <mergeCell ref="A35:I35"/>
    <mergeCell ref="A25:I25"/>
    <mergeCell ref="A26:I26"/>
    <mergeCell ref="A27:I27"/>
    <mergeCell ref="A28:I28"/>
    <mergeCell ref="A29:I29"/>
    <mergeCell ref="A30:I30"/>
    <mergeCell ref="A31:G31"/>
    <mergeCell ref="H31:J31"/>
    <mergeCell ref="A32:I32"/>
    <mergeCell ref="A33:I33"/>
    <mergeCell ref="A34:I34"/>
    <mergeCell ref="A36:I36"/>
    <mergeCell ref="A37:I37"/>
    <mergeCell ref="A38:I38"/>
    <mergeCell ref="A39:I39"/>
    <mergeCell ref="A40:G40"/>
    <mergeCell ref="H40:J40"/>
    <mergeCell ref="A51:I51"/>
    <mergeCell ref="A41:I41"/>
    <mergeCell ref="A42:I42"/>
    <mergeCell ref="A43:I43"/>
    <mergeCell ref="A44:I44"/>
    <mergeCell ref="A45:I45"/>
    <mergeCell ref="A46:I46"/>
    <mergeCell ref="A47:I47"/>
    <mergeCell ref="A48:I48"/>
    <mergeCell ref="A49:G49"/>
    <mergeCell ref="H49:J49"/>
    <mergeCell ref="A50:I50"/>
    <mergeCell ref="A58:J58"/>
    <mergeCell ref="A59:J59"/>
    <mergeCell ref="A60:J60"/>
    <mergeCell ref="A52:I52"/>
    <mergeCell ref="A53:I53"/>
    <mergeCell ref="A54:I54"/>
    <mergeCell ref="A55:I55"/>
    <mergeCell ref="A56:I56"/>
    <mergeCell ref="A57:J57"/>
  </mergeCells>
  <conditionalFormatting sqref="C2:C3 J12:J14 J21:J23 J26:J30">
    <cfRule type="containsBlanks" dxfId="79" priority="25">
      <formula>LEN(TRIM(C2))=0</formula>
    </cfRule>
  </conditionalFormatting>
  <conditionalFormatting sqref="C6:C8">
    <cfRule type="containsBlanks" dxfId="78" priority="1">
      <formula>LEN(TRIM(C6))=0</formula>
    </cfRule>
  </conditionalFormatting>
  <conditionalFormatting sqref="E4:E5">
    <cfRule type="containsBlanks" dxfId="77" priority="20">
      <formula>LEN(TRIM(E4))=0</formula>
    </cfRule>
  </conditionalFormatting>
  <conditionalFormatting sqref="G2">
    <cfRule type="containsBlanks" dxfId="76" priority="22">
      <formula>LEN(TRIM(G2))=0</formula>
    </cfRule>
  </conditionalFormatting>
  <conditionalFormatting sqref="H3">
    <cfRule type="containsBlanks" dxfId="75" priority="23">
      <formula>LEN(TRIM(H3))=0</formula>
    </cfRule>
  </conditionalFormatting>
  <conditionalFormatting sqref="H6:H7">
    <cfRule type="containsBlanks" dxfId="74" priority="21">
      <formula>LEN(TRIM(H6))=0</formula>
    </cfRule>
  </conditionalFormatting>
  <conditionalFormatting sqref="H10">
    <cfRule type="containsText" dxfId="73" priority="14" operator="containsText" text="No cumple">
      <formula>NOT(ISERROR(SEARCH("No cumple",H10)))</formula>
    </cfRule>
    <cfRule type="containsText" dxfId="72" priority="15" operator="containsText" text="Cumple">
      <formula>NOT(ISERROR(SEARCH("Cumple",H10)))</formula>
    </cfRule>
  </conditionalFormatting>
  <conditionalFormatting sqref="H15">
    <cfRule type="containsText" dxfId="71" priority="12" operator="containsText" text="No cumple">
      <formula>NOT(ISERROR(SEARCH("No cumple",H15)))</formula>
    </cfRule>
    <cfRule type="containsText" dxfId="70" priority="13" operator="containsText" text="Cumple">
      <formula>NOT(ISERROR(SEARCH("Cumple",H15)))</formula>
    </cfRule>
  </conditionalFormatting>
  <conditionalFormatting sqref="H19">
    <cfRule type="containsText" dxfId="69" priority="10" operator="containsText" text="No cumple">
      <formula>NOT(ISERROR(SEARCH("No cumple",H19)))</formula>
    </cfRule>
    <cfRule type="containsText" dxfId="68" priority="11" operator="containsText" text="Cumple">
      <formula>NOT(ISERROR(SEARCH("Cumple",H19)))</formula>
    </cfRule>
  </conditionalFormatting>
  <conditionalFormatting sqref="H24">
    <cfRule type="containsText" dxfId="67" priority="8" operator="containsText" text="No cumple">
      <formula>NOT(ISERROR(SEARCH("No cumple",H24)))</formula>
    </cfRule>
    <cfRule type="containsText" dxfId="66" priority="9" operator="containsText" text="Cumple">
      <formula>NOT(ISERROR(SEARCH("Cumple",H24)))</formula>
    </cfRule>
  </conditionalFormatting>
  <conditionalFormatting sqref="H31">
    <cfRule type="containsText" dxfId="65" priority="6" operator="containsText" text="No cumple">
      <formula>NOT(ISERROR(SEARCH("No cumple",H31)))</formula>
    </cfRule>
    <cfRule type="containsText" dxfId="64" priority="7" operator="containsText" text="Cumple">
      <formula>NOT(ISERROR(SEARCH("Cumple",H31)))</formula>
    </cfRule>
  </conditionalFormatting>
  <conditionalFormatting sqref="H40">
    <cfRule type="containsText" dxfId="63" priority="4" operator="containsText" text="No cumple">
      <formula>NOT(ISERROR(SEARCH("No cumple",H40)))</formula>
    </cfRule>
    <cfRule type="containsText" dxfId="62" priority="5" operator="containsText" text="Cumple">
      <formula>NOT(ISERROR(SEARCH("Cumple",H40)))</formula>
    </cfRule>
  </conditionalFormatting>
  <conditionalFormatting sqref="H49">
    <cfRule type="containsText" dxfId="61" priority="2" operator="containsText" text="No cumple">
      <formula>NOT(ISERROR(SEARCH("No cumple",H49)))</formula>
    </cfRule>
    <cfRule type="containsText" dxfId="60" priority="3" operator="containsText" text="Cumple">
      <formula>NOT(ISERROR(SEARCH("Cumple",H49)))</formula>
    </cfRule>
  </conditionalFormatting>
  <conditionalFormatting sqref="J2">
    <cfRule type="containsBlanks" dxfId="59" priority="24">
      <formula>LEN(TRIM(J2))=0</formula>
    </cfRule>
  </conditionalFormatting>
  <conditionalFormatting sqref="J17:J18">
    <cfRule type="containsBlanks" dxfId="58" priority="19">
      <formula>LEN(TRIM(J17))=0</formula>
    </cfRule>
  </conditionalFormatting>
  <conditionalFormatting sqref="J33:J39">
    <cfRule type="containsBlanks" dxfId="57" priority="18">
      <formula>LEN(TRIM(J33))=0</formula>
    </cfRule>
  </conditionalFormatting>
  <conditionalFormatting sqref="J42:J48">
    <cfRule type="containsBlanks" dxfId="56" priority="17">
      <formula>LEN(TRIM(J42))=0</formula>
    </cfRule>
  </conditionalFormatting>
  <conditionalFormatting sqref="J51:J56">
    <cfRule type="containsBlanks" dxfId="55" priority="16">
      <formula>LEN(TRIM(J51))=0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EXTERNADO MJ Y JC SRD&amp;R&amp;"Arial,Normal"&amp;10F1.A40.G27.P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7293BB7-D23E-4592-BA0D-C2B4F0FE4320}">
          <x14:formula1>
            <xm:f>Tablas!$E$2:$E$4</xm:f>
          </x14:formula1>
          <xm:sqref>J17:J18 J33:J39 J42:J48 J51:J56 J12:J14 J21:J23 J26:J30</xm:sqref>
        </x14:dataValidation>
        <x14:dataValidation type="list" allowBlank="1" showInputMessage="1" showErrorMessage="1" xr:uid="{A0F5D708-7E50-4DD4-BED3-0DAFA2DDDE4F}">
          <x14:formula1>
            <xm:f>Tablas!$H$2:$H$6</xm:f>
          </x14:formula1>
          <xm:sqref>C3:E3</xm:sqref>
        </x14:dataValidation>
        <x14:dataValidation type="list" allowBlank="1" showInputMessage="1" showErrorMessage="1" xr:uid="{0CB66119-9A29-4108-9EFE-A14D72B0FFB7}">
          <x14:formula1>
            <xm:f>Tablas!$L$2:$L$9</xm:f>
          </x14:formula1>
          <xm:sqref>C7:E7</xm:sqref>
        </x14:dataValidation>
        <x14:dataValidation type="list" allowBlank="1" showInputMessage="1" showErrorMessage="1" xr:uid="{BD8F9DD5-CC7E-419E-B3C0-B88B03ED43FD}">
          <x14:formula1>
            <xm:f>Tablas!$K$2:$K$3</xm:f>
          </x14:formula1>
          <xm:sqref>H6:J6</xm:sqref>
        </x14:dataValidation>
        <x14:dataValidation type="list" allowBlank="1" showInputMessage="1" showErrorMessage="1" xr:uid="{F8B25880-9AC1-4151-AD6B-71A67A9F43CC}">
          <x14:formula1>
            <xm:f>Tablas!$J$2:$J$7</xm:f>
          </x14:formula1>
          <xm:sqref>C6:E6</xm:sqref>
        </x14:dataValidation>
        <x14:dataValidation type="list" allowBlank="1" showInputMessage="1" showErrorMessage="1" xr:uid="{2C3687CF-4C0B-40E4-9D7C-F847FEBE20B3}">
          <x14:formula1>
            <xm:f>Tablas!$I$2:$I$5</xm:f>
          </x14:formula1>
          <xm:sqref>E4:J4</xm:sqref>
        </x14:dataValidation>
        <x14:dataValidation type="list" allowBlank="1" showInputMessage="1" showErrorMessage="1" xr:uid="{899ADC1B-7EA8-4E5E-BAAC-296ACA9A7DDB}">
          <x14:formula1>
            <xm:f>Tablas!$G$2:$G$3</xm:f>
          </x14:formula1>
          <xm:sqref>J2</xm:sqref>
        </x14:dataValidation>
        <x14:dataValidation type="list" allowBlank="1" showInputMessage="1" showErrorMessage="1" xr:uid="{7379BDC0-33B1-4085-9426-AF1111576E96}">
          <x14:formula1>
            <xm:f>Tablas!$C$2</xm:f>
          </x14:formula1>
          <xm:sqref>H43:I48 H34:I39 H18:I18 H52:I56 H22:I23 H27:I30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38CEB2-27A8-4CD2-B4C5-E80D82DEC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29AACA-0559-45BC-9E40-42A728B29CB7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2024-05-21T15:26:02Z</cp:lastPrinted>
  <dcterms:created xsi:type="dcterms:W3CDTF">2019-01-30T14:18:32Z</dcterms:created>
  <dcterms:modified xsi:type="dcterms:W3CDTF">2024-05-21T15:26:15Z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