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20944FD8-4E24-4391-82A3-A7FB6C93D87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Consolidado" sheetId="5" r:id="rId2"/>
    <sheet name="DCS" sheetId="6" r:id="rId3"/>
    <sheet name="DP" sheetId="7" r:id="rId4"/>
    <sheet name="DHAP" sheetId="8" r:id="rId5"/>
    <sheet name="CPRH" sheetId="9" r:id="rId6"/>
    <sheet name="Tablas" sheetId="4" state="hidden" r:id="rId7"/>
  </sheets>
  <externalReferences>
    <externalReference r:id="rId8"/>
    <externalReference r:id="rId9"/>
  </externalReferences>
  <definedNames>
    <definedName name="_xlnm.Print_Area" localSheetId="5">CPRH!$A$1:$Q$12</definedName>
    <definedName name="_xlnm.Print_Area" localSheetId="2">DCS!$A$1:$Q$25</definedName>
    <definedName name="_xlnm.Print_Area" localSheetId="4">DHAP!$A$1:$P$24</definedName>
    <definedName name="_xlnm.Print_Area" localSheetId="0">Registro!$A$1:$J$170</definedName>
    <definedName name="Planes" localSheetId="5">[1]Parametros!#REF!</definedName>
    <definedName name="Planes" localSheetId="2">[1]Parametros!#REF!</definedName>
    <definedName name="PLANES" localSheetId="4">DHAP!#REF!</definedName>
    <definedName name="Planes">[1]Parametros!#REF!</definedName>
    <definedName name="REGIONAL" localSheetId="5">[2]Parametros!$E$2:$E$34</definedName>
    <definedName name="REGIONAL" localSheetId="2">[2]Parametros!$E$2:$E$34</definedName>
    <definedName name="REGIONAL" localSheetId="4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6" i="1"/>
  <c r="I4" i="1"/>
  <c r="D85" i="1" l="1"/>
  <c r="GO7" i="5"/>
  <c r="GN7" i="5"/>
  <c r="GM7" i="5"/>
  <c r="GL7" i="5"/>
  <c r="GK7" i="5"/>
  <c r="GJ7" i="5"/>
  <c r="GI7" i="5"/>
  <c r="GH7" i="5"/>
  <c r="GG7" i="5"/>
  <c r="GF7" i="5"/>
  <c r="GE7" i="5"/>
  <c r="GD7" i="5"/>
  <c r="ER7" i="5" l="1"/>
  <c r="EQ7" i="5"/>
  <c r="EP7" i="5"/>
  <c r="DG7" i="5"/>
  <c r="CS7" i="5"/>
  <c r="CR7" i="5"/>
  <c r="CQ7" i="5"/>
  <c r="CP7" i="5"/>
  <c r="CO7" i="5"/>
  <c r="CF7" i="5"/>
  <c r="CE7" i="5"/>
  <c r="CD7" i="5"/>
  <c r="CC7" i="5"/>
  <c r="CB7" i="5"/>
  <c r="CA7" i="5"/>
  <c r="BZ7" i="5"/>
  <c r="BY7" i="5"/>
  <c r="BX7" i="5"/>
  <c r="BL7" i="5"/>
  <c r="I7" i="5"/>
  <c r="G7" i="5"/>
  <c r="H7" i="5"/>
  <c r="F7" i="5"/>
  <c r="U7" i="5" l="1"/>
  <c r="D135" i="1" l="1"/>
  <c r="D131" i="1"/>
  <c r="D122" i="1"/>
  <c r="AU7" i="5" s="1"/>
  <c r="D118" i="1"/>
  <c r="I117" i="1" s="1"/>
  <c r="D113" i="1"/>
  <c r="BJ7" i="5"/>
  <c r="D103" i="1"/>
  <c r="D78" i="1"/>
  <c r="D74" i="1"/>
  <c r="D54" i="1" l="1"/>
  <c r="D43" i="1"/>
  <c r="D39" i="1"/>
  <c r="D25" i="1"/>
  <c r="I24" i="1" l="1"/>
  <c r="BR7" i="5" l="1"/>
  <c r="BQ7" i="5"/>
  <c r="BP7" i="5"/>
  <c r="BO7" i="5"/>
  <c r="BN7" i="5"/>
  <c r="BM7" i="5"/>
  <c r="BK7" i="5"/>
  <c r="BI7" i="5"/>
  <c r="BH7" i="5"/>
  <c r="BG7" i="5"/>
  <c r="BF7" i="5"/>
  <c r="BE7" i="5"/>
  <c r="BD7" i="5"/>
  <c r="BC7" i="5"/>
  <c r="BB7" i="5"/>
  <c r="BA7" i="5" l="1"/>
  <c r="AZ7" i="5"/>
  <c r="GC7" i="5" l="1"/>
  <c r="GB7" i="5"/>
  <c r="GA7" i="5"/>
  <c r="FZ7" i="5"/>
  <c r="FY7" i="5"/>
  <c r="FX7" i="5"/>
  <c r="FW7" i="5"/>
  <c r="FV7" i="5"/>
  <c r="FU7" i="5"/>
  <c r="FT7" i="5"/>
  <c r="FS7" i="5"/>
  <c r="FR7" i="5"/>
  <c r="FQ7" i="5"/>
  <c r="FP7" i="5"/>
  <c r="FO7" i="5"/>
  <c r="FN7" i="5"/>
  <c r="FM7" i="5"/>
  <c r="FL7" i="5"/>
  <c r="FK7" i="5"/>
  <c r="FG7" i="5"/>
  <c r="FF7" i="5"/>
  <c r="FE7" i="5"/>
  <c r="FD7" i="5"/>
  <c r="FC7" i="5"/>
  <c r="FB7" i="5"/>
  <c r="FA7" i="5"/>
  <c r="EZ7" i="5"/>
  <c r="EY7" i="5"/>
  <c r="EX7" i="5"/>
  <c r="EW7" i="5"/>
  <c r="EV7" i="5"/>
  <c r="EU7" i="5"/>
  <c r="ET7" i="5"/>
  <c r="ES7" i="5"/>
  <c r="EO7" i="5"/>
  <c r="EN7" i="5"/>
  <c r="EM7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N7" i="5"/>
  <c r="CM7" i="5"/>
  <c r="CL7" i="5"/>
  <c r="CK7" i="5"/>
  <c r="CJ7" i="5"/>
  <c r="CI7" i="5"/>
  <c r="CH7" i="5"/>
  <c r="CG7" i="5"/>
  <c r="BW7" i="5"/>
  <c r="BV7" i="5"/>
  <c r="BU7" i="5"/>
  <c r="BT7" i="5"/>
  <c r="BS7" i="5"/>
  <c r="FJ7" i="5" l="1"/>
  <c r="FI7" i="5"/>
  <c r="FH7" i="5"/>
  <c r="AX7" i="5" l="1"/>
  <c r="AO7" i="5"/>
  <c r="AG7" i="5"/>
  <c r="AH7" i="5"/>
  <c r="W7" i="5" l="1"/>
  <c r="V7" i="5"/>
  <c r="B7" i="5"/>
  <c r="A7" i="5"/>
  <c r="D140" i="1" l="1"/>
  <c r="I139" i="1" s="1"/>
  <c r="AF7" i="5" l="1"/>
  <c r="AY7" i="5"/>
  <c r="I134" i="1"/>
  <c r="AE7" i="5" s="1"/>
  <c r="AW7" i="5"/>
  <c r="D126" i="1"/>
  <c r="AV7" i="5" s="1"/>
  <c r="D105" i="1"/>
  <c r="AQ7" i="5"/>
  <c r="D96" i="1"/>
  <c r="AP7" i="5" s="1"/>
  <c r="AR7" i="5" l="1"/>
  <c r="I84" i="1"/>
  <c r="Z7" i="5" s="1"/>
  <c r="I121" i="1"/>
  <c r="AC7" i="5" s="1"/>
  <c r="AB7" i="5"/>
  <c r="AT7" i="5"/>
  <c r="I112" i="1"/>
  <c r="AA7" i="5" s="1"/>
  <c r="AS7" i="5"/>
  <c r="I125" i="1"/>
  <c r="AD7" i="5" s="1"/>
  <c r="AN7" i="5"/>
  <c r="AM7" i="5" l="1"/>
  <c r="D68" i="1"/>
  <c r="AL7" i="5" l="1"/>
  <c r="I67" i="1"/>
  <c r="Y7" i="5" s="1"/>
  <c r="AK7" i="5"/>
  <c r="AJ7" i="5"/>
  <c r="AI7" i="5" l="1"/>
  <c r="X7" i="5"/>
  <c r="T7" i="5"/>
  <c r="S7" i="5"/>
  <c r="R7" i="5"/>
  <c r="Q7" i="5"/>
  <c r="P7" i="5"/>
  <c r="O7" i="5"/>
  <c r="N7" i="5"/>
  <c r="M7" i="5"/>
  <c r="L7" i="5"/>
  <c r="K7" i="5"/>
  <c r="J7" i="5"/>
  <c r="E7" i="5"/>
  <c r="D7" i="5"/>
  <c r="C7" i="5"/>
</calcChain>
</file>

<file path=xl/sharedStrings.xml><?xml version="1.0" encoding="utf-8"?>
<sst xmlns="http://schemas.openxmlformats.org/spreadsheetml/2006/main" count="945" uniqueCount="438">
  <si>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</si>
  <si>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</si>
  <si>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</si>
  <si>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</si>
  <si>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</si>
  <si>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</si>
  <si>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Municipio</t>
  </si>
  <si>
    <t>Centro Zonal</t>
  </si>
  <si>
    <t>Teléfono fijo</t>
  </si>
  <si>
    <t>Teléfono móvil</t>
  </si>
  <si>
    <t>Correo electrónico</t>
  </si>
  <si>
    <t>Datos del contrato</t>
  </si>
  <si>
    <t>No. Contrato</t>
  </si>
  <si>
    <t>Cupos contratados</t>
  </si>
  <si>
    <t>Fecha de inicio del contrato</t>
  </si>
  <si>
    <t>Fecha de finalización del contrato</t>
  </si>
  <si>
    <t>Nombre del Supervisor del Contrato</t>
  </si>
  <si>
    <t>Latitud</t>
  </si>
  <si>
    <t>Longitud</t>
  </si>
  <si>
    <t>OBLIGACIONES ESPECIALES: COMPONENTE TÉCNICO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</si>
  <si>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</si>
  <si>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</si>
  <si>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</si>
  <si>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</si>
  <si>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</si>
  <si>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</si>
  <si>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</si>
  <si>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</si>
  <si>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</si>
  <si>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</si>
  <si>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</si>
  <si>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</si>
  <si>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</si>
  <si>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</si>
  <si>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</si>
  <si>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</si>
  <si>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</si>
  <si>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</si>
  <si>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</si>
  <si>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</si>
  <si>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</si>
  <si>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</si>
  <si>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</si>
  <si>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</si>
  <si>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</si>
  <si>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Utilice la lista desplegable de la celda verde para validar si la variable se cumple o no se cumple</t>
  </si>
  <si>
    <t>Si</t>
  </si>
  <si>
    <t>No</t>
  </si>
  <si>
    <t>Criterio k</t>
  </si>
  <si>
    <t>No aplica</t>
  </si>
  <si>
    <t>OBLIGACIONES ESPECIALES DEL CONTRATISTA REFERENTES A LA RECEPCIÓN, ALMACENAMIENTO, SUMINISTRO, INVENTARIO Y CUSTODIA DE BIENESTARINA</t>
  </si>
  <si>
    <t>Fecha de inicio del contrato
(dd/mm/aaaa)</t>
  </si>
  <si>
    <t>Fecha de finalización del contrato
(dd/mm/aaaa)</t>
  </si>
  <si>
    <t>Fecha de la visita</t>
  </si>
  <si>
    <t>Técnico</t>
  </si>
  <si>
    <t>Bienestarina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</si>
  <si>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</si>
  <si>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</si>
  <si>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</si>
  <si>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</si>
  <si>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</si>
  <si>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</si>
  <si>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OBSERVACIONES DE LOS PROFESIONALES DEL ICBF QUE REALIZAN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</si>
  <si>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</si>
  <si>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</si>
  <si>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</si>
  <si>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</si>
  <si>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</si>
  <si>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</si>
  <si>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</si>
  <si>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</si>
  <si>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</si>
  <si>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</si>
  <si>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</si>
  <si>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</si>
  <si>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</si>
  <si>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</si>
  <si>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</si>
  <si>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</si>
  <si>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1.2.a</t>
  </si>
  <si>
    <t>1.2.b</t>
  </si>
  <si>
    <t>1.2.c</t>
  </si>
  <si>
    <t>1.2.d</t>
  </si>
  <si>
    <t>1.3.a</t>
  </si>
  <si>
    <t>1.3.b</t>
  </si>
  <si>
    <t>1.3.c</t>
  </si>
  <si>
    <t>1.3.d</t>
  </si>
  <si>
    <t>1.3.e</t>
  </si>
  <si>
    <t>2.1.a</t>
  </si>
  <si>
    <t>2.1.b</t>
  </si>
  <si>
    <t>2.1.c</t>
  </si>
  <si>
    <t>2.1.d</t>
  </si>
  <si>
    <t>2.1.e</t>
  </si>
  <si>
    <t>2.1.f</t>
  </si>
  <si>
    <t>2.2.a</t>
  </si>
  <si>
    <t>2.2.b</t>
  </si>
  <si>
    <t>2.2.c</t>
  </si>
  <si>
    <t>2.2.d</t>
  </si>
  <si>
    <t>6.a</t>
  </si>
  <si>
    <t>9.a</t>
  </si>
  <si>
    <t>9.b</t>
  </si>
  <si>
    <t>Obsrevaciones ICBF</t>
  </si>
  <si>
    <t>Profesional 1 ICBF</t>
  </si>
  <si>
    <t>Profesional 2 ICBF</t>
  </si>
  <si>
    <t>Profesional 3 ICBF</t>
  </si>
  <si>
    <t>Profesional 4 ICBF</t>
  </si>
  <si>
    <t>OBSERVACIONES</t>
  </si>
  <si>
    <t>Observación</t>
  </si>
  <si>
    <t>1. Cumplir con las fases, componentes y actividades del proceso de atención, de acuerdo con lo definido en los lineamientos técnicos del ICBF</t>
  </si>
  <si>
    <t>1.1 Carpeta del Hogar Sustituto – Sustituto tutor</t>
  </si>
  <si>
    <t>Criterio l</t>
  </si>
  <si>
    <t>Criterio m</t>
  </si>
  <si>
    <t>Criterio n</t>
  </si>
  <si>
    <t>1.2 Carpeta de seguimiento al Hogar Sustituto – Sustituto tutor</t>
  </si>
  <si>
    <t>1.3 Carpeta de los niños, las niñas o adolescentes</t>
  </si>
  <si>
    <t>1.4 Registro de experiencias</t>
  </si>
  <si>
    <t>1.5. Atención en salud</t>
  </si>
  <si>
    <t>2. Cumplir con el componente de alimentación y nutrición, acorde con lo establecido en los lineamientos técnicos del ICBF</t>
  </si>
  <si>
    <t>2.1. Alimentación</t>
  </si>
  <si>
    <t xml:space="preserve">2.2. Preparación de alimentos </t>
  </si>
  <si>
    <t>2.3. Almacenamiento de alimentos</t>
  </si>
  <si>
    <t>3. Entregar a los usuarios (as), los elementos de dotación básica, personal, de aseo e higiene, escolar y lúdico deportiva, acorde con lo establecido en los lineamientos técnicos del ICBF</t>
  </si>
  <si>
    <t>3.3 Dotación de aseo e higiene personal</t>
  </si>
  <si>
    <t>3.4 Dotación escolar</t>
  </si>
  <si>
    <t>3.2 Dotación personal</t>
  </si>
  <si>
    <t>3.1 Dotación básica de dormitorio</t>
  </si>
  <si>
    <t>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</t>
  </si>
  <si>
    <t>4. Adelantar las gestiones necesarias con madres/padres de familia, adultos responsables o autoridades administrativas</t>
  </si>
  <si>
    <t>5. Realizar acciones para la vinculación de los usuarios (as) en actividades culturales, recreativas y deportivas, acorde con sus intereses, curso de vida, condición particular y características de desarrollo</t>
  </si>
  <si>
    <t>5. Realizar acciones para la vinculación de los usuarios (as) en actividades culturales</t>
  </si>
  <si>
    <t>6. Realizar acciones para que la familia o red vincular de apoyo participe en el proceso de atención de los usuarios (as), acorde con lo establecido en los lineamientos técnicos del ICBF, informes del proceso de atención y adecuando el cronograma de visitas de acuerdo con los tiempos de las familias</t>
  </si>
  <si>
    <t>6. Realizar acciones para que la familia o red vincular de apoyo participe en el proceso de atención de los usuarios (as)</t>
  </si>
  <si>
    <t>7. Contar con mecanismos de control para asegurar que los medicamentos estén fuera del alcance de los niños, niñas o adolescentes, además que no tengan acceso a objetos corto punzantes, armas de fuego, sustancias psicoactivas y demás materiales con lo que se pueda atentar con la integridad personal</t>
  </si>
  <si>
    <t>7.1 Suministro, manejo y control de medicamentos</t>
  </si>
  <si>
    <t>7.2. Prevención de accidentes</t>
  </si>
  <si>
    <t>8. Cumplir con lo establecido en la Guía de orientaciones para la seguridad y prevención de situaciones de riesgo de los niños, niñas y adolescentes, y las evidencias deben reposar en el anexo de la historia de atención de cada uno según corresponda y en las carpetas del talento humano vinculado a la modalidad</t>
  </si>
  <si>
    <t>9. Garantizar el adecuado uso del Alimento de Alto Valor Nutricional, en el suministro de la alimentación a los beneficiarios para la modalidad de atención</t>
  </si>
  <si>
    <t>9. Garantizar el adecuado uso del Alimento de Alto Valor Nutricional</t>
  </si>
  <si>
    <t>8. Cumplir con lo establecido en la Guía de orientaciones</t>
  </si>
  <si>
    <t>RESPONSABLES DEL HOGAR SUSTITUTO QUE RECIBEN LA VISITA DE SUPERVISIÓN</t>
  </si>
  <si>
    <t>Responsable 1 Hogar Sustituto</t>
  </si>
  <si>
    <t>Responsable 2 Hogar Sustituto</t>
  </si>
  <si>
    <t>Nombre de la Madre sustituta o padre sustituto</t>
  </si>
  <si>
    <t>Dirección del hogar sustituto</t>
  </si>
  <si>
    <t>Datos del Hogar Sustituto</t>
  </si>
  <si>
    <t>Coordenadas del Hogar</t>
  </si>
  <si>
    <t>Georreferenciación del Hogar Sustituto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</si>
  <si>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</si>
  <si>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</si>
  <si>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</si>
  <si>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</si>
  <si>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</si>
  <si>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</si>
  <si>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</si>
  <si>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</si>
  <si>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</si>
  <si>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</si>
  <si>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</si>
  <si>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</si>
  <si>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</si>
  <si>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</si>
  <si>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</si>
  <si>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</si>
  <si>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</si>
  <si>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</si>
  <si>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</si>
  <si>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</si>
  <si>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</si>
  <si>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</si>
  <si>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</si>
  <si>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</si>
  <si>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</si>
  <si>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</si>
  <si>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San_Andrés</t>
  </si>
  <si>
    <t>Santander</t>
  </si>
  <si>
    <t>Sucre</t>
  </si>
  <si>
    <t>Tolima</t>
  </si>
  <si>
    <t>Valle</t>
  </si>
  <si>
    <t>Vaupés</t>
  </si>
  <si>
    <t>Vichada</t>
  </si>
  <si>
    <t>Entidad Contratista</t>
  </si>
  <si>
    <t>NIT</t>
  </si>
  <si>
    <t>860024041-6</t>
  </si>
  <si>
    <t>890705905-6</t>
  </si>
  <si>
    <t>824002390-6</t>
  </si>
  <si>
    <t>800251628-3</t>
  </si>
  <si>
    <t>800102505-8</t>
  </si>
  <si>
    <t>890980942-6</t>
  </si>
  <si>
    <t>900185624-4</t>
  </si>
  <si>
    <t>900581527-6</t>
  </si>
  <si>
    <t>Corporación Alberto Arango Restrepo</t>
  </si>
  <si>
    <t>890802356-8</t>
  </si>
  <si>
    <t>830085547-2</t>
  </si>
  <si>
    <t>Corporación Servired</t>
  </si>
  <si>
    <t>900194485-5</t>
  </si>
  <si>
    <t>890301972-5</t>
  </si>
  <si>
    <t>806008935-1</t>
  </si>
  <si>
    <t>802007962-1</t>
  </si>
  <si>
    <t>890905179-3</t>
  </si>
  <si>
    <t>Fundación Emssanar</t>
  </si>
  <si>
    <t>814006325-9</t>
  </si>
  <si>
    <t>Fundación FESCO</t>
  </si>
  <si>
    <t>890807284-9</t>
  </si>
  <si>
    <t>900725751-1</t>
  </si>
  <si>
    <t>809001337-6</t>
  </si>
  <si>
    <t>820003363-7</t>
  </si>
  <si>
    <t>900064245-7</t>
  </si>
  <si>
    <t>822002132-5</t>
  </si>
  <si>
    <t>890982356-9</t>
  </si>
  <si>
    <t>890982597-7</t>
  </si>
  <si>
    <t>805020621-1</t>
  </si>
  <si>
    <t>Presencia Colombo Suiza</t>
  </si>
  <si>
    <t>890984938-4</t>
  </si>
  <si>
    <t>Diligencie estos campos adicionales solamente si es administrado por mas de una entidad contratista</t>
  </si>
  <si>
    <t>Entidad contratista # 2</t>
  </si>
  <si>
    <t>Entidad contratista # 3</t>
  </si>
  <si>
    <t>NIT Entidad Contratista # 2</t>
  </si>
  <si>
    <t>NIT Entidad Contratista # 3</t>
  </si>
  <si>
    <t>ICBF</t>
  </si>
  <si>
    <t>899999239-2</t>
  </si>
  <si>
    <t>860067294-7</t>
  </si>
  <si>
    <t>890000432-8</t>
  </si>
  <si>
    <t>Observaciones Hogar Sustituto</t>
  </si>
  <si>
    <t>1.1.j</t>
  </si>
  <si>
    <t>1.1.k</t>
  </si>
  <si>
    <t>1.1.l</t>
  </si>
  <si>
    <t>1.1.m</t>
  </si>
  <si>
    <t>1.1.n</t>
  </si>
  <si>
    <t>1.3.j</t>
  </si>
  <si>
    <t>1.3.f</t>
  </si>
  <si>
    <t>1.3.g</t>
  </si>
  <si>
    <t>1.3.h</t>
  </si>
  <si>
    <t>1.3.i</t>
  </si>
  <si>
    <t>1.4.a</t>
  </si>
  <si>
    <t>1.4.b</t>
  </si>
  <si>
    <t>1.4.c</t>
  </si>
  <si>
    <t>1.4.d</t>
  </si>
  <si>
    <t>2.3.a</t>
  </si>
  <si>
    <t>2.3.b</t>
  </si>
  <si>
    <t>2.3.c</t>
  </si>
  <si>
    <t>2.3.d</t>
  </si>
  <si>
    <t>2.3.e</t>
  </si>
  <si>
    <t>2.3.f</t>
  </si>
  <si>
    <t>3.1.a</t>
  </si>
  <si>
    <t>3.1.b</t>
  </si>
  <si>
    <t>3.1.c</t>
  </si>
  <si>
    <t>3.1.d</t>
  </si>
  <si>
    <t>3.1.e</t>
  </si>
  <si>
    <t>3.1.f</t>
  </si>
  <si>
    <t>3.1.g</t>
  </si>
  <si>
    <t>3.1.h</t>
  </si>
  <si>
    <t>3.1.i</t>
  </si>
  <si>
    <t>3.1.j</t>
  </si>
  <si>
    <t>3.1.k</t>
  </si>
  <si>
    <t>3.2.a</t>
  </si>
  <si>
    <t>3.2.b</t>
  </si>
  <si>
    <t>3.2.c</t>
  </si>
  <si>
    <t>3.2.d</t>
  </si>
  <si>
    <t>3.2.e</t>
  </si>
  <si>
    <t>3.2.f</t>
  </si>
  <si>
    <t>3.2.g</t>
  </si>
  <si>
    <t>3.3.a</t>
  </si>
  <si>
    <t>3.4.a</t>
  </si>
  <si>
    <t>3.4.b</t>
  </si>
  <si>
    <t>3.4.c</t>
  </si>
  <si>
    <t>3.4.d</t>
  </si>
  <si>
    <t>3.4.e</t>
  </si>
  <si>
    <t>3.4.f</t>
  </si>
  <si>
    <t>4.a</t>
  </si>
  <si>
    <t>4.b</t>
  </si>
  <si>
    <t>4.c</t>
  </si>
  <si>
    <t>4.d</t>
  </si>
  <si>
    <t>5.a</t>
  </si>
  <si>
    <t>5.b</t>
  </si>
  <si>
    <t>6.b</t>
  </si>
  <si>
    <t>6.c</t>
  </si>
  <si>
    <t>7.1.a</t>
  </si>
  <si>
    <t>7.1.b</t>
  </si>
  <si>
    <t>7.1.c</t>
  </si>
  <si>
    <t>7.1.d</t>
  </si>
  <si>
    <t>7.2.a</t>
  </si>
  <si>
    <t>8.a</t>
  </si>
  <si>
    <t>8.b</t>
  </si>
  <si>
    <t>8.c</t>
  </si>
  <si>
    <t>Nombre de la Madre sustituta o Padre sustituto</t>
  </si>
  <si>
    <t>3.3.b</t>
  </si>
  <si>
    <t>Observación 1.1 Carpeta del Hogar Sustituto – Sustituto tutor</t>
  </si>
  <si>
    <t>Observación 1.2 Carpeta de seguimiento al Hogar Sustituto – Sustituto tutor</t>
  </si>
  <si>
    <t>Observación 1.3 Carpeta de los niños, las niñas o adolescentes</t>
  </si>
  <si>
    <t>Observación 1.4 Registro de experiencias</t>
  </si>
  <si>
    <t>Observación 1.5. Atención en salud</t>
  </si>
  <si>
    <t>Observación 2.1. Alimentación</t>
  </si>
  <si>
    <t xml:space="preserve">Observación 2.2. Preparación de alimentos </t>
  </si>
  <si>
    <t>Observación 2.3. Almacenamiento de alimentos</t>
  </si>
  <si>
    <t>Observación 3.1 Dotación básica de dormitorio</t>
  </si>
  <si>
    <t>Observación 3.2 Dotación personal</t>
  </si>
  <si>
    <t>Observación 3.3 Dotación de aseo e higiene personal</t>
  </si>
  <si>
    <t>Observación 3.4 Dotación escolar</t>
  </si>
  <si>
    <t>Observación 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</t>
  </si>
  <si>
    <t>Observación 5. Realizar acciones para la vinculación de los usuarios (as) en actividades culturales, recreativas y deportivas, acorde con sus intereses, curso de vida, condición particular y características de desarrollo</t>
  </si>
  <si>
    <t>Observación 6. Realizar acciones para que la familia o red vincular de apoyo participe en el proceso de atención de los usuarios (as), acorde con lo establecido en los lineamientos técnicos del ICBF, informes del proceso de atención y adecuando el cronograma de visitas de acuerdo con los tiempos de las familias</t>
  </si>
  <si>
    <t>Observación 7.1 Suministro, manejo y control de medicamentos</t>
  </si>
  <si>
    <t>Observación 7.2. Prevención de accidentes</t>
  </si>
  <si>
    <t>Observación 8. Cumplir con lo establecido en la Guía de orientaciones para la seguridad y prevención de situaciones de riesgo de los niños, niñas y adolescentes, y las evidencias deben reposar en el anexo de la historia de atención de cada uno según corresponda y en las carpetas del talento humano vinculado a la modalidad</t>
  </si>
  <si>
    <t>Observación 9. Garantizar el adecuado uso del Alimento de Alto Valor Nutricional, en el suministro de la alimentación a los beneficiarios para la modalidad de atención</t>
  </si>
  <si>
    <t>N°</t>
  </si>
  <si>
    <t>Nombre del niño, niña o adolescente</t>
  </si>
  <si>
    <t xml:space="preserve">Acta de ubicación o boleta de ingreso </t>
  </si>
  <si>
    <t>Certificado de nacido vivo, registro civil, tarjeta de identidad o cédula de ciudadanía</t>
  </si>
  <si>
    <t>Fotografías</t>
  </si>
  <si>
    <t>Exámenes, fórmulas y tratamientos médicos realizados</t>
  </si>
  <si>
    <t>Registro de vacunación (ver Tabla de esquema de vacunación)</t>
  </si>
  <si>
    <t>Certificación de afiliación al SGSSS o la gestión del trámite</t>
  </si>
  <si>
    <t>Certificación de valoraciones, seguimiento y atención médica</t>
  </si>
  <si>
    <t>Certificación de valoraciones, seguimiento y atención odontológica</t>
  </si>
  <si>
    <t>Certificación de valoraciones, seguimiento, atención nutricional y plan y recomendaciones nutricionales.</t>
  </si>
  <si>
    <t xml:space="preserve">Control de crecimiento y desarrollo </t>
  </si>
  <si>
    <t>certificaciones de valoraciones y seguimientos de parte de del operador y su equipo interdisciplinario</t>
  </si>
  <si>
    <t>Certificación de valoraciones y seguimientos de psicología</t>
  </si>
  <si>
    <t>Certificación de valoraciones y seguimientos de trabajo social-socio familiar</t>
  </si>
  <si>
    <t>Certificados escolares, informes y calificaciones</t>
  </si>
  <si>
    <t>Copia de las actas de dotación recibida</t>
  </si>
  <si>
    <t>En cada casilla coloque:</t>
  </si>
  <si>
    <t>SI</t>
  </si>
  <si>
    <t>Si se encuentra el documento en la historia de atención.</t>
  </si>
  <si>
    <t>NO</t>
  </si>
  <si>
    <t>Si no se encuentra el documento en la historia de atención.</t>
  </si>
  <si>
    <t>N/A</t>
  </si>
  <si>
    <t>en los casos que no aplica el documento.</t>
  </si>
  <si>
    <t>Vestido de bebé</t>
  </si>
  <si>
    <t>Conjuntos (pantalón, camisa, blusa)</t>
  </si>
  <si>
    <t>Vestido de niño(a)</t>
  </si>
  <si>
    <t>Camiseta interior</t>
  </si>
  <si>
    <t>Camisa –blusa diario</t>
  </si>
  <si>
    <t xml:space="preserve">Saco – Chaqueta </t>
  </si>
  <si>
    <t>Calzoncillos / Panties</t>
  </si>
  <si>
    <t>Brasieres o formadores</t>
  </si>
  <si>
    <t>Pantalón</t>
  </si>
  <si>
    <t>Falda</t>
  </si>
  <si>
    <t>Pijama</t>
  </si>
  <si>
    <t>Pantaloneta (short Bicicletero)</t>
  </si>
  <si>
    <t>Pantalón de sudadera</t>
  </si>
  <si>
    <t>Medias</t>
  </si>
  <si>
    <t xml:space="preserve">Zapatos de diario </t>
  </si>
  <si>
    <t xml:space="preserve">Chancletas </t>
  </si>
  <si>
    <t>Baberos</t>
  </si>
  <si>
    <t>Vestido de baño (opcional)</t>
  </si>
  <si>
    <t>Gorro para bebé</t>
  </si>
  <si>
    <t>Llama dientes</t>
  </si>
  <si>
    <t xml:space="preserve">Pañales desechables (por mes) </t>
  </si>
  <si>
    <t>Cobertor</t>
  </si>
  <si>
    <t>Toalla</t>
  </si>
  <si>
    <t>Si el niño, niña o adolescente cuenta con el elemento de dotación personal.</t>
  </si>
  <si>
    <t>Si el niño, niña o adolescente no cuenta con el elemento de dotación personal.</t>
  </si>
  <si>
    <t>Si el elemento no aplica para la edad del niño, niña o adolescente según lo establecido en el cuadro de Dotación personal para la modalidad, contenido en el  Lineamiento técnico de modalidades para la atención de los niños, las niñas y adolescentes con derechos inobservados, amenazados o vulnerados. - Revise las notas específicas establecidas en dicho lineamiento.</t>
  </si>
  <si>
    <t>Implementos de higiene y aseo personal – uso personal y uso común</t>
  </si>
  <si>
    <t>Crema antipañalitis</t>
  </si>
  <si>
    <t>Jabón</t>
  </si>
  <si>
    <t>cepillo dental</t>
  </si>
  <si>
    <t>peinilla o cepillo</t>
  </si>
  <si>
    <t>Crema para manos y cuerpo</t>
  </si>
  <si>
    <t>bloqueador solar</t>
  </si>
  <si>
    <t>champú</t>
  </si>
  <si>
    <t>crema dental</t>
  </si>
  <si>
    <t>papel higiénico</t>
  </si>
  <si>
    <t>talco para pies</t>
  </si>
  <si>
    <t>cepillo y betún para zapatos</t>
  </si>
  <si>
    <t>máquina de afeitar</t>
  </si>
  <si>
    <t>desodorante</t>
  </si>
  <si>
    <t>toallas higiénicas (paquete por 10 unidades)</t>
  </si>
  <si>
    <t>Si el niño, niña o adolescente cuenta con el implemento de higiene y aseo personal.</t>
  </si>
  <si>
    <t>Si el niño, niña o adolescente no cuenta con el implemento de higiene y aseo personal.</t>
  </si>
  <si>
    <t xml:space="preserve">Si el implemento no aplica para la edad del niño, niña o adolescente según lo establecido en el Lineamiento técnico de modalidades para la atención de los niños, las niñas y adolescentes con derechos amenazados o vulnerados - Tenga en cuenta los elementos que son de uso personal y los que uso común </t>
  </si>
  <si>
    <t>REGISTRO DE CARPETA DE LA PERSONA RESPONSABLE DEL HOGAR</t>
  </si>
  <si>
    <t>Hoja de vida actualizada con foto 3 X 4 cms.</t>
  </si>
  <si>
    <t>Para pueblos indígenas: Certificado de antecedentes expedido por la Autoridad Tradicional</t>
  </si>
  <si>
    <t>Resolución de aprobación de la calidad de hogar sustituto</t>
  </si>
  <si>
    <t>Constancias de capacitaciones recibidas</t>
  </si>
  <si>
    <t>Certificados de afiliación al SGSS de la persona responsable del hogar</t>
  </si>
  <si>
    <t>Fotocopia de la cédula de ciudadanía</t>
  </si>
  <si>
    <t>Certificado de salud física</t>
  </si>
  <si>
    <t>certificación de cursos de capacitación en manipulación de alimentos</t>
  </si>
  <si>
    <t>Reporte de exámenes de laboratorio</t>
  </si>
  <si>
    <t>Certificación de curso de primeros auxilios.</t>
  </si>
  <si>
    <t>Copia firmada por el responsable del proceso de conformación del Hogar Sustituto, con la composición familiar con que fue aprobado el hogar</t>
  </si>
  <si>
    <t>Copia de las modificaciones o actualizaciones de la composición del hogar aprobadas, cuando haya lugar</t>
  </si>
  <si>
    <t>Hoja de vida con copia de documento de identidad de la persona aprobada para asumir el rol de apoyo del Hogar</t>
  </si>
  <si>
    <t>Certificación antecedentes Contraloría de las personas mayores de edad que habitan el Hogar Sustituto y la red de apoyo</t>
  </si>
  <si>
    <t>Certificación antecedentes Procuraduría de las personas mayores de edad que habitan el Hogar Sustituto y la red de apoyo</t>
  </si>
  <si>
    <t>Certificación antecedentes judiciales de las personas mayores de edad que habitan el Hogar Sustituto y la red de apoyo</t>
  </si>
  <si>
    <t>Registro nacional de medidas correctivas de las personas mayores de edad que habitan el Hogar Sustituto y la red de apoyo</t>
  </si>
  <si>
    <t>Si se encuentra la información</t>
  </si>
  <si>
    <t>Si no se encuentra la información</t>
  </si>
  <si>
    <t>Si no aplica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</si>
  <si>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La consulta de antecedentes deberá ser actualizada cada tres meses.</t>
    </r>
  </si>
  <si>
    <t>Clasificación de la Información 
Clasificada</t>
  </si>
  <si>
    <t>Página 1 de 1</t>
  </si>
  <si>
    <t>OBSERVACIONES DE LA MADRE SUSTITUTA O PADRE SUSTITUTO</t>
  </si>
  <si>
    <t>DOTACIÓN PERSONAL</t>
  </si>
  <si>
    <t>900274388-2</t>
  </si>
  <si>
    <t>Aldeas infantiles SOS Colombia</t>
  </si>
  <si>
    <t>Asociación cristiana de jóvenes de Bogotá y Cundinamarca – ACJ YMCA</t>
  </si>
  <si>
    <t>860018862-1</t>
  </si>
  <si>
    <t>Asociación cristiana de jóvenes del Tolima - ACJ</t>
  </si>
  <si>
    <t>Asociación de profesionales en programas de promoción y prevención, para la salud, la educación, la familia y la comunidad - APSEFACOM</t>
  </si>
  <si>
    <t>Asociación mundos hermanos ONG</t>
  </si>
  <si>
    <t>Comité privado de asistencia a la niñez - PAN</t>
  </si>
  <si>
    <t>Consorcio construyendo futuro - CONFUTURO</t>
  </si>
  <si>
    <t>Consorcio construyendo futuro Valle</t>
  </si>
  <si>
    <t>Corporación alianza para el desarrollo ambiental social y económico sostenible - CORPOADASES</t>
  </si>
  <si>
    <t>Corporación amor por Colombia</t>
  </si>
  <si>
    <t>Corporación centro de recursos integrales para la familia - CERFAMI</t>
  </si>
  <si>
    <t>Corporación lenguaje ciudadano</t>
  </si>
  <si>
    <t>900204863-0</t>
  </si>
  <si>
    <t>Fundación Caicedo González Riopaila Castilla</t>
  </si>
  <si>
    <t>Fundación casa del niño IPS</t>
  </si>
  <si>
    <t>Fundación centro de desarrollo social - Cedesocial</t>
  </si>
  <si>
    <t>Fundación Colombia una nación cívica - Fundación CONCIVICA</t>
  </si>
  <si>
    <t>801004709-7</t>
  </si>
  <si>
    <t>Fundación de atención a la niñez - FAN</t>
  </si>
  <si>
    <t>Fundación FUNDAR</t>
  </si>
  <si>
    <t>Fundación hogar del niño Del Líbano</t>
  </si>
  <si>
    <t>Fundación investigación, tecnología, educación y desarrollo regional integral y sostenible - ITEDRIS</t>
  </si>
  <si>
    <t>Fundación labriegos por la paz</t>
  </si>
  <si>
    <t>Fundación para el progreso de la Orinoquia - FUNDEPRO</t>
  </si>
  <si>
    <t>Instituto de capacitación los Alamos - INCLA</t>
  </si>
  <si>
    <t>Instituto de hermanas franciscanas de santa Clara</t>
  </si>
  <si>
    <t>ONG Crecer en familia</t>
  </si>
  <si>
    <t>Fundación centro para el reintegro y atención del niño - CRAN</t>
  </si>
  <si>
    <t>Universidad del Quindío</t>
  </si>
  <si>
    <t>5. Nombre</t>
  </si>
  <si>
    <t>6. Nombre</t>
  </si>
  <si>
    <t>Profesional 6 ICBF</t>
  </si>
  <si>
    <t>Profesional 5 ICBF</t>
  </si>
  <si>
    <t>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 o según corresponda de acuerdo con sus características</t>
  </si>
  <si>
    <t>F1.A4.G19.P</t>
  </si>
  <si>
    <t>PROCESO 
PROTECCIÓN
REGISTRO HOGAR SUSTITUTO TUTOR UNIDAD SRD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</si>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</sst>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1F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247">
    <xf numFmtId="0" fontId="0" fillId="0" borderId="0" xfId="0"/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>
      <alignment vertical="center"/>
    </xf>
    <xf numFmtId="0" fontId="1" fillId="9" borderId="8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10" borderId="5" xfId="0" applyFill="1" applyBorder="1"/>
    <xf numFmtId="0" fontId="0" fillId="10" borderId="0" xfId="0" applyFill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1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10" borderId="5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0" fillId="11" borderId="5" xfId="0" applyFill="1" applyBorder="1"/>
    <xf numFmtId="0" fontId="2" fillId="0" borderId="6" xfId="0" applyFont="1" applyBorder="1" applyAlignment="1" applyProtection="1">
      <alignment horizontal="center" vertical="center" wrapText="1"/>
      <protection locked="0"/>
    </xf>
    <xf numFmtId="0" fontId="12" fillId="15" borderId="0" xfId="0" applyFont="1" applyFill="1"/>
    <xf numFmtId="0" fontId="12" fillId="15" borderId="0" xfId="0" applyFont="1" applyFill="1" applyAlignment="1"/>
    <xf numFmtId="0" fontId="12" fillId="0" borderId="0" xfId="0" applyFont="1" applyFill="1" applyAlignment="1"/>
    <xf numFmtId="0" fontId="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0" fillId="15" borderId="0" xfId="0" applyFill="1"/>
    <xf numFmtId="0" fontId="2" fillId="16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4" fillId="15" borderId="0" xfId="0" applyFont="1" applyFill="1"/>
    <xf numFmtId="0" fontId="13" fillId="0" borderId="7" xfId="0" applyFont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6" borderId="8" xfId="0" applyFont="1" applyFill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 textRotation="90" wrapText="1"/>
    </xf>
    <xf numFmtId="0" fontId="0" fillId="15" borderId="0" xfId="0" applyFill="1" applyAlignment="1"/>
    <xf numFmtId="0" fontId="0" fillId="0" borderId="0" xfId="0" applyAlignment="1"/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2" fillId="6" borderId="6" xfId="0" applyFont="1" applyFill="1" applyBorder="1" applyAlignment="1">
      <alignment horizontal="center" vertical="center" textRotation="90" wrapText="1"/>
    </xf>
    <xf numFmtId="0" fontId="12" fillId="17" borderId="4" xfId="0" applyFont="1" applyFill="1" applyBorder="1" applyAlignment="1">
      <alignment horizontal="center" vertical="center" textRotation="90" wrapText="1"/>
    </xf>
    <xf numFmtId="0" fontId="12" fillId="17" borderId="5" xfId="0" applyFont="1" applyFill="1" applyBorder="1" applyAlignment="1">
      <alignment horizontal="center" vertical="center" textRotation="90" wrapText="1"/>
    </xf>
    <xf numFmtId="0" fontId="16" fillId="17" borderId="5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15" borderId="1" xfId="0" applyFont="1" applyFill="1" applyBorder="1" applyAlignment="1">
      <alignment horizontal="center" vertical="center" wrapText="1"/>
    </xf>
    <xf numFmtId="0" fontId="0" fillId="15" borderId="0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12" fillId="15" borderId="0" xfId="0" applyFont="1" applyFill="1" applyBorder="1"/>
    <xf numFmtId="0" fontId="2" fillId="16" borderId="6" xfId="0" applyFont="1" applyFill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8" xfId="3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42" fontId="2" fillId="0" borderId="36" xfId="1" applyFont="1" applyBorder="1" applyAlignment="1" applyProtection="1">
      <alignment horizontal="center" vertical="center"/>
      <protection locked="0"/>
    </xf>
    <xf numFmtId="42" fontId="2" fillId="0" borderId="37" xfId="1" applyFont="1" applyBorder="1" applyAlignment="1" applyProtection="1">
      <alignment horizontal="center" vertical="center"/>
      <protection locked="0"/>
    </xf>
    <xf numFmtId="42" fontId="2" fillId="0" borderId="38" xfId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14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7" borderId="4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1" fillId="7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15" borderId="0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left"/>
    </xf>
    <xf numFmtId="0" fontId="13" fillId="5" borderId="3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3000000}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58</xdr:row>
      <xdr:rowOff>22413</xdr:rowOff>
    </xdr:from>
    <xdr:to>
      <xdr:col>2</xdr:col>
      <xdr:colOff>1030941</xdr:colOff>
      <xdr:row>65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21144382-250B-4084-9533-07D72D2A1051}"/>
            </a:ext>
          </a:extLst>
        </xdr:cNvPr>
        <xdr:cNvSpPr/>
      </xdr:nvSpPr>
      <xdr:spPr>
        <a:xfrm>
          <a:off x="2117912" y="27969884"/>
          <a:ext cx="1019735" cy="1467969"/>
        </a:xfrm>
        <a:prstGeom prst="right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462643</xdr:colOff>
      <xdr:row>7</xdr:row>
      <xdr:rowOff>176893</xdr:rowOff>
    </xdr:from>
    <xdr:to>
      <xdr:col>11</xdr:col>
      <xdr:colOff>416035</xdr:colOff>
      <xdr:row>11</xdr:row>
      <xdr:rowOff>110315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DA10D9-DE24-4034-AD63-CE21AF1F4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643" y="5306786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6\11%20SIL%20-%20Captura\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7\5%20SIL%20-Captura%202017\Mo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showGridLines="0" tabSelected="1" view="pageBreakPreview" zoomScale="85" zoomScaleNormal="85" zoomScaleSheetLayoutView="85" workbookViewId="0">
      <selection sqref="A3:B3"/>
    </sheetView>
  </sheetViews>
  <sheetFormatPr baseColWidth="10" defaultColWidth="14.7109375" defaultRowHeight="15" customHeight="1" x14ac:dyDescent="0.2"/>
  <cols>
    <col min="1" max="10" width="15.7109375" style="3" customWidth="1"/>
    <col min="11" max="16384" width="14.7109375" style="2"/>
  </cols>
  <sheetData>
    <row r="1" spans="1:10" ht="15" customHeight="1" thickBot="1" x14ac:dyDescent="0.25">
      <c r="A1" s="172" t="s">
        <v>1</v>
      </c>
      <c r="B1" s="173"/>
      <c r="C1" s="174"/>
      <c r="D1" s="174"/>
      <c r="E1" s="44" t="s">
        <v>0</v>
      </c>
      <c r="F1" s="42"/>
      <c r="G1" s="178"/>
      <c r="H1" s="179"/>
      <c r="I1" s="179"/>
      <c r="J1" s="180"/>
    </row>
    <row r="2" spans="1:10" ht="15" customHeight="1" x14ac:dyDescent="0.2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15" customHeight="1" x14ac:dyDescent="0.2">
      <c r="A3" s="109" t="s">
        <v>3</v>
      </c>
      <c r="B3" s="110"/>
      <c r="C3" s="110" t="s">
        <v>4</v>
      </c>
      <c r="D3" s="110"/>
      <c r="E3" s="110"/>
      <c r="F3" s="110"/>
      <c r="G3" s="110"/>
      <c r="H3" s="110"/>
      <c r="I3" s="110" t="s">
        <v>5</v>
      </c>
      <c r="J3" s="111"/>
    </row>
    <row r="4" spans="1:10" ht="20.100000000000001" customHeight="1" x14ac:dyDescent="0.2">
      <c r="A4" s="119"/>
      <c r="B4" s="112"/>
      <c r="C4" s="175"/>
      <c r="D4" s="175"/>
      <c r="E4" s="175"/>
      <c r="F4" s="175"/>
      <c r="G4" s="175"/>
      <c r="H4" s="175"/>
      <c r="I4" s="176" t="str">
        <f>+IFERROR(VLOOKUP(C4,Tablas!$H$33:$I$36,2,FALSE),"")</f>
        <v/>
      </c>
      <c r="J4" s="177"/>
    </row>
    <row r="5" spans="1:10" ht="15" customHeight="1" x14ac:dyDescent="0.2">
      <c r="A5" s="103" t="s">
        <v>213</v>
      </c>
      <c r="B5" s="104"/>
      <c r="C5" s="110" t="s">
        <v>214</v>
      </c>
      <c r="D5" s="110"/>
      <c r="E5" s="110"/>
      <c r="F5" s="110"/>
      <c r="G5" s="110"/>
      <c r="H5" s="110"/>
      <c r="I5" s="110" t="s">
        <v>216</v>
      </c>
      <c r="J5" s="111"/>
    </row>
    <row r="6" spans="1:10" ht="20.100000000000001" customHeight="1" x14ac:dyDescent="0.2">
      <c r="A6" s="103"/>
      <c r="B6" s="104"/>
      <c r="C6" s="175"/>
      <c r="D6" s="175"/>
      <c r="E6" s="175"/>
      <c r="F6" s="175"/>
      <c r="G6" s="175"/>
      <c r="H6" s="175"/>
      <c r="I6" s="176" t="str">
        <f>+IFERROR(VLOOKUP(C6,Tablas!$H$33:$I$36,2,FALSE),"")</f>
        <v/>
      </c>
      <c r="J6" s="177"/>
    </row>
    <row r="7" spans="1:10" ht="15" customHeight="1" x14ac:dyDescent="0.2">
      <c r="A7" s="103"/>
      <c r="B7" s="104"/>
      <c r="C7" s="110" t="s">
        <v>215</v>
      </c>
      <c r="D7" s="110"/>
      <c r="E7" s="110"/>
      <c r="F7" s="110"/>
      <c r="G7" s="110"/>
      <c r="H7" s="110"/>
      <c r="I7" s="110" t="s">
        <v>217</v>
      </c>
      <c r="J7" s="111"/>
    </row>
    <row r="8" spans="1:10" ht="20.100000000000001" customHeight="1" thickBot="1" x14ac:dyDescent="0.25">
      <c r="A8" s="105"/>
      <c r="B8" s="106"/>
      <c r="C8" s="181"/>
      <c r="D8" s="181"/>
      <c r="E8" s="181"/>
      <c r="F8" s="181"/>
      <c r="G8" s="181"/>
      <c r="H8" s="181"/>
      <c r="I8" s="95" t="str">
        <f>+IFERROR(VLOOKUP(C8,Tablas!$H$33:$I$36,2,FALSE),"")</f>
        <v/>
      </c>
      <c r="J8" s="96"/>
    </row>
    <row r="9" spans="1:10" ht="15" customHeight="1" x14ac:dyDescent="0.2">
      <c r="A9" s="100" t="s">
        <v>144</v>
      </c>
      <c r="B9" s="101"/>
      <c r="C9" s="101"/>
      <c r="D9" s="101"/>
      <c r="E9" s="101"/>
      <c r="F9" s="101"/>
      <c r="G9" s="101"/>
      <c r="H9" s="101"/>
      <c r="I9" s="101"/>
      <c r="J9" s="102"/>
    </row>
    <row r="10" spans="1:10" ht="15" customHeight="1" x14ac:dyDescent="0.2">
      <c r="A10" s="97" t="s">
        <v>284</v>
      </c>
      <c r="B10" s="98"/>
      <c r="C10" s="98"/>
      <c r="D10" s="98"/>
      <c r="E10" s="98"/>
      <c r="F10" s="98"/>
      <c r="G10" s="98"/>
      <c r="H10" s="98"/>
      <c r="I10" s="98"/>
      <c r="J10" s="99"/>
    </row>
    <row r="11" spans="1:10" ht="15" customHeight="1" x14ac:dyDescent="0.2">
      <c r="A11" s="169"/>
      <c r="B11" s="170"/>
      <c r="C11" s="170"/>
      <c r="D11" s="170"/>
      <c r="E11" s="170"/>
      <c r="F11" s="170"/>
      <c r="G11" s="170"/>
      <c r="H11" s="170"/>
      <c r="I11" s="170"/>
      <c r="J11" s="171"/>
    </row>
    <row r="12" spans="1:10" ht="15" customHeight="1" x14ac:dyDescent="0.2">
      <c r="A12" s="109" t="s">
        <v>143</v>
      </c>
      <c r="B12" s="110"/>
      <c r="C12" s="110"/>
      <c r="D12" s="110"/>
      <c r="E12" s="110" t="s">
        <v>6</v>
      </c>
      <c r="F12" s="110"/>
      <c r="G12" s="110"/>
      <c r="H12" s="110" t="s">
        <v>7</v>
      </c>
      <c r="I12" s="110"/>
      <c r="J12" s="111"/>
    </row>
    <row r="13" spans="1:10" ht="15" customHeight="1" x14ac:dyDescent="0.2">
      <c r="A13" s="119"/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0" ht="15" customHeight="1" x14ac:dyDescent="0.2">
      <c r="A14" s="109" t="s">
        <v>8</v>
      </c>
      <c r="B14" s="110"/>
      <c r="C14" s="110"/>
      <c r="D14" s="110" t="s">
        <v>9</v>
      </c>
      <c r="E14" s="110"/>
      <c r="F14" s="110"/>
      <c r="G14" s="110" t="s">
        <v>10</v>
      </c>
      <c r="H14" s="110"/>
      <c r="I14" s="110"/>
      <c r="J14" s="111"/>
    </row>
    <row r="15" spans="1:10" ht="15" customHeight="1" thickBot="1" x14ac:dyDescent="0.25">
      <c r="A15" s="114"/>
      <c r="B15" s="107"/>
      <c r="C15" s="107"/>
      <c r="D15" s="107"/>
      <c r="E15" s="107"/>
      <c r="F15" s="107"/>
      <c r="G15" s="115"/>
      <c r="H15" s="107"/>
      <c r="I15" s="107"/>
      <c r="J15" s="108"/>
    </row>
    <row r="16" spans="1:10" ht="15" customHeight="1" x14ac:dyDescent="0.2">
      <c r="A16" s="116" t="s">
        <v>11</v>
      </c>
      <c r="B16" s="117"/>
      <c r="C16" s="117"/>
      <c r="D16" s="117"/>
      <c r="E16" s="117"/>
      <c r="F16" s="117"/>
      <c r="G16" s="117"/>
      <c r="H16" s="117"/>
      <c r="I16" s="117"/>
      <c r="J16" s="118"/>
    </row>
    <row r="17" spans="1:10" ht="15" customHeight="1" x14ac:dyDescent="0.2">
      <c r="A17" s="109" t="s">
        <v>12</v>
      </c>
      <c r="B17" s="110"/>
      <c r="C17" s="110"/>
      <c r="D17" s="110" t="s">
        <v>13</v>
      </c>
      <c r="E17" s="110"/>
      <c r="F17" s="110"/>
      <c r="G17" s="110" t="s">
        <v>14</v>
      </c>
      <c r="H17" s="110"/>
      <c r="I17" s="110" t="s">
        <v>15</v>
      </c>
      <c r="J17" s="111"/>
    </row>
    <row r="18" spans="1:10" ht="15" customHeight="1" x14ac:dyDescent="0.2">
      <c r="A18" s="119"/>
      <c r="B18" s="112"/>
      <c r="C18" s="112"/>
      <c r="D18" s="112"/>
      <c r="E18" s="112"/>
      <c r="F18" s="112"/>
      <c r="G18" s="120"/>
      <c r="H18" s="120"/>
      <c r="I18" s="120"/>
      <c r="J18" s="121"/>
    </row>
    <row r="19" spans="1:10" ht="15" customHeight="1" x14ac:dyDescent="0.2">
      <c r="A19" s="97" t="s">
        <v>16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 ht="15" customHeight="1" thickBot="1" x14ac:dyDescent="0.25">
      <c r="A20" s="152"/>
      <c r="B20" s="153"/>
      <c r="C20" s="153"/>
      <c r="D20" s="153"/>
      <c r="E20" s="153"/>
      <c r="F20" s="153"/>
      <c r="G20" s="153"/>
      <c r="H20" s="153"/>
      <c r="I20" s="153"/>
      <c r="J20" s="154"/>
    </row>
    <row r="21" spans="1:10" ht="15" customHeight="1" x14ac:dyDescent="0.2">
      <c r="A21" s="116" t="s">
        <v>146</v>
      </c>
      <c r="B21" s="117"/>
      <c r="C21" s="117"/>
      <c r="D21" s="117"/>
      <c r="E21" s="117"/>
      <c r="F21" s="117"/>
      <c r="G21" s="117"/>
      <c r="H21" s="117"/>
      <c r="I21" s="117"/>
      <c r="J21" s="118"/>
    </row>
    <row r="22" spans="1:10" ht="15" customHeight="1" thickBot="1" x14ac:dyDescent="0.25">
      <c r="A22" s="157" t="s">
        <v>17</v>
      </c>
      <c r="B22" s="158"/>
      <c r="C22" s="159"/>
      <c r="D22" s="159"/>
      <c r="E22" s="159"/>
      <c r="F22" s="158" t="s">
        <v>18</v>
      </c>
      <c r="G22" s="158"/>
      <c r="H22" s="159"/>
      <c r="I22" s="159"/>
      <c r="J22" s="159"/>
    </row>
    <row r="23" spans="1:10" ht="15" customHeight="1" thickBot="1" x14ac:dyDescent="0.25">
      <c r="A23" s="160" t="s">
        <v>19</v>
      </c>
      <c r="B23" s="161"/>
      <c r="C23" s="161"/>
      <c r="D23" s="161"/>
      <c r="E23" s="161"/>
      <c r="F23" s="161"/>
      <c r="G23" s="161"/>
      <c r="H23" s="161"/>
      <c r="I23" s="161"/>
      <c r="J23" s="162"/>
    </row>
    <row r="24" spans="1:10" ht="30" customHeight="1" thickBot="1" x14ac:dyDescent="0.25">
      <c r="A24" s="132" t="s">
        <v>108</v>
      </c>
      <c r="B24" s="133"/>
      <c r="C24" s="133"/>
      <c r="D24" s="133"/>
      <c r="E24" s="133"/>
      <c r="F24" s="133"/>
      <c r="G24" s="133"/>
      <c r="H24" s="134"/>
      <c r="I24" s="135" t="str">
        <f>IF(AND(D43="Variable no aplica",D54="Variable no aplica",D59="Variable no aplica"),IF(OR(D25="Valide todos los criterios",D39="Valide todos los criterios"),"Valide todas las variables",IF(AND(D25="Cumple variable",D39="Cumple variable"),"Cumple obligación","No cumple obligación")),IF(AND(D43="Variable no aplica",D54="Variable no aplica"),IF(OR(D25="Valide todos los criterios",D39="Valide todos los criterios",D59=""),"Valide todas las variables",IF(AND(D25="Cumple variable",D39="Cumple variable",D59="Cumple variable"),"Cumple obligación","No cumple obligación")),IF(AND(D54="Variable no aplica",D59="Variable no aplica"),IF(OR(D25="Valide todos los criterios",D39="Valide todos los criterios",D43="Valide todos los criterios"),"Valide todas las variables",IF(AND(D25="Cumple variable",D39="Cumple variable",D43="Cumple variable"),"Cumple obligación","No cumple obligación")),IF(AND(D43="Variable no aplica",D59="Variable no aplica"),IF(OR(D25="Valide todos los criterios",D39="Valide todos los criterios",D54="Valide todos los criterios"),"Valide todas las variables",IF(AND(D25="Cumple variable",D39="Cumple variable",D54="Cumple variable"),"Cumple obligación","No cumple obligación")),IF(AND(D43="Variable no aplica"),IF(OR(D25="Valide todos los criterios",D39="",D54="Valide todos los criterios",D59=""),"Valide todas las variables",IF(AND(D25="Cumple variable",D39="Cumple variable",D54="Cumple variable",D59="Cumple variable"),"Cumple obligación","No cumple obligación")),IF(AND(D54="Variable no aplica"),IF(OR(D25="Valide todos los criterios",D39="",D43="Valide todos los criterios",D59=""),"Valide todas las variables",IF(AND(D25="Cumple variable",D39="Cumple variable",D43="Cumple variable",D59="Cumple variable"),"Cumple obligación","No cumple obligación")),IF(AND(D59="Variable no aplica"),IF(OR(D25="Valide todos los criterios",D39="",D43="Valide todos los criterios",D54="Valide todos los criterios"),"Valide todas las variables",IF(AND(D25="Cumple variable",D39="Cumple variable",D43="Cumple variable",D54="Cumple variable"),"Cumple obligación","No cumple obligación")),IF(OR(D25="Valide todos los criterios",D39="Valide todos los criterios",D43="Valide todos los criterios",D54="Valide todos los criterios",D59=""),"Valide todas las variables",IF(AND(D25="Cumple variable",D39="Cumple variable",D43="Cumple variable",D54="Cumple variable",D59="Cumple variable"),"Cumple obligación","No cumple obligación")))))))))</f>
        <v>Valide todas las variables</v>
      </c>
      <c r="J24" s="136"/>
    </row>
    <row r="25" spans="1:10" ht="15" customHeight="1" x14ac:dyDescent="0.2">
      <c r="A25" s="163" t="s">
        <v>109</v>
      </c>
      <c r="B25" s="10" t="s">
        <v>28</v>
      </c>
      <c r="C25" s="11"/>
      <c r="D25" s="122" t="str">
        <f>+IF(OR(C25="",C26="",C27="",C28="",C29="",C30="",C31="",C32="",C33="",C34="",C35="",C36="",C37="",C38=""),"Valide todos los criterios",IF(AND(C26="No aplica",C27="No aplica"),IF(AND(C25="Cumple",C28="Cumple",C29="Cumple",C30="Cumple",C31="Cumple",C32="Cumple",C33="Cumple",C34="Cumple",C35="Cumple",C36="Cumple",C37="Cumple",C38="Cumple"),"Cumple variable","No cumple variable"),IF(AND(C26="No aplica"),IF(AND(C25="Cumple",C27="Cumple",C28="Cumple",C29="Cumple",C30="Cumple",C31="Cumple",C32="Cumple",C33="Cumple",C34="Cumple",C35="Cumple",C36="Cumple",C37="Cumple",C38="Cumple"),"Cumple variable","No cumple variable"),IF(AND(C27="No aplica"),IF(AND(C25="Cumple",C26="Cumple",C28="Cumple",C29="Cumple",C30="Cumple",C31="Cumple",C32="Cumple",C33="Cumple",C34="Cumple",C35="Cumple",C36="Cumple",C37="Cumple",C38="Cumple"),"Cumple variable","No cumple variable"),IF(AND(C25="Cumple",C26="Cumple",C27="Cumple",C28="Cumple",C29="Cumple",C30="Cumple",C31="Cumple",C32="Cumple",C33="Cumple",C34="Cumple",C35="Cumple",C36="Cumple",C37="Cumple",C38="Cumple"),"Cumple variable","No cumple variable")))))</f>
        <v>Valide todos los criterios</v>
      </c>
      <c r="E25" s="124" t="s">
        <v>37</v>
      </c>
      <c r="F25" s="124"/>
      <c r="G25" s="124"/>
      <c r="H25" s="124"/>
      <c r="I25" s="124"/>
      <c r="J25" s="125"/>
    </row>
    <row r="26" spans="1:10" ht="15" customHeight="1" x14ac:dyDescent="0.2">
      <c r="A26" s="164"/>
      <c r="B26" s="8" t="s">
        <v>29</v>
      </c>
      <c r="C26" s="9"/>
      <c r="D26" s="140"/>
      <c r="E26" s="129"/>
      <c r="F26" s="130"/>
      <c r="G26" s="130"/>
      <c r="H26" s="130"/>
      <c r="I26" s="130"/>
      <c r="J26" s="131"/>
    </row>
    <row r="27" spans="1:10" ht="15" customHeight="1" x14ac:dyDescent="0.2">
      <c r="A27" s="164"/>
      <c r="B27" s="8" t="s">
        <v>30</v>
      </c>
      <c r="C27" s="9"/>
      <c r="D27" s="140"/>
      <c r="E27" s="129"/>
      <c r="F27" s="130"/>
      <c r="G27" s="130"/>
      <c r="H27" s="130"/>
      <c r="I27" s="130"/>
      <c r="J27" s="131"/>
    </row>
    <row r="28" spans="1:10" ht="15" customHeight="1" x14ac:dyDescent="0.2">
      <c r="A28" s="164"/>
      <c r="B28" s="8" t="s">
        <v>31</v>
      </c>
      <c r="C28" s="9"/>
      <c r="D28" s="140"/>
      <c r="E28" s="129"/>
      <c r="F28" s="130"/>
      <c r="G28" s="130"/>
      <c r="H28" s="130"/>
      <c r="I28" s="130"/>
      <c r="J28" s="131"/>
    </row>
    <row r="29" spans="1:10" ht="15" customHeight="1" x14ac:dyDescent="0.2">
      <c r="A29" s="164"/>
      <c r="B29" s="8" t="s">
        <v>32</v>
      </c>
      <c r="C29" s="9"/>
      <c r="D29" s="140"/>
      <c r="E29" s="129"/>
      <c r="F29" s="130"/>
      <c r="G29" s="130"/>
      <c r="H29" s="130"/>
      <c r="I29" s="130"/>
      <c r="J29" s="131"/>
    </row>
    <row r="30" spans="1:10" ht="15" customHeight="1" x14ac:dyDescent="0.2">
      <c r="A30" s="164"/>
      <c r="B30" s="8" t="s">
        <v>33</v>
      </c>
      <c r="C30" s="9"/>
      <c r="D30" s="140"/>
      <c r="E30" s="129"/>
      <c r="F30" s="130"/>
      <c r="G30" s="130"/>
      <c r="H30" s="130"/>
      <c r="I30" s="130"/>
      <c r="J30" s="131"/>
    </row>
    <row r="31" spans="1:10" ht="15" customHeight="1" x14ac:dyDescent="0.2">
      <c r="A31" s="164"/>
      <c r="B31" s="8" t="s">
        <v>34</v>
      </c>
      <c r="C31" s="9"/>
      <c r="D31" s="140"/>
      <c r="E31" s="129"/>
      <c r="F31" s="130"/>
      <c r="G31" s="130"/>
      <c r="H31" s="130"/>
      <c r="I31" s="130"/>
      <c r="J31" s="131"/>
    </row>
    <row r="32" spans="1:10" ht="15" customHeight="1" x14ac:dyDescent="0.2">
      <c r="A32" s="164"/>
      <c r="B32" s="8" t="s">
        <v>35</v>
      </c>
      <c r="C32" s="9"/>
      <c r="D32" s="140"/>
      <c r="E32" s="129"/>
      <c r="F32" s="130"/>
      <c r="G32" s="130"/>
      <c r="H32" s="130"/>
      <c r="I32" s="130"/>
      <c r="J32" s="131"/>
    </row>
    <row r="33" spans="1:10" ht="15" customHeight="1" x14ac:dyDescent="0.2">
      <c r="A33" s="164"/>
      <c r="B33" s="8" t="s">
        <v>40</v>
      </c>
      <c r="C33" s="9"/>
      <c r="D33" s="140"/>
      <c r="E33" s="129"/>
      <c r="F33" s="130"/>
      <c r="G33" s="130"/>
      <c r="H33" s="130"/>
      <c r="I33" s="130"/>
      <c r="J33" s="131"/>
    </row>
    <row r="34" spans="1:10" ht="15" customHeight="1" x14ac:dyDescent="0.2">
      <c r="A34" s="164"/>
      <c r="B34" s="8" t="s">
        <v>41</v>
      </c>
      <c r="C34" s="9"/>
      <c r="D34" s="140"/>
      <c r="E34" s="129"/>
      <c r="F34" s="130"/>
      <c r="G34" s="130"/>
      <c r="H34" s="130"/>
      <c r="I34" s="130"/>
      <c r="J34" s="131"/>
    </row>
    <row r="35" spans="1:10" ht="15" customHeight="1" x14ac:dyDescent="0.2">
      <c r="A35" s="164"/>
      <c r="B35" s="8" t="s">
        <v>48</v>
      </c>
      <c r="C35" s="9"/>
      <c r="D35" s="140"/>
      <c r="E35" s="129"/>
      <c r="F35" s="130"/>
      <c r="G35" s="130"/>
      <c r="H35" s="130"/>
      <c r="I35" s="130"/>
      <c r="J35" s="131"/>
    </row>
    <row r="36" spans="1:10" ht="15" customHeight="1" x14ac:dyDescent="0.2">
      <c r="A36" s="164"/>
      <c r="B36" s="8" t="s">
        <v>110</v>
      </c>
      <c r="C36" s="9"/>
      <c r="D36" s="140"/>
      <c r="E36" s="129"/>
      <c r="F36" s="130"/>
      <c r="G36" s="130"/>
      <c r="H36" s="130"/>
      <c r="I36" s="130"/>
      <c r="J36" s="131"/>
    </row>
    <row r="37" spans="1:10" ht="15" customHeight="1" x14ac:dyDescent="0.2">
      <c r="A37" s="164"/>
      <c r="B37" s="14" t="s">
        <v>111</v>
      </c>
      <c r="C37" s="15"/>
      <c r="D37" s="156"/>
      <c r="E37" s="129"/>
      <c r="F37" s="130"/>
      <c r="G37" s="130"/>
      <c r="H37" s="130"/>
      <c r="I37" s="130"/>
      <c r="J37" s="131"/>
    </row>
    <row r="38" spans="1:10" ht="15" customHeight="1" thickBot="1" x14ac:dyDescent="0.25">
      <c r="A38" s="165"/>
      <c r="B38" s="12" t="s">
        <v>112</v>
      </c>
      <c r="C38" s="41"/>
      <c r="D38" s="123"/>
      <c r="E38" s="126"/>
      <c r="F38" s="127"/>
      <c r="G38" s="127"/>
      <c r="H38" s="127"/>
      <c r="I38" s="127"/>
      <c r="J38" s="128"/>
    </row>
    <row r="39" spans="1:10" ht="15" customHeight="1" x14ac:dyDescent="0.2">
      <c r="A39" s="137" t="s">
        <v>113</v>
      </c>
      <c r="B39" s="10" t="s">
        <v>28</v>
      </c>
      <c r="C39" s="11"/>
      <c r="D39" s="122" t="str">
        <f>+IF(OR(C39="",C40="",C41="",C42=""),"Valide todos los criterios",IF(AND(C39="Cumple",C40="Cumple",C41="Cumple",C42="Cumple"),"Cumple variable","No cumple variable"))</f>
        <v>Valide todos los criterios</v>
      </c>
      <c r="E39" s="124" t="s">
        <v>37</v>
      </c>
      <c r="F39" s="124"/>
      <c r="G39" s="124"/>
      <c r="H39" s="124"/>
      <c r="I39" s="124"/>
      <c r="J39" s="125"/>
    </row>
    <row r="40" spans="1:10" ht="30" customHeight="1" x14ac:dyDescent="0.2">
      <c r="A40" s="138"/>
      <c r="B40" s="8" t="s">
        <v>29</v>
      </c>
      <c r="C40" s="9"/>
      <c r="D40" s="140"/>
      <c r="E40" s="129"/>
      <c r="F40" s="130"/>
      <c r="G40" s="130"/>
      <c r="H40" s="130"/>
      <c r="I40" s="130"/>
      <c r="J40" s="131"/>
    </row>
    <row r="41" spans="1:10" ht="30" customHeight="1" x14ac:dyDescent="0.2">
      <c r="A41" s="138"/>
      <c r="B41" s="8" t="s">
        <v>30</v>
      </c>
      <c r="C41" s="9"/>
      <c r="D41" s="140"/>
      <c r="E41" s="129"/>
      <c r="F41" s="130"/>
      <c r="G41" s="130"/>
      <c r="H41" s="130"/>
      <c r="I41" s="130"/>
      <c r="J41" s="131"/>
    </row>
    <row r="42" spans="1:10" ht="30" customHeight="1" thickBot="1" x14ac:dyDescent="0.25">
      <c r="A42" s="155"/>
      <c r="B42" s="8" t="s">
        <v>31</v>
      </c>
      <c r="C42" s="15"/>
      <c r="D42" s="156"/>
      <c r="E42" s="129"/>
      <c r="F42" s="130"/>
      <c r="G42" s="130"/>
      <c r="H42" s="130"/>
      <c r="I42" s="130"/>
      <c r="J42" s="131"/>
    </row>
    <row r="43" spans="1:10" ht="15" customHeight="1" x14ac:dyDescent="0.2">
      <c r="A43" s="137" t="s">
        <v>114</v>
      </c>
      <c r="B43" s="10" t="s">
        <v>28</v>
      </c>
      <c r="C43" s="11"/>
      <c r="D43" s="122" t="str">
        <f>+IF(C53="X","Variable no aplica",IF(C51="No aplica",IF(OR(C43="",C44="",C45="",C46="",C47="",C48="",C49="",C50="",C52=""),"Valide todos los criterios",IF(AND(C43="Cumple",C44="Cumple",C45="Cumple",C46="Cumple",C47="Cumple",C48="Cumple",C49="Cumple",C50="Cumple",C52="Cumple"),"Cumple variable","No cumple variable")),IF(OR(C43="",C44="",C45="",C46="",C47="",C48="",C49="",C50="",C51="",C52=""),"Valide todos los criterios",IF(AND(C43="Cumple",C44="Cumple",C45="Cumple",C46="Cumple",C47="Cumple",C48="Cumple",C49="Cumple",C50="Cumple",C51="Cumple",C52="Cumple"),"Cumple variable","No cumple variable"))))</f>
        <v>Valide todos los criterios</v>
      </c>
      <c r="E43" s="124" t="s">
        <v>37</v>
      </c>
      <c r="F43" s="124"/>
      <c r="G43" s="124"/>
      <c r="H43" s="124"/>
      <c r="I43" s="124"/>
      <c r="J43" s="125"/>
    </row>
    <row r="44" spans="1:10" ht="15" customHeight="1" x14ac:dyDescent="0.2">
      <c r="A44" s="138"/>
      <c r="B44" s="8" t="s">
        <v>29</v>
      </c>
      <c r="C44" s="9"/>
      <c r="D44" s="140"/>
      <c r="E44" s="129"/>
      <c r="F44" s="130"/>
      <c r="G44" s="130"/>
      <c r="H44" s="130"/>
      <c r="I44" s="130"/>
      <c r="J44" s="131"/>
    </row>
    <row r="45" spans="1:10" ht="15" customHeight="1" x14ac:dyDescent="0.2">
      <c r="A45" s="138"/>
      <c r="B45" s="8" t="s">
        <v>30</v>
      </c>
      <c r="C45" s="9"/>
      <c r="D45" s="140"/>
      <c r="E45" s="129"/>
      <c r="F45" s="130"/>
      <c r="G45" s="130"/>
      <c r="H45" s="130"/>
      <c r="I45" s="130"/>
      <c r="J45" s="131"/>
    </row>
    <row r="46" spans="1:10" ht="15" customHeight="1" x14ac:dyDescent="0.2">
      <c r="A46" s="138"/>
      <c r="B46" s="8" t="s">
        <v>31</v>
      </c>
      <c r="C46" s="9"/>
      <c r="D46" s="140"/>
      <c r="E46" s="129"/>
      <c r="F46" s="130"/>
      <c r="G46" s="130"/>
      <c r="H46" s="130"/>
      <c r="I46" s="130"/>
      <c r="J46" s="131"/>
    </row>
    <row r="47" spans="1:10" ht="15" customHeight="1" x14ac:dyDescent="0.2">
      <c r="A47" s="138"/>
      <c r="B47" s="8" t="s">
        <v>32</v>
      </c>
      <c r="C47" s="9"/>
      <c r="D47" s="140"/>
      <c r="E47" s="129"/>
      <c r="F47" s="130"/>
      <c r="G47" s="130"/>
      <c r="H47" s="130"/>
      <c r="I47" s="130"/>
      <c r="J47" s="131"/>
    </row>
    <row r="48" spans="1:10" ht="15" customHeight="1" x14ac:dyDescent="0.2">
      <c r="A48" s="138"/>
      <c r="B48" s="8" t="s">
        <v>33</v>
      </c>
      <c r="C48" s="9"/>
      <c r="D48" s="140"/>
      <c r="E48" s="129"/>
      <c r="F48" s="130"/>
      <c r="G48" s="130"/>
      <c r="H48" s="130"/>
      <c r="I48" s="130"/>
      <c r="J48" s="131"/>
    </row>
    <row r="49" spans="1:10" ht="15" customHeight="1" x14ac:dyDescent="0.2">
      <c r="A49" s="138"/>
      <c r="B49" s="8" t="s">
        <v>34</v>
      </c>
      <c r="C49" s="9"/>
      <c r="D49" s="140"/>
      <c r="E49" s="129"/>
      <c r="F49" s="130"/>
      <c r="G49" s="130"/>
      <c r="H49" s="130"/>
      <c r="I49" s="130"/>
      <c r="J49" s="131"/>
    </row>
    <row r="50" spans="1:10" ht="15" customHeight="1" x14ac:dyDescent="0.2">
      <c r="A50" s="138"/>
      <c r="B50" s="8" t="s">
        <v>35</v>
      </c>
      <c r="C50" s="9"/>
      <c r="D50" s="140"/>
      <c r="E50" s="129"/>
      <c r="F50" s="130"/>
      <c r="G50" s="130"/>
      <c r="H50" s="130"/>
      <c r="I50" s="130"/>
      <c r="J50" s="131"/>
    </row>
    <row r="51" spans="1:10" ht="15" customHeight="1" x14ac:dyDescent="0.2">
      <c r="A51" s="138"/>
      <c r="B51" s="8" t="s">
        <v>40</v>
      </c>
      <c r="C51" s="9"/>
      <c r="D51" s="140"/>
      <c r="E51" s="129"/>
      <c r="F51" s="130"/>
      <c r="G51" s="130"/>
      <c r="H51" s="130"/>
      <c r="I51" s="130"/>
      <c r="J51" s="131"/>
    </row>
    <row r="52" spans="1:10" ht="15" customHeight="1" x14ac:dyDescent="0.2">
      <c r="A52" s="138"/>
      <c r="B52" s="8" t="s">
        <v>41</v>
      </c>
      <c r="C52" s="9"/>
      <c r="D52" s="140"/>
      <c r="E52" s="129"/>
      <c r="F52" s="130"/>
      <c r="G52" s="130"/>
      <c r="H52" s="130"/>
      <c r="I52" s="130"/>
      <c r="J52" s="131"/>
    </row>
    <row r="53" spans="1:10" ht="15" customHeight="1" thickBot="1" x14ac:dyDescent="0.25">
      <c r="A53" s="139"/>
      <c r="B53" s="16" t="s">
        <v>39</v>
      </c>
      <c r="C53" s="17"/>
      <c r="D53" s="123"/>
      <c r="E53" s="126"/>
      <c r="F53" s="127"/>
      <c r="G53" s="127"/>
      <c r="H53" s="127"/>
      <c r="I53" s="127"/>
      <c r="J53" s="128"/>
    </row>
    <row r="54" spans="1:10" ht="15" customHeight="1" x14ac:dyDescent="0.2">
      <c r="A54" s="137" t="s">
        <v>115</v>
      </c>
      <c r="B54" s="10" t="s">
        <v>28</v>
      </c>
      <c r="C54" s="11"/>
      <c r="D54" s="122" t="str">
        <f>+IF(C58="X","Variable no aplica",IF(OR(C54="",C55="",C56="",C57=""),"Valide todos los criterios",IF(AND(C54="Cumple",C55="Cumple",C56="Cumple",C57="Cumple"),"Cumple variable","No cumple variable")))</f>
        <v>Valide todos los criterios</v>
      </c>
      <c r="E54" s="124" t="s">
        <v>37</v>
      </c>
      <c r="F54" s="124"/>
      <c r="G54" s="124"/>
      <c r="H54" s="124"/>
      <c r="I54" s="124"/>
      <c r="J54" s="125"/>
    </row>
    <row r="55" spans="1:10" ht="30" customHeight="1" x14ac:dyDescent="0.2">
      <c r="A55" s="138"/>
      <c r="B55" s="8" t="s">
        <v>29</v>
      </c>
      <c r="C55" s="9"/>
      <c r="D55" s="140"/>
      <c r="E55" s="129"/>
      <c r="F55" s="130"/>
      <c r="G55" s="130"/>
      <c r="H55" s="130"/>
      <c r="I55" s="130"/>
      <c r="J55" s="131"/>
    </row>
    <row r="56" spans="1:10" ht="30" customHeight="1" x14ac:dyDescent="0.2">
      <c r="A56" s="138"/>
      <c r="B56" s="8" t="s">
        <v>30</v>
      </c>
      <c r="C56" s="9"/>
      <c r="D56" s="140"/>
      <c r="E56" s="129"/>
      <c r="F56" s="130"/>
      <c r="G56" s="130"/>
      <c r="H56" s="130"/>
      <c r="I56" s="130"/>
      <c r="J56" s="131"/>
    </row>
    <row r="57" spans="1:10" ht="30" customHeight="1" x14ac:dyDescent="0.2">
      <c r="A57" s="138"/>
      <c r="B57" s="8" t="s">
        <v>31</v>
      </c>
      <c r="C57" s="9"/>
      <c r="D57" s="140"/>
      <c r="E57" s="129"/>
      <c r="F57" s="130"/>
      <c r="G57" s="130"/>
      <c r="H57" s="130"/>
      <c r="I57" s="130"/>
      <c r="J57" s="131"/>
    </row>
    <row r="58" spans="1:10" ht="15" customHeight="1" thickBot="1" x14ac:dyDescent="0.25">
      <c r="A58" s="139"/>
      <c r="B58" s="16" t="s">
        <v>39</v>
      </c>
      <c r="C58" s="17"/>
      <c r="D58" s="123"/>
      <c r="E58" s="126"/>
      <c r="F58" s="127"/>
      <c r="G58" s="127"/>
      <c r="H58" s="127"/>
      <c r="I58" s="127"/>
      <c r="J58" s="128"/>
    </row>
    <row r="59" spans="1:10" ht="15" customHeight="1" x14ac:dyDescent="0.2">
      <c r="A59" s="137" t="s">
        <v>116</v>
      </c>
      <c r="B59" s="144" t="s">
        <v>45</v>
      </c>
      <c r="C59" s="147"/>
      <c r="D59" s="141"/>
      <c r="E59" s="124" t="s">
        <v>37</v>
      </c>
      <c r="F59" s="124"/>
      <c r="G59" s="124"/>
      <c r="H59" s="124"/>
      <c r="I59" s="124"/>
      <c r="J59" s="125"/>
    </row>
    <row r="60" spans="1:10" ht="15" customHeight="1" x14ac:dyDescent="0.2">
      <c r="A60" s="138"/>
      <c r="B60" s="145"/>
      <c r="C60" s="148"/>
      <c r="D60" s="142"/>
      <c r="E60" s="129"/>
      <c r="F60" s="130"/>
      <c r="G60" s="130"/>
      <c r="H60" s="130"/>
      <c r="I60" s="130"/>
      <c r="J60" s="131"/>
    </row>
    <row r="61" spans="1:10" ht="15" customHeight="1" x14ac:dyDescent="0.2">
      <c r="A61" s="138"/>
      <c r="B61" s="145"/>
      <c r="C61" s="148"/>
      <c r="D61" s="142"/>
      <c r="E61" s="129"/>
      <c r="F61" s="130"/>
      <c r="G61" s="130"/>
      <c r="H61" s="130"/>
      <c r="I61" s="130"/>
      <c r="J61" s="131"/>
    </row>
    <row r="62" spans="1:10" ht="15" customHeight="1" x14ac:dyDescent="0.2">
      <c r="A62" s="138"/>
      <c r="B62" s="145"/>
      <c r="C62" s="148"/>
      <c r="D62" s="142"/>
      <c r="E62" s="129"/>
      <c r="F62" s="130"/>
      <c r="G62" s="130"/>
      <c r="H62" s="130"/>
      <c r="I62" s="130"/>
      <c r="J62" s="131"/>
    </row>
    <row r="63" spans="1:10" ht="15" customHeight="1" x14ac:dyDescent="0.2">
      <c r="A63" s="138"/>
      <c r="B63" s="145"/>
      <c r="C63" s="148"/>
      <c r="D63" s="142"/>
      <c r="E63" s="129"/>
      <c r="F63" s="130"/>
      <c r="G63" s="130"/>
      <c r="H63" s="130"/>
      <c r="I63" s="130"/>
      <c r="J63" s="131"/>
    </row>
    <row r="64" spans="1:10" ht="15" customHeight="1" x14ac:dyDescent="0.2">
      <c r="A64" s="138"/>
      <c r="B64" s="145"/>
      <c r="C64" s="148"/>
      <c r="D64" s="142"/>
      <c r="E64" s="129"/>
      <c r="F64" s="130"/>
      <c r="G64" s="130"/>
      <c r="H64" s="130"/>
      <c r="I64" s="130"/>
      <c r="J64" s="131"/>
    </row>
    <row r="65" spans="1:10" ht="15" customHeight="1" x14ac:dyDescent="0.2">
      <c r="A65" s="138"/>
      <c r="B65" s="145"/>
      <c r="C65" s="148"/>
      <c r="D65" s="142"/>
      <c r="E65" s="129"/>
      <c r="F65" s="130"/>
      <c r="G65" s="130"/>
      <c r="H65" s="130"/>
      <c r="I65" s="130"/>
      <c r="J65" s="131"/>
    </row>
    <row r="66" spans="1:10" ht="15" customHeight="1" thickBot="1" x14ac:dyDescent="0.25">
      <c r="A66" s="139"/>
      <c r="B66" s="146"/>
      <c r="C66" s="149"/>
      <c r="D66" s="143"/>
      <c r="E66" s="126"/>
      <c r="F66" s="127"/>
      <c r="G66" s="127"/>
      <c r="H66" s="127"/>
      <c r="I66" s="127"/>
      <c r="J66" s="128"/>
    </row>
    <row r="67" spans="1:10" ht="39.950000000000003" customHeight="1" thickBot="1" x14ac:dyDescent="0.25">
      <c r="A67" s="132" t="s">
        <v>117</v>
      </c>
      <c r="B67" s="133"/>
      <c r="C67" s="133"/>
      <c r="D67" s="133"/>
      <c r="E67" s="133"/>
      <c r="F67" s="133"/>
      <c r="G67" s="133"/>
      <c r="H67" s="134"/>
      <c r="I67" s="150" t="str">
        <f>+IF(OR(D68="Valide todos los criterios",D74="Valide todos los criterios",D78="Valide todos los criterios"),"Valide todas las variables",IF(AND(D68="Cumple variable",D74="Cumple variable",D78="Cumple variable"),"Cumple obligación","No cumple obligación"))</f>
        <v>Valide todas las variables</v>
      </c>
      <c r="J67" s="151"/>
    </row>
    <row r="68" spans="1:10" ht="15" customHeight="1" x14ac:dyDescent="0.2">
      <c r="A68" s="137" t="s">
        <v>118</v>
      </c>
      <c r="B68" s="10" t="s">
        <v>28</v>
      </c>
      <c r="C68" s="11"/>
      <c r="D68" s="122" t="str">
        <f>+IF(OR(C68="",C69="",C70="",C71="",C72="",C73=""),"Valide todos los criterios",IF(AND(C68="Cumple",C69="Cumple",C70="Cumple",C71="Cumple",C72="Cumple",C73="Cumple"),"Cumple variable","No cumple variable"))</f>
        <v>Valide todos los criterios</v>
      </c>
      <c r="E68" s="124" t="s">
        <v>37</v>
      </c>
      <c r="F68" s="124"/>
      <c r="G68" s="124"/>
      <c r="H68" s="124"/>
      <c r="I68" s="124"/>
      <c r="J68" s="125"/>
    </row>
    <row r="69" spans="1:10" ht="20.100000000000001" customHeight="1" x14ac:dyDescent="0.2">
      <c r="A69" s="138"/>
      <c r="B69" s="8" t="s">
        <v>29</v>
      </c>
      <c r="C69" s="9"/>
      <c r="D69" s="140"/>
      <c r="E69" s="129"/>
      <c r="F69" s="130"/>
      <c r="G69" s="130"/>
      <c r="H69" s="130"/>
      <c r="I69" s="130"/>
      <c r="J69" s="131"/>
    </row>
    <row r="70" spans="1:10" ht="20.100000000000001" customHeight="1" x14ac:dyDescent="0.2">
      <c r="A70" s="138"/>
      <c r="B70" s="8" t="s">
        <v>30</v>
      </c>
      <c r="C70" s="9"/>
      <c r="D70" s="140"/>
      <c r="E70" s="129"/>
      <c r="F70" s="130"/>
      <c r="G70" s="130"/>
      <c r="H70" s="130"/>
      <c r="I70" s="130"/>
      <c r="J70" s="131"/>
    </row>
    <row r="71" spans="1:10" ht="20.100000000000001" customHeight="1" x14ac:dyDescent="0.2">
      <c r="A71" s="138"/>
      <c r="B71" s="8" t="s">
        <v>31</v>
      </c>
      <c r="C71" s="9"/>
      <c r="D71" s="140"/>
      <c r="E71" s="129"/>
      <c r="F71" s="130"/>
      <c r="G71" s="130"/>
      <c r="H71" s="130"/>
      <c r="I71" s="130"/>
      <c r="J71" s="131"/>
    </row>
    <row r="72" spans="1:10" ht="20.100000000000001" customHeight="1" x14ac:dyDescent="0.2">
      <c r="A72" s="138"/>
      <c r="B72" s="8" t="s">
        <v>32</v>
      </c>
      <c r="C72" s="9"/>
      <c r="D72" s="140"/>
      <c r="E72" s="129"/>
      <c r="F72" s="130"/>
      <c r="G72" s="130"/>
      <c r="H72" s="130"/>
      <c r="I72" s="130"/>
      <c r="J72" s="131"/>
    </row>
    <row r="73" spans="1:10" ht="20.100000000000001" customHeight="1" thickBot="1" x14ac:dyDescent="0.25">
      <c r="A73" s="139"/>
      <c r="B73" s="12" t="s">
        <v>33</v>
      </c>
      <c r="C73" s="13"/>
      <c r="D73" s="123"/>
      <c r="E73" s="126"/>
      <c r="F73" s="127"/>
      <c r="G73" s="127"/>
      <c r="H73" s="127"/>
      <c r="I73" s="127"/>
      <c r="J73" s="128"/>
    </row>
    <row r="74" spans="1:10" ht="15" customHeight="1" x14ac:dyDescent="0.2">
      <c r="A74" s="137" t="s">
        <v>119</v>
      </c>
      <c r="B74" s="10" t="s">
        <v>28</v>
      </c>
      <c r="C74" s="11"/>
      <c r="D74" s="122" t="str">
        <f>+IF(OR(C74="",C75="",C76="",C77=""),"Valide todos los criterios",IF(AND(C74="Cumple",C75="Cumple",C76="Cumple",C77="Cumple"),"Cumple variable","No cumple variable"))</f>
        <v>Valide todos los criterios</v>
      </c>
      <c r="E74" s="124" t="s">
        <v>37</v>
      </c>
      <c r="F74" s="124"/>
      <c r="G74" s="124"/>
      <c r="H74" s="124"/>
      <c r="I74" s="124"/>
      <c r="J74" s="125"/>
    </row>
    <row r="75" spans="1:10" ht="30" customHeight="1" x14ac:dyDescent="0.2">
      <c r="A75" s="138"/>
      <c r="B75" s="8" t="s">
        <v>29</v>
      </c>
      <c r="C75" s="9"/>
      <c r="D75" s="140"/>
      <c r="E75" s="129"/>
      <c r="F75" s="130"/>
      <c r="G75" s="130"/>
      <c r="H75" s="130"/>
      <c r="I75" s="130"/>
      <c r="J75" s="131"/>
    </row>
    <row r="76" spans="1:10" ht="30" customHeight="1" x14ac:dyDescent="0.2">
      <c r="A76" s="155"/>
      <c r="B76" s="8" t="s">
        <v>30</v>
      </c>
      <c r="C76" s="15"/>
      <c r="D76" s="156"/>
      <c r="E76" s="129"/>
      <c r="F76" s="130"/>
      <c r="G76" s="130"/>
      <c r="H76" s="130"/>
      <c r="I76" s="130"/>
      <c r="J76" s="131"/>
    </row>
    <row r="77" spans="1:10" ht="30" customHeight="1" thickBot="1" x14ac:dyDescent="0.25">
      <c r="A77" s="139"/>
      <c r="B77" s="12" t="s">
        <v>31</v>
      </c>
      <c r="C77" s="13"/>
      <c r="D77" s="123"/>
      <c r="E77" s="126"/>
      <c r="F77" s="127"/>
      <c r="G77" s="127"/>
      <c r="H77" s="127"/>
      <c r="I77" s="127"/>
      <c r="J77" s="128"/>
    </row>
    <row r="78" spans="1:10" ht="15" customHeight="1" x14ac:dyDescent="0.2">
      <c r="A78" s="137" t="s">
        <v>120</v>
      </c>
      <c r="B78" s="10" t="s">
        <v>28</v>
      </c>
      <c r="C78" s="11"/>
      <c r="D78" s="122" t="str">
        <f>+IF(OR(C78="",C79="",C80="",C81="",C82="",C83=""),"Valide todos los criterios",IF(AND(C78="Cumple",C79="Cumple",C80="Cumple",C81="Cumple",C82="Cumple",C83="Cumple"),"Cumple variable","No cumple variable"))</f>
        <v>Valide todos los criterios</v>
      </c>
      <c r="E78" s="124" t="s">
        <v>37</v>
      </c>
      <c r="F78" s="124"/>
      <c r="G78" s="124"/>
      <c r="H78" s="124"/>
      <c r="I78" s="124"/>
      <c r="J78" s="125"/>
    </row>
    <row r="79" spans="1:10" ht="20.100000000000001" customHeight="1" x14ac:dyDescent="0.2">
      <c r="A79" s="138"/>
      <c r="B79" s="8" t="s">
        <v>29</v>
      </c>
      <c r="C79" s="9"/>
      <c r="D79" s="140"/>
      <c r="E79" s="129"/>
      <c r="F79" s="130"/>
      <c r="G79" s="130"/>
      <c r="H79" s="130"/>
      <c r="I79" s="130"/>
      <c r="J79" s="131"/>
    </row>
    <row r="80" spans="1:10" ht="20.100000000000001" customHeight="1" x14ac:dyDescent="0.2">
      <c r="A80" s="138"/>
      <c r="B80" s="8" t="s">
        <v>30</v>
      </c>
      <c r="C80" s="9"/>
      <c r="D80" s="140"/>
      <c r="E80" s="129"/>
      <c r="F80" s="130"/>
      <c r="G80" s="130"/>
      <c r="H80" s="130"/>
      <c r="I80" s="130"/>
      <c r="J80" s="131"/>
    </row>
    <row r="81" spans="1:10" ht="20.100000000000001" customHeight="1" x14ac:dyDescent="0.2">
      <c r="A81" s="138"/>
      <c r="B81" s="8" t="s">
        <v>31</v>
      </c>
      <c r="C81" s="9"/>
      <c r="D81" s="140"/>
      <c r="E81" s="129"/>
      <c r="F81" s="130"/>
      <c r="G81" s="130"/>
      <c r="H81" s="130"/>
      <c r="I81" s="130"/>
      <c r="J81" s="131"/>
    </row>
    <row r="82" spans="1:10" ht="20.100000000000001" customHeight="1" x14ac:dyDescent="0.2">
      <c r="A82" s="138"/>
      <c r="B82" s="8" t="s">
        <v>32</v>
      </c>
      <c r="C82" s="9"/>
      <c r="D82" s="140"/>
      <c r="E82" s="129"/>
      <c r="F82" s="130"/>
      <c r="G82" s="130"/>
      <c r="H82" s="130"/>
      <c r="I82" s="130"/>
      <c r="J82" s="131"/>
    </row>
    <row r="83" spans="1:10" ht="20.100000000000001" customHeight="1" thickBot="1" x14ac:dyDescent="0.25">
      <c r="A83" s="139"/>
      <c r="B83" s="12" t="s">
        <v>33</v>
      </c>
      <c r="C83" s="41"/>
      <c r="D83" s="123"/>
      <c r="E83" s="126"/>
      <c r="F83" s="127"/>
      <c r="G83" s="127"/>
      <c r="H83" s="127"/>
      <c r="I83" s="127"/>
      <c r="J83" s="128"/>
    </row>
    <row r="84" spans="1:10" ht="39.950000000000003" customHeight="1" thickBot="1" x14ac:dyDescent="0.25">
      <c r="A84" s="132" t="s">
        <v>121</v>
      </c>
      <c r="B84" s="133"/>
      <c r="C84" s="133"/>
      <c r="D84" s="133"/>
      <c r="E84" s="133"/>
      <c r="F84" s="133"/>
      <c r="G84" s="133"/>
      <c r="H84" s="134"/>
      <c r="I84" s="150" t="str">
        <f>IF(D105="Variable no aplica",IF(OR(D85="Valide todos los criterios",D96="Valide todos los criterios",D103="Valide todos los criterios"),"Valide todas las variables",IF(AND(D85="Cumple variable",D96="Cumple variable",D103="Cumple variable"),"Cumple obligación","No cumple obligación")),IF(OR(D85="Valide todos los criterios",D96="Valide todos los criterios",D103="Valide todos los criterios",D105="Valide todos los criterios"),"Valide todas las variables",IF(AND(D85="Cumple variable",D96="Cumple variable",D103="Cumple variable",D105="Cumple variable"),"Cumple obligación","No cumple obligación")))</f>
        <v>Valide todas las variables</v>
      </c>
      <c r="J84" s="151"/>
    </row>
    <row r="85" spans="1:10" ht="15" customHeight="1" x14ac:dyDescent="0.2">
      <c r="A85" s="137" t="s">
        <v>125</v>
      </c>
      <c r="B85" s="10" t="s">
        <v>28</v>
      </c>
      <c r="C85" s="11"/>
      <c r="D85" s="122" t="str">
        <f>+IF(OR(C85="",C86="",C87="",C88="",C89="",C90="",C91="",C92="",C93="",C94="",C95=""),"Valide todos los criterios",IF(AND(C88="No aplica",C93="No aplica",C94="No aplica",C95="No aplica"),IF(AND(C85="Cumple",C86="Cumple",C87="Cumple",C89="Cumple",C90="Cumple",C91="Cumple",C92="Cumple"),"Cumple variable","No cumple variable"),IF(AND(C88="No aplica",C93="No aplica",C94="No aplica"),IF(AND(C85="Cumple",C86="Cumple",C87="Cumple",C89="Cumple",C90="Cumple",C91="Cumple",C92="Cumple",C95="Cumple"),"Cumple variable","No cumple variable"),IF(AND(C88="No aplica",C94="No aplica",C95="No aplica"),IF(AND(C85="Cumple",C86="Cumple",C87="Cumple",C89="Cumple",C90="Cumple",C91="Cumple",C92="Cumple",C93="Cumple"),"Cumple variable","No cumple variable"),IF(AND(C88="No aplica",C93="No aplica",C95="No aplica"),IF(AND(C85="Cumple",C86="Cumple",C87="Cumple",C89="Cumple",C90="Cumple",C91="Cumple",C92="Cumple",C94="Cumple"),"Cumple variable","No cumple variable"),IF(AND(C93="No aplica",C94="No aplica",C95="No aplica"),IF(AND(C85="Cumple",C86="Cumple",C87="Cumple",C88="Cumple",C89="Cumple",C90="Cumple",C91="Cumple",C92="Cumple"),"Cumple variable","No cumple variable"),IF(AND(C93="No aplica",C94="No aplica",C95="No aplica"),IF(AND(C85="Cumple",C86="Cumple",C87="Cumple",C88="Cumple",C89="Cumple",C90="Cumple",C91="Cumple",C92="Cumple"),"Cumple variable","No cumple variable"),IF(AND(C93="No aplica",C94="No aplica"),IF(AND(C85="Cumple",C86="Cumple",C87="Cumple",C88="Cumple",C89="Cumple",C90="Cumple",C91="Cumple",C92="Cumple",C95="Cumple"),"Cumple variable","No cumple variable"),IF(AND(C93="No aplica",C95="No aplica"),IF(AND(C85="Cumple",C86="Cumple",C87="Cumple",C88="Cumple",C89="Cumple",C90="Cumple",C91="Cumple",C92="Cumple",C94="Cumple"),"Cumple variable","No cumple variable"),IF(AND(C94="No aplica",C95="No aplica"),IF(AND(C85="Cumple",C86="Cumple",C87="Cumple",C88="Cumple",C89="Cumple",C90="Cumple",C91="Cumple",C92="Cumple",C93="Cumple"),"Cumple variable","No cumple variable"),IF(AND(C93="No aplica"),IF(AND(C85="Cumple",C86="Cumple",C87="Cumple",C88="Cumple",C89="Cumple",C90="Cumple",C91="Cumple",C92="Cumple",C94="Cumple",C95="Cumple"),"Cumple variable","No cumple variable"),IF(AND(C94="No aplica"),IF(AND(C85="Cumple",C86="Cumple",C87="Cumple",C88="Cumple",C89="Cumple",C90="Cumple",C91="Cumple",C92="Cumple",C93="Cumple",C95="Cumple"),"Cumple variable","No cumple variable"),IF(AND(C95="No aplica"),IF(AND(C85="Cumple",C86="Cumple",C87="Cumple",C88="Cumple",C89="Cumple",C90="Cumple",C91="Cumple",C92="Cumple",C93="Cumple",C94="Cumple"),"Cumple variable","No cumple variable"),IF(AND(C85="Cumple",C86="Cumple",C87="Cumple",C88="Cumple",C89="Cumple",C90="Cumple",C91="Cumple",C92="Cumple",C93="Cumple",C94="Cumple",C95="Cumple"),"Cumple variable","No cumple variable"))))))))))))))</f>
        <v>Valide todos los criterios</v>
      </c>
      <c r="E85" s="124" t="s">
        <v>37</v>
      </c>
      <c r="F85" s="124"/>
      <c r="G85" s="124"/>
      <c r="H85" s="124"/>
      <c r="I85" s="124"/>
      <c r="J85" s="125"/>
    </row>
    <row r="86" spans="1:10" ht="15" customHeight="1" x14ac:dyDescent="0.2">
      <c r="A86" s="138"/>
      <c r="B86" s="8" t="s">
        <v>29</v>
      </c>
      <c r="C86" s="9"/>
      <c r="D86" s="140"/>
      <c r="E86" s="129"/>
      <c r="F86" s="130"/>
      <c r="G86" s="130"/>
      <c r="H86" s="130"/>
      <c r="I86" s="130"/>
      <c r="J86" s="131"/>
    </row>
    <row r="87" spans="1:10" ht="15" customHeight="1" x14ac:dyDescent="0.2">
      <c r="A87" s="138"/>
      <c r="B87" s="8" t="s">
        <v>30</v>
      </c>
      <c r="C87" s="9"/>
      <c r="D87" s="140"/>
      <c r="E87" s="129"/>
      <c r="F87" s="130"/>
      <c r="G87" s="130"/>
      <c r="H87" s="130"/>
      <c r="I87" s="130"/>
      <c r="J87" s="131"/>
    </row>
    <row r="88" spans="1:10" ht="15" customHeight="1" x14ac:dyDescent="0.2">
      <c r="A88" s="138"/>
      <c r="B88" s="8" t="s">
        <v>31</v>
      </c>
      <c r="C88" s="9"/>
      <c r="D88" s="140"/>
      <c r="E88" s="129"/>
      <c r="F88" s="130"/>
      <c r="G88" s="130"/>
      <c r="H88" s="130"/>
      <c r="I88" s="130"/>
      <c r="J88" s="131"/>
    </row>
    <row r="89" spans="1:10" ht="15" customHeight="1" x14ac:dyDescent="0.2">
      <c r="A89" s="138"/>
      <c r="B89" s="8" t="s">
        <v>32</v>
      </c>
      <c r="C89" s="9"/>
      <c r="D89" s="140"/>
      <c r="E89" s="129"/>
      <c r="F89" s="130"/>
      <c r="G89" s="130"/>
      <c r="H89" s="130"/>
      <c r="I89" s="130"/>
      <c r="J89" s="131"/>
    </row>
    <row r="90" spans="1:10" ht="15" customHeight="1" x14ac:dyDescent="0.2">
      <c r="A90" s="138"/>
      <c r="B90" s="8" t="s">
        <v>33</v>
      </c>
      <c r="C90" s="9"/>
      <c r="D90" s="140"/>
      <c r="E90" s="129"/>
      <c r="F90" s="130"/>
      <c r="G90" s="130"/>
      <c r="H90" s="130"/>
      <c r="I90" s="130"/>
      <c r="J90" s="131"/>
    </row>
    <row r="91" spans="1:10" ht="15" customHeight="1" x14ac:dyDescent="0.2">
      <c r="A91" s="138"/>
      <c r="B91" s="8" t="s">
        <v>34</v>
      </c>
      <c r="C91" s="9"/>
      <c r="D91" s="140"/>
      <c r="E91" s="129"/>
      <c r="F91" s="130"/>
      <c r="G91" s="130"/>
      <c r="H91" s="130"/>
      <c r="I91" s="130"/>
      <c r="J91" s="131"/>
    </row>
    <row r="92" spans="1:10" ht="15" customHeight="1" x14ac:dyDescent="0.2">
      <c r="A92" s="138"/>
      <c r="B92" s="8" t="s">
        <v>35</v>
      </c>
      <c r="C92" s="9"/>
      <c r="D92" s="140"/>
      <c r="E92" s="129"/>
      <c r="F92" s="130"/>
      <c r="G92" s="130"/>
      <c r="H92" s="130"/>
      <c r="I92" s="130"/>
      <c r="J92" s="131"/>
    </row>
    <row r="93" spans="1:10" ht="15" customHeight="1" x14ac:dyDescent="0.2">
      <c r="A93" s="138"/>
      <c r="B93" s="8" t="s">
        <v>40</v>
      </c>
      <c r="C93" s="9"/>
      <c r="D93" s="140"/>
      <c r="E93" s="129"/>
      <c r="F93" s="130"/>
      <c r="G93" s="130"/>
      <c r="H93" s="130"/>
      <c r="I93" s="130"/>
      <c r="J93" s="131"/>
    </row>
    <row r="94" spans="1:10" ht="15" customHeight="1" x14ac:dyDescent="0.2">
      <c r="A94" s="138"/>
      <c r="B94" s="8" t="s">
        <v>41</v>
      </c>
      <c r="C94" s="9"/>
      <c r="D94" s="140"/>
      <c r="E94" s="129"/>
      <c r="F94" s="130"/>
      <c r="G94" s="130"/>
      <c r="H94" s="130"/>
      <c r="I94" s="130"/>
      <c r="J94" s="131"/>
    </row>
    <row r="95" spans="1:10" ht="15" customHeight="1" thickBot="1" x14ac:dyDescent="0.25">
      <c r="A95" s="139"/>
      <c r="B95" s="12" t="s">
        <v>48</v>
      </c>
      <c r="C95" s="20"/>
      <c r="D95" s="123"/>
      <c r="E95" s="126"/>
      <c r="F95" s="127"/>
      <c r="G95" s="127"/>
      <c r="H95" s="127"/>
      <c r="I95" s="127"/>
      <c r="J95" s="128"/>
    </row>
    <row r="96" spans="1:10" ht="15" customHeight="1" x14ac:dyDescent="0.2">
      <c r="A96" s="137" t="s">
        <v>124</v>
      </c>
      <c r="B96" s="10" t="s">
        <v>28</v>
      </c>
      <c r="C96" s="11"/>
      <c r="D96" s="122" t="str">
        <f>+IF(OR(C96="",C97="",C98="",C99="",C100="",C101="",C102=""),"Valide todos los criterios",IF(AND(C96="Cumple",C97="Cumple",C98="Cumple",C99="Cumple",C100="Cumple",C101="Cumple",C102="Cumple"),"Cumple variable","No cumple variable"))</f>
        <v>Valide todos los criterios</v>
      </c>
      <c r="E96" s="124" t="s">
        <v>37</v>
      </c>
      <c r="F96" s="124"/>
      <c r="G96" s="124"/>
      <c r="H96" s="124"/>
      <c r="I96" s="124"/>
      <c r="J96" s="125"/>
    </row>
    <row r="97" spans="1:10" ht="15" customHeight="1" x14ac:dyDescent="0.2">
      <c r="A97" s="138"/>
      <c r="B97" s="8" t="s">
        <v>29</v>
      </c>
      <c r="C97" s="9"/>
      <c r="D97" s="140"/>
      <c r="E97" s="129"/>
      <c r="F97" s="130"/>
      <c r="G97" s="130"/>
      <c r="H97" s="130"/>
      <c r="I97" s="130"/>
      <c r="J97" s="131"/>
    </row>
    <row r="98" spans="1:10" ht="15" customHeight="1" x14ac:dyDescent="0.2">
      <c r="A98" s="138"/>
      <c r="B98" s="8" t="s">
        <v>30</v>
      </c>
      <c r="C98" s="9"/>
      <c r="D98" s="140"/>
      <c r="E98" s="129"/>
      <c r="F98" s="130"/>
      <c r="G98" s="130"/>
      <c r="H98" s="130"/>
      <c r="I98" s="130"/>
      <c r="J98" s="131"/>
    </row>
    <row r="99" spans="1:10" ht="15" customHeight="1" x14ac:dyDescent="0.2">
      <c r="A99" s="138"/>
      <c r="B99" s="8" t="s">
        <v>31</v>
      </c>
      <c r="C99" s="9"/>
      <c r="D99" s="140"/>
      <c r="E99" s="129"/>
      <c r="F99" s="130"/>
      <c r="G99" s="130"/>
      <c r="H99" s="130"/>
      <c r="I99" s="130"/>
      <c r="J99" s="131"/>
    </row>
    <row r="100" spans="1:10" ht="15" customHeight="1" x14ac:dyDescent="0.2">
      <c r="A100" s="138"/>
      <c r="B100" s="8" t="s">
        <v>32</v>
      </c>
      <c r="C100" s="9"/>
      <c r="D100" s="140"/>
      <c r="E100" s="129"/>
      <c r="F100" s="130"/>
      <c r="G100" s="130"/>
      <c r="H100" s="130"/>
      <c r="I100" s="130"/>
      <c r="J100" s="131"/>
    </row>
    <row r="101" spans="1:10" ht="15" customHeight="1" x14ac:dyDescent="0.2">
      <c r="A101" s="138"/>
      <c r="B101" s="8" t="s">
        <v>33</v>
      </c>
      <c r="C101" s="9"/>
      <c r="D101" s="140"/>
      <c r="E101" s="129"/>
      <c r="F101" s="130"/>
      <c r="G101" s="130"/>
      <c r="H101" s="130"/>
      <c r="I101" s="130"/>
      <c r="J101" s="131"/>
    </row>
    <row r="102" spans="1:10" ht="15" customHeight="1" thickBot="1" x14ac:dyDescent="0.25">
      <c r="A102" s="139"/>
      <c r="B102" s="12" t="s">
        <v>34</v>
      </c>
      <c r="C102" s="20"/>
      <c r="D102" s="123"/>
      <c r="E102" s="126"/>
      <c r="F102" s="127"/>
      <c r="G102" s="127"/>
      <c r="H102" s="127"/>
      <c r="I102" s="127"/>
      <c r="J102" s="128"/>
    </row>
    <row r="103" spans="1:10" ht="24.95" customHeight="1" x14ac:dyDescent="0.2">
      <c r="A103" s="137" t="s">
        <v>122</v>
      </c>
      <c r="B103" s="10" t="s">
        <v>28</v>
      </c>
      <c r="C103" s="11"/>
      <c r="D103" s="122" t="str">
        <f>+IF(OR(C103="",C104=""),"Valide todos los criterios",IF(AND(C103="Cumple",C104="Cumple"),"Cumple variable","No cumple variable"))</f>
        <v>Valide todos los criterios</v>
      </c>
      <c r="E103" s="124" t="s">
        <v>37</v>
      </c>
      <c r="F103" s="124"/>
      <c r="G103" s="124"/>
      <c r="H103" s="124"/>
      <c r="I103" s="124"/>
      <c r="J103" s="125"/>
    </row>
    <row r="104" spans="1:10" ht="90" customHeight="1" thickBot="1" x14ac:dyDescent="0.25">
      <c r="A104" s="139"/>
      <c r="B104" s="12" t="s">
        <v>29</v>
      </c>
      <c r="C104" s="20"/>
      <c r="D104" s="123"/>
      <c r="E104" s="126"/>
      <c r="F104" s="127"/>
      <c r="G104" s="127"/>
      <c r="H104" s="127"/>
      <c r="I104" s="127"/>
      <c r="J104" s="128"/>
    </row>
    <row r="105" spans="1:10" ht="15" customHeight="1" x14ac:dyDescent="0.2">
      <c r="A105" s="163" t="s">
        <v>123</v>
      </c>
      <c r="B105" s="10" t="s">
        <v>28</v>
      </c>
      <c r="C105" s="11"/>
      <c r="D105" s="122" t="str">
        <f>+IF(C111="X","Variable no aplica",IF(OR(C105="",C106="",C107="",C108="",C109="",C110=""),"Valide todos los criterios",IF(AND(C105="Cumple",C106="Cumple",C107="Cumple",C108="Cumple",C109="Cumple",C110="Cumple"),"Cumple variable","No cumple variable")))</f>
        <v>Valide todos los criterios</v>
      </c>
      <c r="E105" s="124" t="s">
        <v>37</v>
      </c>
      <c r="F105" s="124"/>
      <c r="G105" s="124"/>
      <c r="H105" s="124"/>
      <c r="I105" s="124"/>
      <c r="J105" s="125"/>
    </row>
    <row r="106" spans="1:10" ht="15" customHeight="1" x14ac:dyDescent="0.2">
      <c r="A106" s="164"/>
      <c r="B106" s="8" t="s">
        <v>29</v>
      </c>
      <c r="C106" s="9"/>
      <c r="D106" s="140"/>
      <c r="E106" s="129"/>
      <c r="F106" s="130"/>
      <c r="G106" s="130"/>
      <c r="H106" s="130"/>
      <c r="I106" s="130"/>
      <c r="J106" s="131"/>
    </row>
    <row r="107" spans="1:10" ht="15" customHeight="1" x14ac:dyDescent="0.2">
      <c r="A107" s="164"/>
      <c r="B107" s="8" t="s">
        <v>30</v>
      </c>
      <c r="C107" s="9"/>
      <c r="D107" s="140"/>
      <c r="E107" s="129"/>
      <c r="F107" s="130"/>
      <c r="G107" s="130"/>
      <c r="H107" s="130"/>
      <c r="I107" s="130"/>
      <c r="J107" s="131"/>
    </row>
    <row r="108" spans="1:10" ht="15" customHeight="1" x14ac:dyDescent="0.2">
      <c r="A108" s="164"/>
      <c r="B108" s="8" t="s">
        <v>31</v>
      </c>
      <c r="C108" s="9"/>
      <c r="D108" s="140"/>
      <c r="E108" s="129"/>
      <c r="F108" s="130"/>
      <c r="G108" s="130"/>
      <c r="H108" s="130"/>
      <c r="I108" s="130"/>
      <c r="J108" s="131"/>
    </row>
    <row r="109" spans="1:10" ht="15" customHeight="1" x14ac:dyDescent="0.2">
      <c r="A109" s="164"/>
      <c r="B109" s="8" t="s">
        <v>32</v>
      </c>
      <c r="C109" s="9"/>
      <c r="D109" s="140"/>
      <c r="E109" s="129"/>
      <c r="F109" s="130"/>
      <c r="G109" s="130"/>
      <c r="H109" s="130"/>
      <c r="I109" s="130"/>
      <c r="J109" s="131"/>
    </row>
    <row r="110" spans="1:10" ht="15" customHeight="1" x14ac:dyDescent="0.2">
      <c r="A110" s="164"/>
      <c r="B110" s="14" t="s">
        <v>33</v>
      </c>
      <c r="C110" s="15"/>
      <c r="D110" s="156"/>
      <c r="E110" s="129"/>
      <c r="F110" s="130"/>
      <c r="G110" s="130"/>
      <c r="H110" s="130"/>
      <c r="I110" s="130"/>
      <c r="J110" s="131"/>
    </row>
    <row r="111" spans="1:10" ht="15" customHeight="1" thickBot="1" x14ac:dyDescent="0.25">
      <c r="A111" s="165"/>
      <c r="B111" s="16" t="s">
        <v>39</v>
      </c>
      <c r="C111" s="17"/>
      <c r="D111" s="123"/>
      <c r="E111" s="126"/>
      <c r="F111" s="127"/>
      <c r="G111" s="127"/>
      <c r="H111" s="127"/>
      <c r="I111" s="127"/>
      <c r="J111" s="128"/>
    </row>
    <row r="112" spans="1:10" ht="45" customHeight="1" thickBot="1" x14ac:dyDescent="0.25">
      <c r="A112" s="132" t="s">
        <v>434</v>
      </c>
      <c r="B112" s="133"/>
      <c r="C112" s="133"/>
      <c r="D112" s="133"/>
      <c r="E112" s="133"/>
      <c r="F112" s="133"/>
      <c r="G112" s="133"/>
      <c r="H112" s="134"/>
      <c r="I112" s="150" t="str">
        <f>+IF(OR(D113="Valide todos los criterios"),"Valide todas las variables",IF(AND(D113="Cumple variable"),"Cumple obligación","No cumple obligación"))</f>
        <v>Valide todas las variables</v>
      </c>
      <c r="J112" s="151"/>
    </row>
    <row r="113" spans="1:10" ht="15" customHeight="1" x14ac:dyDescent="0.2">
      <c r="A113" s="137" t="s">
        <v>127</v>
      </c>
      <c r="B113" s="10" t="s">
        <v>28</v>
      </c>
      <c r="C113" s="11"/>
      <c r="D113" s="166" t="str">
        <f>+IF(AND(C115="No aplica",C116="No aplica"),IF(OR(C113="",C114=""),"Valide todos los criterios",IF(AND(C113="Cumple",C114="Cumple"),"Cumple variable","No cumple variable")),IF(AND(C115="No aplica"),IF(OR(C113="",C114="",C116=""),"Valide todos los criterios",IF(AND(C113="Cumple",C114="Cumple",C116="Cumple"),"Cumple variable","No cumple variable")),IF(AND(C116="No aplica"),IF(OR(C113="",C114="",C115=""),"Valide todos los criterios",IF(AND(C113="Cumple",C114="Cumple",C115="Cumple"),"Cumple variable","No cumple variable")),IF(OR(C113="",C114="",C115="",C116=""),"Valide todos los criterios",IF(AND(C113="Cumple",C114="Cumple",C115="Cumple",C116="Cumple"),"Cumple variable","No cumple variable")))))</f>
        <v>Valide todos los criterios</v>
      </c>
      <c r="E113" s="124" t="s">
        <v>37</v>
      </c>
      <c r="F113" s="124"/>
      <c r="G113" s="124"/>
      <c r="H113" s="124"/>
      <c r="I113" s="124"/>
      <c r="J113" s="125"/>
    </row>
    <row r="114" spans="1:10" ht="39.950000000000003" customHeight="1" x14ac:dyDescent="0.2">
      <c r="A114" s="138"/>
      <c r="B114" s="8" t="s">
        <v>29</v>
      </c>
      <c r="C114" s="9"/>
      <c r="D114" s="167"/>
      <c r="E114" s="129"/>
      <c r="F114" s="130"/>
      <c r="G114" s="130"/>
      <c r="H114" s="130"/>
      <c r="I114" s="130"/>
      <c r="J114" s="131"/>
    </row>
    <row r="115" spans="1:10" ht="39.950000000000003" customHeight="1" x14ac:dyDescent="0.2">
      <c r="A115" s="138"/>
      <c r="B115" s="8" t="s">
        <v>30</v>
      </c>
      <c r="C115" s="9"/>
      <c r="D115" s="167"/>
      <c r="E115" s="129"/>
      <c r="F115" s="130"/>
      <c r="G115" s="130"/>
      <c r="H115" s="130"/>
      <c r="I115" s="130"/>
      <c r="J115" s="131"/>
    </row>
    <row r="116" spans="1:10" ht="39.950000000000003" customHeight="1" thickBot="1" x14ac:dyDescent="0.25">
      <c r="A116" s="139"/>
      <c r="B116" s="12" t="s">
        <v>31</v>
      </c>
      <c r="C116" s="41"/>
      <c r="D116" s="168"/>
      <c r="E116" s="126"/>
      <c r="F116" s="127"/>
      <c r="G116" s="127"/>
      <c r="H116" s="127"/>
      <c r="I116" s="127"/>
      <c r="J116" s="128"/>
    </row>
    <row r="117" spans="1:10" ht="35.1" customHeight="1" thickBot="1" x14ac:dyDescent="0.25">
      <c r="A117" s="132" t="s">
        <v>128</v>
      </c>
      <c r="B117" s="133"/>
      <c r="C117" s="133"/>
      <c r="D117" s="133"/>
      <c r="E117" s="133"/>
      <c r="F117" s="133"/>
      <c r="G117" s="133"/>
      <c r="H117" s="134"/>
      <c r="I117" s="150" t="str">
        <f>+IF(C120="X","Obligación no aplica",IF(OR(D118="Valide todos los criterios"),"Valide todas las variables",IF(AND(D118="Cumple variable"),"Cumple obligación","No cumple obligación")))</f>
        <v>Valide todas las variables</v>
      </c>
      <c r="J117" s="151"/>
    </row>
    <row r="118" spans="1:10" ht="24.95" customHeight="1" x14ac:dyDescent="0.2">
      <c r="A118" s="137" t="s">
        <v>129</v>
      </c>
      <c r="B118" s="10" t="s">
        <v>28</v>
      </c>
      <c r="C118" s="11"/>
      <c r="D118" s="122" t="str">
        <f>+IF(C120="X","Variable no aplica",IF(OR(C118="",C119=""),"Valide todos los criterios",IF(AND(C118="Cumple",C119="Cumple"),"Cumple variable","No cumple variable")))</f>
        <v>Valide todos los criterios</v>
      </c>
      <c r="E118" s="124" t="s">
        <v>37</v>
      </c>
      <c r="F118" s="124"/>
      <c r="G118" s="124"/>
      <c r="H118" s="124"/>
      <c r="I118" s="124"/>
      <c r="J118" s="125"/>
    </row>
    <row r="119" spans="1:10" ht="84.95" customHeight="1" x14ac:dyDescent="0.2">
      <c r="A119" s="138"/>
      <c r="B119" s="8" t="s">
        <v>29</v>
      </c>
      <c r="C119" s="9"/>
      <c r="D119" s="156"/>
      <c r="E119" s="129"/>
      <c r="F119" s="130"/>
      <c r="G119" s="130"/>
      <c r="H119" s="130"/>
      <c r="I119" s="130"/>
      <c r="J119" s="131"/>
    </row>
    <row r="120" spans="1:10" ht="15" customHeight="1" thickBot="1" x14ac:dyDescent="0.25">
      <c r="A120" s="139"/>
      <c r="B120" s="16" t="s">
        <v>39</v>
      </c>
      <c r="C120" s="17"/>
      <c r="D120" s="123"/>
      <c r="E120" s="126"/>
      <c r="F120" s="127"/>
      <c r="G120" s="127"/>
      <c r="H120" s="127"/>
      <c r="I120" s="127"/>
      <c r="J120" s="128"/>
    </row>
    <row r="121" spans="1:10" ht="45" customHeight="1" thickBot="1" x14ac:dyDescent="0.25">
      <c r="A121" s="132" t="s">
        <v>130</v>
      </c>
      <c r="B121" s="133"/>
      <c r="C121" s="133"/>
      <c r="D121" s="133"/>
      <c r="E121" s="133"/>
      <c r="F121" s="133"/>
      <c r="G121" s="133"/>
      <c r="H121" s="134"/>
      <c r="I121" s="150" t="str">
        <f>+IF(OR(D122="Valide todos los criterios"),"Valide todas las variables",IF(AND(D122="Cumple variable"),"Cumple obligación","No cumple obligación"))</f>
        <v>Valide todas las variables</v>
      </c>
      <c r="J121" s="151"/>
    </row>
    <row r="122" spans="1:10" ht="24.95" customHeight="1" x14ac:dyDescent="0.2">
      <c r="A122" s="137" t="s">
        <v>131</v>
      </c>
      <c r="B122" s="10" t="s">
        <v>28</v>
      </c>
      <c r="C122" s="11"/>
      <c r="D122" s="166" t="str">
        <f>+IF(AND(C122="No aplica",C123="No aplica"),IF(C124="","Valide todos los criterios",IF(C124="Cumple","Cumple variable","No cumple variable")),IF((C122="No aplica"),IF(OR(C123="",C124=""),"Valide todos los criterios",IF(AND(C123="Cumple",C124="Cumple"),"Cumple variable","No cumple variable")),IF((C123="No aplica"),IF(OR(C122="",C124=""),"Valide todos los criterios",IF(AND(C122="Cumple",C124="Cumple"),"Cumple variable","No cumple variable")),IF(OR(C122="",C123="",C124=""),"Valide todos los criterios",IF(AND(C122="Cumple",C123="Cumple",C124="Cumple"),"Cumple variable","No cumple variable")))))</f>
        <v>Valide todos los criterios</v>
      </c>
      <c r="E122" s="124" t="s">
        <v>37</v>
      </c>
      <c r="F122" s="124"/>
      <c r="G122" s="124"/>
      <c r="H122" s="124"/>
      <c r="I122" s="124"/>
      <c r="J122" s="125"/>
    </row>
    <row r="123" spans="1:10" ht="60" customHeight="1" x14ac:dyDescent="0.2">
      <c r="A123" s="138"/>
      <c r="B123" s="8" t="s">
        <v>29</v>
      </c>
      <c r="C123" s="9"/>
      <c r="D123" s="167"/>
      <c r="E123" s="129"/>
      <c r="F123" s="130"/>
      <c r="G123" s="130"/>
      <c r="H123" s="130"/>
      <c r="I123" s="130"/>
      <c r="J123" s="131"/>
    </row>
    <row r="124" spans="1:10" ht="60" customHeight="1" thickBot="1" x14ac:dyDescent="0.25">
      <c r="A124" s="139"/>
      <c r="B124" s="12" t="s">
        <v>30</v>
      </c>
      <c r="C124" s="20"/>
      <c r="D124" s="168"/>
      <c r="E124" s="126"/>
      <c r="F124" s="127"/>
      <c r="G124" s="127"/>
      <c r="H124" s="127"/>
      <c r="I124" s="127"/>
      <c r="J124" s="128"/>
    </row>
    <row r="125" spans="1:10" ht="45" customHeight="1" thickBot="1" x14ac:dyDescent="0.25">
      <c r="A125" s="132" t="s">
        <v>132</v>
      </c>
      <c r="B125" s="133"/>
      <c r="C125" s="133"/>
      <c r="D125" s="133"/>
      <c r="E125" s="133"/>
      <c r="F125" s="133"/>
      <c r="G125" s="133"/>
      <c r="H125" s="134"/>
      <c r="I125" s="150" t="str">
        <f>+IF(OR(D126="Valide todos los criterios",D131="Valide todos los criterios"),"Valide todas las variables",IF(AND(D126="Cumple variable",D131="Cumple variable"),"Cumple obligación",IF(AND(D126="Cumple variable",D131="Variable no aplica"),"Cumple obligación",IF(AND(D126="Variable no aplica",D131="Cumple variable"),"Cumple obligación",IF(AND(D126="Variable no aplica",D131="Variable no aplica"),"Obligación no aplica","No cumple obligación")))))</f>
        <v>Valide todas las variables</v>
      </c>
      <c r="J125" s="151"/>
    </row>
    <row r="126" spans="1:10" ht="15" customHeight="1" x14ac:dyDescent="0.2">
      <c r="A126" s="163" t="s">
        <v>133</v>
      </c>
      <c r="B126" s="10" t="s">
        <v>28</v>
      </c>
      <c r="C126" s="11"/>
      <c r="D126" s="122" t="str">
        <f>+IF(C130="X","Variable no aplica",IF(OR(C126="",C127="",C128="",C129=""),"Valide todos los criterios",IF(AND(C126="Cumple",C127="Cumple",C128="Cumple",C129="Cumple"),"Cumple variable","No cumple variable")))</f>
        <v>Valide todos los criterios</v>
      </c>
      <c r="E126" s="124" t="s">
        <v>37</v>
      </c>
      <c r="F126" s="124"/>
      <c r="G126" s="124"/>
      <c r="H126" s="124"/>
      <c r="I126" s="124"/>
      <c r="J126" s="125"/>
    </row>
    <row r="127" spans="1:10" ht="30" customHeight="1" x14ac:dyDescent="0.2">
      <c r="A127" s="164"/>
      <c r="B127" s="8" t="s">
        <v>29</v>
      </c>
      <c r="C127" s="9"/>
      <c r="D127" s="140"/>
      <c r="E127" s="129"/>
      <c r="F127" s="130"/>
      <c r="G127" s="130"/>
      <c r="H127" s="130"/>
      <c r="I127" s="130"/>
      <c r="J127" s="131"/>
    </row>
    <row r="128" spans="1:10" ht="30" customHeight="1" x14ac:dyDescent="0.2">
      <c r="A128" s="164"/>
      <c r="B128" s="8" t="s">
        <v>30</v>
      </c>
      <c r="C128" s="9"/>
      <c r="D128" s="140"/>
      <c r="E128" s="129"/>
      <c r="F128" s="130"/>
      <c r="G128" s="130"/>
      <c r="H128" s="130"/>
      <c r="I128" s="130"/>
      <c r="J128" s="131"/>
    </row>
    <row r="129" spans="1:10" ht="30" customHeight="1" x14ac:dyDescent="0.2">
      <c r="A129" s="164"/>
      <c r="B129" s="14" t="s">
        <v>31</v>
      </c>
      <c r="C129" s="15"/>
      <c r="D129" s="156"/>
      <c r="E129" s="129"/>
      <c r="F129" s="130"/>
      <c r="G129" s="130"/>
      <c r="H129" s="130"/>
      <c r="I129" s="130"/>
      <c r="J129" s="131"/>
    </row>
    <row r="130" spans="1:10" ht="15" customHeight="1" thickBot="1" x14ac:dyDescent="0.25">
      <c r="A130" s="165"/>
      <c r="B130" s="16" t="s">
        <v>39</v>
      </c>
      <c r="C130" s="17"/>
      <c r="D130" s="123"/>
      <c r="E130" s="126"/>
      <c r="F130" s="127"/>
      <c r="G130" s="127"/>
      <c r="H130" s="127"/>
      <c r="I130" s="127"/>
      <c r="J130" s="128"/>
    </row>
    <row r="131" spans="1:10" ht="15" customHeight="1" x14ac:dyDescent="0.2">
      <c r="A131" s="163" t="s">
        <v>134</v>
      </c>
      <c r="B131" s="182" t="s">
        <v>28</v>
      </c>
      <c r="C131" s="184"/>
      <c r="D131" s="122" t="str">
        <f>+IF(C133="X","Variable no aplica",IF(OR(C131=""),"Valide todos los criterios",IF(AND(C131="Cumple"),"Cumple variable","No cumple variable")))</f>
        <v>Valide todos los criterios</v>
      </c>
      <c r="E131" s="124" t="s">
        <v>37</v>
      </c>
      <c r="F131" s="124"/>
      <c r="G131" s="124"/>
      <c r="H131" s="124"/>
      <c r="I131" s="124"/>
      <c r="J131" s="125"/>
    </row>
    <row r="132" spans="1:10" ht="90" customHeight="1" x14ac:dyDescent="0.2">
      <c r="A132" s="164"/>
      <c r="B132" s="183"/>
      <c r="C132" s="185"/>
      <c r="D132" s="140"/>
      <c r="E132" s="129"/>
      <c r="F132" s="130"/>
      <c r="G132" s="130"/>
      <c r="H132" s="130"/>
      <c r="I132" s="130"/>
      <c r="J132" s="131"/>
    </row>
    <row r="133" spans="1:10" ht="15" customHeight="1" thickBot="1" x14ac:dyDescent="0.25">
      <c r="A133" s="165"/>
      <c r="B133" s="16" t="s">
        <v>39</v>
      </c>
      <c r="C133" s="17"/>
      <c r="D133" s="123"/>
      <c r="E133" s="126"/>
      <c r="F133" s="127"/>
      <c r="G133" s="127"/>
      <c r="H133" s="127"/>
      <c r="I133" s="127"/>
      <c r="J133" s="128"/>
    </row>
    <row r="134" spans="1:10" ht="45" customHeight="1" thickBot="1" x14ac:dyDescent="0.25">
      <c r="A134" s="132" t="s">
        <v>135</v>
      </c>
      <c r="B134" s="133"/>
      <c r="C134" s="133"/>
      <c r="D134" s="133"/>
      <c r="E134" s="133"/>
      <c r="F134" s="133"/>
      <c r="G134" s="133"/>
      <c r="H134" s="134"/>
      <c r="I134" s="150" t="str">
        <f>+IF(OR(D135="Valide todos los criterios"),"Valide todas las variables",IF(AND(D135="Cumple variable"),"Cumple obligación","No cumple obligación"))</f>
        <v>Valide todas las variables</v>
      </c>
      <c r="J134" s="151"/>
    </row>
    <row r="135" spans="1:10" ht="24.95" customHeight="1" x14ac:dyDescent="0.2">
      <c r="A135" s="137" t="s">
        <v>138</v>
      </c>
      <c r="B135" s="10" t="s">
        <v>28</v>
      </c>
      <c r="C135" s="11"/>
      <c r="D135" s="166" t="str">
        <f>+IF(C136="No aplica",IF(OR(C135="",C137=""),"Valide todos los criterios",IF(AND(C135="Cumple",C137="Cumple"),"Cumple variable","No cumple variable")),IF(OR(C135="",C136="",C137=""),"Valide todos los criterios",IF(AND(C135="Cumple",C136="Cumple",C137="Cumple"),"Cumple variable","No cumple variable")))</f>
        <v>Valide todos los criterios</v>
      </c>
      <c r="E135" s="124" t="s">
        <v>37</v>
      </c>
      <c r="F135" s="124"/>
      <c r="G135" s="124"/>
      <c r="H135" s="124"/>
      <c r="I135" s="124"/>
      <c r="J135" s="125"/>
    </row>
    <row r="136" spans="1:10" ht="60" customHeight="1" x14ac:dyDescent="0.2">
      <c r="A136" s="138"/>
      <c r="B136" s="8" t="s">
        <v>29</v>
      </c>
      <c r="C136" s="9"/>
      <c r="D136" s="167"/>
      <c r="E136" s="129"/>
      <c r="F136" s="130"/>
      <c r="G136" s="130"/>
      <c r="H136" s="130"/>
      <c r="I136" s="130"/>
      <c r="J136" s="131"/>
    </row>
    <row r="137" spans="1:10" ht="60" customHeight="1" thickBot="1" x14ac:dyDescent="0.25">
      <c r="A137" s="139"/>
      <c r="B137" s="12" t="s">
        <v>30</v>
      </c>
      <c r="C137" s="20"/>
      <c r="D137" s="168"/>
      <c r="E137" s="126"/>
      <c r="F137" s="127"/>
      <c r="G137" s="127"/>
      <c r="H137" s="127"/>
      <c r="I137" s="127"/>
      <c r="J137" s="128"/>
    </row>
    <row r="138" spans="1:10" ht="15" customHeight="1" thickBot="1" x14ac:dyDescent="0.25">
      <c r="A138" s="160" t="s">
        <v>50</v>
      </c>
      <c r="B138" s="161"/>
      <c r="C138" s="161"/>
      <c r="D138" s="161"/>
      <c r="E138" s="161"/>
      <c r="F138" s="161"/>
      <c r="G138" s="161"/>
      <c r="H138" s="161"/>
      <c r="I138" s="161"/>
      <c r="J138" s="162"/>
    </row>
    <row r="139" spans="1:10" ht="45" customHeight="1" thickBot="1" x14ac:dyDescent="0.25">
      <c r="A139" s="132" t="s">
        <v>136</v>
      </c>
      <c r="B139" s="133"/>
      <c r="C139" s="133"/>
      <c r="D139" s="133"/>
      <c r="E139" s="133"/>
      <c r="F139" s="133"/>
      <c r="G139" s="133"/>
      <c r="H139" s="134"/>
      <c r="I139" s="150" t="str">
        <f>+IF(C142="X","Obligación no aplica",IF(OR(D140="Valide todos los criterios"),"Valide todas las variables",IF(AND(D140="Cumple variable"),"Cumple obligación","No cumple obligación")))</f>
        <v>Valide todas las variables</v>
      </c>
      <c r="J139" s="151"/>
    </row>
    <row r="140" spans="1:10" ht="15" customHeight="1" x14ac:dyDescent="0.2">
      <c r="A140" s="163" t="s">
        <v>137</v>
      </c>
      <c r="B140" s="10" t="s">
        <v>28</v>
      </c>
      <c r="C140" s="11"/>
      <c r="D140" s="122" t="str">
        <f>+IF(C142="X","Variable no aplica",IF(OR(C140="",C141=""),"Valide todos los criterios",IF(AND(C140="Cumple",C141="Cumple"),"Cumple variable","No cumple variable")))</f>
        <v>Valide todos los criterios</v>
      </c>
      <c r="E140" s="124" t="s">
        <v>37</v>
      </c>
      <c r="F140" s="124"/>
      <c r="G140" s="124"/>
      <c r="H140" s="124"/>
      <c r="I140" s="124"/>
      <c r="J140" s="125"/>
    </row>
    <row r="141" spans="1:10" ht="90" customHeight="1" x14ac:dyDescent="0.2">
      <c r="A141" s="164"/>
      <c r="B141" s="14" t="s">
        <v>29</v>
      </c>
      <c r="C141" s="15"/>
      <c r="D141" s="156"/>
      <c r="E141" s="129"/>
      <c r="F141" s="130"/>
      <c r="G141" s="130"/>
      <c r="H141" s="130"/>
      <c r="I141" s="130"/>
      <c r="J141" s="131"/>
    </row>
    <row r="142" spans="1:10" ht="15" customHeight="1" thickBot="1" x14ac:dyDescent="0.25">
      <c r="A142" s="165"/>
      <c r="B142" s="16" t="s">
        <v>39</v>
      </c>
      <c r="C142" s="17"/>
      <c r="D142" s="123"/>
      <c r="E142" s="126"/>
      <c r="F142" s="127"/>
      <c r="G142" s="127"/>
      <c r="H142" s="127"/>
      <c r="I142" s="127"/>
      <c r="J142" s="128"/>
    </row>
    <row r="143" spans="1:10" ht="15" customHeight="1" x14ac:dyDescent="0.2">
      <c r="A143" s="186" t="s">
        <v>62</v>
      </c>
      <c r="B143" s="187"/>
      <c r="C143" s="187"/>
      <c r="D143" s="187"/>
      <c r="E143" s="187"/>
      <c r="F143" s="187"/>
      <c r="G143" s="187"/>
      <c r="H143" s="187"/>
      <c r="I143" s="187"/>
      <c r="J143" s="188"/>
    </row>
    <row r="144" spans="1:10" ht="249.95" customHeight="1" x14ac:dyDescent="0.2">
      <c r="A144" s="192"/>
      <c r="B144" s="193"/>
      <c r="C144" s="193"/>
      <c r="D144" s="193"/>
      <c r="E144" s="193"/>
      <c r="F144" s="193"/>
      <c r="G144" s="193"/>
      <c r="H144" s="193"/>
      <c r="I144" s="193"/>
      <c r="J144" s="194"/>
    </row>
    <row r="145" spans="1:10" ht="15" customHeight="1" x14ac:dyDescent="0.2">
      <c r="A145" s="195" t="s">
        <v>397</v>
      </c>
      <c r="B145" s="196"/>
      <c r="C145" s="196"/>
      <c r="D145" s="196"/>
      <c r="E145" s="196"/>
      <c r="F145" s="196"/>
      <c r="G145" s="196"/>
      <c r="H145" s="196"/>
      <c r="I145" s="196"/>
      <c r="J145" s="197"/>
    </row>
    <row r="146" spans="1:10" ht="249.95" customHeight="1" thickBot="1" x14ac:dyDescent="0.25">
      <c r="A146" s="198"/>
      <c r="B146" s="199"/>
      <c r="C146" s="199"/>
      <c r="D146" s="199"/>
      <c r="E146" s="199"/>
      <c r="F146" s="199"/>
      <c r="G146" s="199"/>
      <c r="H146" s="199"/>
      <c r="I146" s="199"/>
      <c r="J146" s="200"/>
    </row>
    <row r="147" spans="1:10" ht="12.75" x14ac:dyDescent="0.2">
      <c r="A147" s="189" t="s">
        <v>139</v>
      </c>
      <c r="B147" s="190"/>
      <c r="C147" s="190"/>
      <c r="D147" s="190"/>
      <c r="E147" s="190"/>
      <c r="F147" s="190"/>
      <c r="G147" s="190"/>
      <c r="H147" s="190"/>
      <c r="I147" s="190"/>
      <c r="J147" s="191"/>
    </row>
    <row r="148" spans="1:10" ht="20.100000000000001" customHeight="1" x14ac:dyDescent="0.2">
      <c r="A148" s="35" t="s">
        <v>63</v>
      </c>
      <c r="B148" s="112"/>
      <c r="C148" s="112"/>
      <c r="D148" s="112"/>
      <c r="E148" s="112"/>
      <c r="F148" s="34" t="s">
        <v>64</v>
      </c>
      <c r="G148" s="112"/>
      <c r="H148" s="112"/>
      <c r="I148" s="112"/>
      <c r="J148" s="113"/>
    </row>
    <row r="149" spans="1:10" ht="20.100000000000001" customHeight="1" x14ac:dyDescent="0.2">
      <c r="A149" s="35" t="s">
        <v>56</v>
      </c>
      <c r="B149" s="112"/>
      <c r="C149" s="112"/>
      <c r="D149" s="112"/>
      <c r="E149" s="112"/>
      <c r="F149" s="34" t="s">
        <v>56</v>
      </c>
      <c r="G149" s="112"/>
      <c r="H149" s="112"/>
      <c r="I149" s="112"/>
      <c r="J149" s="113"/>
    </row>
    <row r="150" spans="1:10" ht="20.100000000000001" customHeight="1" x14ac:dyDescent="0.2">
      <c r="A150" s="35" t="s">
        <v>58</v>
      </c>
      <c r="B150" s="112"/>
      <c r="C150" s="112"/>
      <c r="D150" s="112"/>
      <c r="E150" s="112"/>
      <c r="F150" s="34" t="s">
        <v>58</v>
      </c>
      <c r="G150" s="112"/>
      <c r="H150" s="112"/>
      <c r="I150" s="112"/>
      <c r="J150" s="113"/>
    </row>
    <row r="151" spans="1:10" ht="20.100000000000001" customHeight="1" x14ac:dyDescent="0.2">
      <c r="A151" s="35" t="s">
        <v>59</v>
      </c>
      <c r="B151" s="112"/>
      <c r="C151" s="112"/>
      <c r="D151" s="112"/>
      <c r="E151" s="112"/>
      <c r="F151" s="34" t="s">
        <v>59</v>
      </c>
      <c r="G151" s="112"/>
      <c r="H151" s="112"/>
      <c r="I151" s="112"/>
      <c r="J151" s="113"/>
    </row>
    <row r="152" spans="1:10" ht="30" customHeight="1" thickBot="1" x14ac:dyDescent="0.25">
      <c r="A152" s="35" t="s">
        <v>57</v>
      </c>
      <c r="B152" s="112"/>
      <c r="C152" s="112"/>
      <c r="D152" s="112"/>
      <c r="E152" s="112"/>
      <c r="F152" s="34" t="s">
        <v>57</v>
      </c>
      <c r="G152" s="112"/>
      <c r="H152" s="112"/>
      <c r="I152" s="112"/>
      <c r="J152" s="113"/>
    </row>
    <row r="153" spans="1:10" ht="12.75" x14ac:dyDescent="0.2">
      <c r="A153" s="201" t="s">
        <v>61</v>
      </c>
      <c r="B153" s="202"/>
      <c r="C153" s="202"/>
      <c r="D153" s="202"/>
      <c r="E153" s="202"/>
      <c r="F153" s="202"/>
      <c r="G153" s="202"/>
      <c r="H153" s="202"/>
      <c r="I153" s="202"/>
      <c r="J153" s="203"/>
    </row>
    <row r="154" spans="1:10" ht="20.100000000000001" customHeight="1" x14ac:dyDescent="0.2">
      <c r="A154" s="35" t="s">
        <v>63</v>
      </c>
      <c r="B154" s="112"/>
      <c r="C154" s="112"/>
      <c r="D154" s="112"/>
      <c r="E154" s="112"/>
      <c r="F154" s="34" t="s">
        <v>64</v>
      </c>
      <c r="G154" s="112"/>
      <c r="H154" s="112"/>
      <c r="I154" s="112"/>
      <c r="J154" s="113"/>
    </row>
    <row r="155" spans="1:10" ht="20.100000000000001" customHeight="1" x14ac:dyDescent="0.2">
      <c r="A155" s="35" t="s">
        <v>56</v>
      </c>
      <c r="B155" s="112"/>
      <c r="C155" s="112"/>
      <c r="D155" s="112"/>
      <c r="E155" s="112"/>
      <c r="F155" s="34" t="s">
        <v>56</v>
      </c>
      <c r="G155" s="112"/>
      <c r="H155" s="112"/>
      <c r="I155" s="112"/>
      <c r="J155" s="113"/>
    </row>
    <row r="156" spans="1:10" ht="20.100000000000001" customHeight="1" x14ac:dyDescent="0.2">
      <c r="A156" s="35" t="s">
        <v>60</v>
      </c>
      <c r="B156" s="112"/>
      <c r="C156" s="112"/>
      <c r="D156" s="112"/>
      <c r="E156" s="112"/>
      <c r="F156" s="34" t="s">
        <v>60</v>
      </c>
      <c r="G156" s="112"/>
      <c r="H156" s="112"/>
      <c r="I156" s="112"/>
      <c r="J156" s="113"/>
    </row>
    <row r="157" spans="1:10" ht="20.100000000000001" customHeight="1" x14ac:dyDescent="0.2">
      <c r="A157" s="35" t="s">
        <v>59</v>
      </c>
      <c r="B157" s="112"/>
      <c r="C157" s="112"/>
      <c r="D157" s="112"/>
      <c r="E157" s="112"/>
      <c r="F157" s="34" t="s">
        <v>59</v>
      </c>
      <c r="G157" s="112"/>
      <c r="H157" s="112"/>
      <c r="I157" s="112"/>
      <c r="J157" s="113"/>
    </row>
    <row r="158" spans="1:10" ht="30" customHeight="1" x14ac:dyDescent="0.2">
      <c r="A158" s="35" t="s">
        <v>57</v>
      </c>
      <c r="B158" s="112"/>
      <c r="C158" s="112"/>
      <c r="D158" s="112"/>
      <c r="E158" s="112"/>
      <c r="F158" s="34" t="s">
        <v>57</v>
      </c>
      <c r="G158" s="112"/>
      <c r="H158" s="112"/>
      <c r="I158" s="112"/>
      <c r="J158" s="113"/>
    </row>
    <row r="159" spans="1:10" ht="12.75" x14ac:dyDescent="0.2">
      <c r="A159" s="109"/>
      <c r="B159" s="110"/>
      <c r="C159" s="110"/>
      <c r="D159" s="110"/>
      <c r="E159" s="110"/>
      <c r="F159" s="110"/>
      <c r="G159" s="110"/>
      <c r="H159" s="110"/>
      <c r="I159" s="110"/>
      <c r="J159" s="111"/>
    </row>
    <row r="160" spans="1:10" ht="20.100000000000001" customHeight="1" x14ac:dyDescent="0.2">
      <c r="A160" s="35" t="s">
        <v>65</v>
      </c>
      <c r="B160" s="112"/>
      <c r="C160" s="112"/>
      <c r="D160" s="112"/>
      <c r="E160" s="112"/>
      <c r="F160" s="34" t="s">
        <v>66</v>
      </c>
      <c r="G160" s="112"/>
      <c r="H160" s="112"/>
      <c r="I160" s="112"/>
      <c r="J160" s="113"/>
    </row>
    <row r="161" spans="1:10" ht="20.100000000000001" customHeight="1" x14ac:dyDescent="0.2">
      <c r="A161" s="35" t="s">
        <v>56</v>
      </c>
      <c r="B161" s="112"/>
      <c r="C161" s="112"/>
      <c r="D161" s="112"/>
      <c r="E161" s="112"/>
      <c r="F161" s="34" t="s">
        <v>56</v>
      </c>
      <c r="G161" s="112"/>
      <c r="H161" s="112"/>
      <c r="I161" s="112"/>
      <c r="J161" s="113"/>
    </row>
    <row r="162" spans="1:10" ht="20.100000000000001" customHeight="1" x14ac:dyDescent="0.2">
      <c r="A162" s="35" t="s">
        <v>60</v>
      </c>
      <c r="B162" s="112"/>
      <c r="C162" s="112"/>
      <c r="D162" s="112"/>
      <c r="E162" s="112"/>
      <c r="F162" s="34" t="s">
        <v>60</v>
      </c>
      <c r="G162" s="112"/>
      <c r="H162" s="112"/>
      <c r="I162" s="112"/>
      <c r="J162" s="113"/>
    </row>
    <row r="163" spans="1:10" ht="20.100000000000001" customHeight="1" x14ac:dyDescent="0.2">
      <c r="A163" s="35" t="s">
        <v>59</v>
      </c>
      <c r="B163" s="112"/>
      <c r="C163" s="112"/>
      <c r="D163" s="112"/>
      <c r="E163" s="112"/>
      <c r="F163" s="34" t="s">
        <v>59</v>
      </c>
      <c r="G163" s="112"/>
      <c r="H163" s="112"/>
      <c r="I163" s="112"/>
      <c r="J163" s="113"/>
    </row>
    <row r="164" spans="1:10" ht="30" customHeight="1" thickBot="1" x14ac:dyDescent="0.25">
      <c r="A164" s="36" t="s">
        <v>57</v>
      </c>
      <c r="B164" s="107"/>
      <c r="C164" s="107"/>
      <c r="D164" s="107"/>
      <c r="E164" s="107"/>
      <c r="F164" s="37" t="s">
        <v>57</v>
      </c>
      <c r="G164" s="107"/>
      <c r="H164" s="107"/>
      <c r="I164" s="107"/>
      <c r="J164" s="108"/>
    </row>
    <row r="165" spans="1:10" ht="12" customHeight="1" x14ac:dyDescent="0.2">
      <c r="A165" s="109"/>
      <c r="B165" s="110"/>
      <c r="C165" s="110"/>
      <c r="D165" s="110"/>
      <c r="E165" s="110"/>
      <c r="F165" s="110"/>
      <c r="G165" s="110"/>
      <c r="H165" s="110"/>
      <c r="I165" s="110"/>
      <c r="J165" s="111"/>
    </row>
    <row r="166" spans="1:10" ht="19.5" customHeight="1" x14ac:dyDescent="0.2">
      <c r="A166" s="35" t="s">
        <v>430</v>
      </c>
      <c r="B166" s="112"/>
      <c r="C166" s="112"/>
      <c r="D166" s="112"/>
      <c r="E166" s="112"/>
      <c r="F166" s="34" t="s">
        <v>431</v>
      </c>
      <c r="G166" s="112"/>
      <c r="H166" s="112"/>
      <c r="I166" s="112"/>
      <c r="J166" s="113"/>
    </row>
    <row r="167" spans="1:10" ht="19.5" customHeight="1" x14ac:dyDescent="0.2">
      <c r="A167" s="35" t="s">
        <v>56</v>
      </c>
      <c r="B167" s="112"/>
      <c r="C167" s="112"/>
      <c r="D167" s="112"/>
      <c r="E167" s="112"/>
      <c r="F167" s="34" t="s">
        <v>56</v>
      </c>
      <c r="G167" s="112"/>
      <c r="H167" s="112"/>
      <c r="I167" s="112"/>
      <c r="J167" s="113"/>
    </row>
    <row r="168" spans="1:10" ht="19.5" customHeight="1" x14ac:dyDescent="0.2">
      <c r="A168" s="35" t="s">
        <v>60</v>
      </c>
      <c r="B168" s="112"/>
      <c r="C168" s="112"/>
      <c r="D168" s="112"/>
      <c r="E168" s="112"/>
      <c r="F168" s="34" t="s">
        <v>60</v>
      </c>
      <c r="G168" s="112"/>
      <c r="H168" s="112"/>
      <c r="I168" s="112"/>
      <c r="J168" s="113"/>
    </row>
    <row r="169" spans="1:10" ht="19.5" customHeight="1" x14ac:dyDescent="0.2">
      <c r="A169" s="35" t="s">
        <v>59</v>
      </c>
      <c r="B169" s="112"/>
      <c r="C169" s="112"/>
      <c r="D169" s="112"/>
      <c r="E169" s="112"/>
      <c r="F169" s="34" t="s">
        <v>59</v>
      </c>
      <c r="G169" s="112"/>
      <c r="H169" s="112"/>
      <c r="I169" s="112"/>
      <c r="J169" s="113"/>
    </row>
    <row r="170" spans="1:10" ht="30" customHeight="1" thickBot="1" x14ac:dyDescent="0.25">
      <c r="A170" s="36" t="s">
        <v>57</v>
      </c>
      <c r="B170" s="107"/>
      <c r="C170" s="107"/>
      <c r="D170" s="107"/>
      <c r="E170" s="107"/>
      <c r="F170" s="37" t="s">
        <v>57</v>
      </c>
      <c r="G170" s="107"/>
      <c r="H170" s="107"/>
      <c r="I170" s="107"/>
      <c r="J170" s="108"/>
    </row>
  </sheetData>
  <sheetProtection algorithmName="SHA-512" hashValue="CXf71DLLm1jdATRogBmS11lDp4LJI19OWWBNmIkBiahPpwvy+kYqEmEcFzBXa8h3kMZZ56X0ljrCE7uH3rDhlw==" saltValue="OTIYMSt1CKmO1xdmyp+FAQ==" spinCount="100000" sheet="1" formatRows="0"/>
  <mergeCells count="198">
    <mergeCell ref="G152:J152"/>
    <mergeCell ref="A153:J153"/>
    <mergeCell ref="B154:E154"/>
    <mergeCell ref="G154:J154"/>
    <mergeCell ref="B155:E155"/>
    <mergeCell ref="G155:J155"/>
    <mergeCell ref="B149:E149"/>
    <mergeCell ref="B150:E150"/>
    <mergeCell ref="B151:E151"/>
    <mergeCell ref="B163:E163"/>
    <mergeCell ref="G163:J163"/>
    <mergeCell ref="B164:E164"/>
    <mergeCell ref="G164:J164"/>
    <mergeCell ref="B157:E157"/>
    <mergeCell ref="G157:J157"/>
    <mergeCell ref="B158:E158"/>
    <mergeCell ref="G158:J158"/>
    <mergeCell ref="A159:J159"/>
    <mergeCell ref="B160:E160"/>
    <mergeCell ref="G160:J160"/>
    <mergeCell ref="B161:E161"/>
    <mergeCell ref="G161:J161"/>
    <mergeCell ref="B156:E156"/>
    <mergeCell ref="G156:J156"/>
    <mergeCell ref="B162:E162"/>
    <mergeCell ref="G162:J162"/>
    <mergeCell ref="B152:E152"/>
    <mergeCell ref="G149:J149"/>
    <mergeCell ref="G150:J150"/>
    <mergeCell ref="G151:J151"/>
    <mergeCell ref="A134:H134"/>
    <mergeCell ref="I134:J134"/>
    <mergeCell ref="A135:A137"/>
    <mergeCell ref="D135:D137"/>
    <mergeCell ref="E135:J135"/>
    <mergeCell ref="E136:J137"/>
    <mergeCell ref="A143:J143"/>
    <mergeCell ref="A147:J147"/>
    <mergeCell ref="B148:E148"/>
    <mergeCell ref="A144:J144"/>
    <mergeCell ref="A145:J145"/>
    <mergeCell ref="A146:J146"/>
    <mergeCell ref="G148:J148"/>
    <mergeCell ref="E140:J140"/>
    <mergeCell ref="A139:H139"/>
    <mergeCell ref="I139:J139"/>
    <mergeCell ref="A125:H125"/>
    <mergeCell ref="I125:J125"/>
    <mergeCell ref="A126:A130"/>
    <mergeCell ref="D126:D130"/>
    <mergeCell ref="E126:J126"/>
    <mergeCell ref="E127:J130"/>
    <mergeCell ref="A131:A133"/>
    <mergeCell ref="D131:D133"/>
    <mergeCell ref="E131:J131"/>
    <mergeCell ref="E132:J133"/>
    <mergeCell ref="B131:B132"/>
    <mergeCell ref="C131:C132"/>
    <mergeCell ref="D118:D120"/>
    <mergeCell ref="E118:J118"/>
    <mergeCell ref="E119:J120"/>
    <mergeCell ref="A121:H121"/>
    <mergeCell ref="I121:J121"/>
    <mergeCell ref="A122:A124"/>
    <mergeCell ref="D122:D124"/>
    <mergeCell ref="E122:J122"/>
    <mergeCell ref="E123:J124"/>
    <mergeCell ref="E69:J73"/>
    <mergeCell ref="A78:A83"/>
    <mergeCell ref="D78:D83"/>
    <mergeCell ref="A85:A95"/>
    <mergeCell ref="D85:D95"/>
    <mergeCell ref="E85:J85"/>
    <mergeCell ref="E86:J95"/>
    <mergeCell ref="A74:A77"/>
    <mergeCell ref="D74:D77"/>
    <mergeCell ref="E74:J74"/>
    <mergeCell ref="E75:J77"/>
    <mergeCell ref="A12:D12"/>
    <mergeCell ref="E12:G12"/>
    <mergeCell ref="H12:J12"/>
    <mergeCell ref="A13:D13"/>
    <mergeCell ref="A11:J11"/>
    <mergeCell ref="A1:B1"/>
    <mergeCell ref="C1:D1"/>
    <mergeCell ref="A2:J2"/>
    <mergeCell ref="A3:B3"/>
    <mergeCell ref="A4:B4"/>
    <mergeCell ref="C3:H3"/>
    <mergeCell ref="C4:H4"/>
    <mergeCell ref="I3:J3"/>
    <mergeCell ref="I4:J4"/>
    <mergeCell ref="G1:J1"/>
    <mergeCell ref="E13:G13"/>
    <mergeCell ref="H13:J13"/>
    <mergeCell ref="C5:H5"/>
    <mergeCell ref="I5:J5"/>
    <mergeCell ref="C6:H6"/>
    <mergeCell ref="I6:J6"/>
    <mergeCell ref="C7:H7"/>
    <mergeCell ref="I7:J7"/>
    <mergeCell ref="C8:H8"/>
    <mergeCell ref="A140:A142"/>
    <mergeCell ref="D140:D142"/>
    <mergeCell ref="E141:J142"/>
    <mergeCell ref="A138:J138"/>
    <mergeCell ref="E78:J78"/>
    <mergeCell ref="E79:J83"/>
    <mergeCell ref="A84:H84"/>
    <mergeCell ref="I84:J84"/>
    <mergeCell ref="A96:A102"/>
    <mergeCell ref="D96:D102"/>
    <mergeCell ref="E96:J96"/>
    <mergeCell ref="E97:J102"/>
    <mergeCell ref="A103:A104"/>
    <mergeCell ref="I112:J112"/>
    <mergeCell ref="A113:A116"/>
    <mergeCell ref="D113:D116"/>
    <mergeCell ref="E113:J113"/>
    <mergeCell ref="E114:J116"/>
    <mergeCell ref="A117:H117"/>
    <mergeCell ref="I117:J117"/>
    <mergeCell ref="A118:A120"/>
    <mergeCell ref="A105:A111"/>
    <mergeCell ref="D105:D111"/>
    <mergeCell ref="E105:J105"/>
    <mergeCell ref="E106:J111"/>
    <mergeCell ref="A112:H112"/>
    <mergeCell ref="A19:J19"/>
    <mergeCell ref="A20:J20"/>
    <mergeCell ref="A39:A42"/>
    <mergeCell ref="D39:D42"/>
    <mergeCell ref="E39:J39"/>
    <mergeCell ref="E40:J42"/>
    <mergeCell ref="A43:A53"/>
    <mergeCell ref="D43:D53"/>
    <mergeCell ref="E43:J43"/>
    <mergeCell ref="E44:J53"/>
    <mergeCell ref="A21:J21"/>
    <mergeCell ref="A22:B22"/>
    <mergeCell ref="C22:E22"/>
    <mergeCell ref="F22:G22"/>
    <mergeCell ref="H22:J22"/>
    <mergeCell ref="A23:J23"/>
    <mergeCell ref="A25:A38"/>
    <mergeCell ref="D25:D38"/>
    <mergeCell ref="E25:J25"/>
    <mergeCell ref="A68:A73"/>
    <mergeCell ref="D68:D73"/>
    <mergeCell ref="E68:J68"/>
    <mergeCell ref="D18:F18"/>
    <mergeCell ref="G18:H18"/>
    <mergeCell ref="I18:J18"/>
    <mergeCell ref="G17:H17"/>
    <mergeCell ref="I17:J17"/>
    <mergeCell ref="A17:C17"/>
    <mergeCell ref="D103:D104"/>
    <mergeCell ref="E103:J103"/>
    <mergeCell ref="E104:J104"/>
    <mergeCell ref="E26:J38"/>
    <mergeCell ref="A24:H24"/>
    <mergeCell ref="I24:J24"/>
    <mergeCell ref="A54:A58"/>
    <mergeCell ref="D54:D58"/>
    <mergeCell ref="E54:J54"/>
    <mergeCell ref="E55:J58"/>
    <mergeCell ref="A59:A66"/>
    <mergeCell ref="D59:D66"/>
    <mergeCell ref="E59:J59"/>
    <mergeCell ref="E60:J66"/>
    <mergeCell ref="B59:B66"/>
    <mergeCell ref="C59:C66"/>
    <mergeCell ref="A67:H67"/>
    <mergeCell ref="I67:J67"/>
    <mergeCell ref="I8:J8"/>
    <mergeCell ref="A10:J10"/>
    <mergeCell ref="A9:J9"/>
    <mergeCell ref="A5:B8"/>
    <mergeCell ref="B170:E170"/>
    <mergeCell ref="G170:J170"/>
    <mergeCell ref="A165:J165"/>
    <mergeCell ref="B166:E166"/>
    <mergeCell ref="G166:J166"/>
    <mergeCell ref="B167:E167"/>
    <mergeCell ref="G167:J167"/>
    <mergeCell ref="B168:E168"/>
    <mergeCell ref="G168:J168"/>
    <mergeCell ref="B169:E169"/>
    <mergeCell ref="G169:J169"/>
    <mergeCell ref="A14:C14"/>
    <mergeCell ref="D14:F14"/>
    <mergeCell ref="G14:J14"/>
    <mergeCell ref="A15:C15"/>
    <mergeCell ref="D15:F15"/>
    <mergeCell ref="G15:J15"/>
    <mergeCell ref="A16:J16"/>
    <mergeCell ref="D17:F17"/>
    <mergeCell ref="A18:C18"/>
  </mergeCells>
  <conditionalFormatting sqref="C1:D1 F1 C22:E22 H22:J22 A4:J4 A11 A13:J13 A15:J15 A18:J18 A20 C126:C129 C135:C137 C140:C141 C25:C37 C39:C52 C54:C57 C68:C77 C118:C119 C122:C124 C85:C110">
    <cfRule type="containsBlanks" dxfId="8" priority="58">
      <formula>LEN(TRIM(A1))=0</formula>
    </cfRule>
  </conditionalFormatting>
  <conditionalFormatting sqref="C131">
    <cfRule type="containsBlanks" dxfId="7" priority="27">
      <formula>LEN(TRIM(C131))=0</formula>
    </cfRule>
  </conditionalFormatting>
  <conditionalFormatting sqref="C38">
    <cfRule type="containsBlanks" dxfId="6" priority="15">
      <formula>LEN(TRIM(C38))=0</formula>
    </cfRule>
  </conditionalFormatting>
  <conditionalFormatting sqref="C78:C83">
    <cfRule type="containsBlanks" dxfId="5" priority="14">
      <formula>LEN(TRIM(C78))=0</formula>
    </cfRule>
  </conditionalFormatting>
  <conditionalFormatting sqref="C113:C116">
    <cfRule type="containsBlanks" dxfId="4" priority="13">
      <formula>LEN(TRIM(C113))=0</formula>
    </cfRule>
  </conditionalFormatting>
  <conditionalFormatting sqref="C6:H6">
    <cfRule type="containsBlanks" dxfId="3" priority="4">
      <formula>LEN(TRIM(C6))=0</formula>
    </cfRule>
  </conditionalFormatting>
  <conditionalFormatting sqref="C8:H8">
    <cfRule type="containsBlanks" dxfId="2" priority="3">
      <formula>LEN(TRIM(C8))=0</formula>
    </cfRule>
  </conditionalFormatting>
  <conditionalFormatting sqref="I6:J6">
    <cfRule type="containsBlanks" dxfId="1" priority="2">
      <formula>LEN(TRIM(I6))=0</formula>
    </cfRule>
  </conditionalFormatting>
  <conditionalFormatting sqref="I8:J8">
    <cfRule type="containsBlanks" dxfId="0" priority="1">
      <formula>LEN(TRIM(I8))=0</formula>
    </cfRule>
  </conditionalFormatting>
  <dataValidations count="2">
    <dataValidation type="date" allowBlank="1" showInputMessage="1" showErrorMessage="1" errorTitle="Fecha Errada" error="La fecha ingresada no esta en el formato adecuado o esta fuera del rango" sqref="C1:D1" xr:uid="{00000000-0002-0000-0000-000000000000}">
      <formula1>44197</formula1>
      <formula2>44561</formula2>
    </dataValidation>
    <dataValidation type="decimal" allowBlank="1" showInputMessage="1" showErrorMessage="1" errorTitle="Dato errado" error="Tome las coordenadas, Latitud y Longitud, tal cual se muestran en la APP" sqref="C22:E22 H22:J22" xr:uid="{00000000-0002-0000-0000-000001000000}">
      <formula1>-100</formula1>
      <formula2>100</formula2>
    </dataValidation>
  </dataValidations>
  <printOptions horizontalCentered="1"/>
  <pageMargins left="0" right="0" top="1.1417322834645669" bottom="0.74803149606299213" header="0.31496062992125984" footer="0.31496062992125984"/>
  <pageSetup scale="77" fitToHeight="0" orientation="landscape" r:id="rId1"/>
  <headerFooter>
    <oddHeader>&amp;L&amp;G&amp;C&amp;"Arial,Normal"&amp;10PROCESO 
PROTECCIÓN
REGISTRO HOGAR SUSTITUTO TUTOR UNIDAD SRD&amp;R&amp;"Arial,Normal"&amp;10F1.A4.G19.P 
Versión 3 
Página &amp;P de &amp;N 
09/03/2021 
Clasificación de la Información 
Clasificada</oddHeader>
    <oddFooter>&amp;C&amp;G</oddFooter>
  </headerFooter>
  <rowBreaks count="6" manualBreakCount="6">
    <brk id="38" max="9" man="1"/>
    <brk id="66" max="9" man="1"/>
    <brk id="95" max="9" man="1"/>
    <brk id="116" max="9" man="1"/>
    <brk id="142" max="9" man="1"/>
    <brk id="146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Tablas!$A$2:$A$5</xm:f>
          </x14:formula1>
          <xm:sqref>F1</xm:sqref>
        </x14:dataValidation>
        <x14:dataValidation type="list" allowBlank="1" showInputMessage="1" showErrorMessage="1" xr:uid="{00000000-0002-0000-0000-000003000000}">
          <x14:formula1>
            <xm:f>Tablas!$B$2:$B$3</xm:f>
          </x14:formula1>
          <xm:sqref>C137 C124 C126:C129 C118:C119 C140:C141 C96:C110 C135 C25 C52 C28:C50 C54:C57 C68:C83 C113:C114 C131 C85:C87 C89:C92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C111 C130 C133 C142 C53 C58 C120</xm:sqref>
        </x14:dataValidation>
        <x14:dataValidation type="list" allowBlank="1" showInputMessage="1" showErrorMessage="1" xr:uid="{00000000-0002-0000-0000-000005000000}">
          <x14:formula1>
            <xm:f>Tablas!$D$2:$D$4</xm:f>
          </x14:formula1>
          <xm:sqref>D59:D66</xm:sqref>
        </x14:dataValidation>
        <x14:dataValidation type="list" allowBlank="1" showInputMessage="1" showErrorMessage="1" xr:uid="{00000000-0002-0000-0000-000006000000}">
          <x14:formula1>
            <xm:f>Tablas!$B$2:$B$4</xm:f>
          </x14:formula1>
          <xm:sqref>C115:C116 C93:C95 C26:C27 C51 C122:C123 C136 C88</xm:sqref>
        </x14:dataValidation>
        <x14:dataValidation type="list" allowBlank="1" showInputMessage="1" showErrorMessage="1" xr:uid="{00000000-0002-0000-0000-000007000000}">
          <x14:formula1>
            <xm:f>Tablas!$F$2:$F$34</xm:f>
          </x14:formula1>
          <xm:sqref>A4:B4</xm:sqref>
        </x14:dataValidation>
        <x14:dataValidation type="list" allowBlank="1" showInputMessage="1" showErrorMessage="1" xr:uid="{00000000-0002-0000-0000-000008000000}">
          <x14:formula1>
            <xm:f>Tablas!$H$33:$H$36</xm:f>
          </x14:formula1>
          <xm:sqref>C4:H4 C6:H6 C8:H8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O7"/>
  <sheetViews>
    <sheetView showGridLines="0" topLeftCell="GF1" zoomScale="70" zoomScaleNormal="70" workbookViewId="0">
      <pane ySplit="6" topLeftCell="A7" activePane="bottomLeft" state="frozen"/>
      <selection activeCell="B3" sqref="B3"/>
      <selection pane="bottomLeft" activeCell="GN1" sqref="GN1"/>
    </sheetView>
  </sheetViews>
  <sheetFormatPr baseColWidth="10" defaultColWidth="25.7109375" defaultRowHeight="15" customHeight="1" x14ac:dyDescent="0.25"/>
  <cols>
    <col min="1" max="15" width="15.7109375" style="3" customWidth="1"/>
    <col min="16" max="16" width="23" style="3" bestFit="1" customWidth="1"/>
    <col min="17" max="23" width="15.7109375" style="3" customWidth="1"/>
    <col min="24" max="32" width="35.7109375" style="3" customWidth="1"/>
    <col min="33" max="70" width="25.7109375" style="3"/>
    <col min="71" max="163" width="11.7109375" style="3" customWidth="1"/>
    <col min="164" max="16384" width="25.7109375" style="3"/>
  </cols>
  <sheetData>
    <row r="1" spans="1:197" ht="30" customHeight="1" x14ac:dyDescent="0.25">
      <c r="A1" s="204"/>
      <c r="B1" s="209" t="s">
        <v>436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4" t="s">
        <v>435</v>
      </c>
      <c r="GO1" s="1">
        <v>44264</v>
      </c>
    </row>
    <row r="2" spans="1:197" ht="30" customHeight="1" x14ac:dyDescent="0.25">
      <c r="A2" s="205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90" t="s">
        <v>437</v>
      </c>
      <c r="GO2" s="46" t="s">
        <v>396</v>
      </c>
    </row>
    <row r="3" spans="1:197" ht="30" customHeight="1" thickBot="1" x14ac:dyDescent="0.3">
      <c r="A3" s="206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181" t="s">
        <v>395</v>
      </c>
      <c r="GO3" s="207"/>
    </row>
    <row r="4" spans="1:197" ht="12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4"/>
      <c r="L4" s="24"/>
      <c r="X4" s="92" t="s">
        <v>67</v>
      </c>
      <c r="Y4" s="92" t="s">
        <v>67</v>
      </c>
      <c r="Z4" s="92" t="s">
        <v>67</v>
      </c>
      <c r="AA4" s="92" t="s">
        <v>67</v>
      </c>
      <c r="AB4" s="92" t="s">
        <v>67</v>
      </c>
      <c r="AC4" s="92" t="s">
        <v>67</v>
      </c>
      <c r="AD4" s="92" t="s">
        <v>67</v>
      </c>
      <c r="AE4" s="92" t="s">
        <v>67</v>
      </c>
      <c r="AF4" s="92" t="s">
        <v>67</v>
      </c>
      <c r="AG4" s="93" t="s">
        <v>68</v>
      </c>
      <c r="AH4" s="93" t="s">
        <v>68</v>
      </c>
      <c r="AI4" s="93" t="s">
        <v>68</v>
      </c>
      <c r="AJ4" s="93" t="s">
        <v>68</v>
      </c>
      <c r="AK4" s="93" t="s">
        <v>68</v>
      </c>
      <c r="AL4" s="93" t="s">
        <v>68</v>
      </c>
      <c r="AM4" s="93" t="s">
        <v>68</v>
      </c>
      <c r="AN4" s="93" t="s">
        <v>68</v>
      </c>
      <c r="AO4" s="93" t="s">
        <v>68</v>
      </c>
      <c r="AP4" s="93" t="s">
        <v>68</v>
      </c>
      <c r="AQ4" s="93" t="s">
        <v>68</v>
      </c>
      <c r="AR4" s="93" t="s">
        <v>68</v>
      </c>
      <c r="AS4" s="93" t="s">
        <v>68</v>
      </c>
      <c r="AT4" s="93" t="s">
        <v>68</v>
      </c>
      <c r="AU4" s="93" t="s">
        <v>68</v>
      </c>
      <c r="AV4" s="93" t="s">
        <v>68</v>
      </c>
      <c r="AW4" s="93" t="s">
        <v>68</v>
      </c>
      <c r="AX4" s="93" t="s">
        <v>68</v>
      </c>
      <c r="AY4" s="93" t="s">
        <v>68</v>
      </c>
      <c r="AZ4" s="91" t="s">
        <v>107</v>
      </c>
      <c r="BA4" s="91" t="s">
        <v>107</v>
      </c>
      <c r="BB4" s="91" t="s">
        <v>107</v>
      </c>
      <c r="BC4" s="91" t="s">
        <v>107</v>
      </c>
      <c r="BD4" s="91" t="s">
        <v>107</v>
      </c>
      <c r="BE4" s="91" t="s">
        <v>107</v>
      </c>
      <c r="BF4" s="91" t="s">
        <v>107</v>
      </c>
      <c r="BG4" s="91" t="s">
        <v>107</v>
      </c>
      <c r="BH4" s="91" t="s">
        <v>107</v>
      </c>
      <c r="BI4" s="91" t="s">
        <v>107</v>
      </c>
      <c r="BJ4" s="91" t="s">
        <v>107</v>
      </c>
      <c r="BK4" s="91" t="s">
        <v>107</v>
      </c>
      <c r="BL4" s="91" t="s">
        <v>107</v>
      </c>
      <c r="BM4" s="91" t="s">
        <v>107</v>
      </c>
      <c r="BN4" s="91" t="s">
        <v>107</v>
      </c>
      <c r="BO4" s="91" t="s">
        <v>107</v>
      </c>
      <c r="BP4" s="91" t="s">
        <v>107</v>
      </c>
      <c r="BQ4" s="91" t="s">
        <v>107</v>
      </c>
      <c r="BR4" s="91" t="s">
        <v>107</v>
      </c>
      <c r="BS4" s="94" t="s">
        <v>69</v>
      </c>
      <c r="BT4" s="94" t="s">
        <v>69</v>
      </c>
      <c r="BU4" s="94" t="s">
        <v>69</v>
      </c>
      <c r="BV4" s="94" t="s">
        <v>69</v>
      </c>
      <c r="BW4" s="94" t="s">
        <v>69</v>
      </c>
      <c r="BX4" s="94" t="s">
        <v>69</v>
      </c>
      <c r="BY4" s="94" t="s">
        <v>69</v>
      </c>
      <c r="BZ4" s="94" t="s">
        <v>69</v>
      </c>
      <c r="CA4" s="94" t="s">
        <v>69</v>
      </c>
      <c r="CB4" s="94" t="s">
        <v>69</v>
      </c>
      <c r="CC4" s="94" t="s">
        <v>69</v>
      </c>
      <c r="CD4" s="94" t="s">
        <v>69</v>
      </c>
      <c r="CE4" s="94" t="s">
        <v>69</v>
      </c>
      <c r="CF4" s="94" t="s">
        <v>69</v>
      </c>
      <c r="CG4" s="94" t="s">
        <v>69</v>
      </c>
      <c r="CH4" s="94" t="s">
        <v>69</v>
      </c>
      <c r="CI4" s="94" t="s">
        <v>69</v>
      </c>
      <c r="CJ4" s="94" t="s">
        <v>69</v>
      </c>
      <c r="CK4" s="94" t="s">
        <v>69</v>
      </c>
      <c r="CL4" s="94" t="s">
        <v>69</v>
      </c>
      <c r="CM4" s="94" t="s">
        <v>69</v>
      </c>
      <c r="CN4" s="94" t="s">
        <v>69</v>
      </c>
      <c r="CO4" s="94" t="s">
        <v>69</v>
      </c>
      <c r="CP4" s="94" t="s">
        <v>69</v>
      </c>
      <c r="CQ4" s="94" t="s">
        <v>69</v>
      </c>
      <c r="CR4" s="94" t="s">
        <v>69</v>
      </c>
      <c r="CS4" s="94" t="s">
        <v>69</v>
      </c>
      <c r="CT4" s="94" t="s">
        <v>69</v>
      </c>
      <c r="CU4" s="94" t="s">
        <v>69</v>
      </c>
      <c r="CV4" s="94" t="s">
        <v>69</v>
      </c>
      <c r="CW4" s="94" t="s">
        <v>69</v>
      </c>
      <c r="CX4" s="94" t="s">
        <v>69</v>
      </c>
      <c r="CY4" s="94" t="s">
        <v>69</v>
      </c>
      <c r="CZ4" s="94" t="s">
        <v>69</v>
      </c>
      <c r="DA4" s="94" t="s">
        <v>69</v>
      </c>
      <c r="DB4" s="94" t="s">
        <v>69</v>
      </c>
      <c r="DC4" s="94" t="s">
        <v>69</v>
      </c>
      <c r="DD4" s="94" t="s">
        <v>69</v>
      </c>
      <c r="DE4" s="94" t="s">
        <v>69</v>
      </c>
      <c r="DF4" s="94" t="s">
        <v>69</v>
      </c>
      <c r="DG4" s="94" t="s">
        <v>69</v>
      </c>
      <c r="DH4" s="94" t="s">
        <v>69</v>
      </c>
      <c r="DI4" s="94" t="s">
        <v>69</v>
      </c>
      <c r="DJ4" s="94" t="s">
        <v>69</v>
      </c>
      <c r="DK4" s="94" t="s">
        <v>69</v>
      </c>
      <c r="DL4" s="94" t="s">
        <v>69</v>
      </c>
      <c r="DM4" s="94" t="s">
        <v>69</v>
      </c>
      <c r="DN4" s="94" t="s">
        <v>69</v>
      </c>
      <c r="DO4" s="94" t="s">
        <v>69</v>
      </c>
      <c r="DP4" s="94" t="s">
        <v>69</v>
      </c>
      <c r="DQ4" s="94" t="s">
        <v>69</v>
      </c>
      <c r="DR4" s="94" t="s">
        <v>69</v>
      </c>
      <c r="DS4" s="94" t="s">
        <v>69</v>
      </c>
      <c r="DT4" s="94" t="s">
        <v>69</v>
      </c>
      <c r="DU4" s="94" t="s">
        <v>69</v>
      </c>
      <c r="DV4" s="94" t="s">
        <v>69</v>
      </c>
      <c r="DW4" s="94" t="s">
        <v>69</v>
      </c>
      <c r="DX4" s="94" t="s">
        <v>69</v>
      </c>
      <c r="DY4" s="94" t="s">
        <v>69</v>
      </c>
      <c r="DZ4" s="94" t="s">
        <v>69</v>
      </c>
      <c r="EA4" s="94" t="s">
        <v>69</v>
      </c>
      <c r="EB4" s="94" t="s">
        <v>69</v>
      </c>
      <c r="EC4" s="94" t="s">
        <v>69</v>
      </c>
      <c r="ED4" s="94" t="s">
        <v>69</v>
      </c>
      <c r="EE4" s="94" t="s">
        <v>69</v>
      </c>
      <c r="EF4" s="94" t="s">
        <v>69</v>
      </c>
      <c r="EG4" s="94" t="s">
        <v>69</v>
      </c>
      <c r="EH4" s="94" t="s">
        <v>69</v>
      </c>
      <c r="EI4" s="94" t="s">
        <v>69</v>
      </c>
      <c r="EJ4" s="94" t="s">
        <v>69</v>
      </c>
      <c r="EK4" s="94" t="s">
        <v>69</v>
      </c>
      <c r="EL4" s="94" t="s">
        <v>69</v>
      </c>
      <c r="EM4" s="94" t="s">
        <v>69</v>
      </c>
      <c r="EN4" s="94" t="s">
        <v>69</v>
      </c>
      <c r="EO4" s="94" t="s">
        <v>69</v>
      </c>
      <c r="EP4" s="94" t="s">
        <v>69</v>
      </c>
      <c r="EQ4" s="94" t="s">
        <v>69</v>
      </c>
      <c r="ER4" s="94" t="s">
        <v>69</v>
      </c>
      <c r="ES4" s="94" t="s">
        <v>69</v>
      </c>
      <c r="ET4" s="94" t="s">
        <v>69</v>
      </c>
      <c r="EU4" s="94" t="s">
        <v>69</v>
      </c>
      <c r="EV4" s="94" t="s">
        <v>69</v>
      </c>
      <c r="EW4" s="94" t="s">
        <v>69</v>
      </c>
      <c r="EX4" s="94" t="s">
        <v>69</v>
      </c>
      <c r="EY4" s="94" t="s">
        <v>69</v>
      </c>
      <c r="EZ4" s="94" t="s">
        <v>69</v>
      </c>
      <c r="FA4" s="94" t="s">
        <v>69</v>
      </c>
      <c r="FB4" s="94" t="s">
        <v>69</v>
      </c>
      <c r="FC4" s="94" t="s">
        <v>69</v>
      </c>
      <c r="FD4" s="94" t="s">
        <v>69</v>
      </c>
      <c r="FE4" s="94" t="s">
        <v>69</v>
      </c>
      <c r="FF4" s="94" t="s">
        <v>69</v>
      </c>
      <c r="FG4" s="94" t="s">
        <v>69</v>
      </c>
    </row>
    <row r="5" spans="1:197" ht="15" customHeight="1" x14ac:dyDescent="0.25">
      <c r="C5" s="208" t="s">
        <v>144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 t="s">
        <v>145</v>
      </c>
      <c r="W5" s="208"/>
      <c r="X5" s="25" t="s">
        <v>54</v>
      </c>
      <c r="Y5" s="25" t="s">
        <v>54</v>
      </c>
      <c r="Z5" s="25" t="s">
        <v>54</v>
      </c>
      <c r="AA5" s="25" t="s">
        <v>54</v>
      </c>
      <c r="AB5" s="25" t="s">
        <v>54</v>
      </c>
      <c r="AC5" s="25" t="s">
        <v>54</v>
      </c>
      <c r="AD5" s="25" t="s">
        <v>54</v>
      </c>
      <c r="AE5" s="25" t="s">
        <v>54</v>
      </c>
      <c r="AF5" s="25" t="s">
        <v>55</v>
      </c>
      <c r="AG5" s="25" t="s">
        <v>54</v>
      </c>
      <c r="AH5" s="25" t="s">
        <v>54</v>
      </c>
      <c r="AI5" s="25" t="s">
        <v>54</v>
      </c>
      <c r="AJ5" s="25" t="s">
        <v>54</v>
      </c>
      <c r="AK5" s="25" t="s">
        <v>54</v>
      </c>
      <c r="AL5" s="25" t="s">
        <v>54</v>
      </c>
      <c r="AM5" s="25" t="s">
        <v>54</v>
      </c>
      <c r="AN5" s="25" t="s">
        <v>54</v>
      </c>
      <c r="AO5" s="25" t="s">
        <v>54</v>
      </c>
      <c r="AP5" s="25" t="s">
        <v>54</v>
      </c>
      <c r="AQ5" s="25" t="s">
        <v>54</v>
      </c>
      <c r="AR5" s="25" t="s">
        <v>54</v>
      </c>
      <c r="AS5" s="25" t="s">
        <v>54</v>
      </c>
      <c r="AT5" s="25" t="s">
        <v>54</v>
      </c>
      <c r="AU5" s="25" t="s">
        <v>54</v>
      </c>
      <c r="AV5" s="25" t="s">
        <v>54</v>
      </c>
      <c r="AW5" s="25" t="s">
        <v>54</v>
      </c>
      <c r="AX5" s="25" t="s">
        <v>54</v>
      </c>
      <c r="AY5" s="25" t="s">
        <v>55</v>
      </c>
      <c r="AZ5" s="25" t="s">
        <v>54</v>
      </c>
      <c r="BA5" s="25" t="s">
        <v>54</v>
      </c>
      <c r="BB5" s="25" t="s">
        <v>54</v>
      </c>
      <c r="BC5" s="25" t="s">
        <v>54</v>
      </c>
      <c r="BD5" s="25" t="s">
        <v>54</v>
      </c>
      <c r="BE5" s="25" t="s">
        <v>54</v>
      </c>
      <c r="BF5" s="25" t="s">
        <v>54</v>
      </c>
      <c r="BG5" s="25" t="s">
        <v>54</v>
      </c>
      <c r="BH5" s="25" t="s">
        <v>54</v>
      </c>
      <c r="BI5" s="25" t="s">
        <v>54</v>
      </c>
      <c r="BJ5" s="25" t="s">
        <v>54</v>
      </c>
      <c r="BK5" s="25" t="s">
        <v>54</v>
      </c>
      <c r="BL5" s="25" t="s">
        <v>54</v>
      </c>
      <c r="BM5" s="25" t="s">
        <v>54</v>
      </c>
      <c r="BN5" s="25" t="s">
        <v>54</v>
      </c>
      <c r="BO5" s="25" t="s">
        <v>54</v>
      </c>
      <c r="BP5" s="25" t="s">
        <v>54</v>
      </c>
      <c r="BQ5" s="25" t="s">
        <v>54</v>
      </c>
      <c r="BR5" s="25" t="s">
        <v>55</v>
      </c>
      <c r="BS5" s="25" t="s">
        <v>54</v>
      </c>
      <c r="BT5" s="25" t="s">
        <v>54</v>
      </c>
      <c r="BU5" s="25" t="s">
        <v>54</v>
      </c>
      <c r="BV5" s="25" t="s">
        <v>54</v>
      </c>
      <c r="BW5" s="25" t="s">
        <v>54</v>
      </c>
      <c r="BX5" s="25" t="s">
        <v>54</v>
      </c>
      <c r="BY5" s="25" t="s">
        <v>54</v>
      </c>
      <c r="BZ5" s="25" t="s">
        <v>54</v>
      </c>
      <c r="CA5" s="25" t="s">
        <v>54</v>
      </c>
      <c r="CB5" s="25" t="s">
        <v>54</v>
      </c>
      <c r="CC5" s="25" t="s">
        <v>54</v>
      </c>
      <c r="CD5" s="25" t="s">
        <v>54</v>
      </c>
      <c r="CE5" s="25" t="s">
        <v>54</v>
      </c>
      <c r="CF5" s="25" t="s">
        <v>54</v>
      </c>
      <c r="CG5" s="25" t="s">
        <v>54</v>
      </c>
      <c r="CH5" s="25" t="s">
        <v>54</v>
      </c>
      <c r="CI5" s="25" t="s">
        <v>54</v>
      </c>
      <c r="CJ5" s="25" t="s">
        <v>54</v>
      </c>
      <c r="CK5" s="25" t="s">
        <v>54</v>
      </c>
      <c r="CL5" s="25" t="s">
        <v>54</v>
      </c>
      <c r="CM5" s="25" t="s">
        <v>54</v>
      </c>
      <c r="CN5" s="25" t="s">
        <v>54</v>
      </c>
      <c r="CO5" s="25" t="s">
        <v>54</v>
      </c>
      <c r="CP5" s="25" t="s">
        <v>54</v>
      </c>
      <c r="CQ5" s="25" t="s">
        <v>54</v>
      </c>
      <c r="CR5" s="25" t="s">
        <v>54</v>
      </c>
      <c r="CS5" s="25" t="s">
        <v>54</v>
      </c>
      <c r="CT5" s="25" t="s">
        <v>54</v>
      </c>
      <c r="CU5" s="25" t="s">
        <v>54</v>
      </c>
      <c r="CV5" s="25" t="s">
        <v>54</v>
      </c>
      <c r="CW5" s="25" t="s">
        <v>54</v>
      </c>
      <c r="CX5" s="25" t="s">
        <v>54</v>
      </c>
      <c r="CY5" s="25" t="s">
        <v>54</v>
      </c>
      <c r="CZ5" s="25" t="s">
        <v>54</v>
      </c>
      <c r="DA5" s="25" t="s">
        <v>54</v>
      </c>
      <c r="DB5" s="25" t="s">
        <v>54</v>
      </c>
      <c r="DC5" s="25" t="s">
        <v>54</v>
      </c>
      <c r="DD5" s="25" t="s">
        <v>54</v>
      </c>
      <c r="DE5" s="25" t="s">
        <v>54</v>
      </c>
      <c r="DF5" s="25" t="s">
        <v>54</v>
      </c>
      <c r="DG5" s="25" t="s">
        <v>54</v>
      </c>
      <c r="DH5" s="25" t="s">
        <v>54</v>
      </c>
      <c r="DI5" s="25" t="s">
        <v>54</v>
      </c>
      <c r="DJ5" s="25" t="s">
        <v>54</v>
      </c>
      <c r="DK5" s="25" t="s">
        <v>54</v>
      </c>
      <c r="DL5" s="25" t="s">
        <v>54</v>
      </c>
      <c r="DM5" s="25" t="s">
        <v>54</v>
      </c>
      <c r="DN5" s="25" t="s">
        <v>54</v>
      </c>
      <c r="DO5" s="25" t="s">
        <v>54</v>
      </c>
      <c r="DP5" s="25" t="s">
        <v>54</v>
      </c>
      <c r="DQ5" s="25" t="s">
        <v>54</v>
      </c>
      <c r="DR5" s="25" t="s">
        <v>54</v>
      </c>
      <c r="DS5" s="25" t="s">
        <v>54</v>
      </c>
      <c r="DT5" s="25" t="s">
        <v>54</v>
      </c>
      <c r="DU5" s="25" t="s">
        <v>54</v>
      </c>
      <c r="DV5" s="25" t="s">
        <v>54</v>
      </c>
      <c r="DW5" s="25" t="s">
        <v>54</v>
      </c>
      <c r="DX5" s="25" t="s">
        <v>54</v>
      </c>
      <c r="DY5" s="25" t="s">
        <v>54</v>
      </c>
      <c r="DZ5" s="25" t="s">
        <v>54</v>
      </c>
      <c r="EA5" s="25" t="s">
        <v>54</v>
      </c>
      <c r="EB5" s="25" t="s">
        <v>54</v>
      </c>
      <c r="EC5" s="25" t="s">
        <v>54</v>
      </c>
      <c r="ED5" s="25" t="s">
        <v>54</v>
      </c>
      <c r="EE5" s="25" t="s">
        <v>54</v>
      </c>
      <c r="EF5" s="25" t="s">
        <v>54</v>
      </c>
      <c r="EG5" s="25" t="s">
        <v>54</v>
      </c>
      <c r="EH5" s="25" t="s">
        <v>54</v>
      </c>
      <c r="EI5" s="25" t="s">
        <v>54</v>
      </c>
      <c r="EJ5" s="25" t="s">
        <v>54</v>
      </c>
      <c r="EK5" s="25" t="s">
        <v>54</v>
      </c>
      <c r="EL5" s="25" t="s">
        <v>54</v>
      </c>
      <c r="EM5" s="25" t="s">
        <v>54</v>
      </c>
      <c r="EN5" s="25" t="s">
        <v>54</v>
      </c>
      <c r="EO5" s="25" t="s">
        <v>54</v>
      </c>
      <c r="EP5" s="25" t="s">
        <v>54</v>
      </c>
      <c r="EQ5" s="25" t="s">
        <v>54</v>
      </c>
      <c r="ER5" s="25" t="s">
        <v>54</v>
      </c>
      <c r="ES5" s="25" t="s">
        <v>54</v>
      </c>
      <c r="ET5" s="25" t="s">
        <v>54</v>
      </c>
      <c r="EU5" s="25" t="s">
        <v>54</v>
      </c>
      <c r="EV5" s="25" t="s">
        <v>54</v>
      </c>
      <c r="EW5" s="25" t="s">
        <v>54</v>
      </c>
      <c r="EX5" s="25" t="s">
        <v>54</v>
      </c>
      <c r="EY5" s="25" t="s">
        <v>54</v>
      </c>
      <c r="EZ5" s="25" t="s">
        <v>54</v>
      </c>
      <c r="FA5" s="25" t="s">
        <v>54</v>
      </c>
      <c r="FB5" s="25" t="s">
        <v>54</v>
      </c>
      <c r="FC5" s="25" t="s">
        <v>54</v>
      </c>
      <c r="FD5" s="25" t="s">
        <v>54</v>
      </c>
      <c r="FE5" s="25" t="s">
        <v>54</v>
      </c>
      <c r="FF5" s="25" t="s">
        <v>55</v>
      </c>
      <c r="FG5" s="25" t="s">
        <v>55</v>
      </c>
      <c r="FH5" s="208" t="s">
        <v>106</v>
      </c>
      <c r="FI5" s="208"/>
      <c r="FJ5" s="208" t="s">
        <v>140</v>
      </c>
      <c r="FK5" s="208"/>
      <c r="FL5" s="208"/>
      <c r="FM5" s="208"/>
      <c r="FN5" s="208" t="s">
        <v>141</v>
      </c>
      <c r="FO5" s="208"/>
      <c r="FP5" s="208"/>
      <c r="FQ5" s="208"/>
      <c r="FR5" s="208" t="s">
        <v>102</v>
      </c>
      <c r="FS5" s="208"/>
      <c r="FT5" s="208"/>
      <c r="FU5" s="208"/>
      <c r="FV5" s="208" t="s">
        <v>103</v>
      </c>
      <c r="FW5" s="208"/>
      <c r="FX5" s="208"/>
      <c r="FY5" s="208"/>
      <c r="FZ5" s="208" t="s">
        <v>104</v>
      </c>
      <c r="GA5" s="208"/>
      <c r="GB5" s="208"/>
      <c r="GC5" s="208"/>
      <c r="GD5" s="208" t="s">
        <v>105</v>
      </c>
      <c r="GE5" s="208"/>
      <c r="GF5" s="208"/>
      <c r="GG5" s="208"/>
      <c r="GH5" s="208" t="s">
        <v>433</v>
      </c>
      <c r="GI5" s="208"/>
      <c r="GJ5" s="208"/>
      <c r="GK5" s="208"/>
      <c r="GL5" s="208" t="s">
        <v>432</v>
      </c>
      <c r="GM5" s="208"/>
      <c r="GN5" s="208"/>
      <c r="GO5" s="208"/>
    </row>
    <row r="6" spans="1:197" ht="165.75" x14ac:dyDescent="0.25">
      <c r="A6" s="33" t="s">
        <v>53</v>
      </c>
      <c r="B6" s="33" t="s">
        <v>0</v>
      </c>
      <c r="C6" s="33" t="s">
        <v>3</v>
      </c>
      <c r="D6" s="33" t="s">
        <v>4</v>
      </c>
      <c r="E6" s="33" t="s">
        <v>5</v>
      </c>
      <c r="F6" s="33" t="s">
        <v>214</v>
      </c>
      <c r="G6" s="33" t="s">
        <v>216</v>
      </c>
      <c r="H6" s="33" t="s">
        <v>215</v>
      </c>
      <c r="I6" s="33" t="s">
        <v>217</v>
      </c>
      <c r="J6" s="33" t="s">
        <v>142</v>
      </c>
      <c r="K6" s="33" t="s">
        <v>143</v>
      </c>
      <c r="L6" s="33" t="s">
        <v>6</v>
      </c>
      <c r="M6" s="33" t="s">
        <v>7</v>
      </c>
      <c r="N6" s="33" t="s">
        <v>8</v>
      </c>
      <c r="O6" s="33" t="s">
        <v>9</v>
      </c>
      <c r="P6" s="33" t="s">
        <v>10</v>
      </c>
      <c r="Q6" s="33" t="s">
        <v>12</v>
      </c>
      <c r="R6" s="33" t="s">
        <v>13</v>
      </c>
      <c r="S6" s="33" t="s">
        <v>51</v>
      </c>
      <c r="T6" s="33" t="s">
        <v>52</v>
      </c>
      <c r="U6" s="33" t="s">
        <v>16</v>
      </c>
      <c r="V6" s="33" t="s">
        <v>17</v>
      </c>
      <c r="W6" s="33" t="s">
        <v>18</v>
      </c>
      <c r="X6" s="32" t="s">
        <v>108</v>
      </c>
      <c r="Y6" s="32" t="s">
        <v>117</v>
      </c>
      <c r="Z6" s="32" t="s">
        <v>121</v>
      </c>
      <c r="AA6" s="32" t="s">
        <v>126</v>
      </c>
      <c r="AB6" s="32" t="s">
        <v>128</v>
      </c>
      <c r="AC6" s="32" t="s">
        <v>130</v>
      </c>
      <c r="AD6" s="32" t="s">
        <v>132</v>
      </c>
      <c r="AE6" s="32" t="s">
        <v>135</v>
      </c>
      <c r="AF6" s="32" t="s">
        <v>136</v>
      </c>
      <c r="AG6" s="38" t="s">
        <v>109</v>
      </c>
      <c r="AH6" s="38" t="s">
        <v>113</v>
      </c>
      <c r="AI6" s="38" t="s">
        <v>114</v>
      </c>
      <c r="AJ6" s="38" t="s">
        <v>115</v>
      </c>
      <c r="AK6" s="38" t="s">
        <v>116</v>
      </c>
      <c r="AL6" s="38" t="s">
        <v>118</v>
      </c>
      <c r="AM6" s="38" t="s">
        <v>119</v>
      </c>
      <c r="AN6" s="38" t="s">
        <v>120</v>
      </c>
      <c r="AO6" s="38" t="s">
        <v>125</v>
      </c>
      <c r="AP6" s="38" t="s">
        <v>124</v>
      </c>
      <c r="AQ6" s="38" t="s">
        <v>122</v>
      </c>
      <c r="AR6" s="38" t="s">
        <v>123</v>
      </c>
      <c r="AS6" s="38" t="s">
        <v>126</v>
      </c>
      <c r="AT6" s="38" t="s">
        <v>128</v>
      </c>
      <c r="AU6" s="38" t="s">
        <v>130</v>
      </c>
      <c r="AV6" s="38" t="s">
        <v>133</v>
      </c>
      <c r="AW6" s="38" t="s">
        <v>134</v>
      </c>
      <c r="AX6" s="38" t="s">
        <v>135</v>
      </c>
      <c r="AY6" s="38" t="s">
        <v>136</v>
      </c>
      <c r="AZ6" s="40" t="s">
        <v>286</v>
      </c>
      <c r="BA6" s="40" t="s">
        <v>287</v>
      </c>
      <c r="BB6" s="40" t="s">
        <v>288</v>
      </c>
      <c r="BC6" s="40" t="s">
        <v>289</v>
      </c>
      <c r="BD6" s="40" t="s">
        <v>290</v>
      </c>
      <c r="BE6" s="40" t="s">
        <v>291</v>
      </c>
      <c r="BF6" s="40" t="s">
        <v>292</v>
      </c>
      <c r="BG6" s="40" t="s">
        <v>293</v>
      </c>
      <c r="BH6" s="40" t="s">
        <v>294</v>
      </c>
      <c r="BI6" s="40" t="s">
        <v>295</v>
      </c>
      <c r="BJ6" s="40" t="s">
        <v>296</v>
      </c>
      <c r="BK6" s="40" t="s">
        <v>297</v>
      </c>
      <c r="BL6" s="40" t="s">
        <v>298</v>
      </c>
      <c r="BM6" s="40" t="s">
        <v>299</v>
      </c>
      <c r="BN6" s="40" t="s">
        <v>300</v>
      </c>
      <c r="BO6" s="40" t="s">
        <v>301</v>
      </c>
      <c r="BP6" s="40" t="s">
        <v>302</v>
      </c>
      <c r="BQ6" s="40" t="s">
        <v>303</v>
      </c>
      <c r="BR6" s="40" t="s">
        <v>304</v>
      </c>
      <c r="BS6" s="39" t="s">
        <v>70</v>
      </c>
      <c r="BT6" s="39" t="s">
        <v>71</v>
      </c>
      <c r="BU6" s="39" t="s">
        <v>72</v>
      </c>
      <c r="BV6" s="39" t="s">
        <v>73</v>
      </c>
      <c r="BW6" s="39" t="s">
        <v>74</v>
      </c>
      <c r="BX6" s="39" t="s">
        <v>75</v>
      </c>
      <c r="BY6" s="39" t="s">
        <v>76</v>
      </c>
      <c r="BZ6" s="39" t="s">
        <v>77</v>
      </c>
      <c r="CA6" s="39" t="s">
        <v>78</v>
      </c>
      <c r="CB6" s="39" t="s">
        <v>223</v>
      </c>
      <c r="CC6" s="39" t="s">
        <v>224</v>
      </c>
      <c r="CD6" s="39" t="s">
        <v>225</v>
      </c>
      <c r="CE6" s="39" t="s">
        <v>226</v>
      </c>
      <c r="CF6" s="39" t="s">
        <v>227</v>
      </c>
      <c r="CG6" s="39" t="s">
        <v>79</v>
      </c>
      <c r="CH6" s="39" t="s">
        <v>80</v>
      </c>
      <c r="CI6" s="39" t="s">
        <v>81</v>
      </c>
      <c r="CJ6" s="39" t="s">
        <v>82</v>
      </c>
      <c r="CK6" s="39" t="s">
        <v>83</v>
      </c>
      <c r="CL6" s="39" t="s">
        <v>84</v>
      </c>
      <c r="CM6" s="39" t="s">
        <v>85</v>
      </c>
      <c r="CN6" s="39" t="s">
        <v>86</v>
      </c>
      <c r="CO6" s="39" t="s">
        <v>87</v>
      </c>
      <c r="CP6" s="39" t="s">
        <v>229</v>
      </c>
      <c r="CQ6" s="39" t="s">
        <v>230</v>
      </c>
      <c r="CR6" s="39" t="s">
        <v>231</v>
      </c>
      <c r="CS6" s="39" t="s">
        <v>232</v>
      </c>
      <c r="CT6" s="39" t="s">
        <v>228</v>
      </c>
      <c r="CU6" s="39" t="s">
        <v>233</v>
      </c>
      <c r="CV6" s="39" t="s">
        <v>234</v>
      </c>
      <c r="CW6" s="39" t="s">
        <v>235</v>
      </c>
      <c r="CX6" s="39" t="s">
        <v>236</v>
      </c>
      <c r="CY6" s="39" t="s">
        <v>88</v>
      </c>
      <c r="CZ6" s="39" t="s">
        <v>89</v>
      </c>
      <c r="DA6" s="39" t="s">
        <v>90</v>
      </c>
      <c r="DB6" s="39" t="s">
        <v>91</v>
      </c>
      <c r="DC6" s="39" t="s">
        <v>92</v>
      </c>
      <c r="DD6" s="39" t="s">
        <v>93</v>
      </c>
      <c r="DE6" s="39" t="s">
        <v>94</v>
      </c>
      <c r="DF6" s="39" t="s">
        <v>95</v>
      </c>
      <c r="DG6" s="39" t="s">
        <v>96</v>
      </c>
      <c r="DH6" s="39" t="s">
        <v>97</v>
      </c>
      <c r="DI6" s="39" t="s">
        <v>237</v>
      </c>
      <c r="DJ6" s="39" t="s">
        <v>238</v>
      </c>
      <c r="DK6" s="39" t="s">
        <v>239</v>
      </c>
      <c r="DL6" s="39" t="s">
        <v>240</v>
      </c>
      <c r="DM6" s="39" t="s">
        <v>241</v>
      </c>
      <c r="DN6" s="39" t="s">
        <v>242</v>
      </c>
      <c r="DO6" s="39" t="s">
        <v>243</v>
      </c>
      <c r="DP6" s="39" t="s">
        <v>244</v>
      </c>
      <c r="DQ6" s="39" t="s">
        <v>245</v>
      </c>
      <c r="DR6" s="39" t="s">
        <v>246</v>
      </c>
      <c r="DS6" s="39" t="s">
        <v>247</v>
      </c>
      <c r="DT6" s="39" t="s">
        <v>248</v>
      </c>
      <c r="DU6" s="39" t="s">
        <v>249</v>
      </c>
      <c r="DV6" s="39" t="s">
        <v>250</v>
      </c>
      <c r="DW6" s="39" t="s">
        <v>251</v>
      </c>
      <c r="DX6" s="39" t="s">
        <v>252</v>
      </c>
      <c r="DY6" s="39" t="s">
        <v>253</v>
      </c>
      <c r="DZ6" s="39" t="s">
        <v>254</v>
      </c>
      <c r="EA6" s="39" t="s">
        <v>255</v>
      </c>
      <c r="EB6" s="39" t="s">
        <v>256</v>
      </c>
      <c r="EC6" s="39" t="s">
        <v>257</v>
      </c>
      <c r="ED6" s="39" t="s">
        <v>258</v>
      </c>
      <c r="EE6" s="39" t="s">
        <v>259</v>
      </c>
      <c r="EF6" s="39" t="s">
        <v>260</v>
      </c>
      <c r="EG6" s="39" t="s">
        <v>261</v>
      </c>
      <c r="EH6" s="39" t="s">
        <v>285</v>
      </c>
      <c r="EI6" s="39" t="s">
        <v>262</v>
      </c>
      <c r="EJ6" s="39" t="s">
        <v>263</v>
      </c>
      <c r="EK6" s="39" t="s">
        <v>264</v>
      </c>
      <c r="EL6" s="39" t="s">
        <v>265</v>
      </c>
      <c r="EM6" s="39" t="s">
        <v>266</v>
      </c>
      <c r="EN6" s="39" t="s">
        <v>267</v>
      </c>
      <c r="EO6" s="39" t="s">
        <v>268</v>
      </c>
      <c r="EP6" s="39" t="s">
        <v>269</v>
      </c>
      <c r="EQ6" s="39" t="s">
        <v>270</v>
      </c>
      <c r="ER6" s="39" t="s">
        <v>271</v>
      </c>
      <c r="ES6" s="39" t="s">
        <v>272</v>
      </c>
      <c r="ET6" s="39" t="s">
        <v>273</v>
      </c>
      <c r="EU6" s="39" t="s">
        <v>98</v>
      </c>
      <c r="EV6" s="39" t="s">
        <v>274</v>
      </c>
      <c r="EW6" s="39" t="s">
        <v>275</v>
      </c>
      <c r="EX6" s="39" t="s">
        <v>276</v>
      </c>
      <c r="EY6" s="39" t="s">
        <v>277</v>
      </c>
      <c r="EZ6" s="39" t="s">
        <v>278</v>
      </c>
      <c r="FA6" s="39" t="s">
        <v>279</v>
      </c>
      <c r="FB6" s="39" t="s">
        <v>280</v>
      </c>
      <c r="FC6" s="39" t="s">
        <v>281</v>
      </c>
      <c r="FD6" s="39" t="s">
        <v>282</v>
      </c>
      <c r="FE6" s="39" t="s">
        <v>283</v>
      </c>
      <c r="FF6" s="39" t="s">
        <v>99</v>
      </c>
      <c r="FG6" s="39" t="s">
        <v>100</v>
      </c>
      <c r="FH6" s="33" t="s">
        <v>101</v>
      </c>
      <c r="FI6" s="33" t="s">
        <v>222</v>
      </c>
      <c r="FJ6" s="33" t="s">
        <v>63</v>
      </c>
      <c r="FK6" s="33" t="s">
        <v>56</v>
      </c>
      <c r="FL6" s="33" t="s">
        <v>58</v>
      </c>
      <c r="FM6" s="33" t="s">
        <v>59</v>
      </c>
      <c r="FN6" s="33" t="s">
        <v>64</v>
      </c>
      <c r="FO6" s="33" t="s">
        <v>56</v>
      </c>
      <c r="FP6" s="33" t="s">
        <v>58</v>
      </c>
      <c r="FQ6" s="33" t="s">
        <v>59</v>
      </c>
      <c r="FR6" s="33" t="s">
        <v>63</v>
      </c>
      <c r="FS6" s="33" t="s">
        <v>56</v>
      </c>
      <c r="FT6" s="33" t="s">
        <v>60</v>
      </c>
      <c r="FU6" s="33" t="s">
        <v>59</v>
      </c>
      <c r="FV6" s="33" t="s">
        <v>64</v>
      </c>
      <c r="FW6" s="33" t="s">
        <v>56</v>
      </c>
      <c r="FX6" s="33" t="s">
        <v>60</v>
      </c>
      <c r="FY6" s="33" t="s">
        <v>59</v>
      </c>
      <c r="FZ6" s="33" t="s">
        <v>65</v>
      </c>
      <c r="GA6" s="33" t="s">
        <v>56</v>
      </c>
      <c r="GB6" s="33" t="s">
        <v>60</v>
      </c>
      <c r="GC6" s="33" t="s">
        <v>59</v>
      </c>
      <c r="GD6" s="33" t="s">
        <v>66</v>
      </c>
      <c r="GE6" s="33" t="s">
        <v>56</v>
      </c>
      <c r="GF6" s="33" t="s">
        <v>60</v>
      </c>
      <c r="GG6" s="33" t="s">
        <v>59</v>
      </c>
      <c r="GH6" s="33" t="s">
        <v>430</v>
      </c>
      <c r="GI6" s="33" t="s">
        <v>56</v>
      </c>
      <c r="GJ6" s="33" t="s">
        <v>60</v>
      </c>
      <c r="GK6" s="33" t="s">
        <v>59</v>
      </c>
      <c r="GL6" s="33" t="s">
        <v>431</v>
      </c>
      <c r="GM6" s="33" t="s">
        <v>56</v>
      </c>
      <c r="GN6" s="33" t="s">
        <v>60</v>
      </c>
      <c r="GO6" s="33" t="s">
        <v>59</v>
      </c>
    </row>
    <row r="7" spans="1:197" ht="120" customHeight="1" x14ac:dyDescent="0.25">
      <c r="A7" s="27">
        <f>+Registro!C1</f>
        <v>0</v>
      </c>
      <c r="B7" s="29">
        <f>+Registro!F1</f>
        <v>0</v>
      </c>
      <c r="C7" s="26">
        <f>+Registro!A4</f>
        <v>0</v>
      </c>
      <c r="D7" s="29">
        <f>+Registro!C4</f>
        <v>0</v>
      </c>
      <c r="E7" s="26" t="str">
        <f>+Registro!I4</f>
        <v/>
      </c>
      <c r="F7" s="26">
        <f>+Registro!C6</f>
        <v>0</v>
      </c>
      <c r="G7" s="26" t="str">
        <f>+Registro!I6</f>
        <v/>
      </c>
      <c r="H7" s="26">
        <f>+Registro!C8</f>
        <v>0</v>
      </c>
      <c r="I7" s="26" t="str">
        <f>+Registro!I8</f>
        <v/>
      </c>
      <c r="J7" s="28">
        <f>+Registro!A11</f>
        <v>0</v>
      </c>
      <c r="K7" s="28">
        <f>+Registro!A13</f>
        <v>0</v>
      </c>
      <c r="L7" s="30">
        <f>+Registro!E13</f>
        <v>0</v>
      </c>
      <c r="M7" s="26">
        <f>+Registro!H13</f>
        <v>0</v>
      </c>
      <c r="N7" s="26">
        <f>+Registro!A15</f>
        <v>0</v>
      </c>
      <c r="O7" s="26">
        <f>+Registro!D15</f>
        <v>0</v>
      </c>
      <c r="P7" s="31">
        <f>+Registro!G15</f>
        <v>0</v>
      </c>
      <c r="Q7" s="26">
        <f>+Registro!A18</f>
        <v>0</v>
      </c>
      <c r="R7" s="26">
        <f>+Registro!D18</f>
        <v>0</v>
      </c>
      <c r="S7" s="27">
        <f>+Registro!G18</f>
        <v>0</v>
      </c>
      <c r="T7" s="27">
        <f>+Registro!I18</f>
        <v>0</v>
      </c>
      <c r="U7" s="29">
        <f>+Registro!A20</f>
        <v>0</v>
      </c>
      <c r="V7" s="29">
        <f>+Registro!C22</f>
        <v>0</v>
      </c>
      <c r="W7" s="29">
        <f>+Registro!H22</f>
        <v>0</v>
      </c>
      <c r="X7" s="26" t="str">
        <f>+Registro!I24</f>
        <v>Valide todas las variables</v>
      </c>
      <c r="Y7" s="26" t="str">
        <f>+Registro!I67</f>
        <v>Valide todas las variables</v>
      </c>
      <c r="Z7" s="26" t="str">
        <f>+Registro!I84</f>
        <v>Valide todas las variables</v>
      </c>
      <c r="AA7" s="26" t="str">
        <f>+Registro!I112</f>
        <v>Valide todas las variables</v>
      </c>
      <c r="AB7" s="26" t="str">
        <f>+Registro!I117</f>
        <v>Valide todas las variables</v>
      </c>
      <c r="AC7" s="26" t="str">
        <f>+Registro!I121</f>
        <v>Valide todas las variables</v>
      </c>
      <c r="AD7" s="26" t="str">
        <f>+Registro!I125</f>
        <v>Valide todas las variables</v>
      </c>
      <c r="AE7" s="26" t="str">
        <f>+Registro!I134</f>
        <v>Valide todas las variables</v>
      </c>
      <c r="AF7" s="26" t="str">
        <f>+Registro!I139</f>
        <v>Valide todas las variables</v>
      </c>
      <c r="AG7" s="26" t="str">
        <f>+Registro!D25</f>
        <v>Valide todos los criterios</v>
      </c>
      <c r="AH7" s="26" t="str">
        <f>+Registro!D39</f>
        <v>Valide todos los criterios</v>
      </c>
      <c r="AI7" s="26" t="str">
        <f>+Registro!D43</f>
        <v>Valide todos los criterios</v>
      </c>
      <c r="AJ7" s="26" t="str">
        <f>+Registro!D54</f>
        <v>Valide todos los criterios</v>
      </c>
      <c r="AK7" s="26">
        <f>+Registro!D59</f>
        <v>0</v>
      </c>
      <c r="AL7" s="26" t="str">
        <f>+Registro!D68</f>
        <v>Valide todos los criterios</v>
      </c>
      <c r="AM7" s="26" t="str">
        <f>+Registro!D74</f>
        <v>Valide todos los criterios</v>
      </c>
      <c r="AN7" s="26" t="str">
        <f>+Registro!D78</f>
        <v>Valide todos los criterios</v>
      </c>
      <c r="AO7" s="26" t="str">
        <f>+Registro!D85</f>
        <v>Valide todos los criterios</v>
      </c>
      <c r="AP7" s="26" t="str">
        <f>+Registro!D96</f>
        <v>Valide todos los criterios</v>
      </c>
      <c r="AQ7" s="26" t="str">
        <f>+Registro!D103</f>
        <v>Valide todos los criterios</v>
      </c>
      <c r="AR7" s="26" t="str">
        <f>+Registro!D105</f>
        <v>Valide todos los criterios</v>
      </c>
      <c r="AS7" s="26" t="str">
        <f>+Registro!D113</f>
        <v>Valide todos los criterios</v>
      </c>
      <c r="AT7" s="26" t="str">
        <f>+Registro!D118</f>
        <v>Valide todos los criterios</v>
      </c>
      <c r="AU7" s="26" t="str">
        <f>+Registro!D122</f>
        <v>Valide todos los criterios</v>
      </c>
      <c r="AV7" s="26" t="str">
        <f>+Registro!D126</f>
        <v>Valide todos los criterios</v>
      </c>
      <c r="AW7" s="26" t="str">
        <f>+Registro!D131</f>
        <v>Valide todos los criterios</v>
      </c>
      <c r="AX7" s="26" t="str">
        <f>+Registro!D135</f>
        <v>Valide todos los criterios</v>
      </c>
      <c r="AY7" s="26" t="str">
        <f>+Registro!D140</f>
        <v>Valide todos los criterios</v>
      </c>
      <c r="AZ7" s="26">
        <f>+Registro!E26</f>
        <v>0</v>
      </c>
      <c r="BA7" s="26">
        <f>+Registro!E40</f>
        <v>0</v>
      </c>
      <c r="BB7" s="26">
        <f>+Registro!E44</f>
        <v>0</v>
      </c>
      <c r="BC7" s="26">
        <f>+Registro!E55</f>
        <v>0</v>
      </c>
      <c r="BD7" s="26">
        <f>+Registro!E60</f>
        <v>0</v>
      </c>
      <c r="BE7" s="26">
        <f>+Registro!E69</f>
        <v>0</v>
      </c>
      <c r="BF7" s="26">
        <f>+Registro!E75</f>
        <v>0</v>
      </c>
      <c r="BG7" s="26">
        <f>+Registro!E79</f>
        <v>0</v>
      </c>
      <c r="BH7" s="26">
        <f>+Registro!E86</f>
        <v>0</v>
      </c>
      <c r="BI7" s="26">
        <f>+Registro!E97</f>
        <v>0</v>
      </c>
      <c r="BJ7" s="26">
        <f>+Registro!E104</f>
        <v>0</v>
      </c>
      <c r="BK7" s="26">
        <f>+Registro!E106</f>
        <v>0</v>
      </c>
      <c r="BL7" s="26">
        <f>+Registro!E114</f>
        <v>0</v>
      </c>
      <c r="BM7" s="26">
        <f>+Registro!E119</f>
        <v>0</v>
      </c>
      <c r="BN7" s="26">
        <f>+Registro!E123</f>
        <v>0</v>
      </c>
      <c r="BO7" s="26">
        <f>+Registro!E127</f>
        <v>0</v>
      </c>
      <c r="BP7" s="26">
        <f>+Registro!E132</f>
        <v>0</v>
      </c>
      <c r="BQ7" s="26">
        <f>+Registro!E136</f>
        <v>0</v>
      </c>
      <c r="BR7" s="26">
        <f>+Registro!E141</f>
        <v>0</v>
      </c>
      <c r="BS7" s="26">
        <f>+Registro!C25</f>
        <v>0</v>
      </c>
      <c r="BT7" s="26">
        <f>+Registro!C26</f>
        <v>0</v>
      </c>
      <c r="BU7" s="26">
        <f>+Registro!C27</f>
        <v>0</v>
      </c>
      <c r="BV7" s="26">
        <f>+Registro!C28</f>
        <v>0</v>
      </c>
      <c r="BW7" s="26">
        <f>+Registro!C29</f>
        <v>0</v>
      </c>
      <c r="BX7" s="26">
        <f>+Registro!C30</f>
        <v>0</v>
      </c>
      <c r="BY7" s="26">
        <f>+Registro!C31</f>
        <v>0</v>
      </c>
      <c r="BZ7" s="26">
        <f>+Registro!C32</f>
        <v>0</v>
      </c>
      <c r="CA7" s="26">
        <f>+Registro!C33</f>
        <v>0</v>
      </c>
      <c r="CB7" s="26">
        <f>+Registro!C34</f>
        <v>0</v>
      </c>
      <c r="CC7" s="26">
        <f>+Registro!C35</f>
        <v>0</v>
      </c>
      <c r="CD7" s="26">
        <f>+Registro!C36</f>
        <v>0</v>
      </c>
      <c r="CE7" s="26">
        <f>+Registro!C37</f>
        <v>0</v>
      </c>
      <c r="CF7" s="26">
        <f>+Registro!C38</f>
        <v>0</v>
      </c>
      <c r="CG7" s="26">
        <f>+Registro!C39</f>
        <v>0</v>
      </c>
      <c r="CH7" s="26">
        <f>+Registro!C40</f>
        <v>0</v>
      </c>
      <c r="CI7" s="26">
        <f>+Registro!C41</f>
        <v>0</v>
      </c>
      <c r="CJ7" s="26">
        <f>+Registro!C42</f>
        <v>0</v>
      </c>
      <c r="CK7" s="26">
        <f>+Registro!C43</f>
        <v>0</v>
      </c>
      <c r="CL7" s="26">
        <f>+Registro!C44</f>
        <v>0</v>
      </c>
      <c r="CM7" s="26">
        <f>+Registro!C45</f>
        <v>0</v>
      </c>
      <c r="CN7" s="26">
        <f>+Registro!C46</f>
        <v>0</v>
      </c>
      <c r="CO7" s="26">
        <f>+Registro!C47</f>
        <v>0</v>
      </c>
      <c r="CP7" s="26">
        <f>+Registro!C48</f>
        <v>0</v>
      </c>
      <c r="CQ7" s="26">
        <f>+Registro!C49</f>
        <v>0</v>
      </c>
      <c r="CR7" s="26">
        <f>+Registro!C50</f>
        <v>0</v>
      </c>
      <c r="CS7" s="26">
        <f>+Registro!C51</f>
        <v>0</v>
      </c>
      <c r="CT7" s="26">
        <f>+Registro!C52</f>
        <v>0</v>
      </c>
      <c r="CU7" s="26">
        <f>+Registro!C54</f>
        <v>0</v>
      </c>
      <c r="CV7" s="26">
        <f>+Registro!C55</f>
        <v>0</v>
      </c>
      <c r="CW7" s="26">
        <f>+Registro!C56</f>
        <v>0</v>
      </c>
      <c r="CX7" s="26">
        <f>+Registro!C57</f>
        <v>0</v>
      </c>
      <c r="CY7" s="26">
        <f>+Registro!C68</f>
        <v>0</v>
      </c>
      <c r="CZ7" s="26">
        <f>+Registro!C69</f>
        <v>0</v>
      </c>
      <c r="DA7" s="26">
        <f>+Registro!C70</f>
        <v>0</v>
      </c>
      <c r="DB7" s="26">
        <f>+Registro!C71</f>
        <v>0</v>
      </c>
      <c r="DC7" s="26">
        <f>+Registro!C72</f>
        <v>0</v>
      </c>
      <c r="DD7" s="26">
        <f>+Registro!C73</f>
        <v>0</v>
      </c>
      <c r="DE7" s="26">
        <f>+Registro!C74</f>
        <v>0</v>
      </c>
      <c r="DF7" s="26">
        <f>+Registro!C75</f>
        <v>0</v>
      </c>
      <c r="DG7" s="26">
        <f>+Registro!C76</f>
        <v>0</v>
      </c>
      <c r="DH7" s="26">
        <f>+Registro!C77</f>
        <v>0</v>
      </c>
      <c r="DI7" s="26">
        <f>+Registro!C78</f>
        <v>0</v>
      </c>
      <c r="DJ7" s="26">
        <f>+Registro!C79</f>
        <v>0</v>
      </c>
      <c r="DK7" s="26">
        <f>+Registro!C80</f>
        <v>0</v>
      </c>
      <c r="DL7" s="26">
        <f>+Registro!C81</f>
        <v>0</v>
      </c>
      <c r="DM7" s="26">
        <f>+Registro!C82</f>
        <v>0</v>
      </c>
      <c r="DN7" s="26">
        <f>+Registro!C83</f>
        <v>0</v>
      </c>
      <c r="DO7" s="26">
        <f>+Registro!C85</f>
        <v>0</v>
      </c>
      <c r="DP7" s="26">
        <f>+Registro!C86</f>
        <v>0</v>
      </c>
      <c r="DQ7" s="26">
        <f>+Registro!C87</f>
        <v>0</v>
      </c>
      <c r="DR7" s="26">
        <f>+Registro!C88</f>
        <v>0</v>
      </c>
      <c r="DS7" s="26">
        <f>+Registro!C89</f>
        <v>0</v>
      </c>
      <c r="DT7" s="26">
        <f>+Registro!C90</f>
        <v>0</v>
      </c>
      <c r="DU7" s="26">
        <f>+Registro!C91</f>
        <v>0</v>
      </c>
      <c r="DV7" s="26">
        <f>+Registro!C92</f>
        <v>0</v>
      </c>
      <c r="DW7" s="26">
        <f>+Registro!C93</f>
        <v>0</v>
      </c>
      <c r="DX7" s="26">
        <f>+Registro!C94</f>
        <v>0</v>
      </c>
      <c r="DY7" s="26">
        <f>+Registro!C95</f>
        <v>0</v>
      </c>
      <c r="DZ7" s="26">
        <f>+Registro!C96</f>
        <v>0</v>
      </c>
      <c r="EA7" s="26">
        <f>+Registro!C97</f>
        <v>0</v>
      </c>
      <c r="EB7" s="26">
        <f>+Registro!C98</f>
        <v>0</v>
      </c>
      <c r="EC7" s="26">
        <f>+Registro!C99</f>
        <v>0</v>
      </c>
      <c r="ED7" s="26">
        <f>+Registro!C100</f>
        <v>0</v>
      </c>
      <c r="EE7" s="26">
        <f>+Registro!C101</f>
        <v>0</v>
      </c>
      <c r="EF7" s="26">
        <f>+Registro!C102</f>
        <v>0</v>
      </c>
      <c r="EG7" s="26">
        <f>+Registro!C103</f>
        <v>0</v>
      </c>
      <c r="EH7" s="26">
        <f>+Registro!C104</f>
        <v>0</v>
      </c>
      <c r="EI7" s="26">
        <f>+Registro!C105</f>
        <v>0</v>
      </c>
      <c r="EJ7" s="26">
        <f>+Registro!C106</f>
        <v>0</v>
      </c>
      <c r="EK7" s="26">
        <f>+Registro!C107</f>
        <v>0</v>
      </c>
      <c r="EL7" s="26">
        <f>+Registro!C108</f>
        <v>0</v>
      </c>
      <c r="EM7" s="26">
        <f>+Registro!C109</f>
        <v>0</v>
      </c>
      <c r="EN7" s="26">
        <f>+Registro!C110</f>
        <v>0</v>
      </c>
      <c r="EO7" s="26">
        <f>+Registro!C113</f>
        <v>0</v>
      </c>
      <c r="EP7" s="26">
        <f>+Registro!C114</f>
        <v>0</v>
      </c>
      <c r="EQ7" s="26">
        <f>+Registro!C115</f>
        <v>0</v>
      </c>
      <c r="ER7" s="26">
        <f>+Registro!C116</f>
        <v>0</v>
      </c>
      <c r="ES7" s="26">
        <f>+Registro!C118</f>
        <v>0</v>
      </c>
      <c r="ET7" s="26">
        <f>+Registro!C119</f>
        <v>0</v>
      </c>
      <c r="EU7" s="26">
        <f>+Registro!C122</f>
        <v>0</v>
      </c>
      <c r="EV7" s="26">
        <f>+Registro!C123</f>
        <v>0</v>
      </c>
      <c r="EW7" s="26">
        <f>+Registro!C124</f>
        <v>0</v>
      </c>
      <c r="EX7" s="26">
        <f>+Registro!C126</f>
        <v>0</v>
      </c>
      <c r="EY7" s="26">
        <f>+Registro!C127</f>
        <v>0</v>
      </c>
      <c r="EZ7" s="26">
        <f>+Registro!C128</f>
        <v>0</v>
      </c>
      <c r="FA7" s="26">
        <f>+Registro!C129</f>
        <v>0</v>
      </c>
      <c r="FB7" s="26">
        <f>+Registro!C131</f>
        <v>0</v>
      </c>
      <c r="FC7" s="26">
        <f>+Registro!C135</f>
        <v>0</v>
      </c>
      <c r="FD7" s="26">
        <f>+Registro!C136</f>
        <v>0</v>
      </c>
      <c r="FE7" s="26">
        <f>+Registro!C137</f>
        <v>0</v>
      </c>
      <c r="FF7" s="26">
        <f>+Registro!C140</f>
        <v>0</v>
      </c>
      <c r="FG7" s="26">
        <f>+Registro!C141</f>
        <v>0</v>
      </c>
      <c r="FH7" s="29">
        <f>+Registro!A144</f>
        <v>0</v>
      </c>
      <c r="FI7" s="29">
        <f>+Registro!A146</f>
        <v>0</v>
      </c>
      <c r="FJ7" s="29">
        <f>+Registro!B148</f>
        <v>0</v>
      </c>
      <c r="FK7" s="29">
        <f>+Registro!B149</f>
        <v>0</v>
      </c>
      <c r="FL7" s="29">
        <f>+Registro!B150</f>
        <v>0</v>
      </c>
      <c r="FM7" s="29">
        <f>+Registro!B151</f>
        <v>0</v>
      </c>
      <c r="FN7" s="29">
        <f>+Registro!G148</f>
        <v>0</v>
      </c>
      <c r="FO7" s="29">
        <f>+Registro!G149</f>
        <v>0</v>
      </c>
      <c r="FP7" s="29">
        <f>+Registro!G150</f>
        <v>0</v>
      </c>
      <c r="FQ7" s="29">
        <f>+Registro!G151</f>
        <v>0</v>
      </c>
      <c r="FR7" s="29">
        <f>+Registro!B154</f>
        <v>0</v>
      </c>
      <c r="FS7" s="29">
        <f>+Registro!B155</f>
        <v>0</v>
      </c>
      <c r="FT7" s="29">
        <f>+Registro!B156</f>
        <v>0</v>
      </c>
      <c r="FU7" s="29">
        <f>+Registro!B157</f>
        <v>0</v>
      </c>
      <c r="FV7" s="29">
        <f>+Registro!G154</f>
        <v>0</v>
      </c>
      <c r="FW7" s="29">
        <f>+Registro!G155</f>
        <v>0</v>
      </c>
      <c r="FX7" s="29">
        <f>+Registro!G156</f>
        <v>0</v>
      </c>
      <c r="FY7" s="29">
        <f>+Registro!G157</f>
        <v>0</v>
      </c>
      <c r="FZ7" s="29">
        <f>+Registro!B160</f>
        <v>0</v>
      </c>
      <c r="GA7" s="29">
        <f>+Registro!B161</f>
        <v>0</v>
      </c>
      <c r="GB7" s="29">
        <f>+Registro!B162</f>
        <v>0</v>
      </c>
      <c r="GC7" s="29">
        <f>+Registro!B163</f>
        <v>0</v>
      </c>
      <c r="GD7" s="29">
        <f>+Registro!G160</f>
        <v>0</v>
      </c>
      <c r="GE7" s="29">
        <f>+Registro!G161</f>
        <v>0</v>
      </c>
      <c r="GF7" s="29">
        <f>+Registro!G162</f>
        <v>0</v>
      </c>
      <c r="GG7" s="29">
        <f>+Registro!G163</f>
        <v>0</v>
      </c>
      <c r="GH7" s="29">
        <f>+Registro!B166</f>
        <v>0</v>
      </c>
      <c r="GI7" s="29">
        <f>+Registro!B167</f>
        <v>0</v>
      </c>
      <c r="GJ7" s="29">
        <f>+Registro!B168</f>
        <v>0</v>
      </c>
      <c r="GK7" s="29">
        <f>+Registro!B169</f>
        <v>0</v>
      </c>
      <c r="GL7" s="29">
        <f>+Registro!G166</f>
        <v>0</v>
      </c>
      <c r="GM7" s="29">
        <f>+Registro!G167</f>
        <v>0</v>
      </c>
      <c r="GN7" s="29">
        <f>+Registro!G168</f>
        <v>0</v>
      </c>
      <c r="GO7" s="29">
        <f>+Registro!G169</f>
        <v>0</v>
      </c>
    </row>
  </sheetData>
  <sheetProtection algorithmName="SHA-512" hashValue="yYasn40WdpEVdE3lsdSGLGywtORUBCzRalDiKakLYKfGIs3R4/fMkMbSq+223hoLr3uQpiEnhCDux6BfHF7LpA==" saltValue="y/6+1vJhfMXlsSKFKWsU5g==" spinCount="100000" sheet="1" objects="1" scenarios="1"/>
  <mergeCells count="15">
    <mergeCell ref="A1:A3"/>
    <mergeCell ref="GN3:GO3"/>
    <mergeCell ref="V5:W5"/>
    <mergeCell ref="Q5:U5"/>
    <mergeCell ref="C5:P5"/>
    <mergeCell ref="B1:GM3"/>
    <mergeCell ref="FV5:FY5"/>
    <mergeCell ref="FZ5:GC5"/>
    <mergeCell ref="GL5:GO5"/>
    <mergeCell ref="FH5:FI5"/>
    <mergeCell ref="FJ5:FM5"/>
    <mergeCell ref="FN5:FQ5"/>
    <mergeCell ref="FR5:FU5"/>
    <mergeCell ref="GD5:GG5"/>
    <mergeCell ref="GH5:GK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C26"/>
  <sheetViews>
    <sheetView view="pageBreakPreview" zoomScale="80" zoomScaleNormal="80" zoomScaleSheetLayoutView="80" workbookViewId="0">
      <selection activeCell="B1" sqref="B3"/>
    </sheetView>
  </sheetViews>
  <sheetFormatPr baseColWidth="10" defaultColWidth="11.5703125" defaultRowHeight="12" x14ac:dyDescent="0.2"/>
  <cols>
    <col min="1" max="1" width="5.140625" style="47" customWidth="1"/>
    <col min="2" max="2" width="40.85546875" style="47" customWidth="1"/>
    <col min="3" max="17" width="8.7109375" style="47" customWidth="1"/>
    <col min="18" max="16384" width="11.5703125" style="47"/>
  </cols>
  <sheetData>
    <row r="1" spans="1:289" ht="185.25" customHeight="1" x14ac:dyDescent="0.2">
      <c r="A1" s="80" t="s">
        <v>305</v>
      </c>
      <c r="B1" s="81" t="s">
        <v>306</v>
      </c>
      <c r="C1" s="82" t="s">
        <v>307</v>
      </c>
      <c r="D1" s="82" t="s">
        <v>308</v>
      </c>
      <c r="E1" s="82" t="s">
        <v>309</v>
      </c>
      <c r="F1" s="82" t="s">
        <v>310</v>
      </c>
      <c r="G1" s="82" t="s">
        <v>311</v>
      </c>
      <c r="H1" s="82" t="s">
        <v>312</v>
      </c>
      <c r="I1" s="82" t="s">
        <v>313</v>
      </c>
      <c r="J1" s="82" t="s">
        <v>314</v>
      </c>
      <c r="K1" s="82" t="s">
        <v>315</v>
      </c>
      <c r="L1" s="82" t="s">
        <v>316</v>
      </c>
      <c r="M1" s="82" t="s">
        <v>317</v>
      </c>
      <c r="N1" s="82" t="s">
        <v>318</v>
      </c>
      <c r="O1" s="82" t="s">
        <v>319</v>
      </c>
      <c r="P1" s="82" t="s">
        <v>320</v>
      </c>
      <c r="Q1" s="83" t="s">
        <v>321</v>
      </c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9"/>
      <c r="KC1" s="48"/>
    </row>
    <row r="2" spans="1:289" ht="25.5" customHeight="1" x14ac:dyDescent="0.2">
      <c r="A2" s="50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8"/>
    </row>
    <row r="3" spans="1:289" ht="25.5" customHeight="1" x14ac:dyDescent="0.2">
      <c r="A3" s="50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8"/>
    </row>
    <row r="4" spans="1:289" ht="25.5" customHeight="1" x14ac:dyDescent="0.2">
      <c r="A4" s="50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8"/>
    </row>
    <row r="5" spans="1:289" ht="25.5" customHeight="1" x14ac:dyDescent="0.2">
      <c r="A5" s="50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8"/>
    </row>
    <row r="6" spans="1:289" ht="25.5" customHeight="1" x14ac:dyDescent="0.2">
      <c r="A6" s="50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8"/>
    </row>
    <row r="7" spans="1:289" ht="25.5" customHeight="1" x14ac:dyDescent="0.2">
      <c r="A7" s="50">
        <v>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8"/>
    </row>
    <row r="8" spans="1:289" ht="25.5" customHeight="1" x14ac:dyDescent="0.2">
      <c r="A8" s="50">
        <v>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8"/>
    </row>
    <row r="9" spans="1:289" ht="25.5" customHeight="1" x14ac:dyDescent="0.2">
      <c r="A9" s="50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8"/>
    </row>
    <row r="10" spans="1:289" ht="25.5" customHeight="1" x14ac:dyDescent="0.2">
      <c r="A10" s="50">
        <v>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8"/>
    </row>
    <row r="11" spans="1:289" ht="25.5" customHeight="1" x14ac:dyDescent="0.2">
      <c r="A11" s="50">
        <v>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8"/>
    </row>
    <row r="12" spans="1:289" ht="25.5" customHeight="1" x14ac:dyDescent="0.2">
      <c r="A12" s="50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8"/>
    </row>
    <row r="13" spans="1:289" ht="25.5" customHeight="1" x14ac:dyDescent="0.2">
      <c r="A13" s="50">
        <v>12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8"/>
    </row>
    <row r="14" spans="1:289" ht="25.5" customHeight="1" x14ac:dyDescent="0.2">
      <c r="A14" s="50">
        <v>13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8"/>
    </row>
    <row r="15" spans="1:289" ht="25.5" customHeight="1" x14ac:dyDescent="0.2">
      <c r="A15" s="50">
        <v>14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8"/>
    </row>
    <row r="16" spans="1:289" ht="25.5" customHeight="1" x14ac:dyDescent="0.2">
      <c r="A16" s="50">
        <v>15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8"/>
    </row>
    <row r="17" spans="1:17" ht="25.5" customHeight="1" x14ac:dyDescent="0.2">
      <c r="A17" s="50">
        <v>16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8"/>
    </row>
    <row r="18" spans="1:17" ht="25.5" customHeight="1" thickBot="1" x14ac:dyDescent="0.25">
      <c r="A18" s="52">
        <v>17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9"/>
    </row>
    <row r="19" spans="1:17" ht="12.75" thickBot="1" x14ac:dyDescent="0.25"/>
    <row r="20" spans="1:17" x14ac:dyDescent="0.2">
      <c r="A20" s="212" t="s">
        <v>322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  <c r="L20" s="84"/>
      <c r="M20" s="84"/>
      <c r="N20" s="84"/>
      <c r="O20" s="84"/>
      <c r="P20" s="84"/>
      <c r="Q20" s="84"/>
    </row>
    <row r="21" spans="1:17" x14ac:dyDescent="0.2">
      <c r="A21" s="54" t="s">
        <v>323</v>
      </c>
      <c r="B21" s="215" t="s">
        <v>324</v>
      </c>
      <c r="C21" s="215"/>
      <c r="D21" s="215"/>
      <c r="E21" s="215"/>
      <c r="F21" s="215"/>
      <c r="G21" s="215"/>
      <c r="H21" s="215"/>
      <c r="I21" s="215"/>
      <c r="J21" s="215"/>
      <c r="K21" s="216"/>
      <c r="L21" s="84"/>
      <c r="M21" s="84"/>
      <c r="N21" s="84"/>
      <c r="O21" s="84"/>
      <c r="P21" s="84"/>
      <c r="Q21" s="84"/>
    </row>
    <row r="22" spans="1:17" x14ac:dyDescent="0.2">
      <c r="A22" s="54" t="s">
        <v>325</v>
      </c>
      <c r="B22" s="215" t="s">
        <v>326</v>
      </c>
      <c r="C22" s="215"/>
      <c r="D22" s="215"/>
      <c r="E22" s="215"/>
      <c r="F22" s="215"/>
      <c r="G22" s="215"/>
      <c r="H22" s="215"/>
      <c r="I22" s="215"/>
      <c r="J22" s="215"/>
      <c r="K22" s="216"/>
      <c r="L22" s="84"/>
      <c r="M22" s="84"/>
      <c r="N22" s="84"/>
      <c r="O22" s="84"/>
      <c r="P22" s="84"/>
      <c r="Q22" s="84"/>
    </row>
    <row r="23" spans="1:17" ht="12.75" thickBot="1" x14ac:dyDescent="0.25">
      <c r="A23" s="55" t="s">
        <v>327</v>
      </c>
      <c r="B23" s="217" t="s">
        <v>328</v>
      </c>
      <c r="C23" s="217"/>
      <c r="D23" s="217"/>
      <c r="E23" s="217"/>
      <c r="F23" s="217"/>
      <c r="G23" s="217"/>
      <c r="H23" s="217"/>
      <c r="I23" s="217"/>
      <c r="J23" s="217"/>
      <c r="K23" s="218"/>
      <c r="L23" s="84"/>
      <c r="M23" s="84"/>
      <c r="N23" s="84"/>
      <c r="O23" s="84"/>
      <c r="P23" s="84"/>
      <c r="Q23" s="84"/>
    </row>
    <row r="24" spans="1:17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  <row r="25" spans="1:17" ht="23.25" customHeight="1" x14ac:dyDescent="0.2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</row>
    <row r="26" spans="1:17" ht="15.75" customHeight="1" x14ac:dyDescent="0.2"/>
  </sheetData>
  <mergeCells count="5">
    <mergeCell ref="A20:K20"/>
    <mergeCell ref="B21:K21"/>
    <mergeCell ref="B22:K22"/>
    <mergeCell ref="B23:K23"/>
    <mergeCell ref="A25:Q25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TUTOR UNIDAD SRD&amp;R&amp;"Arial,Normal"&amp;10F1.A4.G19.P 
Versión 3 
Página &amp;P de &amp;N 
09/03/2021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5"/>
  <sheetViews>
    <sheetView view="pageBreakPreview" zoomScale="70" zoomScaleNormal="70" zoomScaleSheetLayoutView="70" zoomScalePageLayoutView="60" workbookViewId="0">
      <selection activeCell="B1" sqref="B3"/>
    </sheetView>
  </sheetViews>
  <sheetFormatPr baseColWidth="10" defaultColWidth="11.5703125" defaultRowHeight="15" x14ac:dyDescent="0.25"/>
  <cols>
    <col min="1" max="1" width="13.140625" style="56" customWidth="1"/>
    <col min="2" max="2" width="50.7109375" style="56" customWidth="1"/>
    <col min="3" max="25" width="8.7109375" style="56" customWidth="1"/>
    <col min="26" max="16384" width="11.5703125" style="56"/>
  </cols>
  <sheetData>
    <row r="1" spans="1:25" ht="15" customHeight="1" x14ac:dyDescent="0.25">
      <c r="A1" s="225" t="s">
        <v>305</v>
      </c>
      <c r="B1" s="223" t="s">
        <v>306</v>
      </c>
      <c r="C1" s="220" t="s">
        <v>398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2"/>
    </row>
    <row r="2" spans="1:25" ht="163.5" x14ac:dyDescent="0.25">
      <c r="A2" s="226"/>
      <c r="B2" s="224"/>
      <c r="C2" s="57" t="s">
        <v>329</v>
      </c>
      <c r="D2" s="57" t="s">
        <v>330</v>
      </c>
      <c r="E2" s="57" t="s">
        <v>331</v>
      </c>
      <c r="F2" s="57" t="s">
        <v>332</v>
      </c>
      <c r="G2" s="57" t="s">
        <v>333</v>
      </c>
      <c r="H2" s="57" t="s">
        <v>334</v>
      </c>
      <c r="I2" s="57" t="s">
        <v>335</v>
      </c>
      <c r="J2" s="57" t="s">
        <v>336</v>
      </c>
      <c r="K2" s="57" t="s">
        <v>337</v>
      </c>
      <c r="L2" s="57" t="s">
        <v>338</v>
      </c>
      <c r="M2" s="57" t="s">
        <v>339</v>
      </c>
      <c r="N2" s="57" t="s">
        <v>340</v>
      </c>
      <c r="O2" s="57" t="s">
        <v>341</v>
      </c>
      <c r="P2" s="57" t="s">
        <v>342</v>
      </c>
      <c r="Q2" s="57" t="s">
        <v>343</v>
      </c>
      <c r="R2" s="57" t="s">
        <v>344</v>
      </c>
      <c r="S2" s="57" t="s">
        <v>345</v>
      </c>
      <c r="T2" s="57" t="s">
        <v>346</v>
      </c>
      <c r="U2" s="57" t="s">
        <v>347</v>
      </c>
      <c r="V2" s="57" t="s">
        <v>348</v>
      </c>
      <c r="W2" s="57" t="s">
        <v>349</v>
      </c>
      <c r="X2" s="57" t="s">
        <v>350</v>
      </c>
      <c r="Y2" s="85" t="s">
        <v>351</v>
      </c>
    </row>
    <row r="3" spans="1:25" ht="24.6" customHeight="1" x14ac:dyDescent="0.25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8"/>
    </row>
    <row r="4" spans="1:25" ht="24.95" customHeight="1" x14ac:dyDescent="0.25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8"/>
    </row>
    <row r="5" spans="1:25" ht="24.95" customHeight="1" x14ac:dyDescent="0.25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8"/>
    </row>
    <row r="6" spans="1:25" ht="24.95" customHeight="1" x14ac:dyDescent="0.25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8"/>
    </row>
    <row r="7" spans="1:25" ht="24.95" customHeight="1" x14ac:dyDescent="0.25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8"/>
    </row>
    <row r="8" spans="1:25" ht="24.95" customHeight="1" x14ac:dyDescent="0.25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8"/>
    </row>
    <row r="9" spans="1:25" ht="24.95" customHeight="1" x14ac:dyDescent="0.25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8"/>
    </row>
    <row r="10" spans="1:25" ht="24.95" customHeight="1" x14ac:dyDescent="0.25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8"/>
    </row>
    <row r="11" spans="1:25" ht="24.95" customHeight="1" x14ac:dyDescent="0.25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8"/>
    </row>
    <row r="12" spans="1:25" ht="24.95" customHeight="1" x14ac:dyDescent="0.25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8"/>
    </row>
    <row r="13" spans="1:25" ht="24.95" customHeight="1" x14ac:dyDescent="0.25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8"/>
    </row>
    <row r="14" spans="1:25" ht="24.95" customHeight="1" x14ac:dyDescent="0.25">
      <c r="A14" s="50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8"/>
    </row>
    <row r="15" spans="1:25" ht="24.95" customHeight="1" x14ac:dyDescent="0.25">
      <c r="A15" s="50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8"/>
    </row>
    <row r="16" spans="1:25" ht="24.95" customHeight="1" x14ac:dyDescent="0.25">
      <c r="A16" s="50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8"/>
    </row>
    <row r="17" spans="1:25" ht="24.95" customHeight="1" x14ac:dyDescent="0.25">
      <c r="A17" s="50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8"/>
    </row>
    <row r="18" spans="1:25" ht="24.95" customHeight="1" x14ac:dyDescent="0.25">
      <c r="A18" s="50">
        <v>16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8"/>
    </row>
    <row r="19" spans="1:25" ht="15.75" thickBot="1" x14ac:dyDescent="0.3">
      <c r="A19" s="52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9"/>
    </row>
    <row r="20" spans="1:25" ht="15.75" thickBo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25" x14ac:dyDescent="0.25">
      <c r="A21" s="212" t="s">
        <v>322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4"/>
    </row>
    <row r="22" spans="1:25" x14ac:dyDescent="0.25">
      <c r="A22" s="86" t="s">
        <v>323</v>
      </c>
      <c r="B22" s="230" t="s">
        <v>352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1"/>
    </row>
    <row r="23" spans="1:25" x14ac:dyDescent="0.25">
      <c r="A23" s="86" t="s">
        <v>325</v>
      </c>
      <c r="B23" s="230" t="s">
        <v>353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1"/>
    </row>
    <row r="24" spans="1:25" ht="24" customHeight="1" thickBot="1" x14ac:dyDescent="0.3">
      <c r="A24" s="61" t="s">
        <v>327</v>
      </c>
      <c r="B24" s="227" t="s">
        <v>354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8"/>
    </row>
    <row r="25" spans="1:25" ht="76.900000000000006" customHeight="1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</sheetData>
  <mergeCells count="8">
    <mergeCell ref="C1:Y1"/>
    <mergeCell ref="B1:B2"/>
    <mergeCell ref="A1:A2"/>
    <mergeCell ref="B24:Y24"/>
    <mergeCell ref="A25:Y25"/>
    <mergeCell ref="A21:Y21"/>
    <mergeCell ref="B22:Y22"/>
    <mergeCell ref="B23:Y23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TUTOR UNIDAD SRD&amp;R&amp;"Arial,Normal"&amp;10F1.A4.G19.P 
Versión 3 
Página &amp;P de &amp;N 
09/03/2021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view="pageBreakPreview" zoomScale="80" zoomScaleNormal="80" zoomScaleSheetLayoutView="80" zoomScalePageLayoutView="70" workbookViewId="0">
      <selection activeCell="B1" sqref="B3"/>
    </sheetView>
  </sheetViews>
  <sheetFormatPr baseColWidth="10" defaultColWidth="11.5703125" defaultRowHeight="15" x14ac:dyDescent="0.25"/>
  <cols>
    <col min="1" max="1" width="13.140625" style="56" customWidth="1"/>
    <col min="2" max="2" width="50.7109375" style="56" customWidth="1"/>
    <col min="3" max="16" width="10.7109375" style="56" customWidth="1"/>
    <col min="17" max="16384" width="11.5703125" style="56"/>
  </cols>
  <sheetData>
    <row r="1" spans="1:16" x14ac:dyDescent="0.25">
      <c r="A1" s="232" t="s">
        <v>305</v>
      </c>
      <c r="B1" s="234" t="s">
        <v>306</v>
      </c>
      <c r="C1" s="236" t="s">
        <v>355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7"/>
    </row>
    <row r="2" spans="1:16" ht="168.75" customHeight="1" thickBot="1" x14ac:dyDescent="0.3">
      <c r="A2" s="233"/>
      <c r="B2" s="235"/>
      <c r="C2" s="62" t="s">
        <v>356</v>
      </c>
      <c r="D2" s="62" t="s">
        <v>357</v>
      </c>
      <c r="E2" s="62" t="s">
        <v>358</v>
      </c>
      <c r="F2" s="62" t="s">
        <v>359</v>
      </c>
      <c r="G2" s="62" t="s">
        <v>360</v>
      </c>
      <c r="H2" s="62" t="s">
        <v>361</v>
      </c>
      <c r="I2" s="62" t="s">
        <v>362</v>
      </c>
      <c r="J2" s="62" t="s">
        <v>363</v>
      </c>
      <c r="K2" s="62" t="s">
        <v>364</v>
      </c>
      <c r="L2" s="62" t="s">
        <v>365</v>
      </c>
      <c r="M2" s="63" t="s">
        <v>366</v>
      </c>
      <c r="N2" s="64" t="s">
        <v>367</v>
      </c>
      <c r="O2" s="64" t="s">
        <v>368</v>
      </c>
      <c r="P2" s="65" t="s">
        <v>369</v>
      </c>
    </row>
    <row r="3" spans="1:16" ht="24.95" customHeight="1" x14ac:dyDescent="0.25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8"/>
    </row>
    <row r="4" spans="1:16" ht="24.95" customHeight="1" x14ac:dyDescent="0.25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8"/>
    </row>
    <row r="5" spans="1:16" ht="24.95" customHeight="1" x14ac:dyDescent="0.25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8"/>
    </row>
    <row r="6" spans="1:16" ht="24.95" customHeight="1" x14ac:dyDescent="0.25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8"/>
    </row>
    <row r="7" spans="1:16" ht="24.95" customHeight="1" x14ac:dyDescent="0.25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8"/>
    </row>
    <row r="8" spans="1:16" ht="24.95" customHeight="1" x14ac:dyDescent="0.25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8"/>
    </row>
    <row r="9" spans="1:16" ht="24.95" customHeight="1" x14ac:dyDescent="0.25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8"/>
    </row>
    <row r="10" spans="1:16" ht="24.95" customHeight="1" x14ac:dyDescent="0.25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8"/>
    </row>
    <row r="11" spans="1:16" ht="24.95" customHeight="1" x14ac:dyDescent="0.25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8"/>
    </row>
    <row r="12" spans="1:16" ht="24.95" customHeight="1" x14ac:dyDescent="0.25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8"/>
    </row>
    <row r="13" spans="1:16" ht="24.95" customHeight="1" x14ac:dyDescent="0.25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8"/>
    </row>
    <row r="14" spans="1:16" ht="24.95" customHeight="1" x14ac:dyDescent="0.25">
      <c r="A14" s="50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8"/>
    </row>
    <row r="15" spans="1:16" ht="24.95" customHeight="1" x14ac:dyDescent="0.25">
      <c r="A15" s="50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8"/>
    </row>
    <row r="16" spans="1:16" ht="24.95" customHeight="1" x14ac:dyDescent="0.25">
      <c r="A16" s="50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8"/>
    </row>
    <row r="17" spans="1:16" ht="24.95" customHeight="1" x14ac:dyDescent="0.25">
      <c r="A17" s="50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8"/>
    </row>
    <row r="18" spans="1:16" ht="24.95" customHeight="1" x14ac:dyDescent="0.25">
      <c r="A18" s="50">
        <v>16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8"/>
    </row>
    <row r="19" spans="1:16" ht="24.95" customHeight="1" thickBot="1" x14ac:dyDescent="0.3">
      <c r="A19" s="52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9"/>
    </row>
    <row r="20" spans="1:16" ht="15.75" thickBo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6" x14ac:dyDescent="0.25">
      <c r="A21" s="212" t="s">
        <v>322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4"/>
    </row>
    <row r="22" spans="1:16" x14ac:dyDescent="0.25">
      <c r="A22" s="86" t="s">
        <v>323</v>
      </c>
      <c r="B22" s="230" t="s">
        <v>370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1"/>
    </row>
    <row r="23" spans="1:16" x14ac:dyDescent="0.25">
      <c r="A23" s="86" t="s">
        <v>325</v>
      </c>
      <c r="B23" s="230" t="s">
        <v>371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1"/>
    </row>
    <row r="24" spans="1:16" ht="27" customHeight="1" thickBot="1" x14ac:dyDescent="0.3">
      <c r="A24" s="61" t="s">
        <v>327</v>
      </c>
      <c r="B24" s="227" t="s">
        <v>372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8"/>
    </row>
    <row r="25" spans="1:16" ht="76.900000000000006" customHeight="1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</row>
  </sheetData>
  <mergeCells count="8">
    <mergeCell ref="B24:P24"/>
    <mergeCell ref="A25:P25"/>
    <mergeCell ref="A1:A2"/>
    <mergeCell ref="B1:B2"/>
    <mergeCell ref="C1:P1"/>
    <mergeCell ref="A21:P21"/>
    <mergeCell ref="B22:P22"/>
    <mergeCell ref="B23:P23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TUTOR UNIDAD SRD&amp;R&amp;"Arial,Normal"&amp;10F1.A4.G19.P 
Versión 3 
Página &amp;P de &amp;N 
09/03/2021 
Clasificación de la Información 
Clasificada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"/>
  <sheetViews>
    <sheetView view="pageBreakPreview" zoomScale="85" zoomScaleNormal="80" zoomScaleSheetLayoutView="85" workbookViewId="0">
      <selection activeCell="B1" sqref="B3"/>
    </sheetView>
  </sheetViews>
  <sheetFormatPr baseColWidth="10" defaultRowHeight="15" x14ac:dyDescent="0.25"/>
  <cols>
    <col min="1" max="1" width="11" customWidth="1"/>
    <col min="2" max="2" width="10.85546875" customWidth="1"/>
    <col min="3" max="10" width="7.28515625" customWidth="1"/>
    <col min="11" max="11" width="14.85546875" customWidth="1"/>
    <col min="12" max="12" width="10.7109375" customWidth="1"/>
    <col min="13" max="13" width="11.42578125" style="56"/>
    <col min="14" max="16" width="11.85546875" style="56" customWidth="1"/>
    <col min="17" max="17" width="12.7109375" style="56" customWidth="1"/>
    <col min="18" max="22" width="11.42578125" style="56"/>
  </cols>
  <sheetData>
    <row r="1" spans="1:23" s="67" customFormat="1" ht="17.45" customHeight="1" x14ac:dyDescent="0.25">
      <c r="A1" s="239" t="s">
        <v>373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1"/>
      <c r="R1" s="66"/>
      <c r="S1" s="66"/>
      <c r="T1" s="66"/>
      <c r="U1" s="66"/>
      <c r="V1" s="66"/>
    </row>
    <row r="2" spans="1:23" ht="156.75" customHeight="1" x14ac:dyDescent="0.25">
      <c r="A2" s="68" t="s">
        <v>374</v>
      </c>
      <c r="B2" s="69" t="s">
        <v>375</v>
      </c>
      <c r="C2" s="69" t="s">
        <v>376</v>
      </c>
      <c r="D2" s="69" t="s">
        <v>377</v>
      </c>
      <c r="E2" s="69" t="s">
        <v>378</v>
      </c>
      <c r="F2" s="69" t="s">
        <v>379</v>
      </c>
      <c r="G2" s="69" t="s">
        <v>380</v>
      </c>
      <c r="H2" s="69" t="s">
        <v>381</v>
      </c>
      <c r="I2" s="69" t="s">
        <v>382</v>
      </c>
      <c r="J2" s="69" t="s">
        <v>383</v>
      </c>
      <c r="K2" s="69" t="s">
        <v>384</v>
      </c>
      <c r="L2" s="69" t="s">
        <v>385</v>
      </c>
      <c r="M2" s="69" t="s">
        <v>386</v>
      </c>
      <c r="N2" s="70" t="s">
        <v>387</v>
      </c>
      <c r="O2" s="70" t="s">
        <v>388</v>
      </c>
      <c r="P2" s="70" t="s">
        <v>389</v>
      </c>
      <c r="Q2" s="71" t="s">
        <v>390</v>
      </c>
      <c r="W2" s="56"/>
    </row>
    <row r="3" spans="1:23" s="67" customFormat="1" ht="24.95" customHeight="1" x14ac:dyDescent="0.25">
      <c r="A3" s="72"/>
      <c r="B3" s="73"/>
      <c r="C3" s="74"/>
      <c r="D3" s="73"/>
      <c r="E3" s="74"/>
      <c r="F3" s="73"/>
      <c r="G3" s="73"/>
      <c r="H3" s="73"/>
      <c r="I3" s="73"/>
      <c r="J3" s="73"/>
      <c r="K3" s="73"/>
      <c r="L3" s="73"/>
      <c r="M3" s="73"/>
      <c r="N3" s="75"/>
      <c r="O3" s="75"/>
      <c r="P3" s="75"/>
      <c r="Q3" s="76"/>
      <c r="R3" s="66"/>
      <c r="S3" s="66"/>
      <c r="T3" s="66"/>
      <c r="U3" s="66"/>
      <c r="V3" s="66"/>
      <c r="W3" s="66"/>
    </row>
    <row r="4" spans="1:23" s="67" customFormat="1" ht="24.95" customHeight="1" x14ac:dyDescent="0.25">
      <c r="A4" s="77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66"/>
      <c r="S4" s="66"/>
      <c r="T4" s="66"/>
      <c r="U4" s="66"/>
      <c r="V4" s="66"/>
    </row>
    <row r="5" spans="1:23" s="67" customFormat="1" ht="24.95" customHeight="1" x14ac:dyDescent="0.25">
      <c r="A5" s="77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66"/>
      <c r="S5" s="66"/>
      <c r="T5" s="66"/>
      <c r="U5" s="66"/>
      <c r="V5" s="66"/>
    </row>
    <row r="6" spans="1:23" s="67" customFormat="1" ht="24.95" customHeight="1" x14ac:dyDescent="0.25">
      <c r="A6" s="77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/>
      <c r="R6" s="66"/>
      <c r="S6" s="66"/>
      <c r="T6" s="66"/>
      <c r="U6" s="66"/>
      <c r="V6" s="66"/>
    </row>
    <row r="7" spans="1:23" s="67" customFormat="1" ht="24.95" customHeight="1" thickBot="1" x14ac:dyDescent="0.3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  <c r="R7" s="66"/>
      <c r="S7" s="66"/>
      <c r="T7" s="66"/>
      <c r="U7" s="66"/>
      <c r="V7" s="66"/>
    </row>
    <row r="8" spans="1:23" s="56" customFormat="1" ht="15.75" thickBot="1" x14ac:dyDescent="0.3">
      <c r="A8" s="242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4"/>
    </row>
    <row r="9" spans="1:23" s="56" customFormat="1" ht="15.6" customHeight="1" x14ac:dyDescent="0.25">
      <c r="A9" s="78" t="s">
        <v>323</v>
      </c>
      <c r="B9" s="245" t="s">
        <v>391</v>
      </c>
      <c r="C9" s="245"/>
      <c r="D9" s="245"/>
      <c r="E9" s="245"/>
      <c r="F9" s="245"/>
      <c r="G9" s="245"/>
      <c r="H9" s="245"/>
      <c r="I9" s="245"/>
      <c r="J9" s="245"/>
      <c r="K9" s="245"/>
      <c r="L9" s="246"/>
      <c r="M9" s="79"/>
      <c r="N9" s="79"/>
      <c r="O9" s="79"/>
      <c r="P9" s="79"/>
      <c r="Q9" s="79"/>
    </row>
    <row r="10" spans="1:23" s="56" customFormat="1" ht="15.6" customHeight="1" x14ac:dyDescent="0.25">
      <c r="A10" s="54" t="s">
        <v>325</v>
      </c>
      <c r="B10" s="215" t="s">
        <v>392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6"/>
      <c r="M10" s="79"/>
      <c r="N10" s="79"/>
      <c r="O10" s="79"/>
      <c r="P10" s="79"/>
      <c r="Q10" s="79"/>
    </row>
    <row r="11" spans="1:23" s="56" customFormat="1" ht="15.6" customHeight="1" thickBot="1" x14ac:dyDescent="0.3">
      <c r="A11" s="55" t="s">
        <v>327</v>
      </c>
      <c r="B11" s="217" t="s">
        <v>393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8"/>
      <c r="M11" s="79"/>
      <c r="N11" s="79"/>
      <c r="O11" s="79"/>
      <c r="P11" s="79"/>
      <c r="Q11" s="79"/>
    </row>
    <row r="12" spans="1:23" s="56" customFormat="1" ht="12" customHeight="1" x14ac:dyDescent="0.25">
      <c r="A12" s="238" t="s">
        <v>394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79"/>
      <c r="N12" s="79"/>
      <c r="O12" s="79"/>
      <c r="P12" s="79"/>
      <c r="Q12" s="79"/>
    </row>
  </sheetData>
  <mergeCells count="7">
    <mergeCell ref="A12:L12"/>
    <mergeCell ref="A1:Q1"/>
    <mergeCell ref="A8:L8"/>
    <mergeCell ref="M8:Q8"/>
    <mergeCell ref="B9:L9"/>
    <mergeCell ref="B10:L10"/>
    <mergeCell ref="B11:L11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TUTOR UNIDAD SRD&amp;R&amp;"Arial,Normal"&amp;10F1.A4.G19.P 
Versión 3 
Página &amp;P de &amp;N 
09/03/2021 
Clasificación de la Información 
Clasificada</oddHead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6"/>
  <sheetViews>
    <sheetView topLeftCell="C19" zoomScale="80" zoomScaleNormal="80" workbookViewId="0">
      <selection activeCell="H33" sqref="H33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21.42578125" bestFit="1" customWidth="1"/>
    <col min="8" max="8" width="140.85546875" bestFit="1" customWidth="1"/>
    <col min="9" max="9" width="12.7109375" bestFit="1" customWidth="1"/>
  </cols>
  <sheetData>
    <row r="1" spans="1:9" x14ac:dyDescent="0.25">
      <c r="A1" s="7" t="s">
        <v>23</v>
      </c>
      <c r="B1" s="7" t="s">
        <v>36</v>
      </c>
      <c r="C1" s="7" t="s">
        <v>38</v>
      </c>
      <c r="D1" s="18" t="s">
        <v>44</v>
      </c>
      <c r="E1" s="18" t="s">
        <v>36</v>
      </c>
      <c r="F1" s="18" t="s">
        <v>3</v>
      </c>
      <c r="H1" s="43" t="s">
        <v>180</v>
      </c>
      <c r="I1" s="43" t="s">
        <v>181</v>
      </c>
    </row>
    <row r="2" spans="1:9" x14ac:dyDescent="0.25">
      <c r="A2" s="6" t="s">
        <v>24</v>
      </c>
      <c r="B2" s="6" t="s">
        <v>20</v>
      </c>
      <c r="C2" s="19" t="s">
        <v>22</v>
      </c>
      <c r="D2" s="5" t="s">
        <v>42</v>
      </c>
      <c r="E2" s="5" t="s">
        <v>46</v>
      </c>
      <c r="F2" s="5" t="s">
        <v>147</v>
      </c>
      <c r="H2" s="5" t="s">
        <v>218</v>
      </c>
      <c r="I2" s="5" t="s">
        <v>219</v>
      </c>
    </row>
    <row r="3" spans="1:9" x14ac:dyDescent="0.25">
      <c r="A3" s="6" t="s">
        <v>25</v>
      </c>
      <c r="B3" s="6" t="s">
        <v>21</v>
      </c>
      <c r="D3" s="5" t="s">
        <v>43</v>
      </c>
      <c r="E3" s="5" t="s">
        <v>47</v>
      </c>
      <c r="F3" s="5" t="s">
        <v>148</v>
      </c>
      <c r="H3" s="5" t="s">
        <v>400</v>
      </c>
      <c r="I3" s="5" t="s">
        <v>182</v>
      </c>
    </row>
    <row r="4" spans="1:9" x14ac:dyDescent="0.25">
      <c r="A4" s="6" t="s">
        <v>26</v>
      </c>
      <c r="B4" s="22" t="s">
        <v>49</v>
      </c>
      <c r="D4" s="21" t="s">
        <v>39</v>
      </c>
      <c r="F4" s="5" t="s">
        <v>149</v>
      </c>
      <c r="H4" s="5" t="s">
        <v>401</v>
      </c>
      <c r="I4" s="5" t="s">
        <v>402</v>
      </c>
    </row>
    <row r="5" spans="1:9" x14ac:dyDescent="0.25">
      <c r="A5" s="6" t="s">
        <v>27</v>
      </c>
      <c r="F5" s="5" t="s">
        <v>150</v>
      </c>
      <c r="H5" s="5" t="s">
        <v>403</v>
      </c>
      <c r="I5" s="5" t="s">
        <v>183</v>
      </c>
    </row>
    <row r="6" spans="1:9" x14ac:dyDescent="0.25">
      <c r="F6" s="5" t="s">
        <v>151</v>
      </c>
      <c r="H6" s="5" t="s">
        <v>404</v>
      </c>
      <c r="I6" s="5" t="s">
        <v>184</v>
      </c>
    </row>
    <row r="7" spans="1:9" x14ac:dyDescent="0.25">
      <c r="F7" s="5" t="s">
        <v>152</v>
      </c>
      <c r="H7" s="5" t="s">
        <v>405</v>
      </c>
      <c r="I7" s="5" t="s">
        <v>185</v>
      </c>
    </row>
    <row r="8" spans="1:9" x14ac:dyDescent="0.25">
      <c r="F8" s="5" t="s">
        <v>153</v>
      </c>
      <c r="H8" s="5" t="s">
        <v>406</v>
      </c>
      <c r="I8" s="5" t="s">
        <v>187</v>
      </c>
    </row>
    <row r="9" spans="1:9" x14ac:dyDescent="0.25">
      <c r="F9" s="5" t="s">
        <v>154</v>
      </c>
      <c r="H9" s="5" t="s">
        <v>407</v>
      </c>
      <c r="I9" s="5" t="s">
        <v>188</v>
      </c>
    </row>
    <row r="10" spans="1:9" x14ac:dyDescent="0.25">
      <c r="F10" s="5" t="s">
        <v>155</v>
      </c>
      <c r="H10" s="5" t="s">
        <v>408</v>
      </c>
      <c r="I10" s="5" t="s">
        <v>189</v>
      </c>
    </row>
    <row r="11" spans="1:9" x14ac:dyDescent="0.25">
      <c r="F11" s="5" t="s">
        <v>156</v>
      </c>
      <c r="H11" s="5" t="s">
        <v>190</v>
      </c>
      <c r="I11" s="5" t="s">
        <v>191</v>
      </c>
    </row>
    <row r="12" spans="1:9" x14ac:dyDescent="0.25">
      <c r="F12" s="5" t="s">
        <v>157</v>
      </c>
      <c r="H12" s="5" t="s">
        <v>409</v>
      </c>
      <c r="I12" s="5" t="s">
        <v>399</v>
      </c>
    </row>
    <row r="13" spans="1:9" x14ac:dyDescent="0.25">
      <c r="F13" s="5" t="s">
        <v>158</v>
      </c>
      <c r="H13" s="5" t="s">
        <v>410</v>
      </c>
      <c r="I13" s="5" t="s">
        <v>192</v>
      </c>
    </row>
    <row r="14" spans="1:9" x14ac:dyDescent="0.25">
      <c r="F14" s="5" t="s">
        <v>159</v>
      </c>
      <c r="H14" s="5" t="s">
        <v>411</v>
      </c>
      <c r="I14" s="5" t="s">
        <v>186</v>
      </c>
    </row>
    <row r="15" spans="1:9" x14ac:dyDescent="0.25">
      <c r="F15" s="5" t="s">
        <v>160</v>
      </c>
      <c r="H15" s="5" t="s">
        <v>412</v>
      </c>
      <c r="I15" s="5" t="s">
        <v>413</v>
      </c>
    </row>
    <row r="16" spans="1:9" x14ac:dyDescent="0.25">
      <c r="F16" s="5" t="s">
        <v>161</v>
      </c>
      <c r="H16" s="5" t="s">
        <v>193</v>
      </c>
      <c r="I16" s="5" t="s">
        <v>194</v>
      </c>
    </row>
    <row r="17" spans="6:9" x14ac:dyDescent="0.25">
      <c r="F17" s="5" t="s">
        <v>162</v>
      </c>
      <c r="H17" s="5" t="s">
        <v>414</v>
      </c>
      <c r="I17" s="5" t="s">
        <v>195</v>
      </c>
    </row>
    <row r="18" spans="6:9" x14ac:dyDescent="0.25">
      <c r="F18" s="5" t="s">
        <v>163</v>
      </c>
      <c r="H18" s="5" t="s">
        <v>415</v>
      </c>
      <c r="I18" s="5" t="s">
        <v>196</v>
      </c>
    </row>
    <row r="19" spans="6:9" x14ac:dyDescent="0.25">
      <c r="F19" s="5" t="s">
        <v>164</v>
      </c>
      <c r="H19" s="5" t="s">
        <v>416</v>
      </c>
      <c r="I19" s="5" t="s">
        <v>197</v>
      </c>
    </row>
    <row r="20" spans="6:9" x14ac:dyDescent="0.25">
      <c r="F20" s="5" t="s">
        <v>165</v>
      </c>
      <c r="H20" s="5" t="s">
        <v>417</v>
      </c>
      <c r="I20" s="5" t="s">
        <v>418</v>
      </c>
    </row>
    <row r="21" spans="6:9" x14ac:dyDescent="0.25">
      <c r="F21" s="5" t="s">
        <v>166</v>
      </c>
      <c r="H21" s="5" t="s">
        <v>419</v>
      </c>
      <c r="I21" s="5" t="s">
        <v>198</v>
      </c>
    </row>
    <row r="22" spans="6:9" x14ac:dyDescent="0.25">
      <c r="F22" s="5" t="s">
        <v>167</v>
      </c>
      <c r="H22" s="5" t="s">
        <v>199</v>
      </c>
      <c r="I22" s="5" t="s">
        <v>200</v>
      </c>
    </row>
    <row r="23" spans="6:9" x14ac:dyDescent="0.25">
      <c r="F23" s="5" t="s">
        <v>168</v>
      </c>
      <c r="H23" s="5" t="s">
        <v>201</v>
      </c>
      <c r="I23" s="5" t="s">
        <v>202</v>
      </c>
    </row>
    <row r="24" spans="6:9" x14ac:dyDescent="0.25">
      <c r="F24" s="5" t="s">
        <v>169</v>
      </c>
      <c r="H24" s="5" t="s">
        <v>420</v>
      </c>
      <c r="I24" s="5" t="s">
        <v>203</v>
      </c>
    </row>
    <row r="25" spans="6:9" x14ac:dyDescent="0.25">
      <c r="F25" s="5" t="s">
        <v>170</v>
      </c>
      <c r="H25" s="5" t="s">
        <v>421</v>
      </c>
      <c r="I25" s="5" t="s">
        <v>204</v>
      </c>
    </row>
    <row r="26" spans="6:9" x14ac:dyDescent="0.25">
      <c r="F26" s="5" t="s">
        <v>171</v>
      </c>
      <c r="H26" s="5" t="s">
        <v>422</v>
      </c>
      <c r="I26" s="5" t="s">
        <v>205</v>
      </c>
    </row>
    <row r="27" spans="6:9" x14ac:dyDescent="0.25">
      <c r="F27" s="5" t="s">
        <v>172</v>
      </c>
      <c r="H27" s="5" t="s">
        <v>423</v>
      </c>
      <c r="I27" s="5" t="s">
        <v>206</v>
      </c>
    </row>
    <row r="28" spans="6:9" x14ac:dyDescent="0.25">
      <c r="F28" s="5" t="s">
        <v>173</v>
      </c>
      <c r="H28" s="5" t="s">
        <v>424</v>
      </c>
      <c r="I28" s="5" t="s">
        <v>207</v>
      </c>
    </row>
    <row r="29" spans="6:9" x14ac:dyDescent="0.25">
      <c r="F29" s="5" t="s">
        <v>174</v>
      </c>
      <c r="H29" s="5" t="s">
        <v>425</v>
      </c>
      <c r="I29" s="5" t="s">
        <v>208</v>
      </c>
    </row>
    <row r="30" spans="6:9" x14ac:dyDescent="0.25">
      <c r="F30" s="5" t="s">
        <v>175</v>
      </c>
      <c r="H30" s="5" t="s">
        <v>426</v>
      </c>
      <c r="I30" s="5" t="s">
        <v>209</v>
      </c>
    </row>
    <row r="31" spans="6:9" x14ac:dyDescent="0.25">
      <c r="F31" s="5" t="s">
        <v>176</v>
      </c>
      <c r="H31" s="5" t="s">
        <v>427</v>
      </c>
      <c r="I31" s="5" t="s">
        <v>210</v>
      </c>
    </row>
    <row r="32" spans="6:9" x14ac:dyDescent="0.25">
      <c r="F32" s="5" t="s">
        <v>177</v>
      </c>
      <c r="H32" s="5" t="s">
        <v>211</v>
      </c>
      <c r="I32" s="5" t="s">
        <v>212</v>
      </c>
    </row>
    <row r="33" spans="6:9" x14ac:dyDescent="0.25">
      <c r="F33" s="5" t="s">
        <v>178</v>
      </c>
      <c r="H33" s="45" t="s">
        <v>405</v>
      </c>
      <c r="I33" s="45" t="s">
        <v>185</v>
      </c>
    </row>
    <row r="34" spans="6:9" x14ac:dyDescent="0.25">
      <c r="F34" s="5" t="s">
        <v>179</v>
      </c>
      <c r="H34" s="45" t="s">
        <v>428</v>
      </c>
      <c r="I34" s="45" t="s">
        <v>220</v>
      </c>
    </row>
    <row r="35" spans="6:9" x14ac:dyDescent="0.25">
      <c r="H35" s="45" t="s">
        <v>427</v>
      </c>
      <c r="I35" s="45" t="s">
        <v>210</v>
      </c>
    </row>
    <row r="36" spans="6:9" x14ac:dyDescent="0.25">
      <c r="H36" s="45" t="s">
        <v>429</v>
      </c>
      <c r="I36" s="45" t="s">
        <v>221</v>
      </c>
    </row>
  </sheetData>
  <sortState xmlns:xlrd2="http://schemas.microsoft.com/office/spreadsheetml/2017/richdata2" ref="H2:I32">
    <sortCondition ref="H2:H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Registro</vt:lpstr>
      <vt:lpstr>Consolidado</vt:lpstr>
      <vt:lpstr>DCS</vt:lpstr>
      <vt:lpstr>DP</vt:lpstr>
      <vt:lpstr>DHAP</vt:lpstr>
      <vt:lpstr>CPRH</vt:lpstr>
      <vt:lpstr>Tablas</vt:lpstr>
      <vt:lpstr>CPRH!Área_de_impresión</vt:lpstr>
      <vt:lpstr>DCS!Área_de_impresión</vt:lpstr>
      <vt:lpstr>DHAP!Área_de_impresión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</cp:lastModifiedBy>
  <cp:lastPrinted>2021-03-09T21:04:58Z</cp:lastPrinted>
  <dcterms:created xsi:type="dcterms:W3CDTF">2019-01-30T14:18:32Z</dcterms:created>
  <dcterms:modified xsi:type="dcterms:W3CDTF">2021-03-09T21:06:26Z</dcterms:modified>
</cp:coreProperties>
</file>