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65BD3CD2-BEE0-478B-A129-0BCDFA23D703}" xr6:coauthVersionLast="47" xr6:coauthVersionMax="47" xr10:uidLastSave="{B1687078-AA2D-47C5-8002-BCEF87FA0B50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1" r:id="rId3"/>
    <sheet name="Entrev.3" sheetId="23" r:id="rId4"/>
    <sheet name="Entrev.4" sheetId="24" r:id="rId5"/>
    <sheet name="Entrev.5" sheetId="25" r:id="rId6"/>
    <sheet name="Entrev.6" sheetId="26" r:id="rId7"/>
    <sheet name="Entrev.7" sheetId="27" r:id="rId8"/>
    <sheet name="Entrev.8" sheetId="28" r:id="rId9"/>
    <sheet name="Entrev.9" sheetId="29" r:id="rId10"/>
    <sheet name="Entrev.10" sheetId="22" r:id="rId11"/>
    <sheet name="Consolidado" sheetId="5" r:id="rId12"/>
    <sheet name="Tablas" sheetId="4" state="hidden" r:id="rId13"/>
  </sheets>
  <externalReferences>
    <externalReference r:id="rId14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ACTA!$A$1:$K$60</definedName>
    <definedName name="Plan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J48" i="1"/>
  <c r="I48" i="1"/>
  <c r="H48" i="1"/>
  <c r="G48" i="1"/>
  <c r="F48" i="1"/>
  <c r="E48" i="1"/>
  <c r="C48" i="1"/>
  <c r="J45" i="1"/>
  <c r="I45" i="1"/>
  <c r="H45" i="1"/>
  <c r="G45" i="1"/>
  <c r="F45" i="1"/>
  <c r="E45" i="1"/>
  <c r="C45" i="1"/>
  <c r="J42" i="1"/>
  <c r="I42" i="1"/>
  <c r="H42" i="1"/>
  <c r="G42" i="1"/>
  <c r="F42" i="1"/>
  <c r="E42" i="1"/>
  <c r="C42" i="1"/>
  <c r="J39" i="1"/>
  <c r="I39" i="1"/>
  <c r="H39" i="1"/>
  <c r="G39" i="1"/>
  <c r="F39" i="1"/>
  <c r="E39" i="1"/>
  <c r="C39" i="1"/>
  <c r="J36" i="1"/>
  <c r="I36" i="1"/>
  <c r="H36" i="1"/>
  <c r="G36" i="1"/>
  <c r="F36" i="1"/>
  <c r="E36" i="1"/>
  <c r="D36" i="1"/>
  <c r="C36" i="1"/>
  <c r="J33" i="1"/>
  <c r="I33" i="1"/>
  <c r="G33" i="1"/>
  <c r="F33" i="1"/>
  <c r="E33" i="1"/>
  <c r="C33" i="1"/>
  <c r="J30" i="1"/>
  <c r="I30" i="1"/>
  <c r="H30" i="1"/>
  <c r="G30" i="1"/>
  <c r="F30" i="1"/>
  <c r="E30" i="1"/>
  <c r="C30" i="1"/>
  <c r="J27" i="1"/>
  <c r="I27" i="1"/>
  <c r="H27" i="1"/>
  <c r="G27" i="1"/>
  <c r="F27" i="1"/>
  <c r="E27" i="1"/>
  <c r="C27" i="1"/>
  <c r="J24" i="1"/>
  <c r="I24" i="1"/>
  <c r="H24" i="1"/>
  <c r="G24" i="1"/>
  <c r="F24" i="1"/>
  <c r="E24" i="1"/>
  <c r="C24" i="1"/>
  <c r="J21" i="1"/>
  <c r="I21" i="1"/>
  <c r="H21" i="1"/>
  <c r="G21" i="1"/>
  <c r="F21" i="1"/>
  <c r="E21" i="1"/>
  <c r="C21" i="1"/>
  <c r="H99" i="29"/>
  <c r="H90" i="29"/>
  <c r="H81" i="29"/>
  <c r="H75" i="29"/>
  <c r="H71" i="29"/>
  <c r="H63" i="29"/>
  <c r="H43" i="29"/>
  <c r="H34" i="29"/>
  <c r="H21" i="29"/>
  <c r="H10" i="29"/>
  <c r="H99" i="28"/>
  <c r="H90" i="28"/>
  <c r="H81" i="28"/>
  <c r="H75" i="28"/>
  <c r="H71" i="28"/>
  <c r="H63" i="28"/>
  <c r="H33" i="1" s="1"/>
  <c r="H43" i="28"/>
  <c r="H34" i="28"/>
  <c r="H21" i="28"/>
  <c r="H10" i="28"/>
  <c r="H99" i="27"/>
  <c r="H90" i="27"/>
  <c r="H81" i="27"/>
  <c r="H75" i="27"/>
  <c r="H71" i="27"/>
  <c r="H63" i="27"/>
  <c r="H43" i="27"/>
  <c r="H34" i="27"/>
  <c r="H21" i="27"/>
  <c r="H10" i="27"/>
  <c r="H99" i="26"/>
  <c r="H90" i="26"/>
  <c r="H81" i="26"/>
  <c r="H75" i="26"/>
  <c r="H71" i="26"/>
  <c r="H63" i="26"/>
  <c r="H43" i="26"/>
  <c r="H34" i="26"/>
  <c r="H21" i="26"/>
  <c r="H10" i="26"/>
  <c r="H99" i="25"/>
  <c r="H90" i="25"/>
  <c r="H81" i="25"/>
  <c r="H75" i="25"/>
  <c r="H71" i="25"/>
  <c r="H63" i="25"/>
  <c r="H43" i="25"/>
  <c r="H34" i="25"/>
  <c r="H21" i="25"/>
  <c r="H10" i="25"/>
  <c r="H99" i="24"/>
  <c r="D48" i="1" s="1"/>
  <c r="H90" i="24"/>
  <c r="D45" i="1" s="1"/>
  <c r="H81" i="24"/>
  <c r="D42" i="1" s="1"/>
  <c r="H75" i="24"/>
  <c r="D39" i="1" s="1"/>
  <c r="H71" i="24"/>
  <c r="H63" i="24"/>
  <c r="D33" i="1" s="1"/>
  <c r="H43" i="24"/>
  <c r="D30" i="1" s="1"/>
  <c r="H34" i="24"/>
  <c r="D27" i="1" s="1"/>
  <c r="H21" i="24"/>
  <c r="D24" i="1" s="1"/>
  <c r="H10" i="24"/>
  <c r="D21" i="1" s="1"/>
  <c r="H99" i="23"/>
  <c r="H90" i="23"/>
  <c r="H81" i="23"/>
  <c r="H75" i="23"/>
  <c r="H71" i="23"/>
  <c r="H63" i="23"/>
  <c r="H43" i="23"/>
  <c r="H34" i="23"/>
  <c r="H21" i="23"/>
  <c r="H10" i="23"/>
  <c r="H99" i="22"/>
  <c r="H90" i="22"/>
  <c r="H81" i="22"/>
  <c r="H75" i="22"/>
  <c r="H71" i="22"/>
  <c r="H63" i="22"/>
  <c r="H43" i="22"/>
  <c r="H34" i="22"/>
  <c r="H21" i="22"/>
  <c r="H10" i="22"/>
  <c r="B48" i="1"/>
  <c r="B45" i="1"/>
  <c r="B42" i="1"/>
  <c r="B39" i="1"/>
  <c r="B30" i="1"/>
  <c r="B27" i="1"/>
  <c r="B36" i="1"/>
  <c r="B33" i="1"/>
  <c r="B24" i="1"/>
  <c r="H99" i="21"/>
  <c r="H90" i="21"/>
  <c r="H81" i="21"/>
  <c r="H75" i="21"/>
  <c r="H71" i="21"/>
  <c r="H63" i="21"/>
  <c r="H43" i="21"/>
  <c r="H34" i="21"/>
  <c r="H21" i="21"/>
  <c r="H10" i="21"/>
  <c r="B21" i="1" s="1"/>
  <c r="H75" i="11"/>
  <c r="H71" i="11"/>
  <c r="A36" i="1" s="1"/>
  <c r="H63" i="11"/>
  <c r="A33" i="1" s="1"/>
  <c r="H21" i="11"/>
  <c r="AW10" i="5" l="1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IW10" i="5"/>
  <c r="IV10" i="5"/>
  <c r="IU10" i="5"/>
  <c r="IT10" i="5"/>
  <c r="IS10" i="5"/>
  <c r="IR10" i="5"/>
  <c r="IQ10" i="5"/>
  <c r="IP10" i="5"/>
  <c r="IA10" i="5"/>
  <c r="HZ10" i="5"/>
  <c r="HY10" i="5"/>
  <c r="HX10" i="5"/>
  <c r="HW10" i="5"/>
  <c r="HV10" i="5"/>
  <c r="HU10" i="5"/>
  <c r="HT10" i="5"/>
  <c r="HE10" i="5"/>
  <c r="HD10" i="5"/>
  <c r="HC10" i="5"/>
  <c r="HB10" i="5"/>
  <c r="HA10" i="5"/>
  <c r="GZ10" i="5"/>
  <c r="GY10" i="5"/>
  <c r="GX10" i="5"/>
  <c r="GI10" i="5"/>
  <c r="GH10" i="5"/>
  <c r="GG10" i="5"/>
  <c r="GF10" i="5"/>
  <c r="GE10" i="5"/>
  <c r="GD10" i="5"/>
  <c r="GC10" i="5"/>
  <c r="GB10" i="5"/>
  <c r="FM10" i="5"/>
  <c r="FL10" i="5"/>
  <c r="FK10" i="5"/>
  <c r="FJ10" i="5"/>
  <c r="FI10" i="5"/>
  <c r="FH10" i="5"/>
  <c r="FG10" i="5"/>
  <c r="FF10" i="5"/>
  <c r="EQ10" i="5"/>
  <c r="EP10" i="5"/>
  <c r="EO10" i="5"/>
  <c r="EN10" i="5"/>
  <c r="EM10" i="5"/>
  <c r="EL10" i="5"/>
  <c r="EK10" i="5"/>
  <c r="EJ10" i="5"/>
  <c r="DU10" i="5"/>
  <c r="DT10" i="5"/>
  <c r="DS10" i="5"/>
  <c r="DR10" i="5"/>
  <c r="DQ10" i="5"/>
  <c r="DP10" i="5"/>
  <c r="DO10" i="5"/>
  <c r="DN10" i="5"/>
  <c r="CY10" i="5"/>
  <c r="CX10" i="5"/>
  <c r="CW10" i="5"/>
  <c r="CV10" i="5"/>
  <c r="CU10" i="5"/>
  <c r="CT10" i="5"/>
  <c r="CS10" i="5"/>
  <c r="CR10" i="5"/>
  <c r="IO10" i="5"/>
  <c r="HS10" i="5"/>
  <c r="GW10" i="5"/>
  <c r="GA10" i="5"/>
  <c r="FE10" i="5"/>
  <c r="EI10" i="5"/>
  <c r="DM10" i="5"/>
  <c r="CQ10" i="5"/>
  <c r="IN10" i="5"/>
  <c r="HR10" i="5"/>
  <c r="GV10" i="5"/>
  <c r="FZ10" i="5"/>
  <c r="FD10" i="5"/>
  <c r="EH10" i="5"/>
  <c r="DL10" i="5"/>
  <c r="CP10" i="5"/>
  <c r="CC10" i="5"/>
  <c r="CB10" i="5"/>
  <c r="CA10" i="5"/>
  <c r="BZ10" i="5"/>
  <c r="BY10" i="5"/>
  <c r="BX10" i="5"/>
  <c r="BW10" i="5"/>
  <c r="BV10" i="5"/>
  <c r="BU10" i="5"/>
  <c r="BT10" i="5"/>
  <c r="H99" i="11" l="1"/>
  <c r="A48" i="1" s="1"/>
  <c r="K46" i="1" s="1"/>
  <c r="H90" i="11"/>
  <c r="A45" i="1" s="1"/>
  <c r="K43" i="1" s="1"/>
  <c r="H81" i="11"/>
  <c r="A42" i="1" s="1"/>
  <c r="K40" i="1" s="1"/>
  <c r="A39" i="1"/>
  <c r="K37" i="1" s="1"/>
  <c r="K34" i="1"/>
  <c r="H34" i="11"/>
  <c r="A27" i="1" s="1"/>
  <c r="K25" i="1" s="1"/>
  <c r="H43" i="11"/>
  <c r="A30" i="1" s="1"/>
  <c r="K28" i="1" s="1"/>
  <c r="K31" i="1"/>
  <c r="A24" i="1"/>
  <c r="K22" i="1" s="1"/>
  <c r="H10" i="11"/>
  <c r="A21" i="1" s="1"/>
  <c r="K19" i="1" s="1"/>
  <c r="I1" i="1" l="1"/>
  <c r="AK10" i="5"/>
  <c r="BG10" i="5"/>
  <c r="AJ10" i="5"/>
  <c r="BF10" i="5"/>
  <c r="AI10" i="5"/>
  <c r="BE10" i="5"/>
  <c r="AH10" i="5"/>
  <c r="BD10" i="5"/>
  <c r="AG10" i="5"/>
  <c r="BC10" i="5"/>
  <c r="AF10" i="5"/>
  <c r="BB10" i="5"/>
  <c r="AE10" i="5"/>
  <c r="BA10" i="5"/>
  <c r="AD10" i="5"/>
  <c r="AZ10" i="5"/>
  <c r="AC10" i="5"/>
  <c r="AY10" i="5"/>
  <c r="AB10" i="5"/>
  <c r="AX10" i="5"/>
  <c r="KH10" i="5" l="1"/>
  <c r="C10" i="5"/>
  <c r="B10" i="5"/>
  <c r="AA10" i="5"/>
  <c r="Z10" i="5"/>
  <c r="V10" i="5" l="1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<sst xmlns="http://schemas.openxmlformats.org/spreadsheetml/2006/main" count="1832" uniqueCount="239">
  <si>
    <t>Fecha de aplicación (dd/mm/aaaa)</t>
  </si>
  <si>
    <t>Ciclo de entrevistas</t>
  </si>
  <si>
    <t>Código EC</t>
  </si>
  <si>
    <t>% Cumplimiento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</si>
  <si>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</si>
  <si>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</si>
  <si>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</si>
  <si>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</si>
  <si>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</si>
  <si>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</si>
  <si>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</si>
  <si>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</si>
  <si>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</si>
  <si>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</si>
  <si>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</si>
  <si>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</si>
  <si>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</si>
  <si>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</si>
  <si>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</si>
  <si>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</si>
  <si>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</si>
  <si>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</si>
  <si>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</si>
  <si>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</si>
  <si>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</si>
  <si>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</si>
  <si>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</si>
  <si>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</si>
  <si>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</si>
  <si>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</si>
  <si>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</t>
  </si>
  <si>
    <t>Cumplimiento</t>
  </si>
  <si>
    <t xml:space="preserve">I. DOTACIÓN BÁSICA DE USUARIOS - DORMITORIO 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</si>
  <si>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</si>
  <si>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</si>
  <si>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</si>
  <si>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</si>
  <si>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</si>
  <si>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</si>
  <si>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</si>
  <si>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</si>
  <si>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</si>
  <si>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</si>
  <si>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 xml:space="preserve">II. DOTACIÓN PERSONAL - ELEMENTOS </t>
  </si>
  <si>
    <t>III. DOTACIÓN PERSONAL – CARACTERÍSTICAS</t>
  </si>
  <si>
    <t>IV. DOTACIÓN DE ASEO E HIGIENE</t>
  </si>
  <si>
    <t>V. DOTACIÓN DE ELEMENTOS LÚDICO DEPORTIVOS</t>
  </si>
  <si>
    <t>VI. MATERIAL PEDAGÓGICO</t>
  </si>
  <si>
    <t>VII. ACTIVIDADES DE RECREACIÓN Y FÍSICAS</t>
  </si>
  <si>
    <t>VIII. GUÍA DE ORIENTACIONES PARA LA PREVENCIÓN Y MANEJO DE SITUACIONES DE RIESGO DE LAS NIÑAS, NIÑOS Y ADOLESCENTES, EN LAS MODALIDADES Y SERVICIO DE RESTABLECIMIENTO DE DERECHOS – Niños, niñas o adolescentes</t>
  </si>
  <si>
    <t>IX. CÓDIGO ÉTICO</t>
  </si>
  <si>
    <t>X. GUÍA DE ORIENTACIONES PARA LA PREVENCIÓN Y MANEJO DE SITUACIONES DE RIESGO DE LAS NIÑAS, NIÑOS Y ADOLESCENTES, EN LAS MODALIDADES Y SERVICIO DE RESTABLECIMIENTO DE DERECHOS - Operador</t>
  </si>
  <si>
    <t>PROFESIONALES DEL ICBF QUE REALIZAN LAS ENTREVISTAS</t>
  </si>
  <si>
    <t>1. Nombre</t>
  </si>
  <si>
    <t>2. Nombre</t>
  </si>
  <si>
    <t>CC</t>
  </si>
  <si>
    <t>Profesión</t>
  </si>
  <si>
    <t>Teléfono</t>
  </si>
  <si>
    <t>Firma</t>
  </si>
  <si>
    <t>3. Nombre</t>
  </si>
  <si>
    <t>4. Nombre</t>
  </si>
  <si>
    <t>Datos personales</t>
  </si>
  <si>
    <t>Fecha de nacimiento</t>
  </si>
  <si>
    <t>No. SIM</t>
  </si>
  <si>
    <t>Sexo</t>
  </si>
  <si>
    <t>Nacionalidad</t>
  </si>
  <si>
    <t>¿Cuál?</t>
  </si>
  <si>
    <t>Autoridad administrativa responsable</t>
  </si>
  <si>
    <t>Nombre autoridad administrativa responsable</t>
  </si>
  <si>
    <t>Escolaridad</t>
  </si>
  <si>
    <t>Discapacidad</t>
  </si>
  <si>
    <t>Fecha de ingreso</t>
  </si>
  <si>
    <t>OBLIGACIONES - VARIABLES</t>
  </si>
  <si>
    <t>Pregunte al niño, niña o adolescente si cuenta con la dotación básica y luego pídale que lo lleve a su dormitorio para verificar el número de elementos y las condiciones de la dotación básica.</t>
  </si>
  <si>
    <t>Respuesta</t>
  </si>
  <si>
    <t xml:space="preserve">Una cama con juego de tablas completo, con colchón o colchoneta. </t>
  </si>
  <si>
    <t xml:space="preserve">Un colchón o colchoneta sin resortes, espumas o algodón por fuera, en adecuadas condiciones para uso y descanso. </t>
  </si>
  <si>
    <t xml:space="preserve">Un protector de colchón. Puede ser en material antifluido o caucho, debe estar en buenas condiciones, sin rotos ni descosido. </t>
  </si>
  <si>
    <t xml:space="preserve">Una almohada en buen estado sin rotos, no descosida y sin manchas. </t>
  </si>
  <si>
    <t xml:space="preserve">Dos juegos de cama (funda, sábana y sobre sábana) en buen estado, sin rotos, ni descosidos, ni manchas. </t>
  </si>
  <si>
    <t xml:space="preserve">Dos cobijas en buen estado sin rotos, ni descosidos, ni manchas. </t>
  </si>
  <si>
    <t xml:space="preserve">Dos cubre lechos, sin rotos, ni descosidos, ni manchas. </t>
  </si>
  <si>
    <t xml:space="preserve">Una cómoda o armario sin óxido, sin grietas o rota. </t>
  </si>
  <si>
    <r>
      <t>Ventiladores</t>
    </r>
    <r>
      <rPr>
        <sz val="9"/>
        <color rgb="FF000000"/>
        <rFont val="Arial"/>
        <family val="2"/>
      </rPr>
      <t xml:space="preserve">: El número depende del clima y de las características de los espacios. </t>
    </r>
  </si>
  <si>
    <t>Solicite al coordinador o persona responsable del vestuario, que le indique dónde se encuentra la dotación personal de cada niño, niña o adolescente, de acuerdo con su edad. Pídale al usuario que lo acompañe y le permita verificar que cuente con los elementos siguientes:</t>
  </si>
  <si>
    <t>Elementos de dotación personal</t>
  </si>
  <si>
    <t>EDADES</t>
  </si>
  <si>
    <t>6 - 18</t>
  </si>
  <si>
    <t>Blusa, camisa o camiseta</t>
  </si>
  <si>
    <t>Pantalón o sudadera</t>
  </si>
  <si>
    <t>Medias</t>
  </si>
  <si>
    <t>Panty o calzoncillos</t>
  </si>
  <si>
    <t>Brasier o formador</t>
  </si>
  <si>
    <t>Pijama</t>
  </si>
  <si>
    <t>Tenis o zapatos</t>
  </si>
  <si>
    <t>Toalla de uso personal</t>
  </si>
  <si>
    <t>Chancletas</t>
  </si>
  <si>
    <t>Pregunte al niño, niña o adolescente, sobre el vestuario que ha recibido:</t>
  </si>
  <si>
    <t>Te entregaron la dotación cuando ingresaste a la modalidad</t>
  </si>
  <si>
    <t xml:space="preserve">La dotación es solo para tu uso personal </t>
  </si>
  <si>
    <t>Es nueva</t>
  </si>
  <si>
    <t>Es de tu talla</t>
  </si>
  <si>
    <t>Está en buen estado (no tiene rotos, no está descosida, deteriorada, descolorida, o con remiendos)</t>
  </si>
  <si>
    <t>¿Los materiales de la ropa que recibes son adecuados para el clima?</t>
  </si>
  <si>
    <t xml:space="preserve">Cuando un niño, niña o adolescente egresa de la modalidad se lleva su dotación personal. </t>
  </si>
  <si>
    <t>Pregunte al usuario si cuenta diariamente con los elementos de uso común, siguientes:</t>
  </si>
  <si>
    <t xml:space="preserve">Crema de manos y cuerpo </t>
  </si>
  <si>
    <t>Bloqueador solar</t>
  </si>
  <si>
    <t>Champú</t>
  </si>
  <si>
    <t>Crema dental</t>
  </si>
  <si>
    <t xml:space="preserve">Seda dental (para mayores de 3 años) </t>
  </si>
  <si>
    <t>Papel higiénico</t>
  </si>
  <si>
    <t>Talco para pies</t>
  </si>
  <si>
    <t>Jabón líquido para cuerpo</t>
  </si>
  <si>
    <t>Jabón líquido para manos</t>
  </si>
  <si>
    <t xml:space="preserve">Cepillo y betún para zapatos (para mayores de 3 años) </t>
  </si>
  <si>
    <t xml:space="preserve">Pañitos húmedos (para menores de 11 años) </t>
  </si>
  <si>
    <t>Solicite a la persona responsable si el operador lleva un control de la entrega y uso adecuado, que permita que las niñas, los niños y los adolescentes cuenten diariamente con ellos.</t>
  </si>
  <si>
    <t>Pregunte al usuario si cuenta con los elementos de uso personal, siguientes:</t>
  </si>
  <si>
    <t>Cepillo de dientes</t>
  </si>
  <si>
    <t>De acuerdo con los requerimientos y necesidades de cada niña, niño y adolescente</t>
  </si>
  <si>
    <t>Cepillo o peinilla para el cabello</t>
  </si>
  <si>
    <t xml:space="preserve">Desodorante (para mayores de 12 años) </t>
  </si>
  <si>
    <t>Máquina de afeitar (para mayores de 12 años)</t>
  </si>
  <si>
    <t>Toallas higiénicas (según necesidad)</t>
  </si>
  <si>
    <t>Pregunte al niño, niña o adolescente, si la modalidad cuenta con:</t>
  </si>
  <si>
    <t>Balones de fútbol, de baloncesto, de voleibol, entre otros implementos deportivos</t>
  </si>
  <si>
    <t>Juegos de mesa como loterías, dominós, ajedrez, parqués, entre otros</t>
  </si>
  <si>
    <t>Mallas para baloncesto, voleibol o microfútbol, según las características de la infraestructura</t>
  </si>
  <si>
    <t>Televisión</t>
  </si>
  <si>
    <t>Equipo de sonido</t>
  </si>
  <si>
    <t xml:space="preserve">Proyector de películas </t>
  </si>
  <si>
    <t>Pregunte al niño, niña o adolescente:</t>
  </si>
  <si>
    <t>Cuentas con material, para realizar actividades pedagógicas</t>
  </si>
  <si>
    <t>El material pedagógico permanece bajo control del operador mientras no lo estás usando, para evitar que su manejo pueda convertirse en riesgo para ti o tus compañeros.</t>
  </si>
  <si>
    <t>Participas en actividades artísticas, culturales, deportivas, recreativas o de estimulación, de acuerdo tus intereses.</t>
  </si>
  <si>
    <t>Participas en la celebración mensual de los cumpleaños de todos los niños, niñas y adolescentes que cumplieron años en la semana</t>
  </si>
  <si>
    <t>Realizas al menos una actividad recreativa en la semana</t>
  </si>
  <si>
    <t xml:space="preserve">	Solicite a la persona responsable las actas, registros fotográficos, videos o listados de asistencia, de las actividades culturales, recreativas y deportivas </t>
  </si>
  <si>
    <t>Pregunte al niño, niña o adolescente si en la modalidad:</t>
  </si>
  <si>
    <t xml:space="preserve">Los adultos te tratan bien, con respeto y confianza y, te hacen sentir bien. 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</si>
  <si>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</si>
  <si>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</si>
  <si>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 xml:space="preserve">Se garantiza tu seguridad e integridad y evitan situaciones que pongan en peligro tu salud o tu vida </t>
  </si>
  <si>
    <t>Te respetan y tu respetas a los demás como lo establece el acuerdo de convivencia y el código ético</t>
  </si>
  <si>
    <t>Te tratan sin violencia y sientes que estás seguro y protegido.</t>
  </si>
  <si>
    <t>Se promueve el trabajo en equipo y se estimula la colaboración y ayuda mutua en todas las actividades de grupo que se desarrollan</t>
  </si>
  <si>
    <t>El código ético está publicado en un lugar visible.</t>
  </si>
  <si>
    <t>¿Te han socializado el código ético?</t>
  </si>
  <si>
    <t>Se cumple el código ético</t>
  </si>
  <si>
    <t xml:space="preserve">Se cumplen las normas de seguridad y prevención de desastres </t>
  </si>
  <si>
    <t>Te protegen de cualquier riesgo para tu salud e integridad.</t>
  </si>
  <si>
    <t xml:space="preserve">Te han informado que puedes denunciar las faltas al código ético </t>
  </si>
  <si>
    <t>Sabes cuáles son las personas a las que puedes dirigirte para denunciar una falta al código ético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</si>
  <si>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</si>
  <si>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</si>
  <si>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</si>
  <si>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</si>
  <si>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</si>
  <si>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</si>
  <si>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</si>
  <si>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</si>
  <si>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</si>
  <si>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>PROCESO
PROTECCIÓN
ENTREVISTA
CENTRO DE EMERGENCIA SRD</t>
  </si>
  <si>
    <t>F1.A38.G27.P</t>
  </si>
  <si>
    <t>Versión 1</t>
  </si>
  <si>
    <t>Página 1 de 1</t>
  </si>
  <si>
    <t>Clasificación de la Información 
Clasificada</t>
  </si>
  <si>
    <t>Obligación</t>
  </si>
  <si>
    <t>Profesional 1 ICBF</t>
  </si>
  <si>
    <t>Profesional 2 ICBF</t>
  </si>
  <si>
    <t>Profesional 3 ICBF</t>
  </si>
  <si>
    <t>Profesional 4 ICBF</t>
  </si>
  <si>
    <t>Fecha de la visita</t>
  </si>
  <si>
    <t>Número de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</si>
  <si>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</si>
  <si>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</si>
  <si>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</si>
  <si>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</si>
  <si>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</si>
  <si>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</si>
  <si>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OBSERVACIONES GENERALES DEL NIÑO, NIÑA O ADOLESCENTE</t>
  </si>
  <si>
    <t>OBSERVACIONES GENERALES DEL PROFESIONAL</t>
  </si>
  <si>
    <t>Porcentaje Global</t>
  </si>
  <si>
    <t>Rango</t>
  </si>
  <si>
    <t># Visita</t>
  </si>
  <si>
    <t>Opciones</t>
  </si>
  <si>
    <t>Seleccionar</t>
  </si>
  <si>
    <t>Tipo de documento de identidad</t>
  </si>
  <si>
    <t>Autoridad administrativa</t>
  </si>
  <si>
    <t>Tipo Discapacidad</t>
  </si>
  <si>
    <t>1 Ciclo</t>
  </si>
  <si>
    <t>Cumple</t>
  </si>
  <si>
    <t>X</t>
  </si>
  <si>
    <t>Cumple variable</t>
  </si>
  <si>
    <t>Si</t>
  </si>
  <si>
    <t>Registro civil</t>
  </si>
  <si>
    <t>Hombre</t>
  </si>
  <si>
    <t>Colombiano</t>
  </si>
  <si>
    <t>Comisario de familia</t>
  </si>
  <si>
    <t>Primaria incompleta</t>
  </si>
  <si>
    <t>Intelectual</t>
  </si>
  <si>
    <t>2 Ciclo</t>
  </si>
  <si>
    <t>No Cumple</t>
  </si>
  <si>
    <t>No cumple variable</t>
  </si>
  <si>
    <t>No</t>
  </si>
  <si>
    <t>Tarjeta de identidad</t>
  </si>
  <si>
    <t>Mujer</t>
  </si>
  <si>
    <t>Venezolano</t>
  </si>
  <si>
    <t>Defensor de familia</t>
  </si>
  <si>
    <t>Primaria completa</t>
  </si>
  <si>
    <t>Psicosocial</t>
  </si>
  <si>
    <t>3 Ciclo</t>
  </si>
  <si>
    <t>No aplica</t>
  </si>
  <si>
    <t>Variable no aplica</t>
  </si>
  <si>
    <t>Cedula de ciudadanía</t>
  </si>
  <si>
    <t>Ecuatoriano</t>
  </si>
  <si>
    <t>Autoridad tradicional indígena</t>
  </si>
  <si>
    <t>Secundaria incompleta</t>
  </si>
  <si>
    <t>Múltiple</t>
  </si>
  <si>
    <t>4 Ciclo</t>
  </si>
  <si>
    <t>Documento extranjería</t>
  </si>
  <si>
    <t>Peruano</t>
  </si>
  <si>
    <t>Autoridad judicial</t>
  </si>
  <si>
    <t>Técnico</t>
  </si>
  <si>
    <t>Física</t>
  </si>
  <si>
    <t>5 Ciclo</t>
  </si>
  <si>
    <t>Sin documento</t>
  </si>
  <si>
    <t>Otro</t>
  </si>
  <si>
    <t>Tecnológico</t>
  </si>
  <si>
    <t>Visual</t>
  </si>
  <si>
    <t>6 Ciclo</t>
  </si>
  <si>
    <t>Sin Información</t>
  </si>
  <si>
    <t>Universitario</t>
  </si>
  <si>
    <t>Auditiva</t>
  </si>
  <si>
    <t>7 Ciclo</t>
  </si>
  <si>
    <t>Sordoceguera</t>
  </si>
  <si>
    <t>8 Ciclo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</si>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</sst>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2" xfId="1" applyFont="1" applyBorder="1" applyAlignment="1">
      <alignment horizontal="center" vertical="center"/>
    </xf>
    <xf numFmtId="42" fontId="2" fillId="0" borderId="33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/>
    </xf>
    <xf numFmtId="10" fontId="9" fillId="0" borderId="45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4" fillId="8" borderId="28" xfId="0" applyFont="1" applyFill="1" applyBorder="1" applyAlignment="1">
      <alignment horizontal="justify" vertical="center" wrapText="1"/>
    </xf>
    <xf numFmtId="0" fontId="4" fillId="8" borderId="29" xfId="0" applyFont="1" applyFill="1" applyBorder="1" applyAlignment="1">
      <alignment horizontal="justify" vertical="center" wrapText="1"/>
    </xf>
    <xf numFmtId="0" fontId="4" fillId="8" borderId="17" xfId="0" applyFont="1" applyFill="1" applyBorder="1" applyAlignment="1">
      <alignment horizontal="justify" vertical="center" wrapText="1"/>
    </xf>
    <xf numFmtId="0" fontId="4" fillId="8" borderId="0" xfId="0" applyFont="1" applyFill="1" applyAlignment="1">
      <alignment horizontal="justify" vertical="center" wrapText="1"/>
    </xf>
    <xf numFmtId="0" fontId="4" fillId="8" borderId="19" xfId="0" applyFont="1" applyFill="1" applyBorder="1" applyAlignment="1">
      <alignment horizontal="justify" vertical="center" wrapText="1"/>
    </xf>
    <xf numFmtId="0" fontId="4" fillId="8" borderId="20" xfId="0" applyFont="1" applyFill="1" applyBorder="1" applyAlignment="1">
      <alignment horizontal="justify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>
      <alignment horizontal="left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5" fillId="2" borderId="5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49" fontId="1" fillId="11" borderId="4" xfId="0" applyNumberFormat="1" applyFont="1" applyFill="1" applyBorder="1" applyAlignment="1">
      <alignment horizontal="center" vertical="center" wrapText="1"/>
    </xf>
    <xf numFmtId="49" fontId="1" fillId="11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42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view="pageBreakPreview" zoomScale="90" zoomScaleNormal="100" zoomScaleSheetLayoutView="90" workbookViewId="0">
      <selection sqref="A1:K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116" t="s">
        <v>0</v>
      </c>
      <c r="B1" s="117"/>
      <c r="C1" s="34"/>
      <c r="D1" s="40" t="s">
        <v>1</v>
      </c>
      <c r="E1" s="33"/>
      <c r="F1" s="32" t="s">
        <v>2</v>
      </c>
      <c r="G1" s="26"/>
      <c r="H1" s="31" t="s">
        <v>3</v>
      </c>
      <c r="I1" s="122" t="str">
        <f>+IF(OR(K19="",K22="",K25="",K28="",K31="",K34="",K37="",K40="",K43="",K46=""),"",(1-COUNTIF(K19:K48,"No cumple")/(10-COUNTIF(K19:K48,"No aplica"))))</f>
        <v/>
      </c>
      <c r="J1" s="123"/>
      <c r="K1" s="124"/>
      <c r="N1" s="30"/>
    </row>
    <row r="2" spans="1:14" ht="15" customHeight="1" x14ac:dyDescent="0.2">
      <c r="A2" s="109" t="s">
        <v>4</v>
      </c>
      <c r="B2" s="110"/>
      <c r="C2" s="110"/>
      <c r="D2" s="110"/>
      <c r="E2" s="110"/>
      <c r="F2" s="110"/>
      <c r="G2" s="110"/>
      <c r="H2" s="110"/>
      <c r="I2" s="110"/>
      <c r="J2" s="111"/>
      <c r="K2" s="112"/>
    </row>
    <row r="3" spans="1:14" ht="15" customHeight="1" x14ac:dyDescent="0.2">
      <c r="A3" s="73" t="s">
        <v>5</v>
      </c>
      <c r="B3" s="74"/>
      <c r="C3" s="74" t="s">
        <v>6</v>
      </c>
      <c r="D3" s="74"/>
      <c r="E3" s="74"/>
      <c r="F3" s="74"/>
      <c r="G3" s="74"/>
      <c r="H3" s="74"/>
      <c r="I3" s="74" t="s">
        <v>7</v>
      </c>
      <c r="J3" s="75"/>
      <c r="K3" s="76"/>
    </row>
    <row r="4" spans="1:14" ht="20.100000000000001" customHeight="1" x14ac:dyDescent="0.2">
      <c r="A4" s="118" t="str">
        <f>+IFERROR(VLOOKUP(G1,[1]Directorio!$B$2:$Z$1100,2,FALSE),"")</f>
        <v/>
      </c>
      <c r="B4" s="119"/>
      <c r="C4" s="119" t="str">
        <f>+IFERROR(VLOOKUP(G1,[1]Directorio!$B$2:$Z$1100,3,FALSE),"")</f>
        <v/>
      </c>
      <c r="D4" s="119"/>
      <c r="E4" s="119"/>
      <c r="F4" s="119"/>
      <c r="G4" s="119"/>
      <c r="H4" s="119"/>
      <c r="I4" s="119" t="str">
        <f>+IFERROR(VLOOKUP(G1,[1]Directorio!$B$2:$Z$1100,4,FALSE),"")</f>
        <v/>
      </c>
      <c r="J4" s="120"/>
      <c r="K4" s="121"/>
    </row>
    <row r="5" spans="1:14" ht="15" customHeight="1" x14ac:dyDescent="0.2">
      <c r="A5" s="73" t="s">
        <v>8</v>
      </c>
      <c r="B5" s="74"/>
      <c r="C5" s="74"/>
      <c r="D5" s="74"/>
      <c r="E5" s="74" t="s">
        <v>9</v>
      </c>
      <c r="F5" s="74"/>
      <c r="G5" s="74"/>
      <c r="H5" s="74"/>
      <c r="I5" s="74"/>
      <c r="J5" s="75"/>
      <c r="K5" s="76"/>
    </row>
    <row r="6" spans="1:14" ht="15" customHeight="1" x14ac:dyDescent="0.2">
      <c r="A6" s="86" t="str">
        <f>+IFERROR(VLOOKUP(G1,[1]Directorio!$B$2:$Z$1100,5,FALSE),"")</f>
        <v/>
      </c>
      <c r="B6" s="87"/>
      <c r="C6" s="87"/>
      <c r="D6" s="87"/>
      <c r="E6" s="87" t="str">
        <f>+IFERROR(VLOOKUP(G1,[1]Directorio!$B$2:$Z$1100,6,FALSE),"")</f>
        <v/>
      </c>
      <c r="F6" s="87"/>
      <c r="G6" s="87"/>
      <c r="H6" s="87"/>
      <c r="I6" s="87"/>
      <c r="J6" s="88"/>
      <c r="K6" s="89"/>
    </row>
    <row r="7" spans="1:14" ht="15" customHeight="1" x14ac:dyDescent="0.2">
      <c r="A7" s="73" t="s">
        <v>10</v>
      </c>
      <c r="B7" s="74"/>
      <c r="C7" s="74"/>
      <c r="D7" s="74"/>
      <c r="E7" s="74" t="s">
        <v>11</v>
      </c>
      <c r="F7" s="74"/>
      <c r="G7" s="74"/>
      <c r="H7" s="74" t="s">
        <v>12</v>
      </c>
      <c r="I7" s="74"/>
      <c r="J7" s="75"/>
      <c r="K7" s="76"/>
    </row>
    <row r="8" spans="1:14" ht="15" customHeight="1" x14ac:dyDescent="0.2">
      <c r="A8" s="86" t="str">
        <f>+IFERROR(VLOOKUP(G1,[1]Directorio!$B$2:$Z$1100,7,FALSE),"")</f>
        <v/>
      </c>
      <c r="B8" s="87"/>
      <c r="C8" s="87"/>
      <c r="D8" s="87"/>
      <c r="E8" s="87" t="str">
        <f>+IFERROR(VLOOKUP(G1,[1]Directorio!$B$2:$Z$1100,8,FALSE),"")</f>
        <v/>
      </c>
      <c r="F8" s="87"/>
      <c r="G8" s="87"/>
      <c r="H8" s="87" t="str">
        <f>+IFERROR(VLOOKUP(G1,[1]Directorio!$B$2:$Z$1100,9,FALSE),"")</f>
        <v/>
      </c>
      <c r="I8" s="87"/>
      <c r="J8" s="88"/>
      <c r="K8" s="89"/>
    </row>
    <row r="9" spans="1:14" ht="15" customHeight="1" x14ac:dyDescent="0.2">
      <c r="A9" s="73" t="s">
        <v>13</v>
      </c>
      <c r="B9" s="74"/>
      <c r="C9" s="74"/>
      <c r="D9" s="74" t="s">
        <v>14</v>
      </c>
      <c r="E9" s="74"/>
      <c r="F9" s="74"/>
      <c r="G9" s="74" t="s">
        <v>15</v>
      </c>
      <c r="H9" s="74"/>
      <c r="I9" s="74"/>
      <c r="J9" s="75"/>
      <c r="K9" s="76"/>
    </row>
    <row r="10" spans="1:14" ht="30" customHeight="1" thickBot="1" x14ac:dyDescent="0.25">
      <c r="A10" s="98" t="str">
        <f>+IFERROR(VLOOKUP(G1,[1]Directorio!$B$2:$Z$1100,10,FALSE),"")</f>
        <v/>
      </c>
      <c r="B10" s="99"/>
      <c r="C10" s="99"/>
      <c r="D10" s="99" t="str">
        <f>+IFERROR(VLOOKUP(G1,[1]Directorio!$B$2:$Z$1100,11,FALSE),"")</f>
        <v/>
      </c>
      <c r="E10" s="99"/>
      <c r="F10" s="99"/>
      <c r="G10" s="100" t="str">
        <f>+IFERROR(VLOOKUP(G1,[1]Directorio!$B$2:$Z$1100,12,FALSE),"")</f>
        <v/>
      </c>
      <c r="H10" s="100"/>
      <c r="I10" s="100"/>
      <c r="J10" s="101"/>
      <c r="K10" s="102"/>
    </row>
    <row r="11" spans="1:14" ht="15" customHeight="1" x14ac:dyDescent="0.2">
      <c r="A11" s="109" t="s">
        <v>16</v>
      </c>
      <c r="B11" s="110"/>
      <c r="C11" s="110"/>
      <c r="D11" s="110"/>
      <c r="E11" s="110"/>
      <c r="F11" s="110"/>
      <c r="G11" s="110"/>
      <c r="H11" s="110"/>
      <c r="I11" s="110"/>
      <c r="J11" s="111"/>
      <c r="K11" s="112"/>
    </row>
    <row r="12" spans="1:14" ht="15" customHeight="1" x14ac:dyDescent="0.2">
      <c r="A12" s="28" t="s">
        <v>17</v>
      </c>
      <c r="B12" s="74" t="s">
        <v>18</v>
      </c>
      <c r="C12" s="74"/>
      <c r="D12" s="74"/>
      <c r="E12" s="75" t="s">
        <v>19</v>
      </c>
      <c r="F12" s="91"/>
      <c r="G12" s="75" t="s">
        <v>20</v>
      </c>
      <c r="H12" s="91"/>
      <c r="I12" s="75" t="s">
        <v>21</v>
      </c>
      <c r="J12" s="94"/>
      <c r="K12" s="95"/>
    </row>
    <row r="13" spans="1:14" ht="15" customHeight="1" x14ac:dyDescent="0.2">
      <c r="A13" s="27" t="str">
        <f>+IFERROR(VLOOKUP(G1,[1]Directorio!$B$2:$Z$1100,13,FALSE),"")</f>
        <v/>
      </c>
      <c r="B13" s="87" t="str">
        <f>+IFERROR(VLOOKUP(G1,[1]Directorio!$B$2:$Z$1100,14,FALSE),"")</f>
        <v/>
      </c>
      <c r="C13" s="87"/>
      <c r="D13" s="87"/>
      <c r="E13" s="88" t="str">
        <f>+IFERROR(VLOOKUP(G1,[1]Directorio!$B$2:$Z$1100,15,FALSE),"")</f>
        <v/>
      </c>
      <c r="F13" s="93"/>
      <c r="G13" s="88" t="str">
        <f>+IFERROR(VLOOKUP(G1,[1]Directorio!$B$2:$Z$1100,16,FALSE),"")</f>
        <v/>
      </c>
      <c r="H13" s="93"/>
      <c r="I13" s="88" t="str">
        <f>+IFERROR(VLOOKUP(G1,[1]Directorio!$B$2:$Z$1100,17,FALSE),"")</f>
        <v/>
      </c>
      <c r="J13" s="96"/>
      <c r="K13" s="97"/>
    </row>
    <row r="14" spans="1:14" ht="15" customHeight="1" x14ac:dyDescent="0.2">
      <c r="A14" s="90" t="s">
        <v>22</v>
      </c>
      <c r="B14" s="91"/>
      <c r="C14" s="75" t="s">
        <v>23</v>
      </c>
      <c r="D14" s="91"/>
      <c r="E14" s="113" t="s">
        <v>24</v>
      </c>
      <c r="F14" s="114"/>
      <c r="G14" s="74" t="s">
        <v>25</v>
      </c>
      <c r="H14" s="74"/>
      <c r="I14" s="74" t="s">
        <v>26</v>
      </c>
      <c r="J14" s="75"/>
      <c r="K14" s="76"/>
    </row>
    <row r="15" spans="1:14" ht="15" customHeight="1" x14ac:dyDescent="0.2">
      <c r="A15" s="92" t="str">
        <f>+IFERROR(VLOOKUP(G1,[1]Directorio!$B$2:$Z$1100,18,FALSE),"")</f>
        <v/>
      </c>
      <c r="B15" s="93"/>
      <c r="C15" s="88" t="str">
        <f>+IFERROR(VLOOKUP(G1,[1]Directorio!$B$2:$Z$1100,19,FALSE),"")</f>
        <v/>
      </c>
      <c r="D15" s="93"/>
      <c r="E15" s="78" t="str">
        <f>+IFERROR(VLOOKUP(G1,[1]Directorio!$B$2:$Z$1100,20,FALSE),"")</f>
        <v/>
      </c>
      <c r="F15" s="115"/>
      <c r="G15" s="77" t="str">
        <f>+IFERROR(VLOOKUP(G1,[1]Directorio!$B$2:$Z$1100,21,FALSE),"")</f>
        <v/>
      </c>
      <c r="H15" s="77"/>
      <c r="I15" s="77" t="str">
        <f>+IFERROR(VLOOKUP(G1,[1]Directorio!$B$2:$Z$1100,22,FALSE),"")</f>
        <v/>
      </c>
      <c r="J15" s="78"/>
      <c r="K15" s="79"/>
    </row>
    <row r="16" spans="1:14" ht="15" customHeight="1" x14ac:dyDescent="0.2">
      <c r="A16" s="90" t="s">
        <v>27</v>
      </c>
      <c r="B16" s="91"/>
      <c r="C16" s="75" t="s">
        <v>28</v>
      </c>
      <c r="D16" s="94"/>
      <c r="E16" s="94"/>
      <c r="F16" s="94"/>
      <c r="G16" s="91"/>
      <c r="H16" s="75" t="s">
        <v>29</v>
      </c>
      <c r="I16" s="94"/>
      <c r="J16" s="94"/>
      <c r="K16" s="95"/>
    </row>
    <row r="17" spans="1:11" ht="15" customHeight="1" thickBot="1" x14ac:dyDescent="0.25">
      <c r="A17" s="103" t="str">
        <f>+IFERROR(VLOOKUP(G1,[1]Directorio!$B$2:$Z$1100,23,FALSE),"")</f>
        <v/>
      </c>
      <c r="B17" s="104"/>
      <c r="C17" s="105" t="str">
        <f>+IFERROR(VLOOKUP(G1,[1]Directorio!$B$2:$Z$1100,24,FALSE),"")</f>
        <v/>
      </c>
      <c r="D17" s="106"/>
      <c r="E17" s="106"/>
      <c r="F17" s="106"/>
      <c r="G17" s="107"/>
      <c r="H17" s="105" t="str">
        <f>+IFERROR(VLOOKUP(G1,[1]Directorio!$B$2:$Z$1100,25,FALSE),"")</f>
        <v/>
      </c>
      <c r="I17" s="106"/>
      <c r="J17" s="106"/>
      <c r="K17" s="108"/>
    </row>
    <row r="18" spans="1:11" ht="18" customHeight="1" thickBot="1" x14ac:dyDescent="0.25">
      <c r="A18" s="84" t="s">
        <v>30</v>
      </c>
      <c r="B18" s="85"/>
      <c r="C18" s="85"/>
      <c r="D18" s="85"/>
      <c r="E18" s="85"/>
      <c r="F18" s="85"/>
      <c r="G18" s="85"/>
      <c r="H18" s="85"/>
      <c r="I18" s="85"/>
      <c r="J18" s="85"/>
      <c r="K18" s="54" t="s">
        <v>31</v>
      </c>
    </row>
    <row r="19" spans="1:11" ht="30" customHeight="1" x14ac:dyDescent="0.2">
      <c r="A19" s="66" t="s">
        <v>32</v>
      </c>
      <c r="B19" s="67"/>
      <c r="C19" s="67"/>
      <c r="D19" s="67"/>
      <c r="E19" s="67"/>
      <c r="F19" s="67"/>
      <c r="G19" s="67"/>
      <c r="H19" s="67"/>
      <c r="I19" s="67"/>
      <c r="J19" s="68"/>
      <c r="K19" s="70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46" t="s">
        <v>33</v>
      </c>
      <c r="B20" s="47" t="s">
        <v>34</v>
      </c>
      <c r="C20" s="47" t="s">
        <v>35</v>
      </c>
      <c r="D20" s="47" t="s">
        <v>36</v>
      </c>
      <c r="E20" s="47" t="s">
        <v>37</v>
      </c>
      <c r="F20" s="47" t="s">
        <v>38</v>
      </c>
      <c r="G20" s="47" t="s">
        <v>39</v>
      </c>
      <c r="H20" s="47" t="s">
        <v>40</v>
      </c>
      <c r="I20" s="47" t="s">
        <v>41</v>
      </c>
      <c r="J20" s="51" t="s">
        <v>42</v>
      </c>
      <c r="K20" s="71"/>
    </row>
    <row r="21" spans="1:11" ht="20.100000000000001" customHeight="1" thickBot="1" x14ac:dyDescent="0.25">
      <c r="A21" s="49" t="str">
        <f>+IF(Entrev.1!H10="Valide todas las variables","",Entrev.1!H10)</f>
        <v/>
      </c>
      <c r="B21" s="52" t="str">
        <f>+IF(Entrev.2!H10="Valide todas las variables","",Entrev.2!H10)</f>
        <v/>
      </c>
      <c r="C21" s="52" t="str">
        <f>+IF(Entrev.3!H10="Valide todas las variables","",Entrev.3!H10)</f>
        <v/>
      </c>
      <c r="D21" s="52" t="str">
        <f>+IF(Entrev.4!H10="Valide todas las variables","",Entrev.4!H10)</f>
        <v/>
      </c>
      <c r="E21" s="52" t="str">
        <f>+IF(Entrev.5!H10="Valide todas las variables","",Entrev.5!H10)</f>
        <v/>
      </c>
      <c r="F21" s="52" t="str">
        <f>+IF(Entrev.6!H10="Valide todas las variables","",Entrev.6!H10)</f>
        <v/>
      </c>
      <c r="G21" s="52" t="str">
        <f>+IF(Entrev.7!H10="Valide todas las variables","",Entrev.7!H10)</f>
        <v/>
      </c>
      <c r="H21" s="52" t="str">
        <f>+IF(Entrev.8!H10="Valide todas las variables","",Entrev.8!H10)</f>
        <v/>
      </c>
      <c r="I21" s="52" t="str">
        <f>+IF(Entrev.9!H10="Valide todas las variables","",Entrev.9!H10)</f>
        <v/>
      </c>
      <c r="J21" s="53" t="str">
        <f>+IF(Entrev.10!H10="Valide todas las variables","",Entrev.10!H10)</f>
        <v/>
      </c>
      <c r="K21" s="72"/>
    </row>
    <row r="22" spans="1:11" ht="30" customHeight="1" x14ac:dyDescent="0.2">
      <c r="A22" s="64" t="s">
        <v>43</v>
      </c>
      <c r="B22" s="65"/>
      <c r="C22" s="65"/>
      <c r="D22" s="65"/>
      <c r="E22" s="65"/>
      <c r="F22" s="65"/>
      <c r="G22" s="65"/>
      <c r="H22" s="65"/>
      <c r="I22" s="65"/>
      <c r="J22" s="69"/>
      <c r="K22" s="70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33</v>
      </c>
      <c r="B23" s="47" t="s">
        <v>34</v>
      </c>
      <c r="C23" s="47" t="s">
        <v>35</v>
      </c>
      <c r="D23" s="47" t="s">
        <v>36</v>
      </c>
      <c r="E23" s="47" t="s">
        <v>37</v>
      </c>
      <c r="F23" s="47" t="s">
        <v>38</v>
      </c>
      <c r="G23" s="47" t="s">
        <v>39</v>
      </c>
      <c r="H23" s="47" t="s">
        <v>40</v>
      </c>
      <c r="I23" s="47" t="s">
        <v>41</v>
      </c>
      <c r="J23" s="48" t="s">
        <v>42</v>
      </c>
      <c r="K23" s="71"/>
    </row>
    <row r="24" spans="1:11" ht="20.100000000000001" customHeight="1" thickBot="1" x14ac:dyDescent="0.25">
      <c r="A24" s="49" t="str">
        <f>+IF(Entrev.1!H21="Valide todas las variables","",Entrev.1!H21)</f>
        <v/>
      </c>
      <c r="B24" s="52" t="str">
        <f>+IF(Entrev.2!H21="Valide todas las variables","",Entrev.2!H21)</f>
        <v/>
      </c>
      <c r="C24" s="52" t="str">
        <f>+IF(Entrev.3!H21="Valide todas las variables","",Entrev.3!H21)</f>
        <v/>
      </c>
      <c r="D24" s="52" t="str">
        <f>+IF(Entrev.4!H21="Valide todas las variables","",Entrev.4!H21)</f>
        <v/>
      </c>
      <c r="E24" s="52" t="str">
        <f>+IF(Entrev.5!H21="Valide todas las variables","",Entrev.5!H21)</f>
        <v/>
      </c>
      <c r="F24" s="52" t="str">
        <f>+IF(Entrev.6!H21="Valide todas las variables","",Entrev.6!H21)</f>
        <v/>
      </c>
      <c r="G24" s="52" t="str">
        <f>+IF(Entrev.7!H21="Valide todas las variables","",Entrev.7!H21)</f>
        <v/>
      </c>
      <c r="H24" s="52" t="str">
        <f>+IF(Entrev.8!H21="Valide todas las variables","",Entrev.8!H21)</f>
        <v/>
      </c>
      <c r="I24" s="52" t="str">
        <f>+IF(Entrev.9!H21="Valide todas las variables","",Entrev.9!H21)</f>
        <v/>
      </c>
      <c r="J24" s="53" t="str">
        <f>+IF(Entrev.10!H21="Valide todas las variables","",Entrev.10!H21)</f>
        <v/>
      </c>
      <c r="K24" s="72"/>
    </row>
    <row r="25" spans="1:11" ht="30" customHeight="1" x14ac:dyDescent="0.2">
      <c r="A25" s="64" t="s">
        <v>44</v>
      </c>
      <c r="B25" s="65"/>
      <c r="C25" s="65"/>
      <c r="D25" s="65"/>
      <c r="E25" s="65"/>
      <c r="F25" s="65"/>
      <c r="G25" s="65"/>
      <c r="H25" s="65"/>
      <c r="I25" s="65"/>
      <c r="J25" s="65"/>
      <c r="K25" s="70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33</v>
      </c>
      <c r="B26" s="47" t="s">
        <v>34</v>
      </c>
      <c r="C26" s="47" t="s">
        <v>35</v>
      </c>
      <c r="D26" s="47" t="s">
        <v>36</v>
      </c>
      <c r="E26" s="47" t="s">
        <v>37</v>
      </c>
      <c r="F26" s="47" t="s">
        <v>38</v>
      </c>
      <c r="G26" s="47" t="s">
        <v>39</v>
      </c>
      <c r="H26" s="47" t="s">
        <v>40</v>
      </c>
      <c r="I26" s="47" t="s">
        <v>41</v>
      </c>
      <c r="J26" s="48" t="s">
        <v>42</v>
      </c>
      <c r="K26" s="71"/>
    </row>
    <row r="27" spans="1:11" ht="20.100000000000001" customHeight="1" thickBot="1" x14ac:dyDescent="0.25">
      <c r="A27" s="49" t="str">
        <f>+IF(Entrev.1!H34="Valide todas las variables","",Entrev.1!H34)</f>
        <v/>
      </c>
      <c r="B27" s="52" t="str">
        <f>+IF(Entrev.2!H34="Valide todas las variables","",Entrev.2!H34)</f>
        <v/>
      </c>
      <c r="C27" s="52" t="str">
        <f>+IF(Entrev.3!H34="Valide todas las variables","",Entrev.3!H34)</f>
        <v/>
      </c>
      <c r="D27" s="52" t="str">
        <f>+IF(Entrev.4!H34="Valide todas las variables","",Entrev.4!H34)</f>
        <v/>
      </c>
      <c r="E27" s="52" t="str">
        <f>+IF(Entrev.5!H34="Valide todas las variables","",Entrev.5!H34)</f>
        <v/>
      </c>
      <c r="F27" s="52" t="str">
        <f>+IF(Entrev.6!H34="Valide todas las variables","",Entrev.6!H34)</f>
        <v/>
      </c>
      <c r="G27" s="52" t="str">
        <f>+IF(Entrev.7!H34="Valide todas las variables","",Entrev.7!H34)</f>
        <v/>
      </c>
      <c r="H27" s="52" t="str">
        <f>+IF(Entrev.8!H34="Valide todas las variables","",Entrev.8!H34)</f>
        <v/>
      </c>
      <c r="I27" s="52" t="str">
        <f>+IF(Entrev.9!H34="Valide todas las variables","",Entrev.9!H34)</f>
        <v/>
      </c>
      <c r="J27" s="53" t="str">
        <f>+IF(Entrev.10!H34="Valide todas las variables","",Entrev.10!H34)</f>
        <v/>
      </c>
      <c r="K27" s="72"/>
    </row>
    <row r="28" spans="1:11" ht="30" customHeight="1" x14ac:dyDescent="0.2">
      <c r="A28" s="64" t="s">
        <v>45</v>
      </c>
      <c r="B28" s="65"/>
      <c r="C28" s="65"/>
      <c r="D28" s="65"/>
      <c r="E28" s="65"/>
      <c r="F28" s="65"/>
      <c r="G28" s="65"/>
      <c r="H28" s="65"/>
      <c r="I28" s="65"/>
      <c r="J28" s="65"/>
      <c r="K28" s="70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33</v>
      </c>
      <c r="B29" s="47" t="s">
        <v>34</v>
      </c>
      <c r="C29" s="47" t="s">
        <v>35</v>
      </c>
      <c r="D29" s="47" t="s">
        <v>36</v>
      </c>
      <c r="E29" s="47" t="s">
        <v>37</v>
      </c>
      <c r="F29" s="47" t="s">
        <v>38</v>
      </c>
      <c r="G29" s="47" t="s">
        <v>39</v>
      </c>
      <c r="H29" s="47" t="s">
        <v>40</v>
      </c>
      <c r="I29" s="47" t="s">
        <v>41</v>
      </c>
      <c r="J29" s="48" t="s">
        <v>42</v>
      </c>
      <c r="K29" s="71"/>
    </row>
    <row r="30" spans="1:11" ht="20.100000000000001" customHeight="1" thickBot="1" x14ac:dyDescent="0.25">
      <c r="A30" s="49" t="str">
        <f>+IF(Entrev.1!H43="Valide todas las variables","",Entrev.1!H43)</f>
        <v/>
      </c>
      <c r="B30" s="52" t="str">
        <f>+IF(Entrev.2!H43="Valide todas las variables","",Entrev.2!H43)</f>
        <v/>
      </c>
      <c r="C30" s="52" t="str">
        <f>+IF(Entrev.3!H43="Valide todas las variables","",Entrev.3!H43)</f>
        <v/>
      </c>
      <c r="D30" s="52" t="str">
        <f>+IF(Entrev.4!H43="Valide todas las variables","",Entrev.4!H43)</f>
        <v/>
      </c>
      <c r="E30" s="52" t="str">
        <f>+IF(Entrev.5!H43="Valide todas las variables","",Entrev.5!H43)</f>
        <v/>
      </c>
      <c r="F30" s="52" t="str">
        <f>+IF(Entrev.6!H43="Valide todas las variables","",Entrev.6!H43)</f>
        <v/>
      </c>
      <c r="G30" s="52" t="str">
        <f>+IF(Entrev.7!H43="Valide todas las variables","",Entrev.7!H43)</f>
        <v/>
      </c>
      <c r="H30" s="52" t="str">
        <f>+IF(Entrev.8!H43="Valide todas las variables","",Entrev.8!H43)</f>
        <v/>
      </c>
      <c r="I30" s="52" t="str">
        <f>+IF(Entrev.9!H43="Valide todas las variables","",Entrev.9!H43)</f>
        <v/>
      </c>
      <c r="J30" s="53" t="str">
        <f>+IF(Entrev.10!H43="Valide todas las variables","",Entrev.10!H43)</f>
        <v/>
      </c>
      <c r="K30" s="72"/>
    </row>
    <row r="31" spans="1:11" ht="30" customHeight="1" x14ac:dyDescent="0.2">
      <c r="A31" s="64" t="s">
        <v>46</v>
      </c>
      <c r="B31" s="65"/>
      <c r="C31" s="65"/>
      <c r="D31" s="65"/>
      <c r="E31" s="65"/>
      <c r="F31" s="65"/>
      <c r="G31" s="65"/>
      <c r="H31" s="65"/>
      <c r="I31" s="65"/>
      <c r="J31" s="65"/>
      <c r="K31" s="70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6" t="s">
        <v>33</v>
      </c>
      <c r="B32" s="47" t="s">
        <v>34</v>
      </c>
      <c r="C32" s="47" t="s">
        <v>35</v>
      </c>
      <c r="D32" s="47" t="s">
        <v>36</v>
      </c>
      <c r="E32" s="47" t="s">
        <v>37</v>
      </c>
      <c r="F32" s="47" t="s">
        <v>38</v>
      </c>
      <c r="G32" s="47" t="s">
        <v>39</v>
      </c>
      <c r="H32" s="47" t="s">
        <v>40</v>
      </c>
      <c r="I32" s="47" t="s">
        <v>41</v>
      </c>
      <c r="J32" s="48" t="s">
        <v>42</v>
      </c>
      <c r="K32" s="71"/>
    </row>
    <row r="33" spans="1:11" ht="20.100000000000001" customHeight="1" thickBot="1" x14ac:dyDescent="0.25">
      <c r="A33" s="49" t="str">
        <f>+IF(Entrev.1!H63="Valide todas las variables","",Entrev.1!H63)</f>
        <v/>
      </c>
      <c r="B33" s="52" t="str">
        <f>+IF(Entrev.2!H63="Valide todas las variables","",Entrev.2!H63)</f>
        <v/>
      </c>
      <c r="C33" s="52" t="str">
        <f>+IF(Entrev.3!H63="Valide todas las variables","",Entrev.3!H63)</f>
        <v/>
      </c>
      <c r="D33" s="52" t="str">
        <f>+IF(Entrev.4!H63="Valide todas las variables","",Entrev.4!H63)</f>
        <v/>
      </c>
      <c r="E33" s="52" t="str">
        <f>+IF(Entrev.5!H63="Valide todas las variables","",Entrev.5!H63)</f>
        <v/>
      </c>
      <c r="F33" s="52" t="str">
        <f>+IF(Entrev.6!H63="Valide todas las variables","",Entrev.6!H63)</f>
        <v/>
      </c>
      <c r="G33" s="52" t="str">
        <f>+IF(Entrev.7!H63="Valide todas las variables","",Entrev.7!H63)</f>
        <v/>
      </c>
      <c r="H33" s="52" t="str">
        <f>+IF(Entrev.8!H63="Valide todas las variables","",Entrev.8!H63)</f>
        <v/>
      </c>
      <c r="I33" s="52" t="str">
        <f>+IF(Entrev.9!H63="Valide todas las variables","",Entrev.9!H63)</f>
        <v/>
      </c>
      <c r="J33" s="53" t="str">
        <f>+IF(Entrev.10!H63="Valide todas las variables","",Entrev.10!H63)</f>
        <v/>
      </c>
      <c r="K33" s="72"/>
    </row>
    <row r="34" spans="1:11" ht="30" customHeight="1" x14ac:dyDescent="0.2">
      <c r="A34" s="64" t="s">
        <v>47</v>
      </c>
      <c r="B34" s="65"/>
      <c r="C34" s="65"/>
      <c r="D34" s="65"/>
      <c r="E34" s="65"/>
      <c r="F34" s="65"/>
      <c r="G34" s="65"/>
      <c r="H34" s="65"/>
      <c r="I34" s="65"/>
      <c r="J34" s="65"/>
      <c r="K34" s="70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6" t="s">
        <v>33</v>
      </c>
      <c r="B35" s="47" t="s">
        <v>34</v>
      </c>
      <c r="C35" s="47" t="s">
        <v>35</v>
      </c>
      <c r="D35" s="47" t="s">
        <v>36</v>
      </c>
      <c r="E35" s="47" t="s">
        <v>37</v>
      </c>
      <c r="F35" s="47" t="s">
        <v>38</v>
      </c>
      <c r="G35" s="47" t="s">
        <v>39</v>
      </c>
      <c r="H35" s="47" t="s">
        <v>40</v>
      </c>
      <c r="I35" s="47" t="s">
        <v>41</v>
      </c>
      <c r="J35" s="48" t="s">
        <v>42</v>
      </c>
      <c r="K35" s="71"/>
    </row>
    <row r="36" spans="1:11" ht="20.100000000000001" customHeight="1" thickBot="1" x14ac:dyDescent="0.25">
      <c r="A36" s="49" t="str">
        <f>+IF(Entrev.1!H71="Valide todas las variables","",Entrev.1!H71)</f>
        <v/>
      </c>
      <c r="B36" s="52" t="str">
        <f>+IF(Entrev.2!H71="Valide todas las variables","",Entrev.2!H71)</f>
        <v/>
      </c>
      <c r="C36" s="52" t="str">
        <f>+IF(Entrev.3!H71="Valide todas las variables","",Entrev.3!H71)</f>
        <v/>
      </c>
      <c r="D36" s="52" t="str">
        <f>+IF(Entrev.4!H71="Valide todas las variables","",Entrev.4!H71)</f>
        <v/>
      </c>
      <c r="E36" s="52" t="str">
        <f>+IF(Entrev.5!H71="Valide todas las variables","",Entrev.5!H71)</f>
        <v/>
      </c>
      <c r="F36" s="52" t="str">
        <f>+IF(Entrev.6!H71="Valide todas las variables","",Entrev.6!H71)</f>
        <v/>
      </c>
      <c r="G36" s="52" t="str">
        <f>+IF(Entrev.7!H71="Valide todas las variables","",Entrev.7!H71)</f>
        <v/>
      </c>
      <c r="H36" s="52" t="str">
        <f>+IF(Entrev.8!H71="Valide todas las variables","",Entrev.8!H71)</f>
        <v/>
      </c>
      <c r="I36" s="52" t="str">
        <f>+IF(Entrev.9!H71="Valide todas las variables","",Entrev.9!H71)</f>
        <v/>
      </c>
      <c r="J36" s="53" t="str">
        <f>+IF(Entrev.10!H71="Valide todas las variables","",Entrev.10!H71)</f>
        <v/>
      </c>
      <c r="K36" s="72"/>
    </row>
    <row r="37" spans="1:11" ht="30" customHeight="1" x14ac:dyDescent="0.2">
      <c r="A37" s="64" t="s">
        <v>48</v>
      </c>
      <c r="B37" s="65"/>
      <c r="C37" s="65"/>
      <c r="D37" s="65"/>
      <c r="E37" s="65"/>
      <c r="F37" s="65"/>
      <c r="G37" s="65"/>
      <c r="H37" s="65"/>
      <c r="I37" s="65"/>
      <c r="J37" s="65"/>
      <c r="K37" s="70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46" t="s">
        <v>33</v>
      </c>
      <c r="B38" s="47" t="s">
        <v>34</v>
      </c>
      <c r="C38" s="47" t="s">
        <v>35</v>
      </c>
      <c r="D38" s="47" t="s">
        <v>36</v>
      </c>
      <c r="E38" s="47" t="s">
        <v>37</v>
      </c>
      <c r="F38" s="47" t="s">
        <v>38</v>
      </c>
      <c r="G38" s="47" t="s">
        <v>39</v>
      </c>
      <c r="H38" s="47" t="s">
        <v>40</v>
      </c>
      <c r="I38" s="47" t="s">
        <v>41</v>
      </c>
      <c r="J38" s="48" t="s">
        <v>42</v>
      </c>
      <c r="K38" s="71"/>
    </row>
    <row r="39" spans="1:11" ht="20.100000000000001" customHeight="1" thickBot="1" x14ac:dyDescent="0.25">
      <c r="A39" s="49" t="str">
        <f>+IF(Entrev.1!H75="Valide todas las variables","",Entrev.1!H75)</f>
        <v/>
      </c>
      <c r="B39" s="52" t="str">
        <f>+IF(Entrev.2!H75="Valide todas las variables","",Entrev.2!H75)</f>
        <v/>
      </c>
      <c r="C39" s="52" t="str">
        <f>+IF(Entrev.3!H75="Valide todas las variables","",Entrev.3!H75)</f>
        <v/>
      </c>
      <c r="D39" s="52" t="str">
        <f>+IF(Entrev.4!H75="Valide todas las variables","",Entrev.4!H75)</f>
        <v/>
      </c>
      <c r="E39" s="52" t="str">
        <f>+IF(Entrev.5!H75="Valide todas las variables","",Entrev.5!H75)</f>
        <v/>
      </c>
      <c r="F39" s="52" t="str">
        <f>+IF(Entrev.6!H75="Valide todas las variables","",Entrev.6!H75)</f>
        <v/>
      </c>
      <c r="G39" s="52" t="str">
        <f>+IF(Entrev.7!H75="Valide todas las variables","",Entrev.7!H75)</f>
        <v/>
      </c>
      <c r="H39" s="52" t="str">
        <f>+IF(Entrev.8!H75="Valide todas las variables","",Entrev.8!H75)</f>
        <v/>
      </c>
      <c r="I39" s="52" t="str">
        <f>+IF(Entrev.9!H75="Valide todas las variables","",Entrev.9!H75)</f>
        <v/>
      </c>
      <c r="J39" s="53" t="str">
        <f>+IF(Entrev.10!H75="Valide todas las variables","",Entrev.10!H75)</f>
        <v/>
      </c>
      <c r="K39" s="72"/>
    </row>
    <row r="40" spans="1:11" ht="30" customHeight="1" x14ac:dyDescent="0.2">
      <c r="A40" s="64" t="s">
        <v>49</v>
      </c>
      <c r="B40" s="65"/>
      <c r="C40" s="65"/>
      <c r="D40" s="65"/>
      <c r="E40" s="65"/>
      <c r="F40" s="65"/>
      <c r="G40" s="65"/>
      <c r="H40" s="65"/>
      <c r="I40" s="65"/>
      <c r="J40" s="65"/>
      <c r="K40" s="70" t="str">
        <f>+IF(AND(A42="",B42="",C42="",D42="",E42="",F42="",G42="",H42="",I42="",J42=""),"",IF(OR(A42="No cumple",B42="No cumple",C42="No cumple",D42="No cumple",E42="No cumple",F42="No cumple",G42="No cumple",H42="No cumple",I42="No cumple",J42="No cumple"),"No cumple",IF(OR(A42="Cumple",B42="Cumple",C42="Cumple",D42="Cumple",E42="Cumple",F42="Cumple",G42="Cumple",H42="Cumple",I42="Cumple",J42="Cumple"),"Cumple","No aplica")))</f>
        <v/>
      </c>
    </row>
    <row r="41" spans="1:11" ht="12.75" customHeight="1" x14ac:dyDescent="0.2">
      <c r="A41" s="46" t="s">
        <v>33</v>
      </c>
      <c r="B41" s="47" t="s">
        <v>34</v>
      </c>
      <c r="C41" s="47" t="s">
        <v>35</v>
      </c>
      <c r="D41" s="47" t="s">
        <v>36</v>
      </c>
      <c r="E41" s="47" t="s">
        <v>37</v>
      </c>
      <c r="F41" s="47" t="s">
        <v>38</v>
      </c>
      <c r="G41" s="47" t="s">
        <v>39</v>
      </c>
      <c r="H41" s="47" t="s">
        <v>40</v>
      </c>
      <c r="I41" s="47" t="s">
        <v>41</v>
      </c>
      <c r="J41" s="48" t="s">
        <v>42</v>
      </c>
      <c r="K41" s="71"/>
    </row>
    <row r="42" spans="1:11" ht="20.100000000000001" customHeight="1" thickBot="1" x14ac:dyDescent="0.25">
      <c r="A42" s="49" t="str">
        <f>+IF(Entrev.1!H81="Valide todas las variables","",Entrev.1!H81)</f>
        <v/>
      </c>
      <c r="B42" s="52" t="str">
        <f>+IF(Entrev.2!H81="Valide todas las variables","",Entrev.2!H81)</f>
        <v/>
      </c>
      <c r="C42" s="52" t="str">
        <f>+IF(Entrev.3!H81="Valide todas las variables","",Entrev.3!H81)</f>
        <v/>
      </c>
      <c r="D42" s="52" t="str">
        <f>+IF(Entrev.4!H81="Valide todas las variables","",Entrev.4!H81)</f>
        <v/>
      </c>
      <c r="E42" s="52" t="str">
        <f>+IF(Entrev.5!H81="Valide todas las variables","",Entrev.5!H81)</f>
        <v/>
      </c>
      <c r="F42" s="52" t="str">
        <f>+IF(Entrev.6!H81="Valide todas las variables","",Entrev.6!H81)</f>
        <v/>
      </c>
      <c r="G42" s="52" t="str">
        <f>+IF(Entrev.7!H81="Valide todas las variables","",Entrev.7!H81)</f>
        <v/>
      </c>
      <c r="H42" s="52" t="str">
        <f>+IF(Entrev.8!H81="Valide todas las variables","",Entrev.8!H81)</f>
        <v/>
      </c>
      <c r="I42" s="52" t="str">
        <f>+IF(Entrev.9!H81="Valide todas las variables","",Entrev.9!H81)</f>
        <v/>
      </c>
      <c r="J42" s="53" t="str">
        <f>+IF(Entrev.10!H81="Valide todas las variables","",Entrev.10!H81)</f>
        <v/>
      </c>
      <c r="K42" s="72"/>
    </row>
    <row r="43" spans="1:11" ht="30" customHeight="1" x14ac:dyDescent="0.2">
      <c r="A43" s="64" t="s">
        <v>50</v>
      </c>
      <c r="B43" s="65"/>
      <c r="C43" s="65"/>
      <c r="D43" s="65"/>
      <c r="E43" s="65"/>
      <c r="F43" s="65"/>
      <c r="G43" s="65"/>
      <c r="H43" s="65"/>
      <c r="I43" s="65"/>
      <c r="J43" s="65"/>
      <c r="K43" s="70" t="str">
        <f>+IF(AND(A45="",B45="",C45="",D45="",E45="",F45="",G45="",H45="",I45="",J45=""),"",IF(OR(A45="No cumple",B45="No cumple",C45="No cumple",D45="No cumple",E45="No cumple",F45="No cumple",G45="No cumple",H45="No cumple",I45="No cumple",J45="No cumple"),"No cumple",IF(OR(A45="Cumple",B45="Cumple",C45="Cumple",D45="Cumple",E45="Cumple",F45="Cumple",G45="Cumple",H45="Cumple",I45="Cumple",J45="Cumple"),"Cumple","No aplica")))</f>
        <v/>
      </c>
    </row>
    <row r="44" spans="1:11" ht="12.75" customHeight="1" x14ac:dyDescent="0.2">
      <c r="A44" s="46" t="s">
        <v>33</v>
      </c>
      <c r="B44" s="47" t="s">
        <v>34</v>
      </c>
      <c r="C44" s="47" t="s">
        <v>35</v>
      </c>
      <c r="D44" s="47" t="s">
        <v>36</v>
      </c>
      <c r="E44" s="47" t="s">
        <v>37</v>
      </c>
      <c r="F44" s="47" t="s">
        <v>38</v>
      </c>
      <c r="G44" s="47" t="s">
        <v>39</v>
      </c>
      <c r="H44" s="47" t="s">
        <v>40</v>
      </c>
      <c r="I44" s="47" t="s">
        <v>41</v>
      </c>
      <c r="J44" s="48" t="s">
        <v>42</v>
      </c>
      <c r="K44" s="71"/>
    </row>
    <row r="45" spans="1:11" ht="20.100000000000001" customHeight="1" thickBot="1" x14ac:dyDescent="0.25">
      <c r="A45" s="49" t="str">
        <f>+IF(Entrev.1!H90="Valide todas las variables","",Entrev.1!H90)</f>
        <v/>
      </c>
      <c r="B45" s="52" t="str">
        <f>+IF(Entrev.2!H90="Valide todas las variables","",Entrev.2!H90)</f>
        <v/>
      </c>
      <c r="C45" s="52" t="str">
        <f>+IF(Entrev.3!H90="Valide todas las variables","",Entrev.3!H90)</f>
        <v/>
      </c>
      <c r="D45" s="52" t="str">
        <f>+IF(Entrev.4!H90="Valide todas las variables","",Entrev.4!H90)</f>
        <v/>
      </c>
      <c r="E45" s="52" t="str">
        <f>+IF(Entrev.5!H90="Valide todas las variables","",Entrev.5!H90)</f>
        <v/>
      </c>
      <c r="F45" s="52" t="str">
        <f>+IF(Entrev.6!H90="Valide todas las variables","",Entrev.6!H90)</f>
        <v/>
      </c>
      <c r="G45" s="52" t="str">
        <f>+IF(Entrev.7!H90="Valide todas las variables","",Entrev.7!H90)</f>
        <v/>
      </c>
      <c r="H45" s="52" t="str">
        <f>+IF(Entrev.8!H90="Valide todas las variables","",Entrev.8!H90)</f>
        <v/>
      </c>
      <c r="I45" s="52" t="str">
        <f>+IF(Entrev.9!H90="Valide todas las variables","",Entrev.9!H90)</f>
        <v/>
      </c>
      <c r="J45" s="53" t="str">
        <f>+IF(Entrev.10!H90="Valide todas las variables","",Entrev.10!H90)</f>
        <v/>
      </c>
      <c r="K45" s="72"/>
    </row>
    <row r="46" spans="1:11" ht="30" customHeight="1" x14ac:dyDescent="0.2">
      <c r="A46" s="64" t="s">
        <v>51</v>
      </c>
      <c r="B46" s="65"/>
      <c r="C46" s="65"/>
      <c r="D46" s="65"/>
      <c r="E46" s="65"/>
      <c r="F46" s="65"/>
      <c r="G46" s="65"/>
      <c r="H46" s="65"/>
      <c r="I46" s="65"/>
      <c r="J46" s="65"/>
      <c r="K46" s="70" t="str">
        <f>+IF(AND(A48="",B48="",C48="",D48="",E48="",F48="",G48="",H48="",I48="",J48=""),"",IF(OR(A48="No cumple",B48="No cumple",C48="No cumple",D48="No cumple",E48="No cumple",F48="No cumple",G48="No cumple",H48="No cumple",I48="No cumple",J48="No cumple"),"No cumple",IF(OR(A48="Cumple",B48="Cumple",C48="Cumple",D48="Cumple",E48="Cumple",F48="Cumple",G48="Cumple",H48="Cumple",I48="Cumple",J48="Cumple"),"Cumple","No aplica")))</f>
        <v/>
      </c>
    </row>
    <row r="47" spans="1:11" ht="12.75" customHeight="1" x14ac:dyDescent="0.2">
      <c r="A47" s="46" t="s">
        <v>33</v>
      </c>
      <c r="B47" s="47" t="s">
        <v>34</v>
      </c>
      <c r="C47" s="47" t="s">
        <v>35</v>
      </c>
      <c r="D47" s="47" t="s">
        <v>36</v>
      </c>
      <c r="E47" s="47" t="s">
        <v>37</v>
      </c>
      <c r="F47" s="47" t="s">
        <v>38</v>
      </c>
      <c r="G47" s="47" t="s">
        <v>39</v>
      </c>
      <c r="H47" s="47" t="s">
        <v>40</v>
      </c>
      <c r="I47" s="47" t="s">
        <v>41</v>
      </c>
      <c r="J47" s="48" t="s">
        <v>42</v>
      </c>
      <c r="K47" s="71"/>
    </row>
    <row r="48" spans="1:11" ht="20.100000000000001" customHeight="1" thickBot="1" x14ac:dyDescent="0.25">
      <c r="A48" s="49" t="str">
        <f>+IF(Entrev.1!H99="Valide todas las variables","",Entrev.1!H99)</f>
        <v/>
      </c>
      <c r="B48" s="52" t="str">
        <f>+IF(Entrev.2!H99="Valide todas las variables","",Entrev.2!H99)</f>
        <v/>
      </c>
      <c r="C48" s="52" t="str">
        <f>+IF(Entrev.3!H99="Valide todas las variables","",Entrev.3!H99)</f>
        <v/>
      </c>
      <c r="D48" s="52" t="str">
        <f>+IF(Entrev.4!H99="Valide todas las variables","",Entrev.4!H99)</f>
        <v/>
      </c>
      <c r="E48" s="52" t="str">
        <f>+IF(Entrev.5!H99="Valide todas las variables","",Entrev.5!H99)</f>
        <v/>
      </c>
      <c r="F48" s="52" t="str">
        <f>+IF(Entrev.6!H99="Valide todas las variables","",Entrev.6!H99)</f>
        <v/>
      </c>
      <c r="G48" s="52" t="str">
        <f>+IF(Entrev.7!H99="Valide todas las variables","",Entrev.7!H99)</f>
        <v/>
      </c>
      <c r="H48" s="52" t="str">
        <f>+IF(Entrev.8!H99="Valide todas las variables","",Entrev.8!H99)</f>
        <v/>
      </c>
      <c r="I48" s="52" t="str">
        <f>+IF(Entrev.9!H99="Valide todas las variables","",Entrev.9!H99)</f>
        <v/>
      </c>
      <c r="J48" s="53" t="str">
        <f>+IF(Entrev.10!H99="Valide todas las variables","",Entrev.10!H99)</f>
        <v/>
      </c>
      <c r="K48" s="72"/>
    </row>
    <row r="49" spans="1:11" ht="20.100000000000001" customHeight="1" x14ac:dyDescent="0.2">
      <c r="A49" s="80" t="s">
        <v>52</v>
      </c>
      <c r="B49" s="81"/>
      <c r="C49" s="81"/>
      <c r="D49" s="81"/>
      <c r="E49" s="81"/>
      <c r="F49" s="81"/>
      <c r="G49" s="81"/>
      <c r="H49" s="81"/>
      <c r="I49" s="81"/>
      <c r="J49" s="82"/>
      <c r="K49" s="83"/>
    </row>
    <row r="50" spans="1:11" ht="24.95" customHeight="1" x14ac:dyDescent="0.2">
      <c r="A50" s="21" t="s">
        <v>53</v>
      </c>
      <c r="B50" s="61"/>
      <c r="C50" s="61"/>
      <c r="D50" s="61"/>
      <c r="E50" s="61"/>
      <c r="F50" s="20" t="s">
        <v>54</v>
      </c>
      <c r="G50" s="61"/>
      <c r="H50" s="61"/>
      <c r="I50" s="61"/>
      <c r="J50" s="62"/>
      <c r="K50" s="63"/>
    </row>
    <row r="51" spans="1:11" ht="24.95" customHeight="1" x14ac:dyDescent="0.2">
      <c r="A51" s="21" t="s">
        <v>55</v>
      </c>
      <c r="B51" s="61"/>
      <c r="C51" s="61"/>
      <c r="D51" s="61"/>
      <c r="E51" s="61"/>
      <c r="F51" s="20" t="s">
        <v>55</v>
      </c>
      <c r="G51" s="61"/>
      <c r="H51" s="61"/>
      <c r="I51" s="61"/>
      <c r="J51" s="62"/>
      <c r="K51" s="63"/>
    </row>
    <row r="52" spans="1:11" ht="24.95" customHeight="1" x14ac:dyDescent="0.2">
      <c r="A52" s="21" t="s">
        <v>56</v>
      </c>
      <c r="B52" s="61"/>
      <c r="C52" s="61"/>
      <c r="D52" s="61"/>
      <c r="E52" s="61"/>
      <c r="F52" s="20" t="s">
        <v>56</v>
      </c>
      <c r="G52" s="61"/>
      <c r="H52" s="61"/>
      <c r="I52" s="61"/>
      <c r="J52" s="62"/>
      <c r="K52" s="63"/>
    </row>
    <row r="53" spans="1:11" ht="24.95" customHeight="1" x14ac:dyDescent="0.2">
      <c r="A53" s="21" t="s">
        <v>57</v>
      </c>
      <c r="B53" s="61"/>
      <c r="C53" s="61"/>
      <c r="D53" s="61"/>
      <c r="E53" s="61"/>
      <c r="F53" s="20" t="s">
        <v>57</v>
      </c>
      <c r="G53" s="61"/>
      <c r="H53" s="61"/>
      <c r="I53" s="61"/>
      <c r="J53" s="62"/>
      <c r="K53" s="63"/>
    </row>
    <row r="54" spans="1:11" ht="39.950000000000003" customHeight="1" x14ac:dyDescent="0.2">
      <c r="A54" s="21" t="s">
        <v>58</v>
      </c>
      <c r="B54" s="61"/>
      <c r="C54" s="61"/>
      <c r="D54" s="61"/>
      <c r="E54" s="61"/>
      <c r="F54" s="20" t="s">
        <v>58</v>
      </c>
      <c r="G54" s="61"/>
      <c r="H54" s="61"/>
      <c r="I54" s="61"/>
      <c r="J54" s="62"/>
      <c r="K54" s="63"/>
    </row>
    <row r="55" spans="1:11" ht="5.0999999999999996" customHeight="1" x14ac:dyDescent="0.2">
      <c r="A55" s="73"/>
      <c r="B55" s="74"/>
      <c r="C55" s="74"/>
      <c r="D55" s="74"/>
      <c r="E55" s="74"/>
      <c r="F55" s="74"/>
      <c r="G55" s="74"/>
      <c r="H55" s="74"/>
      <c r="I55" s="74"/>
      <c r="J55" s="75"/>
      <c r="K55" s="76"/>
    </row>
    <row r="56" spans="1:11" ht="24.95" customHeight="1" x14ac:dyDescent="0.2">
      <c r="A56" s="21" t="s">
        <v>59</v>
      </c>
      <c r="B56" s="61"/>
      <c r="C56" s="61"/>
      <c r="D56" s="61"/>
      <c r="E56" s="61"/>
      <c r="F56" s="20" t="s">
        <v>60</v>
      </c>
      <c r="G56" s="61"/>
      <c r="H56" s="61"/>
      <c r="I56" s="61"/>
      <c r="J56" s="62"/>
      <c r="K56" s="63"/>
    </row>
    <row r="57" spans="1:11" ht="24.95" customHeight="1" x14ac:dyDescent="0.2">
      <c r="A57" s="21" t="s">
        <v>55</v>
      </c>
      <c r="B57" s="61"/>
      <c r="C57" s="61"/>
      <c r="D57" s="61"/>
      <c r="E57" s="61"/>
      <c r="F57" s="20" t="s">
        <v>55</v>
      </c>
      <c r="G57" s="61"/>
      <c r="H57" s="61"/>
      <c r="I57" s="61"/>
      <c r="J57" s="62"/>
      <c r="K57" s="63"/>
    </row>
    <row r="58" spans="1:11" ht="24.95" customHeight="1" x14ac:dyDescent="0.2">
      <c r="A58" s="21" t="s">
        <v>56</v>
      </c>
      <c r="B58" s="61"/>
      <c r="C58" s="61"/>
      <c r="D58" s="61"/>
      <c r="E58" s="61"/>
      <c r="F58" s="20" t="s">
        <v>56</v>
      </c>
      <c r="G58" s="61"/>
      <c r="H58" s="61"/>
      <c r="I58" s="61"/>
      <c r="J58" s="62"/>
      <c r="K58" s="63"/>
    </row>
    <row r="59" spans="1:11" ht="24.95" customHeight="1" x14ac:dyDescent="0.2">
      <c r="A59" s="21" t="s">
        <v>57</v>
      </c>
      <c r="B59" s="61"/>
      <c r="C59" s="61"/>
      <c r="D59" s="61"/>
      <c r="E59" s="61"/>
      <c r="F59" s="20" t="s">
        <v>57</v>
      </c>
      <c r="G59" s="61"/>
      <c r="H59" s="61"/>
      <c r="I59" s="61"/>
      <c r="J59" s="62"/>
      <c r="K59" s="63"/>
    </row>
    <row r="60" spans="1:11" ht="39.950000000000003" customHeight="1" x14ac:dyDescent="0.2">
      <c r="A60" s="21" t="s">
        <v>58</v>
      </c>
      <c r="B60" s="61"/>
      <c r="C60" s="61"/>
      <c r="D60" s="61"/>
      <c r="E60" s="61"/>
      <c r="F60" s="20" t="s">
        <v>58</v>
      </c>
      <c r="G60" s="61"/>
      <c r="H60" s="61"/>
      <c r="I60" s="61"/>
      <c r="J60" s="62"/>
      <c r="K60" s="63"/>
    </row>
  </sheetData>
  <sheetProtection algorithmName="SHA-512" hashValue="AkNx3KEyoDIkYcBm4IdRgHKPrixj8eUYrwEnneIrFBy3WA+xffhdQbuBiCl6G+timCxB8QuiAYSzxYuI2M4zMQ==" saltValue="txQUWDjTdIeHIW6jE292QA==" spinCount="100000" sheet="1" formatRows="0"/>
  <mergeCells count="93">
    <mergeCell ref="A1:B1"/>
    <mergeCell ref="A2:K2"/>
    <mergeCell ref="A3:B3"/>
    <mergeCell ref="A4:B4"/>
    <mergeCell ref="C3:H3"/>
    <mergeCell ref="C4:H4"/>
    <mergeCell ref="I3:K3"/>
    <mergeCell ref="I4:K4"/>
    <mergeCell ref="I1:K1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A5:D5"/>
    <mergeCell ref="E5:K5"/>
    <mergeCell ref="A6:D6"/>
    <mergeCell ref="E6:K6"/>
    <mergeCell ref="A7:D7"/>
    <mergeCell ref="E7:G7"/>
    <mergeCell ref="H7:K7"/>
    <mergeCell ref="I15:K15"/>
    <mergeCell ref="G14:H14"/>
    <mergeCell ref="A49:K49"/>
    <mergeCell ref="B50:E50"/>
    <mergeCell ref="G50:K50"/>
    <mergeCell ref="A18:J18"/>
    <mergeCell ref="K37:K39"/>
    <mergeCell ref="K40:K42"/>
    <mergeCell ref="K43:K45"/>
    <mergeCell ref="A34:J34"/>
    <mergeCell ref="A37:J37"/>
    <mergeCell ref="A40:J40"/>
    <mergeCell ref="A43:J43"/>
    <mergeCell ref="B51:E51"/>
    <mergeCell ref="B52:E52"/>
    <mergeCell ref="G52:K52"/>
    <mergeCell ref="G51:K51"/>
    <mergeCell ref="B60:E60"/>
    <mergeCell ref="G60:K60"/>
    <mergeCell ref="B53:E53"/>
    <mergeCell ref="G53:K53"/>
    <mergeCell ref="B54:E54"/>
    <mergeCell ref="G54:K54"/>
    <mergeCell ref="A55:K55"/>
    <mergeCell ref="B56:E56"/>
    <mergeCell ref="G56:K56"/>
    <mergeCell ref="B57:E57"/>
    <mergeCell ref="G57:K57"/>
    <mergeCell ref="B58:E58"/>
    <mergeCell ref="G58:K58"/>
    <mergeCell ref="B59:E59"/>
    <mergeCell ref="G59:K59"/>
    <mergeCell ref="A46:J46"/>
    <mergeCell ref="A19:J19"/>
    <mergeCell ref="A22:J22"/>
    <mergeCell ref="A25:J25"/>
    <mergeCell ref="A28:J28"/>
    <mergeCell ref="A31:J31"/>
    <mergeCell ref="K46:K48"/>
    <mergeCell ref="K19:K21"/>
    <mergeCell ref="K22:K24"/>
    <mergeCell ref="K25:K27"/>
    <mergeCell ref="K28:K30"/>
    <mergeCell ref="K31:K33"/>
    <mergeCell ref="K34:K36"/>
  </mergeCells>
  <phoneticPr fontId="12" type="noConversion"/>
  <conditionalFormatting sqref="A21:J21">
    <cfRule type="containsText" dxfId="423" priority="28" operator="containsText" text="Cumple">
      <formula>NOT(ISERROR(SEARCH("Cumple",A21)))</formula>
    </cfRule>
    <cfRule type="containsText" dxfId="422" priority="27" operator="containsText" text="No cumple">
      <formula>NOT(ISERROR(SEARCH("No cumple",A21)))</formula>
    </cfRule>
    <cfRule type="cellIs" dxfId="421" priority="26" operator="equal">
      <formula>"No aplica"</formula>
    </cfRule>
  </conditionalFormatting>
  <conditionalFormatting sqref="A24:J24">
    <cfRule type="containsText" dxfId="420" priority="25" operator="containsText" text="Cumple">
      <formula>NOT(ISERROR(SEARCH("Cumple",A24)))</formula>
    </cfRule>
    <cfRule type="containsText" dxfId="419" priority="24" operator="containsText" text="No cumple">
      <formula>NOT(ISERROR(SEARCH("No cumple",A24)))</formula>
    </cfRule>
    <cfRule type="cellIs" dxfId="418" priority="23" operator="equal">
      <formula>"No aplica"</formula>
    </cfRule>
  </conditionalFormatting>
  <conditionalFormatting sqref="A27:J27">
    <cfRule type="containsText" dxfId="417" priority="22" operator="containsText" text="Cumple">
      <formula>NOT(ISERROR(SEARCH("Cumple",A27)))</formula>
    </cfRule>
    <cfRule type="containsText" dxfId="416" priority="21" operator="containsText" text="No cumple">
      <formula>NOT(ISERROR(SEARCH("No cumple",A27)))</formula>
    </cfRule>
    <cfRule type="cellIs" dxfId="415" priority="20" operator="equal">
      <formula>"No aplica"</formula>
    </cfRule>
  </conditionalFormatting>
  <conditionalFormatting sqref="A30:J30">
    <cfRule type="cellIs" dxfId="414" priority="17" operator="equal">
      <formula>"No aplica"</formula>
    </cfRule>
    <cfRule type="containsText" dxfId="413" priority="19" operator="containsText" text="Cumple">
      <formula>NOT(ISERROR(SEARCH("Cumple",A30)))</formula>
    </cfRule>
    <cfRule type="containsText" dxfId="412" priority="18" operator="containsText" text="No cumple">
      <formula>NOT(ISERROR(SEARCH("No cumple",A30)))</formula>
    </cfRule>
  </conditionalFormatting>
  <conditionalFormatting sqref="A33:J33">
    <cfRule type="cellIs" dxfId="411" priority="29" operator="equal">
      <formula>"No aplica"</formula>
    </cfRule>
    <cfRule type="containsText" dxfId="410" priority="58" operator="containsText" text="No cumple">
      <formula>NOT(ISERROR(SEARCH("No cumple",A33)))</formula>
    </cfRule>
    <cfRule type="containsText" dxfId="409" priority="59" operator="containsText" text="Cumple">
      <formula>NOT(ISERROR(SEARCH("Cumple",A33)))</formula>
    </cfRule>
  </conditionalFormatting>
  <conditionalFormatting sqref="A36:J36">
    <cfRule type="containsText" dxfId="408" priority="16" operator="containsText" text="Cumple">
      <formula>NOT(ISERROR(SEARCH("Cumple",A36)))</formula>
    </cfRule>
    <cfRule type="containsText" dxfId="407" priority="15" operator="containsText" text="No cumple">
      <formula>NOT(ISERROR(SEARCH("No cumple",A36)))</formula>
    </cfRule>
    <cfRule type="cellIs" dxfId="406" priority="14" operator="equal">
      <formula>"No aplica"</formula>
    </cfRule>
  </conditionalFormatting>
  <conditionalFormatting sqref="A39:J39">
    <cfRule type="containsText" dxfId="405" priority="12" operator="containsText" text="No cumple">
      <formula>NOT(ISERROR(SEARCH("No cumple",A39)))</formula>
    </cfRule>
    <cfRule type="cellIs" dxfId="404" priority="11" operator="equal">
      <formula>"No aplica"</formula>
    </cfRule>
    <cfRule type="containsText" dxfId="403" priority="13" operator="containsText" text="Cumple">
      <formula>NOT(ISERROR(SEARCH("Cumple",A39)))</formula>
    </cfRule>
  </conditionalFormatting>
  <conditionalFormatting sqref="A42:J42">
    <cfRule type="containsText" dxfId="402" priority="10" operator="containsText" text="Cumple">
      <formula>NOT(ISERROR(SEARCH("Cumple",A42)))</formula>
    </cfRule>
    <cfRule type="containsText" dxfId="401" priority="9" operator="containsText" text="No cumple">
      <formula>NOT(ISERROR(SEARCH("No cumple",A42)))</formula>
    </cfRule>
    <cfRule type="cellIs" dxfId="400" priority="8" operator="equal">
      <formula>"No aplica"</formula>
    </cfRule>
  </conditionalFormatting>
  <conditionalFormatting sqref="A45:J45">
    <cfRule type="containsText" dxfId="399" priority="7" operator="containsText" text="Cumple">
      <formula>NOT(ISERROR(SEARCH("Cumple",A45)))</formula>
    </cfRule>
    <cfRule type="containsText" dxfId="398" priority="6" operator="containsText" text="No cumple">
      <formula>NOT(ISERROR(SEARCH("No cumple",A45)))</formula>
    </cfRule>
    <cfRule type="cellIs" dxfId="397" priority="5" operator="equal">
      <formula>"No aplica"</formula>
    </cfRule>
  </conditionalFormatting>
  <conditionalFormatting sqref="A48:J48">
    <cfRule type="containsText" dxfId="396" priority="4" operator="containsText" text="Cumple">
      <formula>NOT(ISERROR(SEARCH("Cumple",A48)))</formula>
    </cfRule>
    <cfRule type="containsText" dxfId="395" priority="3" operator="containsText" text="No cumple">
      <formula>NOT(ISERROR(SEARCH("No cumple",A48)))</formula>
    </cfRule>
    <cfRule type="cellIs" dxfId="394" priority="2" operator="equal">
      <formula>"No aplica"</formula>
    </cfRule>
  </conditionalFormatting>
  <conditionalFormatting sqref="A4:K4 A6:K6 A8:K8 A10:K10 A13:B13 E13 G13 I13:J13 A15 C15 E15 G15:K15 A17 C17 H17">
    <cfRule type="containsBlanks" dxfId="393" priority="344">
      <formula>LEN(TRIM(A4))=0</formula>
    </cfRule>
  </conditionalFormatting>
  <conditionalFormatting sqref="C1:E1">
    <cfRule type="containsBlanks" dxfId="392" priority="289">
      <formula>LEN(TRIM(C1))=0</formula>
    </cfRule>
  </conditionalFormatting>
  <conditionalFormatting sqref="G1">
    <cfRule type="containsBlanks" dxfId="391" priority="288">
      <formula>LEN(TRIM(G1))=0</formula>
    </cfRule>
  </conditionalFormatting>
  <conditionalFormatting sqref="I1:J1">
    <cfRule type="cellIs" dxfId="390" priority="284" operator="lessThan">
      <formula>0.8</formula>
    </cfRule>
    <cfRule type="cellIs" dxfId="389" priority="285" operator="lessThan">
      <formula>0.9</formula>
    </cfRule>
    <cfRule type="cellIs" dxfId="388" priority="286" operator="lessThan">
      <formula>1</formula>
    </cfRule>
    <cfRule type="cellIs" dxfId="387" priority="287" operator="equal">
      <formula>1</formula>
    </cfRule>
    <cfRule type="cellIs" dxfId="386" priority="283" operator="lessThan">
      <formula>0.7</formula>
    </cfRule>
    <cfRule type="containsBlanks" priority="282" stopIfTrue="1">
      <formula>LEN(TRIM(I1))=0</formula>
    </cfRule>
  </conditionalFormatting>
  <conditionalFormatting sqref="K19">
    <cfRule type="containsText" dxfId="385" priority="47" operator="containsText" text="Cumple">
      <formula>NOT(ISERROR(SEARCH("Cumple",K19)))</formula>
    </cfRule>
    <cfRule type="containsText" dxfId="384" priority="46" operator="containsText" text="No cumple">
      <formula>NOT(ISERROR(SEARCH("No cumple",K19)))</formula>
    </cfRule>
  </conditionalFormatting>
  <conditionalFormatting sqref="K19:K48">
    <cfRule type="cellIs" dxfId="383" priority="1" operator="equal">
      <formula>"No aplica"</formula>
    </cfRule>
  </conditionalFormatting>
  <conditionalFormatting sqref="K22">
    <cfRule type="containsText" dxfId="382" priority="44" operator="containsText" text="No cumple">
      <formula>NOT(ISERROR(SEARCH("No cumple",K22)))</formula>
    </cfRule>
    <cfRule type="containsText" dxfId="381" priority="45" operator="containsText" text="Cumple">
      <formula>NOT(ISERROR(SEARCH("Cumple",K22)))</formula>
    </cfRule>
  </conditionalFormatting>
  <conditionalFormatting sqref="K25">
    <cfRule type="containsText" dxfId="380" priority="42" operator="containsText" text="No cumple">
      <formula>NOT(ISERROR(SEARCH("No cumple",K25)))</formula>
    </cfRule>
    <cfRule type="containsText" dxfId="379" priority="43" operator="containsText" text="Cumple">
      <formula>NOT(ISERROR(SEARCH("Cumple",K25)))</formula>
    </cfRule>
  </conditionalFormatting>
  <conditionalFormatting sqref="K28">
    <cfRule type="containsText" dxfId="378" priority="40" operator="containsText" text="No cumple">
      <formula>NOT(ISERROR(SEARCH("No cumple",K28)))</formula>
    </cfRule>
    <cfRule type="containsText" dxfId="377" priority="41" operator="containsText" text="Cumple">
      <formula>NOT(ISERROR(SEARCH("Cumple",K28)))</formula>
    </cfRule>
  </conditionalFormatting>
  <conditionalFormatting sqref="K31">
    <cfRule type="containsText" dxfId="376" priority="76" operator="containsText" text="No cumple">
      <formula>NOT(ISERROR(SEARCH("No cumple",K31)))</formula>
    </cfRule>
    <cfRule type="containsText" dxfId="375" priority="77" operator="containsText" text="Cumple">
      <formula>NOT(ISERROR(SEARCH("Cumple",K31)))</formula>
    </cfRule>
  </conditionalFormatting>
  <conditionalFormatting sqref="K34">
    <cfRule type="containsText" dxfId="374" priority="38" operator="containsText" text="No cumple">
      <formula>NOT(ISERROR(SEARCH("No cumple",K34)))</formula>
    </cfRule>
    <cfRule type="containsText" dxfId="373" priority="39" operator="containsText" text="Cumple">
      <formula>NOT(ISERROR(SEARCH("Cumple",K34)))</formula>
    </cfRule>
  </conditionalFormatting>
  <conditionalFormatting sqref="K37">
    <cfRule type="containsText" dxfId="372" priority="36" operator="containsText" text="No cumple">
      <formula>NOT(ISERROR(SEARCH("No cumple",K37)))</formula>
    </cfRule>
    <cfRule type="containsText" dxfId="371" priority="37" operator="containsText" text="Cumple">
      <formula>NOT(ISERROR(SEARCH("Cumple",K37)))</formula>
    </cfRule>
  </conditionalFormatting>
  <conditionalFormatting sqref="K40">
    <cfRule type="containsText" dxfId="370" priority="34" operator="containsText" text="No cumple">
      <formula>NOT(ISERROR(SEARCH("No cumple",K40)))</formula>
    </cfRule>
    <cfRule type="containsText" dxfId="369" priority="35" operator="containsText" text="Cumple">
      <formula>NOT(ISERROR(SEARCH("Cumple",K40)))</formula>
    </cfRule>
  </conditionalFormatting>
  <conditionalFormatting sqref="K43">
    <cfRule type="containsText" dxfId="368" priority="32" operator="containsText" text="No cumple">
      <formula>NOT(ISERROR(SEARCH("No cumple",K43)))</formula>
    </cfRule>
    <cfRule type="containsText" dxfId="367" priority="33" operator="containsText" text="Cumple">
      <formula>NOT(ISERROR(SEARCH("Cumple",K43)))</formula>
    </cfRule>
  </conditionalFormatting>
  <conditionalFormatting sqref="K46">
    <cfRule type="containsText" dxfId="366" priority="30" operator="containsText" text="No cumple">
      <formula>NOT(ISERROR(SEARCH("No cumple",K46)))</formula>
    </cfRule>
    <cfRule type="containsText" dxfId="365" priority="31" operator="containsText" text="Cumple">
      <formula>NOT(ISERROR(SEARCH("Cumple",K46)))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97E7-B9CE-422A-B9F7-CC928DC03DF5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76" priority="34">
      <formula>LEN(TRIM(C2))=0</formula>
    </cfRule>
  </conditionalFormatting>
  <conditionalFormatting sqref="C6:C8">
    <cfRule type="containsBlanks" dxfId="75" priority="4">
      <formula>LEN(TRIM(C6))=0</formula>
    </cfRule>
  </conditionalFormatting>
  <conditionalFormatting sqref="E4:E5">
    <cfRule type="containsBlanks" dxfId="74" priority="29">
      <formula>LEN(TRIM(E4))=0</formula>
    </cfRule>
  </conditionalFormatting>
  <conditionalFormatting sqref="G2">
    <cfRule type="containsBlanks" dxfId="73" priority="31">
      <formula>LEN(TRIM(G2))=0</formula>
    </cfRule>
  </conditionalFormatting>
  <conditionalFormatting sqref="H3">
    <cfRule type="containsBlanks" dxfId="72" priority="32">
      <formula>LEN(TRIM(H3))=0</formula>
    </cfRule>
  </conditionalFormatting>
  <conditionalFormatting sqref="H6:H7">
    <cfRule type="containsBlanks" dxfId="71" priority="30">
      <formula>LEN(TRIM(H6))=0</formula>
    </cfRule>
  </conditionalFormatting>
  <conditionalFormatting sqref="H10">
    <cfRule type="containsText" dxfId="70" priority="36" operator="containsText" text="Cumple">
      <formula>NOT(ISERROR(SEARCH("Cumple",H10)))</formula>
    </cfRule>
    <cfRule type="containsText" dxfId="69" priority="35" operator="containsText" text="No cumple">
      <formula>NOT(ISERROR(SEARCH("No cumple",H10)))</formula>
    </cfRule>
  </conditionalFormatting>
  <conditionalFormatting sqref="H21">
    <cfRule type="containsText" dxfId="68" priority="19" operator="containsText" text="No cumple">
      <formula>NOT(ISERROR(SEARCH("No cumple",H21)))</formula>
    </cfRule>
    <cfRule type="containsText" dxfId="67" priority="20" operator="containsText" text="Cumple">
      <formula>NOT(ISERROR(SEARCH("Cumple",H21)))</formula>
    </cfRule>
  </conditionalFormatting>
  <conditionalFormatting sqref="H34">
    <cfRule type="containsText" dxfId="66" priority="18" operator="containsText" text="Cumple">
      <formula>NOT(ISERROR(SEARCH("Cumple",H34)))</formula>
    </cfRule>
    <cfRule type="containsText" dxfId="65" priority="17" operator="containsText" text="No cumple">
      <formula>NOT(ISERROR(SEARCH("No cumple",H34)))</formula>
    </cfRule>
  </conditionalFormatting>
  <conditionalFormatting sqref="H43">
    <cfRule type="containsText" dxfId="64" priority="16" operator="containsText" text="Cumple">
      <formula>NOT(ISERROR(SEARCH("Cumple",H43)))</formula>
    </cfRule>
    <cfRule type="containsText" dxfId="63" priority="15" operator="containsText" text="No cumple">
      <formula>NOT(ISERROR(SEARCH("No cumple",H43)))</formula>
    </cfRule>
  </conditionalFormatting>
  <conditionalFormatting sqref="H63">
    <cfRule type="containsText" dxfId="62" priority="14" operator="containsText" text="Cumple">
      <formula>NOT(ISERROR(SEARCH("Cumple",H63)))</formula>
    </cfRule>
    <cfRule type="containsText" dxfId="61" priority="13" operator="containsText" text="No cumple">
      <formula>NOT(ISERROR(SEARCH("No cumple",H63)))</formula>
    </cfRule>
  </conditionalFormatting>
  <conditionalFormatting sqref="H71">
    <cfRule type="containsText" dxfId="60" priority="2" operator="containsText" text="Cumple">
      <formula>NOT(ISERROR(SEARCH("Cumple",H71)))</formula>
    </cfRule>
    <cfRule type="containsText" dxfId="59" priority="1" operator="containsText" text="No cumple">
      <formula>NOT(ISERROR(SEARCH("No cumple",H71)))</formula>
    </cfRule>
  </conditionalFormatting>
  <conditionalFormatting sqref="H75">
    <cfRule type="containsText" dxfId="58" priority="11" operator="containsText" text="No cumple">
      <formula>NOT(ISERROR(SEARCH("No cumple",H75)))</formula>
    </cfRule>
    <cfRule type="containsText" dxfId="57" priority="12" operator="containsText" text="Cumple">
      <formula>NOT(ISERROR(SEARCH("Cumple",H75)))</formula>
    </cfRule>
  </conditionalFormatting>
  <conditionalFormatting sqref="H81">
    <cfRule type="containsText" dxfId="56" priority="9" operator="containsText" text="No cumple">
      <formula>NOT(ISERROR(SEARCH("No cumple",H81)))</formula>
    </cfRule>
    <cfRule type="containsText" dxfId="55" priority="10" operator="containsText" text="Cumple">
      <formula>NOT(ISERROR(SEARCH("Cumple",H81)))</formula>
    </cfRule>
  </conditionalFormatting>
  <conditionalFormatting sqref="H90">
    <cfRule type="containsText" dxfId="54" priority="7" operator="containsText" text="No cumple">
      <formula>NOT(ISERROR(SEARCH("No cumple",H90)))</formula>
    </cfRule>
    <cfRule type="containsText" dxfId="53" priority="8" operator="containsText" text="Cumple">
      <formula>NOT(ISERROR(SEARCH("Cumple",H90)))</formula>
    </cfRule>
  </conditionalFormatting>
  <conditionalFormatting sqref="H99">
    <cfRule type="containsText" dxfId="52" priority="5" operator="containsText" text="No cumple">
      <formula>NOT(ISERROR(SEARCH("No cumple",H99)))</formula>
    </cfRule>
    <cfRule type="containsText" dxfId="51" priority="6" operator="containsText" text="Cumple">
      <formula>NOT(ISERROR(SEARCH("Cumple",H99)))</formula>
    </cfRule>
  </conditionalFormatting>
  <conditionalFormatting sqref="J2">
    <cfRule type="containsBlanks" dxfId="50" priority="33">
      <formula>LEN(TRIM(J2))=0</formula>
    </cfRule>
  </conditionalFormatting>
  <conditionalFormatting sqref="J12:J20">
    <cfRule type="containsBlanks" dxfId="49" priority="28">
      <formula>LEN(TRIM(J12))=0</formula>
    </cfRule>
  </conditionalFormatting>
  <conditionalFormatting sqref="J25:J33">
    <cfRule type="containsBlanks" dxfId="48" priority="24">
      <formula>LEN(TRIM(J25))=0</formula>
    </cfRule>
  </conditionalFormatting>
  <conditionalFormatting sqref="J36:J42">
    <cfRule type="containsBlanks" dxfId="47" priority="27">
      <formula>LEN(TRIM(J36))=0</formula>
    </cfRule>
  </conditionalFormatting>
  <conditionalFormatting sqref="J45:J56">
    <cfRule type="containsBlanks" dxfId="46" priority="26">
      <formula>LEN(TRIM(J45))=0</formula>
    </cfRule>
  </conditionalFormatting>
  <conditionalFormatting sqref="J58:J62">
    <cfRule type="containsBlanks" dxfId="45" priority="25">
      <formula>LEN(TRIM(J58))=0</formula>
    </cfRule>
  </conditionalFormatting>
  <conditionalFormatting sqref="J73:J74">
    <cfRule type="containsBlanks" dxfId="44" priority="3">
      <formula>LEN(TRIM(J73))=0</formula>
    </cfRule>
  </conditionalFormatting>
  <conditionalFormatting sqref="J83:J89">
    <cfRule type="containsBlanks" dxfId="43" priority="23">
      <formula>LEN(TRIM(J83))=0</formula>
    </cfRule>
  </conditionalFormatting>
  <conditionalFormatting sqref="J92:J98">
    <cfRule type="containsBlanks" dxfId="42" priority="22">
      <formula>LEN(TRIM(J92))=0</formula>
    </cfRule>
  </conditionalFormatting>
  <conditionalFormatting sqref="J101:J106">
    <cfRule type="containsBlanks" dxfId="41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BB514C8-A2E1-432E-98B8-C73B30E43748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6EC9E086-5E56-4CAB-BE9E-64F82A50E858}">
          <x14:formula1>
            <xm:f>Tablas!$G$2:$G$3</xm:f>
          </x14:formula1>
          <xm:sqref>J2</xm:sqref>
        </x14:dataValidation>
        <x14:dataValidation type="list" allowBlank="1" showInputMessage="1" showErrorMessage="1" xr:uid="{F8D1A7D8-F79D-416C-94A0-2B941C7DFE89}">
          <x14:formula1>
            <xm:f>Tablas!$I$2:$I$5</xm:f>
          </x14:formula1>
          <xm:sqref>E4:J4</xm:sqref>
        </x14:dataValidation>
        <x14:dataValidation type="list" allowBlank="1" showInputMessage="1" showErrorMessage="1" xr:uid="{F2C2D0AE-1112-4362-9612-710E6A9142E0}">
          <x14:formula1>
            <xm:f>Tablas!$J$2:$J$7</xm:f>
          </x14:formula1>
          <xm:sqref>C6:E6</xm:sqref>
        </x14:dataValidation>
        <x14:dataValidation type="list" allowBlank="1" showInputMessage="1" showErrorMessage="1" xr:uid="{B342EF66-AEFB-4105-80FD-98940ABD3967}">
          <x14:formula1>
            <xm:f>Tablas!$K$2:$K$3</xm:f>
          </x14:formula1>
          <xm:sqref>H6:J6</xm:sqref>
        </x14:dataValidation>
        <x14:dataValidation type="list" allowBlank="1" showInputMessage="1" showErrorMessage="1" xr:uid="{A072BF69-AE74-4C34-BDF3-CC61268B3652}">
          <x14:formula1>
            <xm:f>Tablas!$L$2:$L$9</xm:f>
          </x14:formula1>
          <xm:sqref>C7:E7</xm:sqref>
        </x14:dataValidation>
        <x14:dataValidation type="list" allowBlank="1" showInputMessage="1" showErrorMessage="1" xr:uid="{790FB993-20AD-4034-AB80-6E6665C2AA9D}">
          <x14:formula1>
            <xm:f>Tablas!$H$2:$H$6</xm:f>
          </x14:formula1>
          <xm:sqref>C3:E3</xm:sqref>
        </x14:dataValidation>
        <x14:dataValidation type="list" allowBlank="1" showInputMessage="1" showErrorMessage="1" xr:uid="{B76AD973-B00E-4F48-A38E-D3C0E7EC50E8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4DB7-FFAA-4725-9244-E21F949A687F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40" priority="34">
      <formula>LEN(TRIM(C2))=0</formula>
    </cfRule>
  </conditionalFormatting>
  <conditionalFormatting sqref="C6:C8">
    <cfRule type="containsBlanks" dxfId="39" priority="4">
      <formula>LEN(TRIM(C6))=0</formula>
    </cfRule>
  </conditionalFormatting>
  <conditionalFormatting sqref="E4:E5">
    <cfRule type="containsBlanks" dxfId="38" priority="29">
      <formula>LEN(TRIM(E4))=0</formula>
    </cfRule>
  </conditionalFormatting>
  <conditionalFormatting sqref="G2">
    <cfRule type="containsBlanks" dxfId="37" priority="31">
      <formula>LEN(TRIM(G2))=0</formula>
    </cfRule>
  </conditionalFormatting>
  <conditionalFormatting sqref="H3">
    <cfRule type="containsBlanks" dxfId="36" priority="32">
      <formula>LEN(TRIM(H3))=0</formula>
    </cfRule>
  </conditionalFormatting>
  <conditionalFormatting sqref="H6:H7">
    <cfRule type="containsBlanks" dxfId="35" priority="30">
      <formula>LEN(TRIM(H6))=0</formula>
    </cfRule>
  </conditionalFormatting>
  <conditionalFormatting sqref="H10">
    <cfRule type="containsText" dxfId="34" priority="36" operator="containsText" text="Cumple">
      <formula>NOT(ISERROR(SEARCH("Cumple",H10)))</formula>
    </cfRule>
    <cfRule type="containsText" dxfId="33" priority="35" operator="containsText" text="No cumple">
      <formula>NOT(ISERROR(SEARCH("No cumple",H10)))</formula>
    </cfRule>
  </conditionalFormatting>
  <conditionalFormatting sqref="H21">
    <cfRule type="containsText" dxfId="32" priority="19" operator="containsText" text="No cumple">
      <formula>NOT(ISERROR(SEARCH("No cumple",H21)))</formula>
    </cfRule>
    <cfRule type="containsText" dxfId="31" priority="20" operator="containsText" text="Cumple">
      <formula>NOT(ISERROR(SEARCH("Cumple",H21)))</formula>
    </cfRule>
  </conditionalFormatting>
  <conditionalFormatting sqref="H34">
    <cfRule type="containsText" dxfId="30" priority="18" operator="containsText" text="Cumple">
      <formula>NOT(ISERROR(SEARCH("Cumple",H34)))</formula>
    </cfRule>
    <cfRule type="containsText" dxfId="29" priority="17" operator="containsText" text="No cumple">
      <formula>NOT(ISERROR(SEARCH("No cumple",H34)))</formula>
    </cfRule>
  </conditionalFormatting>
  <conditionalFormatting sqref="H43">
    <cfRule type="containsText" dxfId="28" priority="16" operator="containsText" text="Cumple">
      <formula>NOT(ISERROR(SEARCH("Cumple",H43)))</formula>
    </cfRule>
    <cfRule type="containsText" dxfId="27" priority="15" operator="containsText" text="No cumple">
      <formula>NOT(ISERROR(SEARCH("No cumple",H43)))</formula>
    </cfRule>
  </conditionalFormatting>
  <conditionalFormatting sqref="H63">
    <cfRule type="containsText" dxfId="26" priority="14" operator="containsText" text="Cumple">
      <formula>NOT(ISERROR(SEARCH("Cumple",H63)))</formula>
    </cfRule>
    <cfRule type="containsText" dxfId="25" priority="13" operator="containsText" text="No cumple">
      <formula>NOT(ISERROR(SEARCH("No cumple",H63)))</formula>
    </cfRule>
  </conditionalFormatting>
  <conditionalFormatting sqref="H71">
    <cfRule type="containsText" dxfId="24" priority="2" operator="containsText" text="Cumple">
      <formula>NOT(ISERROR(SEARCH("Cumple",H71)))</formula>
    </cfRule>
    <cfRule type="containsText" dxfId="23" priority="1" operator="containsText" text="No cumple">
      <formula>NOT(ISERROR(SEARCH("No cumple",H71)))</formula>
    </cfRule>
  </conditionalFormatting>
  <conditionalFormatting sqref="H75">
    <cfRule type="containsText" dxfId="22" priority="11" operator="containsText" text="No cumple">
      <formula>NOT(ISERROR(SEARCH("No cumple",H75)))</formula>
    </cfRule>
    <cfRule type="containsText" dxfId="21" priority="12" operator="containsText" text="Cumple">
      <formula>NOT(ISERROR(SEARCH("Cumple",H75)))</formula>
    </cfRule>
  </conditionalFormatting>
  <conditionalFormatting sqref="H81">
    <cfRule type="containsText" dxfId="20" priority="9" operator="containsText" text="No cumple">
      <formula>NOT(ISERROR(SEARCH("No cumple",H81)))</formula>
    </cfRule>
    <cfRule type="containsText" dxfId="19" priority="10" operator="containsText" text="Cumple">
      <formula>NOT(ISERROR(SEARCH("Cumple",H81)))</formula>
    </cfRule>
  </conditionalFormatting>
  <conditionalFormatting sqref="H90">
    <cfRule type="containsText" dxfId="18" priority="7" operator="containsText" text="No cumple">
      <formula>NOT(ISERROR(SEARCH("No cumple",H90)))</formula>
    </cfRule>
    <cfRule type="containsText" dxfId="17" priority="8" operator="containsText" text="Cumple">
      <formula>NOT(ISERROR(SEARCH("Cumple",H90)))</formula>
    </cfRule>
  </conditionalFormatting>
  <conditionalFormatting sqref="H99">
    <cfRule type="containsText" dxfId="16" priority="5" operator="containsText" text="No cumple">
      <formula>NOT(ISERROR(SEARCH("No cumple",H99)))</formula>
    </cfRule>
    <cfRule type="containsText" dxfId="15" priority="6" operator="containsText" text="Cumple">
      <formula>NOT(ISERROR(SEARCH("Cumple",H99)))</formula>
    </cfRule>
  </conditionalFormatting>
  <conditionalFormatting sqref="J2">
    <cfRule type="containsBlanks" dxfId="14" priority="33">
      <formula>LEN(TRIM(J2))=0</formula>
    </cfRule>
  </conditionalFormatting>
  <conditionalFormatting sqref="J12:J20">
    <cfRule type="containsBlanks" dxfId="13" priority="28">
      <formula>LEN(TRIM(J12))=0</formula>
    </cfRule>
  </conditionalFormatting>
  <conditionalFormatting sqref="J25:J33">
    <cfRule type="containsBlanks" dxfId="12" priority="24">
      <formula>LEN(TRIM(J25))=0</formula>
    </cfRule>
  </conditionalFormatting>
  <conditionalFormatting sqref="J36:J42">
    <cfRule type="containsBlanks" dxfId="11" priority="27">
      <formula>LEN(TRIM(J36))=0</formula>
    </cfRule>
  </conditionalFormatting>
  <conditionalFormatting sqref="J45:J56">
    <cfRule type="containsBlanks" dxfId="10" priority="26">
      <formula>LEN(TRIM(J45))=0</formula>
    </cfRule>
  </conditionalFormatting>
  <conditionalFormatting sqref="J58:J62">
    <cfRule type="containsBlanks" dxfId="9" priority="25">
      <formula>LEN(TRIM(J58))=0</formula>
    </cfRule>
  </conditionalFormatting>
  <conditionalFormatting sqref="J73:J74">
    <cfRule type="containsBlanks" dxfId="8" priority="3">
      <formula>LEN(TRIM(J73))=0</formula>
    </cfRule>
  </conditionalFormatting>
  <conditionalFormatting sqref="J83:J89">
    <cfRule type="containsBlanks" dxfId="7" priority="23">
      <formula>LEN(TRIM(J83))=0</formula>
    </cfRule>
  </conditionalFormatting>
  <conditionalFormatting sqref="J92:J98">
    <cfRule type="containsBlanks" dxfId="6" priority="22">
      <formula>LEN(TRIM(J92))=0</formula>
    </cfRule>
  </conditionalFormatting>
  <conditionalFormatting sqref="J101:J106">
    <cfRule type="containsBlanks" dxfId="5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9BC7DBD-62A7-4826-88D8-9E875A94607E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6F6B5243-29D2-400C-AB5A-567BE3922B7C}">
          <x14:formula1>
            <xm:f>Tablas!$G$2:$G$3</xm:f>
          </x14:formula1>
          <xm:sqref>J2</xm:sqref>
        </x14:dataValidation>
        <x14:dataValidation type="list" allowBlank="1" showInputMessage="1" showErrorMessage="1" xr:uid="{6E03B9C7-DE5A-4DBC-915C-184D5AAC310F}">
          <x14:formula1>
            <xm:f>Tablas!$I$2:$I$5</xm:f>
          </x14:formula1>
          <xm:sqref>E4:J4</xm:sqref>
        </x14:dataValidation>
        <x14:dataValidation type="list" allowBlank="1" showInputMessage="1" showErrorMessage="1" xr:uid="{0D5DB0F1-9F5B-4495-86C3-47DC080A7EE2}">
          <x14:formula1>
            <xm:f>Tablas!$J$2:$J$7</xm:f>
          </x14:formula1>
          <xm:sqref>C6:E6</xm:sqref>
        </x14:dataValidation>
        <x14:dataValidation type="list" allowBlank="1" showInputMessage="1" showErrorMessage="1" xr:uid="{EB2F7874-BE6F-4D88-A1CF-C8E84466AACB}">
          <x14:formula1>
            <xm:f>Tablas!$K$2:$K$3</xm:f>
          </x14:formula1>
          <xm:sqref>H6:J6</xm:sqref>
        </x14:dataValidation>
        <x14:dataValidation type="list" allowBlank="1" showInputMessage="1" showErrorMessage="1" xr:uid="{F447CAAA-9C27-4992-97F4-339D553E3066}">
          <x14:formula1>
            <xm:f>Tablas!$L$2:$L$9</xm:f>
          </x14:formula1>
          <xm:sqref>C7:E7</xm:sqref>
        </x14:dataValidation>
        <x14:dataValidation type="list" allowBlank="1" showInputMessage="1" showErrorMessage="1" xr:uid="{57F182D0-3995-4AB0-A535-5C909780F717}">
          <x14:formula1>
            <xm:f>Tablas!$H$2:$H$6</xm:f>
          </x14:formula1>
          <xm:sqref>C3:E3</xm:sqref>
        </x14:dataValidation>
        <x14:dataValidation type="list" allowBlank="1" showInputMessage="1" showErrorMessage="1" xr:uid="{B58DEA60-85A9-4F55-9D3F-1A94616C2B86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H1" sqref="KH1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205"/>
      <c r="B1" s="186" t="s">
        <v>163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  <c r="IW1" s="187"/>
      <c r="IX1" s="187"/>
      <c r="IY1" s="187"/>
      <c r="IZ1" s="187"/>
      <c r="JA1" s="187"/>
      <c r="JB1" s="187"/>
      <c r="JC1" s="187"/>
      <c r="JD1" s="187"/>
      <c r="JE1" s="187"/>
      <c r="JF1" s="187"/>
      <c r="JG1" s="187"/>
      <c r="JH1" s="187"/>
      <c r="JI1" s="187"/>
      <c r="JJ1" s="187"/>
      <c r="JK1" s="187"/>
      <c r="JL1" s="187"/>
      <c r="JM1" s="187"/>
      <c r="JN1" s="187"/>
      <c r="JO1" s="187"/>
      <c r="JP1" s="187"/>
      <c r="JQ1" s="187"/>
      <c r="JR1" s="187"/>
      <c r="JS1" s="187"/>
      <c r="JT1" s="187"/>
      <c r="JU1" s="187"/>
      <c r="JV1" s="187"/>
      <c r="JW1" s="187"/>
      <c r="JX1" s="187"/>
      <c r="JY1" s="187"/>
      <c r="JZ1" s="187"/>
      <c r="KA1" s="187"/>
      <c r="KB1" s="187"/>
      <c r="KC1" s="187"/>
      <c r="KD1" s="187"/>
      <c r="KE1" s="187"/>
      <c r="KF1" s="187"/>
      <c r="KG1" s="188"/>
      <c r="KH1" s="56" t="s">
        <v>164</v>
      </c>
      <c r="KI1" s="57">
        <v>45433</v>
      </c>
    </row>
    <row r="2" spans="1:296" ht="30" customHeight="1" x14ac:dyDescent="0.25">
      <c r="A2" s="206"/>
      <c r="B2" s="189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  <c r="IO2" s="190"/>
      <c r="IP2" s="190"/>
      <c r="IQ2" s="190"/>
      <c r="IR2" s="190"/>
      <c r="IS2" s="190"/>
      <c r="IT2" s="190"/>
      <c r="IU2" s="190"/>
      <c r="IV2" s="190"/>
      <c r="IW2" s="190"/>
      <c r="IX2" s="190"/>
      <c r="IY2" s="190"/>
      <c r="IZ2" s="190"/>
      <c r="JA2" s="190"/>
      <c r="JB2" s="190"/>
      <c r="JC2" s="190"/>
      <c r="JD2" s="190"/>
      <c r="JE2" s="190"/>
      <c r="JF2" s="190"/>
      <c r="JG2" s="190"/>
      <c r="JH2" s="190"/>
      <c r="JI2" s="190"/>
      <c r="JJ2" s="190"/>
      <c r="JK2" s="190"/>
      <c r="JL2" s="190"/>
      <c r="JM2" s="190"/>
      <c r="JN2" s="190"/>
      <c r="JO2" s="190"/>
      <c r="JP2" s="190"/>
      <c r="JQ2" s="190"/>
      <c r="JR2" s="190"/>
      <c r="JS2" s="190"/>
      <c r="JT2" s="190"/>
      <c r="JU2" s="190"/>
      <c r="JV2" s="190"/>
      <c r="JW2" s="190"/>
      <c r="JX2" s="190"/>
      <c r="JY2" s="190"/>
      <c r="JZ2" s="190"/>
      <c r="KA2" s="190"/>
      <c r="KB2" s="190"/>
      <c r="KC2" s="190"/>
      <c r="KD2" s="190"/>
      <c r="KE2" s="190"/>
      <c r="KF2" s="190"/>
      <c r="KG2" s="191"/>
      <c r="KH2" s="58" t="s">
        <v>165</v>
      </c>
      <c r="KI2" s="24" t="s">
        <v>166</v>
      </c>
    </row>
    <row r="3" spans="1:296" ht="30" customHeight="1" thickBot="1" x14ac:dyDescent="0.3">
      <c r="A3" s="207"/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  <c r="CV3" s="193"/>
      <c r="CW3" s="193"/>
      <c r="CX3" s="193"/>
      <c r="CY3" s="193"/>
      <c r="CZ3" s="193"/>
      <c r="DA3" s="193"/>
      <c r="DB3" s="193"/>
      <c r="DC3" s="193"/>
      <c r="DD3" s="193"/>
      <c r="DE3" s="193"/>
      <c r="DF3" s="193"/>
      <c r="DG3" s="193"/>
      <c r="DH3" s="193"/>
      <c r="DI3" s="193"/>
      <c r="DJ3" s="193"/>
      <c r="DK3" s="193"/>
      <c r="DL3" s="193"/>
      <c r="DM3" s="193"/>
      <c r="DN3" s="193"/>
      <c r="DO3" s="193"/>
      <c r="DP3" s="193"/>
      <c r="DQ3" s="193"/>
      <c r="DR3" s="193"/>
      <c r="DS3" s="193"/>
      <c r="DT3" s="193"/>
      <c r="DU3" s="193"/>
      <c r="DV3" s="193"/>
      <c r="DW3" s="193"/>
      <c r="DX3" s="193"/>
      <c r="DY3" s="193"/>
      <c r="DZ3" s="193"/>
      <c r="EA3" s="193"/>
      <c r="EB3" s="193"/>
      <c r="EC3" s="193"/>
      <c r="ED3" s="193"/>
      <c r="EE3" s="193"/>
      <c r="EF3" s="193"/>
      <c r="EG3" s="193"/>
      <c r="EH3" s="193"/>
      <c r="EI3" s="193"/>
      <c r="EJ3" s="193"/>
      <c r="EK3" s="193"/>
      <c r="EL3" s="193"/>
      <c r="EM3" s="193"/>
      <c r="EN3" s="193"/>
      <c r="EO3" s="193"/>
      <c r="EP3" s="193"/>
      <c r="EQ3" s="193"/>
      <c r="ER3" s="193"/>
      <c r="ES3" s="193"/>
      <c r="ET3" s="193"/>
      <c r="EU3" s="193"/>
      <c r="EV3" s="193"/>
      <c r="EW3" s="193"/>
      <c r="EX3" s="193"/>
      <c r="EY3" s="193"/>
      <c r="EZ3" s="193"/>
      <c r="FA3" s="193"/>
      <c r="FB3" s="193"/>
      <c r="FC3" s="193"/>
      <c r="FD3" s="193"/>
      <c r="FE3" s="193"/>
      <c r="FF3" s="193"/>
      <c r="FG3" s="193"/>
      <c r="FH3" s="193"/>
      <c r="FI3" s="193"/>
      <c r="FJ3" s="193"/>
      <c r="FK3" s="193"/>
      <c r="FL3" s="193"/>
      <c r="FM3" s="193"/>
      <c r="FN3" s="193"/>
      <c r="FO3" s="193"/>
      <c r="FP3" s="193"/>
      <c r="FQ3" s="193"/>
      <c r="FR3" s="193"/>
      <c r="FS3" s="193"/>
      <c r="FT3" s="193"/>
      <c r="FU3" s="193"/>
      <c r="FV3" s="193"/>
      <c r="FW3" s="193"/>
      <c r="FX3" s="193"/>
      <c r="FY3" s="193"/>
      <c r="FZ3" s="193"/>
      <c r="GA3" s="193"/>
      <c r="GB3" s="193"/>
      <c r="GC3" s="193"/>
      <c r="GD3" s="193"/>
      <c r="GE3" s="193"/>
      <c r="GF3" s="193"/>
      <c r="GG3" s="193"/>
      <c r="GH3" s="193"/>
      <c r="GI3" s="193"/>
      <c r="GJ3" s="193"/>
      <c r="GK3" s="193"/>
      <c r="GL3" s="193"/>
      <c r="GM3" s="193"/>
      <c r="GN3" s="193"/>
      <c r="GO3" s="193"/>
      <c r="GP3" s="193"/>
      <c r="GQ3" s="193"/>
      <c r="GR3" s="193"/>
      <c r="GS3" s="193"/>
      <c r="GT3" s="193"/>
      <c r="GU3" s="193"/>
      <c r="GV3" s="193"/>
      <c r="GW3" s="193"/>
      <c r="GX3" s="193"/>
      <c r="GY3" s="193"/>
      <c r="GZ3" s="193"/>
      <c r="HA3" s="193"/>
      <c r="HB3" s="193"/>
      <c r="HC3" s="193"/>
      <c r="HD3" s="193"/>
      <c r="HE3" s="193"/>
      <c r="HF3" s="193"/>
      <c r="HG3" s="193"/>
      <c r="HH3" s="193"/>
      <c r="HI3" s="193"/>
      <c r="HJ3" s="193"/>
      <c r="HK3" s="193"/>
      <c r="HL3" s="193"/>
      <c r="HM3" s="193"/>
      <c r="HN3" s="193"/>
      <c r="HO3" s="193"/>
      <c r="HP3" s="193"/>
      <c r="HQ3" s="193"/>
      <c r="HR3" s="193"/>
      <c r="HS3" s="193"/>
      <c r="HT3" s="193"/>
      <c r="HU3" s="193"/>
      <c r="HV3" s="193"/>
      <c r="HW3" s="193"/>
      <c r="HX3" s="193"/>
      <c r="HY3" s="193"/>
      <c r="HZ3" s="193"/>
      <c r="IA3" s="193"/>
      <c r="IB3" s="193"/>
      <c r="IC3" s="193"/>
      <c r="ID3" s="193"/>
      <c r="IE3" s="193"/>
      <c r="IF3" s="193"/>
      <c r="IG3" s="193"/>
      <c r="IH3" s="193"/>
      <c r="II3" s="193"/>
      <c r="IJ3" s="193"/>
      <c r="IK3" s="193"/>
      <c r="IL3" s="193"/>
      <c r="IM3" s="193"/>
      <c r="IN3" s="193"/>
      <c r="IO3" s="193"/>
      <c r="IP3" s="193"/>
      <c r="IQ3" s="193"/>
      <c r="IR3" s="193"/>
      <c r="IS3" s="193"/>
      <c r="IT3" s="193"/>
      <c r="IU3" s="193"/>
      <c r="IV3" s="193"/>
      <c r="IW3" s="193"/>
      <c r="IX3" s="193"/>
      <c r="IY3" s="193"/>
      <c r="IZ3" s="193"/>
      <c r="JA3" s="193"/>
      <c r="JB3" s="193"/>
      <c r="JC3" s="193"/>
      <c r="JD3" s="193"/>
      <c r="JE3" s="193"/>
      <c r="JF3" s="193"/>
      <c r="JG3" s="193"/>
      <c r="JH3" s="193"/>
      <c r="JI3" s="193"/>
      <c r="JJ3" s="193"/>
      <c r="JK3" s="193"/>
      <c r="JL3" s="193"/>
      <c r="JM3" s="193"/>
      <c r="JN3" s="193"/>
      <c r="JO3" s="193"/>
      <c r="JP3" s="193"/>
      <c r="JQ3" s="193"/>
      <c r="JR3" s="193"/>
      <c r="JS3" s="193"/>
      <c r="JT3" s="193"/>
      <c r="JU3" s="193"/>
      <c r="JV3" s="193"/>
      <c r="JW3" s="193"/>
      <c r="JX3" s="193"/>
      <c r="JY3" s="193"/>
      <c r="JZ3" s="193"/>
      <c r="KA3" s="193"/>
      <c r="KB3" s="193"/>
      <c r="KC3" s="193"/>
      <c r="KD3" s="193"/>
      <c r="KE3" s="193"/>
      <c r="KF3" s="193"/>
      <c r="KG3" s="194"/>
      <c r="KH3" s="208" t="s">
        <v>167</v>
      </c>
      <c r="KI3" s="209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  <c r="IX6" s="55"/>
      <c r="IY6" s="55"/>
      <c r="IZ6" s="55"/>
      <c r="JA6" s="55"/>
      <c r="JB6" s="55"/>
      <c r="JC6" s="55"/>
      <c r="JD6" s="55"/>
      <c r="JE6" s="55"/>
      <c r="JF6" s="55"/>
      <c r="JG6" s="55"/>
      <c r="JH6" s="55"/>
      <c r="JI6" s="55"/>
      <c r="JJ6" s="55"/>
      <c r="JK6" s="55"/>
      <c r="JL6" s="55"/>
      <c r="JM6" s="55"/>
      <c r="JN6" s="55"/>
      <c r="JO6" s="55"/>
      <c r="JP6" s="55"/>
      <c r="JQ6" s="55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55"/>
      <c r="JQ7" s="55"/>
      <c r="JR7" s="55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</row>
    <row r="8" spans="1:296" ht="15" customHeight="1" x14ac:dyDescent="0.25">
      <c r="D8" s="210" t="s">
        <v>4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5"/>
      <c r="P8" s="210" t="s">
        <v>16</v>
      </c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5"/>
      <c r="AB8" s="36" t="s">
        <v>168</v>
      </c>
      <c r="AC8" s="36" t="s">
        <v>168</v>
      </c>
      <c r="AD8" s="36" t="s">
        <v>168</v>
      </c>
      <c r="AE8" s="36" t="s">
        <v>168</v>
      </c>
      <c r="AF8" s="36" t="s">
        <v>168</v>
      </c>
      <c r="AG8" s="36" t="s">
        <v>168</v>
      </c>
      <c r="AH8" s="36" t="s">
        <v>168</v>
      </c>
      <c r="AI8" s="36" t="s">
        <v>168</v>
      </c>
      <c r="AJ8" s="36" t="s">
        <v>168</v>
      </c>
      <c r="AK8" s="36" t="s">
        <v>168</v>
      </c>
      <c r="AL8" s="198" t="s">
        <v>33</v>
      </c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200"/>
      <c r="AX8" s="201" t="s">
        <v>33</v>
      </c>
      <c r="AY8" s="201"/>
      <c r="AZ8" s="201"/>
      <c r="BA8" s="201"/>
      <c r="BB8" s="201"/>
      <c r="BC8" s="201"/>
      <c r="BD8" s="201"/>
      <c r="BE8" s="201"/>
      <c r="BF8" s="201"/>
      <c r="BG8" s="201"/>
      <c r="BH8" s="198" t="s">
        <v>34</v>
      </c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200"/>
      <c r="BT8" s="202" t="s">
        <v>34</v>
      </c>
      <c r="BU8" s="202"/>
      <c r="BV8" s="202"/>
      <c r="BW8" s="202"/>
      <c r="BX8" s="202"/>
      <c r="BY8" s="202"/>
      <c r="BZ8" s="202"/>
      <c r="CA8" s="202"/>
      <c r="CB8" s="202"/>
      <c r="CC8" s="202"/>
      <c r="CD8" s="198" t="s">
        <v>35</v>
      </c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200"/>
      <c r="CP8" s="201" t="s">
        <v>35</v>
      </c>
      <c r="CQ8" s="201"/>
      <c r="CR8" s="201"/>
      <c r="CS8" s="201"/>
      <c r="CT8" s="201"/>
      <c r="CU8" s="201"/>
      <c r="CV8" s="201"/>
      <c r="CW8" s="201"/>
      <c r="CX8" s="201"/>
      <c r="CY8" s="201"/>
      <c r="CZ8" s="198" t="s">
        <v>36</v>
      </c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200"/>
      <c r="DL8" s="202" t="s">
        <v>36</v>
      </c>
      <c r="DM8" s="202"/>
      <c r="DN8" s="202"/>
      <c r="DO8" s="202"/>
      <c r="DP8" s="202"/>
      <c r="DQ8" s="202"/>
      <c r="DR8" s="202"/>
      <c r="DS8" s="202"/>
      <c r="DT8" s="202"/>
      <c r="DU8" s="202"/>
      <c r="DV8" s="198" t="s">
        <v>37</v>
      </c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200"/>
      <c r="EH8" s="201" t="s">
        <v>37</v>
      </c>
      <c r="EI8" s="201"/>
      <c r="EJ8" s="201"/>
      <c r="EK8" s="201"/>
      <c r="EL8" s="201"/>
      <c r="EM8" s="201"/>
      <c r="EN8" s="201"/>
      <c r="EO8" s="201"/>
      <c r="EP8" s="201"/>
      <c r="EQ8" s="201"/>
      <c r="ER8" s="198" t="s">
        <v>38</v>
      </c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200"/>
      <c r="FD8" s="202" t="s">
        <v>38</v>
      </c>
      <c r="FE8" s="202"/>
      <c r="FF8" s="202"/>
      <c r="FG8" s="202"/>
      <c r="FH8" s="202"/>
      <c r="FI8" s="202"/>
      <c r="FJ8" s="202"/>
      <c r="FK8" s="202"/>
      <c r="FL8" s="202"/>
      <c r="FM8" s="202"/>
      <c r="FN8" s="198" t="s">
        <v>39</v>
      </c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200"/>
      <c r="FZ8" s="201" t="s">
        <v>39</v>
      </c>
      <c r="GA8" s="201"/>
      <c r="GB8" s="201"/>
      <c r="GC8" s="201"/>
      <c r="GD8" s="201"/>
      <c r="GE8" s="201"/>
      <c r="GF8" s="201"/>
      <c r="GG8" s="201"/>
      <c r="GH8" s="201"/>
      <c r="GI8" s="201"/>
      <c r="GJ8" s="198" t="s">
        <v>40</v>
      </c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200"/>
      <c r="GV8" s="202" t="s">
        <v>40</v>
      </c>
      <c r="GW8" s="202"/>
      <c r="GX8" s="202"/>
      <c r="GY8" s="202"/>
      <c r="GZ8" s="202"/>
      <c r="HA8" s="202"/>
      <c r="HB8" s="202"/>
      <c r="HC8" s="202"/>
      <c r="HD8" s="202"/>
      <c r="HE8" s="202"/>
      <c r="HF8" s="198" t="s">
        <v>41</v>
      </c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200"/>
      <c r="HR8" s="201" t="s">
        <v>41</v>
      </c>
      <c r="HS8" s="201"/>
      <c r="HT8" s="201"/>
      <c r="HU8" s="201"/>
      <c r="HV8" s="201"/>
      <c r="HW8" s="201"/>
      <c r="HX8" s="201"/>
      <c r="HY8" s="201"/>
      <c r="HZ8" s="201"/>
      <c r="IA8" s="201"/>
      <c r="IB8" s="198" t="s">
        <v>42</v>
      </c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200"/>
      <c r="IN8" s="202" t="s">
        <v>42</v>
      </c>
      <c r="IO8" s="202"/>
      <c r="IP8" s="202"/>
      <c r="IQ8" s="202"/>
      <c r="IR8" s="202"/>
      <c r="IS8" s="202"/>
      <c r="IT8" s="202"/>
      <c r="IU8" s="202"/>
      <c r="IV8" s="202"/>
      <c r="IW8" s="202"/>
      <c r="IX8" s="203" t="s">
        <v>33</v>
      </c>
      <c r="IY8" s="204"/>
      <c r="IZ8" s="184" t="s">
        <v>34</v>
      </c>
      <c r="JA8" s="185"/>
      <c r="JB8" s="203" t="s">
        <v>35</v>
      </c>
      <c r="JC8" s="204"/>
      <c r="JD8" s="184" t="s">
        <v>36</v>
      </c>
      <c r="JE8" s="185"/>
      <c r="JF8" s="203" t="s">
        <v>37</v>
      </c>
      <c r="JG8" s="204"/>
      <c r="JH8" s="184" t="s">
        <v>38</v>
      </c>
      <c r="JI8" s="185"/>
      <c r="JJ8" s="203" t="s">
        <v>39</v>
      </c>
      <c r="JK8" s="204"/>
      <c r="JL8" s="184" t="s">
        <v>40</v>
      </c>
      <c r="JM8" s="185"/>
      <c r="JN8" s="203" t="s">
        <v>41</v>
      </c>
      <c r="JO8" s="204"/>
      <c r="JP8" s="184" t="s">
        <v>42</v>
      </c>
      <c r="JQ8" s="185"/>
      <c r="JR8" s="195" t="s">
        <v>169</v>
      </c>
      <c r="JS8" s="196"/>
      <c r="JT8" s="196"/>
      <c r="JU8" s="197"/>
      <c r="JV8" s="195" t="s">
        <v>170</v>
      </c>
      <c r="JW8" s="196"/>
      <c r="JX8" s="196"/>
      <c r="JY8" s="197"/>
      <c r="JZ8" s="195" t="s">
        <v>171</v>
      </c>
      <c r="KA8" s="196"/>
      <c r="KB8" s="196"/>
      <c r="KC8" s="197"/>
      <c r="KD8" s="195" t="s">
        <v>172</v>
      </c>
      <c r="KE8" s="196"/>
      <c r="KF8" s="196"/>
      <c r="KG8" s="197"/>
    </row>
    <row r="9" spans="1:296" ht="140.25" x14ac:dyDescent="0.25">
      <c r="A9" s="19" t="s">
        <v>173</v>
      </c>
      <c r="B9" s="19" t="s">
        <v>174</v>
      </c>
      <c r="C9" s="10" t="s">
        <v>175</v>
      </c>
      <c r="D9" s="19" t="s">
        <v>5</v>
      </c>
      <c r="E9" s="19" t="s">
        <v>6</v>
      </c>
      <c r="F9" s="19" t="s">
        <v>176</v>
      </c>
      <c r="G9" s="19" t="s">
        <v>177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  <c r="M9" s="19" t="s">
        <v>14</v>
      </c>
      <c r="N9" s="19" t="s">
        <v>15</v>
      </c>
      <c r="O9" s="19" t="s">
        <v>17</v>
      </c>
      <c r="P9" s="19" t="s">
        <v>18</v>
      </c>
      <c r="Q9" s="19" t="s">
        <v>178</v>
      </c>
      <c r="R9" s="19" t="s">
        <v>20</v>
      </c>
      <c r="S9" s="19" t="s">
        <v>21</v>
      </c>
      <c r="T9" s="19" t="s">
        <v>22</v>
      </c>
      <c r="U9" s="19" t="s">
        <v>23</v>
      </c>
      <c r="V9" s="19" t="s">
        <v>24</v>
      </c>
      <c r="W9" s="19" t="s">
        <v>179</v>
      </c>
      <c r="X9" s="19" t="s">
        <v>180</v>
      </c>
      <c r="Y9" s="19" t="s">
        <v>27</v>
      </c>
      <c r="Z9" s="19" t="s">
        <v>28</v>
      </c>
      <c r="AA9" s="19" t="s">
        <v>29</v>
      </c>
      <c r="AB9" s="18" t="s">
        <v>32</v>
      </c>
      <c r="AC9" s="18" t="s">
        <v>43</v>
      </c>
      <c r="AD9" s="18" t="s">
        <v>44</v>
      </c>
      <c r="AE9" s="18" t="s">
        <v>45</v>
      </c>
      <c r="AF9" s="18" t="s">
        <v>46</v>
      </c>
      <c r="AG9" s="18" t="s">
        <v>47</v>
      </c>
      <c r="AH9" s="18" t="s">
        <v>48</v>
      </c>
      <c r="AI9" s="18" t="s">
        <v>49</v>
      </c>
      <c r="AJ9" s="18" t="s">
        <v>50</v>
      </c>
      <c r="AK9" s="18" t="s">
        <v>51</v>
      </c>
      <c r="AL9" s="23" t="s">
        <v>62</v>
      </c>
      <c r="AM9" s="23" t="s">
        <v>63</v>
      </c>
      <c r="AN9" s="23" t="s">
        <v>64</v>
      </c>
      <c r="AO9" s="23" t="s">
        <v>65</v>
      </c>
      <c r="AP9" s="23" t="s">
        <v>66</v>
      </c>
      <c r="AQ9" s="23" t="s">
        <v>67</v>
      </c>
      <c r="AR9" s="23" t="s">
        <v>68</v>
      </c>
      <c r="AS9" s="23" t="s">
        <v>69</v>
      </c>
      <c r="AT9" s="23" t="s">
        <v>70</v>
      </c>
      <c r="AU9" s="23" t="s">
        <v>21</v>
      </c>
      <c r="AV9" s="23" t="s">
        <v>66</v>
      </c>
      <c r="AW9" s="23" t="s">
        <v>71</v>
      </c>
      <c r="AX9" s="22" t="s">
        <v>32</v>
      </c>
      <c r="AY9" s="22" t="s">
        <v>43</v>
      </c>
      <c r="AZ9" s="22" t="s">
        <v>44</v>
      </c>
      <c r="BA9" s="22" t="s">
        <v>45</v>
      </c>
      <c r="BB9" s="22" t="s">
        <v>46</v>
      </c>
      <c r="BC9" s="22" t="s">
        <v>47</v>
      </c>
      <c r="BD9" s="22" t="s">
        <v>48</v>
      </c>
      <c r="BE9" s="22" t="s">
        <v>49</v>
      </c>
      <c r="BF9" s="22" t="s">
        <v>50</v>
      </c>
      <c r="BG9" s="22" t="s">
        <v>51</v>
      </c>
      <c r="BH9" s="23" t="s">
        <v>62</v>
      </c>
      <c r="BI9" s="23" t="s">
        <v>63</v>
      </c>
      <c r="BJ9" s="23" t="s">
        <v>64</v>
      </c>
      <c r="BK9" s="23" t="s">
        <v>65</v>
      </c>
      <c r="BL9" s="23" t="s">
        <v>66</v>
      </c>
      <c r="BM9" s="23" t="s">
        <v>67</v>
      </c>
      <c r="BN9" s="23" t="s">
        <v>68</v>
      </c>
      <c r="BO9" s="23" t="s">
        <v>69</v>
      </c>
      <c r="BP9" s="23" t="s">
        <v>70</v>
      </c>
      <c r="BQ9" s="23" t="s">
        <v>21</v>
      </c>
      <c r="BR9" s="23" t="s">
        <v>66</v>
      </c>
      <c r="BS9" s="23" t="s">
        <v>71</v>
      </c>
      <c r="BT9" s="15" t="s">
        <v>32</v>
      </c>
      <c r="BU9" s="15" t="s">
        <v>43</v>
      </c>
      <c r="BV9" s="15" t="s">
        <v>44</v>
      </c>
      <c r="BW9" s="15" t="s">
        <v>45</v>
      </c>
      <c r="BX9" s="15" t="s">
        <v>46</v>
      </c>
      <c r="BY9" s="15" t="s">
        <v>47</v>
      </c>
      <c r="BZ9" s="15" t="s">
        <v>48</v>
      </c>
      <c r="CA9" s="15" t="s">
        <v>49</v>
      </c>
      <c r="CB9" s="15" t="s">
        <v>50</v>
      </c>
      <c r="CC9" s="15" t="s">
        <v>51</v>
      </c>
      <c r="CD9" s="23" t="s">
        <v>62</v>
      </c>
      <c r="CE9" s="23" t="s">
        <v>63</v>
      </c>
      <c r="CF9" s="23" t="s">
        <v>64</v>
      </c>
      <c r="CG9" s="23" t="s">
        <v>65</v>
      </c>
      <c r="CH9" s="23" t="s">
        <v>66</v>
      </c>
      <c r="CI9" s="23" t="s">
        <v>67</v>
      </c>
      <c r="CJ9" s="23" t="s">
        <v>68</v>
      </c>
      <c r="CK9" s="23" t="s">
        <v>69</v>
      </c>
      <c r="CL9" s="23" t="s">
        <v>70</v>
      </c>
      <c r="CM9" s="23" t="s">
        <v>21</v>
      </c>
      <c r="CN9" s="23" t="s">
        <v>66</v>
      </c>
      <c r="CO9" s="23" t="s">
        <v>71</v>
      </c>
      <c r="CP9" s="22" t="s">
        <v>32</v>
      </c>
      <c r="CQ9" s="22" t="s">
        <v>43</v>
      </c>
      <c r="CR9" s="22" t="s">
        <v>44</v>
      </c>
      <c r="CS9" s="22" t="s">
        <v>45</v>
      </c>
      <c r="CT9" s="22" t="s">
        <v>46</v>
      </c>
      <c r="CU9" s="22" t="s">
        <v>47</v>
      </c>
      <c r="CV9" s="22" t="s">
        <v>48</v>
      </c>
      <c r="CW9" s="22" t="s">
        <v>49</v>
      </c>
      <c r="CX9" s="22" t="s">
        <v>50</v>
      </c>
      <c r="CY9" s="22" t="s">
        <v>51</v>
      </c>
      <c r="CZ9" s="23" t="s">
        <v>62</v>
      </c>
      <c r="DA9" s="23" t="s">
        <v>63</v>
      </c>
      <c r="DB9" s="23" t="s">
        <v>64</v>
      </c>
      <c r="DC9" s="23" t="s">
        <v>65</v>
      </c>
      <c r="DD9" s="23" t="s">
        <v>66</v>
      </c>
      <c r="DE9" s="23" t="s">
        <v>67</v>
      </c>
      <c r="DF9" s="23" t="s">
        <v>68</v>
      </c>
      <c r="DG9" s="23" t="s">
        <v>69</v>
      </c>
      <c r="DH9" s="23" t="s">
        <v>70</v>
      </c>
      <c r="DI9" s="23" t="s">
        <v>21</v>
      </c>
      <c r="DJ9" s="23" t="s">
        <v>66</v>
      </c>
      <c r="DK9" s="23" t="s">
        <v>71</v>
      </c>
      <c r="DL9" s="15" t="s">
        <v>32</v>
      </c>
      <c r="DM9" s="15" t="s">
        <v>43</v>
      </c>
      <c r="DN9" s="15" t="s">
        <v>44</v>
      </c>
      <c r="DO9" s="15" t="s">
        <v>45</v>
      </c>
      <c r="DP9" s="15" t="s">
        <v>46</v>
      </c>
      <c r="DQ9" s="15" t="s">
        <v>47</v>
      </c>
      <c r="DR9" s="15" t="s">
        <v>48</v>
      </c>
      <c r="DS9" s="15" t="s">
        <v>49</v>
      </c>
      <c r="DT9" s="15" t="s">
        <v>50</v>
      </c>
      <c r="DU9" s="15" t="s">
        <v>51</v>
      </c>
      <c r="DV9" s="23" t="s">
        <v>62</v>
      </c>
      <c r="DW9" s="23" t="s">
        <v>63</v>
      </c>
      <c r="DX9" s="23" t="s">
        <v>64</v>
      </c>
      <c r="DY9" s="23" t="s">
        <v>65</v>
      </c>
      <c r="DZ9" s="23" t="s">
        <v>66</v>
      </c>
      <c r="EA9" s="23" t="s">
        <v>67</v>
      </c>
      <c r="EB9" s="23" t="s">
        <v>68</v>
      </c>
      <c r="EC9" s="23" t="s">
        <v>69</v>
      </c>
      <c r="ED9" s="23" t="s">
        <v>70</v>
      </c>
      <c r="EE9" s="23" t="s">
        <v>21</v>
      </c>
      <c r="EF9" s="23" t="s">
        <v>66</v>
      </c>
      <c r="EG9" s="23" t="s">
        <v>71</v>
      </c>
      <c r="EH9" s="22" t="s">
        <v>32</v>
      </c>
      <c r="EI9" s="22" t="s">
        <v>43</v>
      </c>
      <c r="EJ9" s="22" t="s">
        <v>44</v>
      </c>
      <c r="EK9" s="22" t="s">
        <v>45</v>
      </c>
      <c r="EL9" s="22" t="s">
        <v>46</v>
      </c>
      <c r="EM9" s="22" t="s">
        <v>47</v>
      </c>
      <c r="EN9" s="22" t="s">
        <v>48</v>
      </c>
      <c r="EO9" s="22" t="s">
        <v>49</v>
      </c>
      <c r="EP9" s="22" t="s">
        <v>50</v>
      </c>
      <c r="EQ9" s="22" t="s">
        <v>51</v>
      </c>
      <c r="ER9" s="23" t="s">
        <v>62</v>
      </c>
      <c r="ES9" s="23" t="s">
        <v>63</v>
      </c>
      <c r="ET9" s="23" t="s">
        <v>64</v>
      </c>
      <c r="EU9" s="23" t="s">
        <v>65</v>
      </c>
      <c r="EV9" s="23" t="s">
        <v>66</v>
      </c>
      <c r="EW9" s="23" t="s">
        <v>67</v>
      </c>
      <c r="EX9" s="23" t="s">
        <v>68</v>
      </c>
      <c r="EY9" s="23" t="s">
        <v>69</v>
      </c>
      <c r="EZ9" s="23" t="s">
        <v>70</v>
      </c>
      <c r="FA9" s="23" t="s">
        <v>21</v>
      </c>
      <c r="FB9" s="23" t="s">
        <v>66</v>
      </c>
      <c r="FC9" s="23" t="s">
        <v>71</v>
      </c>
      <c r="FD9" s="15" t="s">
        <v>32</v>
      </c>
      <c r="FE9" s="15" t="s">
        <v>43</v>
      </c>
      <c r="FF9" s="15" t="s">
        <v>44</v>
      </c>
      <c r="FG9" s="15" t="s">
        <v>45</v>
      </c>
      <c r="FH9" s="15" t="s">
        <v>46</v>
      </c>
      <c r="FI9" s="15" t="s">
        <v>47</v>
      </c>
      <c r="FJ9" s="15" t="s">
        <v>48</v>
      </c>
      <c r="FK9" s="15" t="s">
        <v>49</v>
      </c>
      <c r="FL9" s="15" t="s">
        <v>50</v>
      </c>
      <c r="FM9" s="15" t="s">
        <v>51</v>
      </c>
      <c r="FN9" s="23" t="s">
        <v>62</v>
      </c>
      <c r="FO9" s="23" t="s">
        <v>63</v>
      </c>
      <c r="FP9" s="23" t="s">
        <v>64</v>
      </c>
      <c r="FQ9" s="23" t="s">
        <v>65</v>
      </c>
      <c r="FR9" s="23" t="s">
        <v>66</v>
      </c>
      <c r="FS9" s="23" t="s">
        <v>67</v>
      </c>
      <c r="FT9" s="23" t="s">
        <v>68</v>
      </c>
      <c r="FU9" s="23" t="s">
        <v>69</v>
      </c>
      <c r="FV9" s="23" t="s">
        <v>70</v>
      </c>
      <c r="FW9" s="23" t="s">
        <v>21</v>
      </c>
      <c r="FX9" s="23" t="s">
        <v>66</v>
      </c>
      <c r="FY9" s="23" t="s">
        <v>71</v>
      </c>
      <c r="FZ9" s="22" t="s">
        <v>32</v>
      </c>
      <c r="GA9" s="22" t="s">
        <v>43</v>
      </c>
      <c r="GB9" s="22" t="s">
        <v>44</v>
      </c>
      <c r="GC9" s="22" t="s">
        <v>45</v>
      </c>
      <c r="GD9" s="22" t="s">
        <v>46</v>
      </c>
      <c r="GE9" s="22" t="s">
        <v>47</v>
      </c>
      <c r="GF9" s="22" t="s">
        <v>48</v>
      </c>
      <c r="GG9" s="22" t="s">
        <v>49</v>
      </c>
      <c r="GH9" s="22" t="s">
        <v>50</v>
      </c>
      <c r="GI9" s="22" t="s">
        <v>51</v>
      </c>
      <c r="GJ9" s="23" t="s">
        <v>62</v>
      </c>
      <c r="GK9" s="23" t="s">
        <v>63</v>
      </c>
      <c r="GL9" s="23" t="s">
        <v>64</v>
      </c>
      <c r="GM9" s="23" t="s">
        <v>65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70</v>
      </c>
      <c r="GS9" s="23" t="s">
        <v>21</v>
      </c>
      <c r="GT9" s="23" t="s">
        <v>66</v>
      </c>
      <c r="GU9" s="23" t="s">
        <v>71</v>
      </c>
      <c r="GV9" s="15" t="s">
        <v>32</v>
      </c>
      <c r="GW9" s="15" t="s">
        <v>43</v>
      </c>
      <c r="GX9" s="15" t="s">
        <v>44</v>
      </c>
      <c r="GY9" s="15" t="s">
        <v>45</v>
      </c>
      <c r="GZ9" s="15" t="s">
        <v>46</v>
      </c>
      <c r="HA9" s="15" t="s">
        <v>47</v>
      </c>
      <c r="HB9" s="15" t="s">
        <v>48</v>
      </c>
      <c r="HC9" s="15" t="s">
        <v>49</v>
      </c>
      <c r="HD9" s="15" t="s">
        <v>50</v>
      </c>
      <c r="HE9" s="15" t="s">
        <v>51</v>
      </c>
      <c r="HF9" s="23" t="s">
        <v>62</v>
      </c>
      <c r="HG9" s="23" t="s">
        <v>63</v>
      </c>
      <c r="HH9" s="23" t="s">
        <v>64</v>
      </c>
      <c r="HI9" s="23" t="s">
        <v>65</v>
      </c>
      <c r="HJ9" s="23" t="s">
        <v>66</v>
      </c>
      <c r="HK9" s="23" t="s">
        <v>67</v>
      </c>
      <c r="HL9" s="23" t="s">
        <v>68</v>
      </c>
      <c r="HM9" s="23" t="s">
        <v>69</v>
      </c>
      <c r="HN9" s="23" t="s">
        <v>70</v>
      </c>
      <c r="HO9" s="23" t="s">
        <v>21</v>
      </c>
      <c r="HP9" s="23" t="s">
        <v>66</v>
      </c>
      <c r="HQ9" s="23" t="s">
        <v>71</v>
      </c>
      <c r="HR9" s="22" t="s">
        <v>32</v>
      </c>
      <c r="HS9" s="22" t="s">
        <v>43</v>
      </c>
      <c r="HT9" s="22" t="s">
        <v>44</v>
      </c>
      <c r="HU9" s="22" t="s">
        <v>45</v>
      </c>
      <c r="HV9" s="22" t="s">
        <v>46</v>
      </c>
      <c r="HW9" s="22" t="s">
        <v>47</v>
      </c>
      <c r="HX9" s="22" t="s">
        <v>48</v>
      </c>
      <c r="HY9" s="22" t="s">
        <v>49</v>
      </c>
      <c r="HZ9" s="22" t="s">
        <v>50</v>
      </c>
      <c r="IA9" s="22" t="s">
        <v>51</v>
      </c>
      <c r="IB9" s="23" t="s">
        <v>62</v>
      </c>
      <c r="IC9" s="23" t="s">
        <v>63</v>
      </c>
      <c r="ID9" s="23" t="s">
        <v>64</v>
      </c>
      <c r="IE9" s="23" t="s">
        <v>65</v>
      </c>
      <c r="IF9" s="23" t="s">
        <v>66</v>
      </c>
      <c r="IG9" s="23" t="s">
        <v>67</v>
      </c>
      <c r="IH9" s="23" t="s">
        <v>68</v>
      </c>
      <c r="II9" s="23" t="s">
        <v>69</v>
      </c>
      <c r="IJ9" s="23" t="s">
        <v>70</v>
      </c>
      <c r="IK9" s="23" t="s">
        <v>21</v>
      </c>
      <c r="IL9" s="23" t="s">
        <v>66</v>
      </c>
      <c r="IM9" s="23" t="s">
        <v>71</v>
      </c>
      <c r="IN9" s="15" t="s">
        <v>32</v>
      </c>
      <c r="IO9" s="15" t="s">
        <v>43</v>
      </c>
      <c r="IP9" s="15" t="s">
        <v>44</v>
      </c>
      <c r="IQ9" s="15" t="s">
        <v>45</v>
      </c>
      <c r="IR9" s="15" t="s">
        <v>46</v>
      </c>
      <c r="IS9" s="15" t="s">
        <v>47</v>
      </c>
      <c r="IT9" s="15" t="s">
        <v>48</v>
      </c>
      <c r="IU9" s="15" t="s">
        <v>49</v>
      </c>
      <c r="IV9" s="15" t="s">
        <v>50</v>
      </c>
      <c r="IW9" s="15" t="s">
        <v>51</v>
      </c>
      <c r="IX9" s="23" t="s">
        <v>181</v>
      </c>
      <c r="IY9" s="23" t="s">
        <v>182</v>
      </c>
      <c r="IZ9" s="23" t="s">
        <v>181</v>
      </c>
      <c r="JA9" s="23" t="s">
        <v>182</v>
      </c>
      <c r="JB9" s="23" t="s">
        <v>181</v>
      </c>
      <c r="JC9" s="23" t="s">
        <v>182</v>
      </c>
      <c r="JD9" s="23" t="s">
        <v>181</v>
      </c>
      <c r="JE9" s="23" t="s">
        <v>182</v>
      </c>
      <c r="JF9" s="23" t="s">
        <v>181</v>
      </c>
      <c r="JG9" s="23" t="s">
        <v>182</v>
      </c>
      <c r="JH9" s="23" t="s">
        <v>181</v>
      </c>
      <c r="JI9" s="23" t="s">
        <v>182</v>
      </c>
      <c r="JJ9" s="23" t="s">
        <v>181</v>
      </c>
      <c r="JK9" s="23" t="s">
        <v>182</v>
      </c>
      <c r="JL9" s="23" t="s">
        <v>181</v>
      </c>
      <c r="JM9" s="23" t="s">
        <v>182</v>
      </c>
      <c r="JN9" s="23" t="s">
        <v>181</v>
      </c>
      <c r="JO9" s="23" t="s">
        <v>182</v>
      </c>
      <c r="JP9" s="23" t="s">
        <v>181</v>
      </c>
      <c r="JQ9" s="23" t="s">
        <v>182</v>
      </c>
      <c r="JR9" s="19" t="s">
        <v>53</v>
      </c>
      <c r="JS9" s="19" t="s">
        <v>55</v>
      </c>
      <c r="JT9" s="19" t="s">
        <v>56</v>
      </c>
      <c r="JU9" s="19" t="s">
        <v>57</v>
      </c>
      <c r="JV9" s="19" t="s">
        <v>54</v>
      </c>
      <c r="JW9" s="19" t="s">
        <v>55</v>
      </c>
      <c r="JX9" s="19" t="s">
        <v>56</v>
      </c>
      <c r="JY9" s="19" t="s">
        <v>57</v>
      </c>
      <c r="JZ9" s="19" t="s">
        <v>59</v>
      </c>
      <c r="KA9" s="19" t="s">
        <v>55</v>
      </c>
      <c r="KB9" s="19" t="s">
        <v>56</v>
      </c>
      <c r="KC9" s="19" t="s">
        <v>57</v>
      </c>
      <c r="KD9" s="19" t="s">
        <v>60</v>
      </c>
      <c r="KE9" s="19" t="s">
        <v>55</v>
      </c>
      <c r="KF9" s="19" t="s">
        <v>56</v>
      </c>
      <c r="KG9" s="19" t="s">
        <v>57</v>
      </c>
      <c r="KH9" s="37" t="s">
        <v>183</v>
      </c>
      <c r="KI9" s="38" t="s">
        <v>184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13" t="str">
        <f>+ACTA!K31</f>
        <v/>
      </c>
      <c r="AG10" s="13" t="str">
        <f>+ACTA!K34</f>
        <v/>
      </c>
      <c r="AH10" s="13" t="str">
        <f>+ACTA!K37</f>
        <v/>
      </c>
      <c r="AI10" s="13" t="str">
        <f>+ACTA!K40</f>
        <v/>
      </c>
      <c r="AJ10" s="13" t="str">
        <f>+ACTA!K43</f>
        <v/>
      </c>
      <c r="AK10" s="13" t="str">
        <f>+ACTA!K46</f>
        <v/>
      </c>
      <c r="AL10" s="14">
        <f>+Entrev.1!C2</f>
        <v>0</v>
      </c>
      <c r="AM10" s="59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13" t="str">
        <f>+ACTA!A21</f>
        <v/>
      </c>
      <c r="AY10" s="13" t="str">
        <f>+ACTA!A24</f>
        <v/>
      </c>
      <c r="AZ10" s="13" t="str">
        <f>+ACTA!A27</f>
        <v/>
      </c>
      <c r="BA10" s="13" t="str">
        <f>+ACTA!A30</f>
        <v/>
      </c>
      <c r="BB10" s="13" t="str">
        <f>+ACTA!A33</f>
        <v/>
      </c>
      <c r="BC10" s="13" t="str">
        <f>+ACTA!A36</f>
        <v/>
      </c>
      <c r="BD10" s="13" t="str">
        <f>+ACTA!A39</f>
        <v/>
      </c>
      <c r="BE10" s="13" t="str">
        <f>+ACTA!A42</f>
        <v/>
      </c>
      <c r="BF10" s="13" t="str">
        <f>+ACTA!A45</f>
        <v/>
      </c>
      <c r="BG10" s="13" t="str">
        <f>+ACTA!A48</f>
        <v/>
      </c>
      <c r="BH10" s="14">
        <f>+Entrev.2!C2</f>
        <v>0</v>
      </c>
      <c r="BI10" s="59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13" t="str">
        <f>+ACTA!B21</f>
        <v/>
      </c>
      <c r="BU10" s="13" t="str">
        <f>+ACTA!B24</f>
        <v/>
      </c>
      <c r="BV10" s="13" t="str">
        <f>+ACTA!B27</f>
        <v/>
      </c>
      <c r="BW10" s="13" t="str">
        <f>+ACTA!B30</f>
        <v/>
      </c>
      <c r="BX10" s="13" t="str">
        <f>+ACTA!B33</f>
        <v/>
      </c>
      <c r="BY10" s="13" t="str">
        <f>+ACTA!B36</f>
        <v/>
      </c>
      <c r="BZ10" s="13" t="str">
        <f>+ACTA!B39</f>
        <v/>
      </c>
      <c r="CA10" s="13" t="str">
        <f>+ACTA!B42</f>
        <v/>
      </c>
      <c r="CB10" s="13" t="str">
        <f>+ACTA!B45</f>
        <v/>
      </c>
      <c r="CC10" s="13" t="str">
        <f>+ACTA!B48</f>
        <v/>
      </c>
      <c r="CD10" s="14">
        <f>+Entrev.3!C2</f>
        <v>0</v>
      </c>
      <c r="CE10" s="59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13" t="str">
        <f>+ACTA!C21</f>
        <v/>
      </c>
      <c r="CQ10" s="13" t="str">
        <f>+ACTA!C24</f>
        <v/>
      </c>
      <c r="CR10" s="13" t="str">
        <f>+ACTA!C27</f>
        <v/>
      </c>
      <c r="CS10" s="13" t="str">
        <f>+ACTA!C30</f>
        <v/>
      </c>
      <c r="CT10" s="13" t="str">
        <f>+ACTA!C33</f>
        <v/>
      </c>
      <c r="CU10" s="13" t="str">
        <f>+ACTA!C36</f>
        <v/>
      </c>
      <c r="CV10" s="13" t="str">
        <f>+ACTA!C39</f>
        <v/>
      </c>
      <c r="CW10" s="13" t="str">
        <f>+ACTA!C42</f>
        <v/>
      </c>
      <c r="CX10" s="13" t="str">
        <f>+ACTA!C45</f>
        <v/>
      </c>
      <c r="CY10" s="13" t="str">
        <f>+ACTA!C48</f>
        <v/>
      </c>
      <c r="CZ10" s="14">
        <f>+Entrev.4!C2</f>
        <v>0</v>
      </c>
      <c r="DA10" s="59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13" t="str">
        <f>+ACTA!D21</f>
        <v/>
      </c>
      <c r="DM10" s="13" t="str">
        <f>+ACTA!D24</f>
        <v/>
      </c>
      <c r="DN10" s="13" t="str">
        <f>+ACTA!D27</f>
        <v/>
      </c>
      <c r="DO10" s="13" t="str">
        <f>+ACTA!D30</f>
        <v/>
      </c>
      <c r="DP10" s="13" t="str">
        <f>+ACTA!D33</f>
        <v/>
      </c>
      <c r="DQ10" s="13" t="str">
        <f>+ACTA!D36</f>
        <v/>
      </c>
      <c r="DR10" s="13" t="str">
        <f>+ACTA!D39</f>
        <v/>
      </c>
      <c r="DS10" s="13" t="str">
        <f>+ACTA!D42</f>
        <v/>
      </c>
      <c r="DT10" s="13" t="str">
        <f>+ACTA!D45</f>
        <v/>
      </c>
      <c r="DU10" s="13" t="str">
        <f>+ACTA!D48</f>
        <v/>
      </c>
      <c r="DV10" s="14">
        <f>+Entrev.5!C2</f>
        <v>0</v>
      </c>
      <c r="DW10" s="59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13" t="str">
        <f>+ACTA!E21</f>
        <v/>
      </c>
      <c r="EI10" s="13" t="str">
        <f>+ACTA!E24</f>
        <v/>
      </c>
      <c r="EJ10" s="13" t="str">
        <f>+ACTA!E27</f>
        <v/>
      </c>
      <c r="EK10" s="13" t="str">
        <f>+ACTA!E30</f>
        <v/>
      </c>
      <c r="EL10" s="13" t="str">
        <f>+ACTA!E33</f>
        <v/>
      </c>
      <c r="EM10" s="13" t="str">
        <f>+ACTA!E36</f>
        <v/>
      </c>
      <c r="EN10" s="13" t="str">
        <f>+ACTA!E39</f>
        <v/>
      </c>
      <c r="EO10" s="13" t="str">
        <f>+ACTA!E42</f>
        <v/>
      </c>
      <c r="EP10" s="13" t="str">
        <f>+ACTA!E45</f>
        <v/>
      </c>
      <c r="EQ10" s="13" t="str">
        <f>+ACTA!E48</f>
        <v/>
      </c>
      <c r="ER10" s="14">
        <f>+Entrev.6!C2</f>
        <v>0</v>
      </c>
      <c r="ES10" s="59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13" t="str">
        <f>+ACTA!F21</f>
        <v/>
      </c>
      <c r="FE10" s="13" t="str">
        <f>+ACTA!F24</f>
        <v/>
      </c>
      <c r="FF10" s="13" t="str">
        <f>+ACTA!F27</f>
        <v/>
      </c>
      <c r="FG10" s="13" t="str">
        <f>+ACTA!F30</f>
        <v/>
      </c>
      <c r="FH10" s="13" t="str">
        <f>+ACTA!F33</f>
        <v/>
      </c>
      <c r="FI10" s="13" t="str">
        <f>+ACTA!F36</f>
        <v/>
      </c>
      <c r="FJ10" s="13" t="str">
        <f>+ACTA!F39</f>
        <v/>
      </c>
      <c r="FK10" s="13" t="str">
        <f>+ACTA!F42</f>
        <v/>
      </c>
      <c r="FL10" s="13" t="str">
        <f>+ACTA!F45</f>
        <v/>
      </c>
      <c r="FM10" s="13" t="str">
        <f>+ACTA!F48</f>
        <v/>
      </c>
      <c r="FN10" s="14">
        <f>+Entrev.7!C2</f>
        <v>0</v>
      </c>
      <c r="FO10" s="59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13" t="str">
        <f>+ACTA!G21</f>
        <v/>
      </c>
      <c r="GA10" s="13" t="str">
        <f>+ACTA!G24</f>
        <v/>
      </c>
      <c r="GB10" s="13" t="str">
        <f>+ACTA!G27</f>
        <v/>
      </c>
      <c r="GC10" s="13" t="str">
        <f>+ACTA!G30</f>
        <v/>
      </c>
      <c r="GD10" s="13" t="str">
        <f>+ACTA!G33</f>
        <v/>
      </c>
      <c r="GE10" s="13" t="str">
        <f>+ACTA!G36</f>
        <v/>
      </c>
      <c r="GF10" s="13" t="str">
        <f>+ACTA!G39</f>
        <v/>
      </c>
      <c r="GG10" s="13" t="str">
        <f>+ACTA!G42</f>
        <v/>
      </c>
      <c r="GH10" s="13" t="str">
        <f>+ACTA!G45</f>
        <v/>
      </c>
      <c r="GI10" s="13" t="str">
        <f>+ACTA!G48</f>
        <v/>
      </c>
      <c r="GJ10" s="14">
        <f>+Entrev.8!C2</f>
        <v>0</v>
      </c>
      <c r="GK10" s="59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13" t="str">
        <f>+ACTA!H21</f>
        <v/>
      </c>
      <c r="GW10" s="13" t="str">
        <f>+ACTA!H24</f>
        <v/>
      </c>
      <c r="GX10" s="13" t="str">
        <f>+ACTA!H27</f>
        <v/>
      </c>
      <c r="GY10" s="13" t="str">
        <f>+ACTA!H30</f>
        <v/>
      </c>
      <c r="GZ10" s="13" t="str">
        <f>+ACTA!H33</f>
        <v/>
      </c>
      <c r="HA10" s="13" t="str">
        <f>+ACTA!H36</f>
        <v/>
      </c>
      <c r="HB10" s="13" t="str">
        <f>+ACTA!H39</f>
        <v/>
      </c>
      <c r="HC10" s="13" t="str">
        <f>+ACTA!H42</f>
        <v/>
      </c>
      <c r="HD10" s="13" t="str">
        <f>+ACTA!H45</f>
        <v/>
      </c>
      <c r="HE10" s="13" t="str">
        <f>+ACTA!H48</f>
        <v/>
      </c>
      <c r="HF10" s="14">
        <f>+Entrev.9!C2</f>
        <v>0</v>
      </c>
      <c r="HG10" s="59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13" t="str">
        <f>+ACTA!I21</f>
        <v/>
      </c>
      <c r="HS10" s="13" t="str">
        <f>+ACTA!I24</f>
        <v/>
      </c>
      <c r="HT10" s="13" t="str">
        <f>+ACTA!I27</f>
        <v/>
      </c>
      <c r="HU10" s="13" t="str">
        <f>+ACTA!I30</f>
        <v/>
      </c>
      <c r="HV10" s="13" t="str">
        <f>+ACTA!I33</f>
        <v/>
      </c>
      <c r="HW10" s="13" t="str">
        <f>+ACTA!I36</f>
        <v/>
      </c>
      <c r="HX10" s="13" t="str">
        <f>+ACTA!I39</f>
        <v/>
      </c>
      <c r="HY10" s="13" t="str">
        <f>+ACTA!I42</f>
        <v/>
      </c>
      <c r="HZ10" s="13" t="str">
        <f>+ACTA!I45</f>
        <v/>
      </c>
      <c r="IA10" s="13" t="str">
        <f>+ACTA!I48</f>
        <v/>
      </c>
      <c r="IB10" s="14">
        <f>+Entrev.10!C2</f>
        <v>0</v>
      </c>
      <c r="IC10" s="59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13" t="str">
        <f>+ACTA!J21</f>
        <v/>
      </c>
      <c r="IO10" s="13" t="str">
        <f>+ACTA!J24</f>
        <v/>
      </c>
      <c r="IP10" s="13" t="str">
        <f>+ACTA!J27</f>
        <v/>
      </c>
      <c r="IQ10" s="13" t="str">
        <f>+ACTA!J30</f>
        <v/>
      </c>
      <c r="IR10" s="13" t="str">
        <f>+ACTA!J33</f>
        <v/>
      </c>
      <c r="IS10" s="13" t="str">
        <f>+ACTA!J36</f>
        <v/>
      </c>
      <c r="IT10" s="13" t="str">
        <f>+ACTA!J39</f>
        <v/>
      </c>
      <c r="IU10" s="13" t="str">
        <f>+ACTA!J42</f>
        <v/>
      </c>
      <c r="IV10" s="13" t="str">
        <f>+ACTA!J45</f>
        <v/>
      </c>
      <c r="IW10" s="13" t="str">
        <f>+ACTA!J48</f>
        <v/>
      </c>
      <c r="IX10" s="13">
        <f>+Entrev.1!A108</f>
        <v>0</v>
      </c>
      <c r="IY10" s="13">
        <f>+Entrev.1!A110</f>
        <v>0</v>
      </c>
      <c r="IZ10" s="13">
        <f>+Entrev.2!A108</f>
        <v>0</v>
      </c>
      <c r="JA10" s="13">
        <f>+Entrev.2!A110</f>
        <v>0</v>
      </c>
      <c r="JB10" s="13">
        <f>+Entrev.3!A108</f>
        <v>0</v>
      </c>
      <c r="JC10" s="13">
        <f>+Entrev.3!A110</f>
        <v>0</v>
      </c>
      <c r="JD10" s="13">
        <f>+Entrev.4!A108</f>
        <v>0</v>
      </c>
      <c r="JE10" s="13">
        <f>+Entrev.4!A110</f>
        <v>0</v>
      </c>
      <c r="JF10" s="13">
        <f>+Entrev.5!A108</f>
        <v>0</v>
      </c>
      <c r="JG10" s="13">
        <f>+Entrev.5!A110</f>
        <v>0</v>
      </c>
      <c r="JH10" s="13">
        <f>+Entrev.6!A108</f>
        <v>0</v>
      </c>
      <c r="JI10" s="13">
        <f>+Entrev.6!A110</f>
        <v>0</v>
      </c>
      <c r="JJ10" s="13">
        <f>+Entrev.7!A108</f>
        <v>0</v>
      </c>
      <c r="JK10" s="13">
        <f>+Entrev.7!A110</f>
        <v>0</v>
      </c>
      <c r="JL10" s="13">
        <f>+Entrev.8!A108</f>
        <v>0</v>
      </c>
      <c r="JM10" s="13">
        <f>+Entrev.8!A110</f>
        <v>0</v>
      </c>
      <c r="JN10" s="13">
        <f>+Entrev.9!A108</f>
        <v>0</v>
      </c>
      <c r="JO10" s="13">
        <f>+Entrev.9!A110</f>
        <v>0</v>
      </c>
      <c r="JP10" s="13">
        <f>+Entrev.10!A108</f>
        <v>0</v>
      </c>
      <c r="JQ10" s="13">
        <f>+Entrev.10!A110</f>
        <v>0</v>
      </c>
      <c r="JR10" s="13">
        <f>+ACTA!B50</f>
        <v>0</v>
      </c>
      <c r="JS10" s="13">
        <f>+ACTA!B51</f>
        <v>0</v>
      </c>
      <c r="JT10" s="13">
        <f>+ACTA!B52</f>
        <v>0</v>
      </c>
      <c r="JU10" s="13">
        <f>+ACTA!B53</f>
        <v>0</v>
      </c>
      <c r="JV10" s="13">
        <f>+ACTA!G50</f>
        <v>0</v>
      </c>
      <c r="JW10" s="13">
        <f>+ACTA!G51</f>
        <v>0</v>
      </c>
      <c r="JX10" s="13">
        <f>+ACTA!G52</f>
        <v>0</v>
      </c>
      <c r="JY10" s="13">
        <f>+ACTA!G53</f>
        <v>0</v>
      </c>
      <c r="JZ10" s="13">
        <f>+ACTA!B56</f>
        <v>0</v>
      </c>
      <c r="KA10" s="13">
        <f>+ACTA!B57</f>
        <v>0</v>
      </c>
      <c r="KB10" s="13">
        <f>+ACTA!B58</f>
        <v>0</v>
      </c>
      <c r="KC10" s="13">
        <f>+ACTA!B59</f>
        <v>0</v>
      </c>
      <c r="KD10" s="13">
        <f>+ACTA!G56</f>
        <v>0</v>
      </c>
      <c r="KE10" s="13">
        <f>+ACTA!G57</f>
        <v>0</v>
      </c>
      <c r="KF10" s="13">
        <f>+ACTA!G58</f>
        <v>0</v>
      </c>
      <c r="KG10" s="13">
        <f>+ACTA!G59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Kzq9Q0ncuol7QojrgEWMxT/TZPvzzaxTVWS4LvQdgg9bowwbEe5hCA4dSQwvsNqUXR3QS4NkvoETYl3Yee6yAQ==" saltValue="dKbv4jiaNDZYfHeol/bz6w==" spinCount="100000" sheet="1" objects="1" scenarios="1"/>
  <mergeCells count="39">
    <mergeCell ref="JB8:JC8"/>
    <mergeCell ref="ER8:FC8"/>
    <mergeCell ref="FN8:FY8"/>
    <mergeCell ref="JD8:JE8"/>
    <mergeCell ref="JF8:JG8"/>
    <mergeCell ref="FD8:FM8"/>
    <mergeCell ref="FZ8:GI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185</v>
      </c>
      <c r="B1" s="5" t="s">
        <v>186</v>
      </c>
      <c r="C1" s="5" t="s">
        <v>187</v>
      </c>
      <c r="D1" s="6" t="s">
        <v>31</v>
      </c>
      <c r="E1" s="6" t="s">
        <v>186</v>
      </c>
      <c r="F1" s="6" t="s">
        <v>188</v>
      </c>
      <c r="G1" s="6" t="s">
        <v>64</v>
      </c>
      <c r="H1" s="6" t="s">
        <v>65</v>
      </c>
      <c r="I1" s="6" t="s">
        <v>189</v>
      </c>
      <c r="J1" s="5" t="s">
        <v>69</v>
      </c>
      <c r="K1" s="6" t="s">
        <v>70</v>
      </c>
      <c r="L1" s="5" t="s">
        <v>190</v>
      </c>
    </row>
    <row r="2" spans="1:12" x14ac:dyDescent="0.25">
      <c r="A2" s="4" t="s">
        <v>191</v>
      </c>
      <c r="B2" s="4" t="s">
        <v>192</v>
      </c>
      <c r="C2" s="7" t="s">
        <v>193</v>
      </c>
      <c r="D2" s="3" t="s">
        <v>194</v>
      </c>
      <c r="E2" s="4" t="s">
        <v>195</v>
      </c>
      <c r="F2" s="4" t="s">
        <v>196</v>
      </c>
      <c r="G2" s="44" t="s">
        <v>197</v>
      </c>
      <c r="H2" s="4" t="s">
        <v>198</v>
      </c>
      <c r="I2" s="4" t="s">
        <v>199</v>
      </c>
      <c r="J2" s="4" t="s">
        <v>200</v>
      </c>
      <c r="K2" s="4" t="s">
        <v>195</v>
      </c>
      <c r="L2" s="4" t="s">
        <v>201</v>
      </c>
    </row>
    <row r="3" spans="1:12" x14ac:dyDescent="0.25">
      <c r="A3" s="4" t="s">
        <v>202</v>
      </c>
      <c r="B3" s="4" t="s">
        <v>203</v>
      </c>
      <c r="D3" s="3" t="s">
        <v>204</v>
      </c>
      <c r="E3" s="4" t="s">
        <v>205</v>
      </c>
      <c r="F3" s="4" t="s">
        <v>206</v>
      </c>
      <c r="G3" s="44" t="s">
        <v>207</v>
      </c>
      <c r="H3" s="4" t="s">
        <v>208</v>
      </c>
      <c r="I3" s="4" t="s">
        <v>209</v>
      </c>
      <c r="J3" s="4" t="s">
        <v>210</v>
      </c>
      <c r="K3" s="4" t="s">
        <v>205</v>
      </c>
      <c r="L3" s="4" t="s">
        <v>211</v>
      </c>
    </row>
    <row r="4" spans="1:12" x14ac:dyDescent="0.25">
      <c r="A4" s="4" t="s">
        <v>212</v>
      </c>
      <c r="B4" s="9" t="s">
        <v>213</v>
      </c>
      <c r="D4" s="8" t="s">
        <v>214</v>
      </c>
      <c r="E4" s="4" t="s">
        <v>213</v>
      </c>
      <c r="F4" s="4" t="s">
        <v>215</v>
      </c>
      <c r="H4" s="4" t="s">
        <v>216</v>
      </c>
      <c r="I4" s="4" t="s">
        <v>217</v>
      </c>
      <c r="J4" s="4" t="s">
        <v>218</v>
      </c>
      <c r="L4" s="4" t="s">
        <v>219</v>
      </c>
    </row>
    <row r="5" spans="1:12" x14ac:dyDescent="0.25">
      <c r="A5" s="4" t="s">
        <v>220</v>
      </c>
      <c r="F5" s="4" t="s">
        <v>221</v>
      </c>
      <c r="H5" s="4" t="s">
        <v>222</v>
      </c>
      <c r="I5" s="4" t="s">
        <v>223</v>
      </c>
      <c r="J5" s="4" t="s">
        <v>224</v>
      </c>
      <c r="L5" s="4" t="s">
        <v>225</v>
      </c>
    </row>
    <row r="6" spans="1:12" x14ac:dyDescent="0.25">
      <c r="A6" s="4" t="s">
        <v>226</v>
      </c>
      <c r="F6" s="4" t="s">
        <v>227</v>
      </c>
      <c r="H6" s="4" t="s">
        <v>228</v>
      </c>
      <c r="J6" s="4" t="s">
        <v>229</v>
      </c>
      <c r="L6" s="4" t="s">
        <v>230</v>
      </c>
    </row>
    <row r="7" spans="1:12" x14ac:dyDescent="0.25">
      <c r="A7" s="4" t="s">
        <v>231</v>
      </c>
      <c r="F7" s="4" t="s">
        <v>232</v>
      </c>
      <c r="J7" s="4" t="s">
        <v>233</v>
      </c>
      <c r="L7" s="4" t="s">
        <v>234</v>
      </c>
    </row>
    <row r="8" spans="1:12" x14ac:dyDescent="0.25">
      <c r="A8" s="4" t="s">
        <v>235</v>
      </c>
      <c r="L8" s="4" t="s">
        <v>236</v>
      </c>
    </row>
    <row r="9" spans="1:12" x14ac:dyDescent="0.25">
      <c r="A9" s="4" t="s">
        <v>237</v>
      </c>
      <c r="L9" s="4" t="s">
        <v>238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G2:H2"/>
    <mergeCell ref="A8:B8"/>
    <mergeCell ref="H25:I25"/>
    <mergeCell ref="A25:G25"/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  <mergeCell ref="J22:J24"/>
    <mergeCell ref="A22:I22"/>
    <mergeCell ref="A21:G21"/>
    <mergeCell ref="H21:J21"/>
    <mergeCell ref="H24:I24"/>
    <mergeCell ref="C8:E8"/>
    <mergeCell ref="F8:J8"/>
    <mergeCell ref="A20:I2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H23:I23"/>
    <mergeCell ref="A23:G24"/>
    <mergeCell ref="A70:I70"/>
    <mergeCell ref="A76:I76"/>
    <mergeCell ref="A67:I67"/>
    <mergeCell ref="A68:I68"/>
    <mergeCell ref="A69:I69"/>
    <mergeCell ref="A63:G63"/>
    <mergeCell ref="H63:J63"/>
    <mergeCell ref="A64:I64"/>
    <mergeCell ref="A65:I65"/>
    <mergeCell ref="A66:I66"/>
    <mergeCell ref="A73:I73"/>
    <mergeCell ref="A74:I74"/>
    <mergeCell ref="A71:G71"/>
    <mergeCell ref="H71:J71"/>
    <mergeCell ref="A72:I72"/>
    <mergeCell ref="A81:G81"/>
    <mergeCell ref="H81:J81"/>
    <mergeCell ref="A79:I79"/>
    <mergeCell ref="A80:I80"/>
    <mergeCell ref="A82:I82"/>
    <mergeCell ref="A77:I77"/>
    <mergeCell ref="A78:I78"/>
    <mergeCell ref="A75:G75"/>
    <mergeCell ref="H75:J75"/>
    <mergeCell ref="H90:J90"/>
    <mergeCell ref="A88:I88"/>
    <mergeCell ref="A89:I89"/>
    <mergeCell ref="A91:I91"/>
    <mergeCell ref="A83:I83"/>
    <mergeCell ref="A84:I84"/>
    <mergeCell ref="A85:I85"/>
    <mergeCell ref="A86:I86"/>
    <mergeCell ref="A87:I87"/>
    <mergeCell ref="A90:G90"/>
    <mergeCell ref="A107:J107"/>
    <mergeCell ref="A108:J108"/>
    <mergeCell ref="A109:J109"/>
    <mergeCell ref="A110:J110"/>
    <mergeCell ref="A106:I106"/>
    <mergeCell ref="A101:I101"/>
    <mergeCell ref="A102:I102"/>
    <mergeCell ref="A103:I103"/>
    <mergeCell ref="A104:I104"/>
    <mergeCell ref="A105:I105"/>
    <mergeCell ref="A99:G99"/>
    <mergeCell ref="H99:J99"/>
    <mergeCell ref="A97:I97"/>
    <mergeCell ref="A98:I98"/>
    <mergeCell ref="A100:I100"/>
    <mergeCell ref="A92:I92"/>
    <mergeCell ref="A93:I93"/>
    <mergeCell ref="A94:I94"/>
    <mergeCell ref="A95:I95"/>
    <mergeCell ref="A96:I96"/>
    <mergeCell ref="A49:I49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34:G34"/>
    <mergeCell ref="H34:J34"/>
    <mergeCell ref="A35:I35"/>
    <mergeCell ref="A60:G60"/>
    <mergeCell ref="A61:G61"/>
    <mergeCell ref="A62:G62"/>
    <mergeCell ref="A58:G58"/>
    <mergeCell ref="A59:G59"/>
    <mergeCell ref="A50:I50"/>
    <mergeCell ref="A51:I51"/>
    <mergeCell ref="A52:I52"/>
    <mergeCell ref="A53:I53"/>
    <mergeCell ref="A54:I54"/>
    <mergeCell ref="A55:I55"/>
    <mergeCell ref="A56:I56"/>
    <mergeCell ref="H58:I62"/>
    <mergeCell ref="A57:I57"/>
    <mergeCell ref="A26:G26"/>
    <mergeCell ref="H26:I26"/>
    <mergeCell ref="A27:G27"/>
    <mergeCell ref="H27:I27"/>
    <mergeCell ref="A28:G28"/>
    <mergeCell ref="H28:I28"/>
    <mergeCell ref="A46:I46"/>
    <mergeCell ref="A47:I47"/>
    <mergeCell ref="A48:I48"/>
    <mergeCell ref="A43:G43"/>
    <mergeCell ref="H43:J43"/>
    <mergeCell ref="A41:I41"/>
    <mergeCell ref="A42:I42"/>
    <mergeCell ref="A44:I44"/>
    <mergeCell ref="A36:I36"/>
    <mergeCell ref="A37:I37"/>
    <mergeCell ref="A38:I38"/>
    <mergeCell ref="A39:I39"/>
    <mergeCell ref="A40:I40"/>
    <mergeCell ref="A45:I45"/>
  </mergeCells>
  <conditionalFormatting sqref="C2:C3 J65:J70 J77:J80">
    <cfRule type="containsBlanks" dxfId="364" priority="55">
      <formula>LEN(TRIM(C2))=0</formula>
    </cfRule>
  </conditionalFormatting>
  <conditionalFormatting sqref="C6:C8">
    <cfRule type="containsBlanks" dxfId="363" priority="4">
      <formula>LEN(TRIM(C6))=0</formula>
    </cfRule>
  </conditionalFormatting>
  <conditionalFormatting sqref="E4:E5">
    <cfRule type="containsBlanks" dxfId="362" priority="46">
      <formula>LEN(TRIM(E4))=0</formula>
    </cfRule>
  </conditionalFormatting>
  <conditionalFormatting sqref="G2">
    <cfRule type="containsBlanks" dxfId="361" priority="52">
      <formula>LEN(TRIM(G2))=0</formula>
    </cfRule>
  </conditionalFormatting>
  <conditionalFormatting sqref="H3">
    <cfRule type="containsBlanks" dxfId="360" priority="53">
      <formula>LEN(TRIM(H3))=0</formula>
    </cfRule>
  </conditionalFormatting>
  <conditionalFormatting sqref="H6:H7">
    <cfRule type="containsBlanks" dxfId="359" priority="48">
      <formula>LEN(TRIM(H6))=0</formula>
    </cfRule>
  </conditionalFormatting>
  <conditionalFormatting sqref="H10">
    <cfRule type="containsText" dxfId="358" priority="75" operator="containsText" text="Cumple">
      <formula>NOT(ISERROR(SEARCH("Cumple",H10)))</formula>
    </cfRule>
    <cfRule type="containsText" dxfId="357" priority="74" operator="containsText" text="No cumple">
      <formula>NOT(ISERROR(SEARCH("No cumple",H10)))</formula>
    </cfRule>
  </conditionalFormatting>
  <conditionalFormatting sqref="H21">
    <cfRule type="containsText" dxfId="356" priority="21" operator="containsText" text="No cumple">
      <formula>NOT(ISERROR(SEARCH("No cumple",H21)))</formula>
    </cfRule>
    <cfRule type="containsText" dxfId="355" priority="22" operator="containsText" text="Cumple">
      <formula>NOT(ISERROR(SEARCH("Cumple",H21)))</formula>
    </cfRule>
  </conditionalFormatting>
  <conditionalFormatting sqref="H34">
    <cfRule type="containsText" dxfId="354" priority="20" operator="containsText" text="Cumple">
      <formula>NOT(ISERROR(SEARCH("Cumple",H34)))</formula>
    </cfRule>
    <cfRule type="containsText" dxfId="353" priority="19" operator="containsText" text="No cumple">
      <formula>NOT(ISERROR(SEARCH("No cumple",H34)))</formula>
    </cfRule>
  </conditionalFormatting>
  <conditionalFormatting sqref="H43">
    <cfRule type="containsText" dxfId="352" priority="18" operator="containsText" text="Cumple">
      <formula>NOT(ISERROR(SEARCH("Cumple",H43)))</formula>
    </cfRule>
    <cfRule type="containsText" dxfId="351" priority="17" operator="containsText" text="No cumple">
      <formula>NOT(ISERROR(SEARCH("No cumple",H43)))</formula>
    </cfRule>
  </conditionalFormatting>
  <conditionalFormatting sqref="H63">
    <cfRule type="containsText" dxfId="350" priority="14" operator="containsText" text="Cumple">
      <formula>NOT(ISERROR(SEARCH("Cumple",H63)))</formula>
    </cfRule>
    <cfRule type="containsText" dxfId="349" priority="13" operator="containsText" text="No cumple">
      <formula>NOT(ISERROR(SEARCH("No cumple",H63)))</formula>
    </cfRule>
  </conditionalFormatting>
  <conditionalFormatting sqref="H71">
    <cfRule type="containsText" dxfId="348" priority="2" operator="containsText" text="Cumple">
      <formula>NOT(ISERROR(SEARCH("Cumple",H71)))</formula>
    </cfRule>
    <cfRule type="containsText" dxfId="347" priority="1" operator="containsText" text="No cumple">
      <formula>NOT(ISERROR(SEARCH("No cumple",H71)))</formula>
    </cfRule>
  </conditionalFormatting>
  <conditionalFormatting sqref="H75">
    <cfRule type="containsText" dxfId="346" priority="11" operator="containsText" text="No cumple">
      <formula>NOT(ISERROR(SEARCH("No cumple",H75)))</formula>
    </cfRule>
    <cfRule type="containsText" dxfId="345" priority="12" operator="containsText" text="Cumple">
      <formula>NOT(ISERROR(SEARCH("Cumple",H75)))</formula>
    </cfRule>
  </conditionalFormatting>
  <conditionalFormatting sqref="H81">
    <cfRule type="containsText" dxfId="344" priority="9" operator="containsText" text="No cumple">
      <formula>NOT(ISERROR(SEARCH("No cumple",H81)))</formula>
    </cfRule>
    <cfRule type="containsText" dxfId="343" priority="10" operator="containsText" text="Cumple">
      <formula>NOT(ISERROR(SEARCH("Cumple",H81)))</formula>
    </cfRule>
  </conditionalFormatting>
  <conditionalFormatting sqref="H90">
    <cfRule type="containsText" dxfId="342" priority="7" operator="containsText" text="No cumple">
      <formula>NOT(ISERROR(SEARCH("No cumple",H90)))</formula>
    </cfRule>
    <cfRule type="containsText" dxfId="341" priority="8" operator="containsText" text="Cumple">
      <formula>NOT(ISERROR(SEARCH("Cumple",H90)))</formula>
    </cfRule>
  </conditionalFormatting>
  <conditionalFormatting sqref="H99">
    <cfRule type="containsText" dxfId="340" priority="5" operator="containsText" text="No cumple">
      <formula>NOT(ISERROR(SEARCH("No cumple",H99)))</formula>
    </cfRule>
    <cfRule type="containsText" dxfId="339" priority="6" operator="containsText" text="Cumple">
      <formula>NOT(ISERROR(SEARCH("Cumple",H99)))</formula>
    </cfRule>
  </conditionalFormatting>
  <conditionalFormatting sqref="J2">
    <cfRule type="containsBlanks" dxfId="338" priority="54">
      <formula>LEN(TRIM(J2))=0</formula>
    </cfRule>
  </conditionalFormatting>
  <conditionalFormatting sqref="J12:J20">
    <cfRule type="containsBlanks" dxfId="337" priority="45">
      <formula>LEN(TRIM(J12))=0</formula>
    </cfRule>
  </conditionalFormatting>
  <conditionalFormatting sqref="J25:J33">
    <cfRule type="containsBlanks" dxfId="336" priority="34">
      <formula>LEN(TRIM(J25))=0</formula>
    </cfRule>
  </conditionalFormatting>
  <conditionalFormatting sqref="J36:J42">
    <cfRule type="containsBlanks" dxfId="335" priority="43">
      <formula>LEN(TRIM(J36))=0</formula>
    </cfRule>
  </conditionalFormatting>
  <conditionalFormatting sqref="J45:J56">
    <cfRule type="containsBlanks" dxfId="334" priority="42">
      <formula>LEN(TRIM(J45))=0</formula>
    </cfRule>
  </conditionalFormatting>
  <conditionalFormatting sqref="J58:J62">
    <cfRule type="containsBlanks" dxfId="333" priority="41">
      <formula>LEN(TRIM(J58))=0</formula>
    </cfRule>
  </conditionalFormatting>
  <conditionalFormatting sqref="J73:J74">
    <cfRule type="containsBlanks" dxfId="332" priority="3">
      <formula>LEN(TRIM(J73))=0</formula>
    </cfRule>
  </conditionalFormatting>
  <conditionalFormatting sqref="J83:J89">
    <cfRule type="containsBlanks" dxfId="331" priority="31">
      <formula>LEN(TRIM(J83))=0</formula>
    </cfRule>
  </conditionalFormatting>
  <conditionalFormatting sqref="J92:J98">
    <cfRule type="containsBlanks" dxfId="330" priority="28">
      <formula>LEN(TRIM(J92))=0</formula>
    </cfRule>
  </conditionalFormatting>
  <conditionalFormatting sqref="J101:J106">
    <cfRule type="containsBlanks" dxfId="329" priority="25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3C1DC852-D9C5-4AAF-8979-EAA0C330272E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522C-E456-49C4-A42A-3F66DCFEC7C4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328" priority="34">
      <formula>LEN(TRIM(C2))=0</formula>
    </cfRule>
  </conditionalFormatting>
  <conditionalFormatting sqref="C6:C8">
    <cfRule type="containsBlanks" dxfId="327" priority="4">
      <formula>LEN(TRIM(C6))=0</formula>
    </cfRule>
  </conditionalFormatting>
  <conditionalFormatting sqref="E4:E5">
    <cfRule type="containsBlanks" dxfId="326" priority="29">
      <formula>LEN(TRIM(E4))=0</formula>
    </cfRule>
  </conditionalFormatting>
  <conditionalFormatting sqref="G2">
    <cfRule type="containsBlanks" dxfId="325" priority="31">
      <formula>LEN(TRIM(G2))=0</formula>
    </cfRule>
  </conditionalFormatting>
  <conditionalFormatting sqref="H3">
    <cfRule type="containsBlanks" dxfId="324" priority="32">
      <formula>LEN(TRIM(H3))=0</formula>
    </cfRule>
  </conditionalFormatting>
  <conditionalFormatting sqref="H6:H7">
    <cfRule type="containsBlanks" dxfId="323" priority="30">
      <formula>LEN(TRIM(H6))=0</formula>
    </cfRule>
  </conditionalFormatting>
  <conditionalFormatting sqref="H10">
    <cfRule type="containsText" dxfId="322" priority="36" operator="containsText" text="Cumple">
      <formula>NOT(ISERROR(SEARCH("Cumple",H10)))</formula>
    </cfRule>
    <cfRule type="containsText" dxfId="321" priority="35" operator="containsText" text="No cumple">
      <formula>NOT(ISERROR(SEARCH("No cumple",H10)))</formula>
    </cfRule>
  </conditionalFormatting>
  <conditionalFormatting sqref="H21">
    <cfRule type="containsText" dxfId="320" priority="19" operator="containsText" text="No cumple">
      <formula>NOT(ISERROR(SEARCH("No cumple",H21)))</formula>
    </cfRule>
    <cfRule type="containsText" dxfId="319" priority="20" operator="containsText" text="Cumple">
      <formula>NOT(ISERROR(SEARCH("Cumple",H21)))</formula>
    </cfRule>
  </conditionalFormatting>
  <conditionalFormatting sqref="H34">
    <cfRule type="containsText" dxfId="318" priority="18" operator="containsText" text="Cumple">
      <formula>NOT(ISERROR(SEARCH("Cumple",H34)))</formula>
    </cfRule>
    <cfRule type="containsText" dxfId="317" priority="17" operator="containsText" text="No cumple">
      <formula>NOT(ISERROR(SEARCH("No cumple",H34)))</formula>
    </cfRule>
  </conditionalFormatting>
  <conditionalFormatting sqref="H43">
    <cfRule type="containsText" dxfId="316" priority="16" operator="containsText" text="Cumple">
      <formula>NOT(ISERROR(SEARCH("Cumple",H43)))</formula>
    </cfRule>
    <cfRule type="containsText" dxfId="315" priority="15" operator="containsText" text="No cumple">
      <formula>NOT(ISERROR(SEARCH("No cumple",H43)))</formula>
    </cfRule>
  </conditionalFormatting>
  <conditionalFormatting sqref="H63">
    <cfRule type="containsText" dxfId="314" priority="14" operator="containsText" text="Cumple">
      <formula>NOT(ISERROR(SEARCH("Cumple",H63)))</formula>
    </cfRule>
    <cfRule type="containsText" dxfId="313" priority="13" operator="containsText" text="No cumple">
      <formula>NOT(ISERROR(SEARCH("No cumple",H63)))</formula>
    </cfRule>
  </conditionalFormatting>
  <conditionalFormatting sqref="H71">
    <cfRule type="containsText" dxfId="312" priority="2" operator="containsText" text="Cumple">
      <formula>NOT(ISERROR(SEARCH("Cumple",H71)))</formula>
    </cfRule>
    <cfRule type="containsText" dxfId="311" priority="1" operator="containsText" text="No cumple">
      <formula>NOT(ISERROR(SEARCH("No cumple",H71)))</formula>
    </cfRule>
  </conditionalFormatting>
  <conditionalFormatting sqref="H75">
    <cfRule type="containsText" dxfId="310" priority="11" operator="containsText" text="No cumple">
      <formula>NOT(ISERROR(SEARCH("No cumple",H75)))</formula>
    </cfRule>
    <cfRule type="containsText" dxfId="309" priority="12" operator="containsText" text="Cumple">
      <formula>NOT(ISERROR(SEARCH("Cumple",H75)))</formula>
    </cfRule>
  </conditionalFormatting>
  <conditionalFormatting sqref="H81">
    <cfRule type="containsText" dxfId="308" priority="9" operator="containsText" text="No cumple">
      <formula>NOT(ISERROR(SEARCH("No cumple",H81)))</formula>
    </cfRule>
    <cfRule type="containsText" dxfId="307" priority="10" operator="containsText" text="Cumple">
      <formula>NOT(ISERROR(SEARCH("Cumple",H81)))</formula>
    </cfRule>
  </conditionalFormatting>
  <conditionalFormatting sqref="H90">
    <cfRule type="containsText" dxfId="306" priority="7" operator="containsText" text="No cumple">
      <formula>NOT(ISERROR(SEARCH("No cumple",H90)))</formula>
    </cfRule>
    <cfRule type="containsText" dxfId="305" priority="8" operator="containsText" text="Cumple">
      <formula>NOT(ISERROR(SEARCH("Cumple",H90)))</formula>
    </cfRule>
  </conditionalFormatting>
  <conditionalFormatting sqref="H99">
    <cfRule type="containsText" dxfId="304" priority="5" operator="containsText" text="No cumple">
      <formula>NOT(ISERROR(SEARCH("No cumple",H99)))</formula>
    </cfRule>
    <cfRule type="containsText" dxfId="303" priority="6" operator="containsText" text="Cumple">
      <formula>NOT(ISERROR(SEARCH("Cumple",H99)))</formula>
    </cfRule>
  </conditionalFormatting>
  <conditionalFormatting sqref="J2">
    <cfRule type="containsBlanks" dxfId="302" priority="33">
      <formula>LEN(TRIM(J2))=0</formula>
    </cfRule>
  </conditionalFormatting>
  <conditionalFormatting sqref="J12:J20">
    <cfRule type="containsBlanks" dxfId="301" priority="28">
      <formula>LEN(TRIM(J12))=0</formula>
    </cfRule>
  </conditionalFormatting>
  <conditionalFormatting sqref="J25:J33">
    <cfRule type="containsBlanks" dxfId="300" priority="24">
      <formula>LEN(TRIM(J25))=0</formula>
    </cfRule>
  </conditionalFormatting>
  <conditionalFormatting sqref="J36:J42">
    <cfRule type="containsBlanks" dxfId="299" priority="27">
      <formula>LEN(TRIM(J36))=0</formula>
    </cfRule>
  </conditionalFormatting>
  <conditionalFormatting sqref="J45:J56">
    <cfRule type="containsBlanks" dxfId="298" priority="26">
      <formula>LEN(TRIM(J45))=0</formula>
    </cfRule>
  </conditionalFormatting>
  <conditionalFormatting sqref="J58:J62">
    <cfRule type="containsBlanks" dxfId="297" priority="25">
      <formula>LEN(TRIM(J58))=0</formula>
    </cfRule>
  </conditionalFormatting>
  <conditionalFormatting sqref="J73:J74">
    <cfRule type="containsBlanks" dxfId="296" priority="3">
      <formula>LEN(TRIM(J73))=0</formula>
    </cfRule>
  </conditionalFormatting>
  <conditionalFormatting sqref="J83:J89">
    <cfRule type="containsBlanks" dxfId="295" priority="23">
      <formula>LEN(TRIM(J83))=0</formula>
    </cfRule>
  </conditionalFormatting>
  <conditionalFormatting sqref="J92:J98">
    <cfRule type="containsBlanks" dxfId="294" priority="22">
      <formula>LEN(TRIM(J92))=0</formula>
    </cfRule>
  </conditionalFormatting>
  <conditionalFormatting sqref="J101:J106">
    <cfRule type="containsBlanks" dxfId="293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DFCC38-9047-4A60-9C49-8D3288965DD1}">
          <x14:formula1>
            <xm:f>Tablas!$E$2:$E$4</xm:f>
          </x14:formula1>
          <xm:sqref>J45:J56 J58:J62 J12:J20 J25:J33 J36:J42 J83:J89 J92:J98 J101:J106 J65:J70 J73:J74 J77:J80</xm:sqref>
        </x14:dataValidation>
        <x14:dataValidation type="list" allowBlank="1" showInputMessage="1" showErrorMessage="1" xr:uid="{692150C0-0B0F-4A03-9F71-5BA10A51E6D1}">
          <x14:formula1>
            <xm:f>Tablas!$H$2:$H$6</xm:f>
          </x14:formula1>
          <xm:sqref>C3:E3</xm:sqref>
        </x14:dataValidation>
        <x14:dataValidation type="list" allowBlank="1" showInputMessage="1" showErrorMessage="1" xr:uid="{536D01C0-F6B1-4E41-8B45-E3503B4C89CD}">
          <x14:formula1>
            <xm:f>Tablas!$L$2:$L$9</xm:f>
          </x14:formula1>
          <xm:sqref>C7:E7</xm:sqref>
        </x14:dataValidation>
        <x14:dataValidation type="list" allowBlank="1" showInputMessage="1" showErrorMessage="1" xr:uid="{D5EEC6E4-F667-4464-A03C-A1C190C46B55}">
          <x14:formula1>
            <xm:f>Tablas!$K$2:$K$3</xm:f>
          </x14:formula1>
          <xm:sqref>H6:J6</xm:sqref>
        </x14:dataValidation>
        <x14:dataValidation type="list" allowBlank="1" showInputMessage="1" showErrorMessage="1" xr:uid="{C24B89A9-66F4-428C-9387-CDDFEC93F8AD}">
          <x14:formula1>
            <xm:f>Tablas!$J$2:$J$7</xm:f>
          </x14:formula1>
          <xm:sqref>C6:E6</xm:sqref>
        </x14:dataValidation>
        <x14:dataValidation type="list" allowBlank="1" showInputMessage="1" showErrorMessage="1" xr:uid="{DE44BAA1-CF99-48B5-8B6C-BB626A2C5304}">
          <x14:formula1>
            <xm:f>Tablas!$I$2:$I$5</xm:f>
          </x14:formula1>
          <xm:sqref>E4:J4</xm:sqref>
        </x14:dataValidation>
        <x14:dataValidation type="list" allowBlank="1" showInputMessage="1" showErrorMessage="1" xr:uid="{4E42D866-935C-46C3-9094-8EB9424F801A}">
          <x14:formula1>
            <xm:f>Tablas!$G$2:$G$3</xm:f>
          </x14:formula1>
          <xm:sqref>J2</xm:sqref>
        </x14:dataValidation>
        <x14:dataValidation type="list" allowBlank="1" showInputMessage="1" showErrorMessage="1" xr:uid="{F256F1D4-D127-40D8-87C5-340F86C5D109}">
          <x14:formula1>
            <xm:f>Tablas!$C$2</xm:f>
          </x14:formula1>
          <xm:sqref>H93:I98 H13:I20 H84:I89 H37:I42 H46:I56 H102:I106 H66:I70 H74:I74 H78:I80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7B9C-1BB9-410C-87BD-073393D29804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292" priority="34">
      <formula>LEN(TRIM(C2))=0</formula>
    </cfRule>
  </conditionalFormatting>
  <conditionalFormatting sqref="C6:C8">
    <cfRule type="containsBlanks" dxfId="291" priority="4">
      <formula>LEN(TRIM(C6))=0</formula>
    </cfRule>
  </conditionalFormatting>
  <conditionalFormatting sqref="E4:E5">
    <cfRule type="containsBlanks" dxfId="290" priority="29">
      <formula>LEN(TRIM(E4))=0</formula>
    </cfRule>
  </conditionalFormatting>
  <conditionalFormatting sqref="G2">
    <cfRule type="containsBlanks" dxfId="289" priority="31">
      <formula>LEN(TRIM(G2))=0</formula>
    </cfRule>
  </conditionalFormatting>
  <conditionalFormatting sqref="H3">
    <cfRule type="containsBlanks" dxfId="288" priority="32">
      <formula>LEN(TRIM(H3))=0</formula>
    </cfRule>
  </conditionalFormatting>
  <conditionalFormatting sqref="H6:H7">
    <cfRule type="containsBlanks" dxfId="287" priority="30">
      <formula>LEN(TRIM(H6))=0</formula>
    </cfRule>
  </conditionalFormatting>
  <conditionalFormatting sqref="H10">
    <cfRule type="containsText" dxfId="286" priority="36" operator="containsText" text="Cumple">
      <formula>NOT(ISERROR(SEARCH("Cumple",H10)))</formula>
    </cfRule>
    <cfRule type="containsText" dxfId="285" priority="35" operator="containsText" text="No cumple">
      <formula>NOT(ISERROR(SEARCH("No cumple",H10)))</formula>
    </cfRule>
  </conditionalFormatting>
  <conditionalFormatting sqref="H21">
    <cfRule type="containsText" dxfId="284" priority="19" operator="containsText" text="No cumple">
      <formula>NOT(ISERROR(SEARCH("No cumple",H21)))</formula>
    </cfRule>
    <cfRule type="containsText" dxfId="283" priority="20" operator="containsText" text="Cumple">
      <formula>NOT(ISERROR(SEARCH("Cumple",H21)))</formula>
    </cfRule>
  </conditionalFormatting>
  <conditionalFormatting sqref="H34">
    <cfRule type="containsText" dxfId="282" priority="18" operator="containsText" text="Cumple">
      <formula>NOT(ISERROR(SEARCH("Cumple",H34)))</formula>
    </cfRule>
    <cfRule type="containsText" dxfId="281" priority="17" operator="containsText" text="No cumple">
      <formula>NOT(ISERROR(SEARCH("No cumple",H34)))</formula>
    </cfRule>
  </conditionalFormatting>
  <conditionalFormatting sqref="H43">
    <cfRule type="containsText" dxfId="280" priority="16" operator="containsText" text="Cumple">
      <formula>NOT(ISERROR(SEARCH("Cumple",H43)))</formula>
    </cfRule>
    <cfRule type="containsText" dxfId="279" priority="15" operator="containsText" text="No cumple">
      <formula>NOT(ISERROR(SEARCH("No cumple",H43)))</formula>
    </cfRule>
  </conditionalFormatting>
  <conditionalFormatting sqref="H63">
    <cfRule type="containsText" dxfId="278" priority="14" operator="containsText" text="Cumple">
      <formula>NOT(ISERROR(SEARCH("Cumple",H63)))</formula>
    </cfRule>
    <cfRule type="containsText" dxfId="277" priority="13" operator="containsText" text="No cumple">
      <formula>NOT(ISERROR(SEARCH("No cumple",H63)))</formula>
    </cfRule>
  </conditionalFormatting>
  <conditionalFormatting sqref="H71">
    <cfRule type="containsText" dxfId="276" priority="2" operator="containsText" text="Cumple">
      <formula>NOT(ISERROR(SEARCH("Cumple",H71)))</formula>
    </cfRule>
    <cfRule type="containsText" dxfId="275" priority="1" operator="containsText" text="No cumple">
      <formula>NOT(ISERROR(SEARCH("No cumple",H71)))</formula>
    </cfRule>
  </conditionalFormatting>
  <conditionalFormatting sqref="H75">
    <cfRule type="containsText" dxfId="274" priority="11" operator="containsText" text="No cumple">
      <formula>NOT(ISERROR(SEARCH("No cumple",H75)))</formula>
    </cfRule>
    <cfRule type="containsText" dxfId="273" priority="12" operator="containsText" text="Cumple">
      <formula>NOT(ISERROR(SEARCH("Cumple",H75)))</formula>
    </cfRule>
  </conditionalFormatting>
  <conditionalFormatting sqref="H81">
    <cfRule type="containsText" dxfId="272" priority="9" operator="containsText" text="No cumple">
      <formula>NOT(ISERROR(SEARCH("No cumple",H81)))</formula>
    </cfRule>
    <cfRule type="containsText" dxfId="271" priority="10" operator="containsText" text="Cumple">
      <formula>NOT(ISERROR(SEARCH("Cumple",H81)))</formula>
    </cfRule>
  </conditionalFormatting>
  <conditionalFormatting sqref="H90">
    <cfRule type="containsText" dxfId="270" priority="7" operator="containsText" text="No cumple">
      <formula>NOT(ISERROR(SEARCH("No cumple",H90)))</formula>
    </cfRule>
    <cfRule type="containsText" dxfId="269" priority="8" operator="containsText" text="Cumple">
      <formula>NOT(ISERROR(SEARCH("Cumple",H90)))</formula>
    </cfRule>
  </conditionalFormatting>
  <conditionalFormatting sqref="H99">
    <cfRule type="containsText" dxfId="268" priority="5" operator="containsText" text="No cumple">
      <formula>NOT(ISERROR(SEARCH("No cumple",H99)))</formula>
    </cfRule>
    <cfRule type="containsText" dxfId="267" priority="6" operator="containsText" text="Cumple">
      <formula>NOT(ISERROR(SEARCH("Cumple",H99)))</formula>
    </cfRule>
  </conditionalFormatting>
  <conditionalFormatting sqref="J2">
    <cfRule type="containsBlanks" dxfId="266" priority="33">
      <formula>LEN(TRIM(J2))=0</formula>
    </cfRule>
  </conditionalFormatting>
  <conditionalFormatting sqref="J12:J20">
    <cfRule type="containsBlanks" dxfId="265" priority="28">
      <formula>LEN(TRIM(J12))=0</formula>
    </cfRule>
  </conditionalFormatting>
  <conditionalFormatting sqref="J25:J33">
    <cfRule type="containsBlanks" dxfId="264" priority="24">
      <formula>LEN(TRIM(J25))=0</formula>
    </cfRule>
  </conditionalFormatting>
  <conditionalFormatting sqref="J36:J42">
    <cfRule type="containsBlanks" dxfId="263" priority="27">
      <formula>LEN(TRIM(J36))=0</formula>
    </cfRule>
  </conditionalFormatting>
  <conditionalFormatting sqref="J45:J56">
    <cfRule type="containsBlanks" dxfId="262" priority="26">
      <formula>LEN(TRIM(J45))=0</formula>
    </cfRule>
  </conditionalFormatting>
  <conditionalFormatting sqref="J58:J62">
    <cfRule type="containsBlanks" dxfId="261" priority="25">
      <formula>LEN(TRIM(J58))=0</formula>
    </cfRule>
  </conditionalFormatting>
  <conditionalFormatting sqref="J73:J74">
    <cfRule type="containsBlanks" dxfId="260" priority="3">
      <formula>LEN(TRIM(J73))=0</formula>
    </cfRule>
  </conditionalFormatting>
  <conditionalFormatting sqref="J83:J89">
    <cfRule type="containsBlanks" dxfId="259" priority="23">
      <formula>LEN(TRIM(J83))=0</formula>
    </cfRule>
  </conditionalFormatting>
  <conditionalFormatting sqref="J92:J98">
    <cfRule type="containsBlanks" dxfId="258" priority="22">
      <formula>LEN(TRIM(J92))=0</formula>
    </cfRule>
  </conditionalFormatting>
  <conditionalFormatting sqref="J101:J106">
    <cfRule type="containsBlanks" dxfId="257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05A380A-86C6-409C-8F1F-124059BA344C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2C218DC8-404D-47BB-A1B6-DE77BEA0D2E2}">
          <x14:formula1>
            <xm:f>Tablas!$G$2:$G$3</xm:f>
          </x14:formula1>
          <xm:sqref>J2</xm:sqref>
        </x14:dataValidation>
        <x14:dataValidation type="list" allowBlank="1" showInputMessage="1" showErrorMessage="1" xr:uid="{F7BE4CA2-CEB0-4278-876F-6E8B73AB08E1}">
          <x14:formula1>
            <xm:f>Tablas!$I$2:$I$5</xm:f>
          </x14:formula1>
          <xm:sqref>E4:J4</xm:sqref>
        </x14:dataValidation>
        <x14:dataValidation type="list" allowBlank="1" showInputMessage="1" showErrorMessage="1" xr:uid="{B29A543D-FF1D-4109-975B-3168527CD05E}">
          <x14:formula1>
            <xm:f>Tablas!$J$2:$J$7</xm:f>
          </x14:formula1>
          <xm:sqref>C6:E6</xm:sqref>
        </x14:dataValidation>
        <x14:dataValidation type="list" allowBlank="1" showInputMessage="1" showErrorMessage="1" xr:uid="{1ABBDCF0-9924-46BB-9118-0F372543B8BC}">
          <x14:formula1>
            <xm:f>Tablas!$K$2:$K$3</xm:f>
          </x14:formula1>
          <xm:sqref>H6:J6</xm:sqref>
        </x14:dataValidation>
        <x14:dataValidation type="list" allowBlank="1" showInputMessage="1" showErrorMessage="1" xr:uid="{C8EA3088-B7C0-4898-B1F4-182889ED5739}">
          <x14:formula1>
            <xm:f>Tablas!$L$2:$L$9</xm:f>
          </x14:formula1>
          <xm:sqref>C7:E7</xm:sqref>
        </x14:dataValidation>
        <x14:dataValidation type="list" allowBlank="1" showInputMessage="1" showErrorMessage="1" xr:uid="{9E5BE3C3-49F0-4FF4-A064-635721E59617}">
          <x14:formula1>
            <xm:f>Tablas!$H$2:$H$6</xm:f>
          </x14:formula1>
          <xm:sqref>C3:E3</xm:sqref>
        </x14:dataValidation>
        <x14:dataValidation type="list" allowBlank="1" showInputMessage="1" showErrorMessage="1" xr:uid="{6F4B0B6A-CDEB-4CD1-88C9-80D62CC529FD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9BA0-790C-4F8B-98E7-774B626E2A90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256" priority="34">
      <formula>LEN(TRIM(C2))=0</formula>
    </cfRule>
  </conditionalFormatting>
  <conditionalFormatting sqref="C6:C8">
    <cfRule type="containsBlanks" dxfId="255" priority="4">
      <formula>LEN(TRIM(C6))=0</formula>
    </cfRule>
  </conditionalFormatting>
  <conditionalFormatting sqref="E4:E5">
    <cfRule type="containsBlanks" dxfId="254" priority="29">
      <formula>LEN(TRIM(E4))=0</formula>
    </cfRule>
  </conditionalFormatting>
  <conditionalFormatting sqref="G2">
    <cfRule type="containsBlanks" dxfId="253" priority="31">
      <formula>LEN(TRIM(G2))=0</formula>
    </cfRule>
  </conditionalFormatting>
  <conditionalFormatting sqref="H3">
    <cfRule type="containsBlanks" dxfId="252" priority="32">
      <formula>LEN(TRIM(H3))=0</formula>
    </cfRule>
  </conditionalFormatting>
  <conditionalFormatting sqref="H6:H7">
    <cfRule type="containsBlanks" dxfId="251" priority="30">
      <formula>LEN(TRIM(H6))=0</formula>
    </cfRule>
  </conditionalFormatting>
  <conditionalFormatting sqref="H10">
    <cfRule type="containsText" dxfId="250" priority="36" operator="containsText" text="Cumple">
      <formula>NOT(ISERROR(SEARCH("Cumple",H10)))</formula>
    </cfRule>
    <cfRule type="containsText" dxfId="249" priority="35" operator="containsText" text="No cumple">
      <formula>NOT(ISERROR(SEARCH("No cumple",H10)))</formula>
    </cfRule>
  </conditionalFormatting>
  <conditionalFormatting sqref="H21">
    <cfRule type="containsText" dxfId="248" priority="19" operator="containsText" text="No cumple">
      <formula>NOT(ISERROR(SEARCH("No cumple",H21)))</formula>
    </cfRule>
    <cfRule type="containsText" dxfId="247" priority="20" operator="containsText" text="Cumple">
      <formula>NOT(ISERROR(SEARCH("Cumple",H21)))</formula>
    </cfRule>
  </conditionalFormatting>
  <conditionalFormatting sqref="H34">
    <cfRule type="containsText" dxfId="246" priority="18" operator="containsText" text="Cumple">
      <formula>NOT(ISERROR(SEARCH("Cumple",H34)))</formula>
    </cfRule>
    <cfRule type="containsText" dxfId="245" priority="17" operator="containsText" text="No cumple">
      <formula>NOT(ISERROR(SEARCH("No cumple",H34)))</formula>
    </cfRule>
  </conditionalFormatting>
  <conditionalFormatting sqref="H43">
    <cfRule type="containsText" dxfId="244" priority="16" operator="containsText" text="Cumple">
      <formula>NOT(ISERROR(SEARCH("Cumple",H43)))</formula>
    </cfRule>
    <cfRule type="containsText" dxfId="243" priority="15" operator="containsText" text="No cumple">
      <formula>NOT(ISERROR(SEARCH("No cumple",H43)))</formula>
    </cfRule>
  </conditionalFormatting>
  <conditionalFormatting sqref="H63">
    <cfRule type="containsText" dxfId="242" priority="14" operator="containsText" text="Cumple">
      <formula>NOT(ISERROR(SEARCH("Cumple",H63)))</formula>
    </cfRule>
    <cfRule type="containsText" dxfId="241" priority="13" operator="containsText" text="No cumple">
      <formula>NOT(ISERROR(SEARCH("No cumple",H63)))</formula>
    </cfRule>
  </conditionalFormatting>
  <conditionalFormatting sqref="H71">
    <cfRule type="containsText" dxfId="240" priority="2" operator="containsText" text="Cumple">
      <formula>NOT(ISERROR(SEARCH("Cumple",H71)))</formula>
    </cfRule>
    <cfRule type="containsText" dxfId="239" priority="1" operator="containsText" text="No cumple">
      <formula>NOT(ISERROR(SEARCH("No cumple",H71)))</formula>
    </cfRule>
  </conditionalFormatting>
  <conditionalFormatting sqref="H75">
    <cfRule type="containsText" dxfId="238" priority="11" operator="containsText" text="No cumple">
      <formula>NOT(ISERROR(SEARCH("No cumple",H75)))</formula>
    </cfRule>
    <cfRule type="containsText" dxfId="237" priority="12" operator="containsText" text="Cumple">
      <formula>NOT(ISERROR(SEARCH("Cumple",H75)))</formula>
    </cfRule>
  </conditionalFormatting>
  <conditionalFormatting sqref="H81">
    <cfRule type="containsText" dxfId="236" priority="9" operator="containsText" text="No cumple">
      <formula>NOT(ISERROR(SEARCH("No cumple",H81)))</formula>
    </cfRule>
    <cfRule type="containsText" dxfId="235" priority="10" operator="containsText" text="Cumple">
      <formula>NOT(ISERROR(SEARCH("Cumple",H81)))</formula>
    </cfRule>
  </conditionalFormatting>
  <conditionalFormatting sqref="H90">
    <cfRule type="containsText" dxfId="234" priority="7" operator="containsText" text="No cumple">
      <formula>NOT(ISERROR(SEARCH("No cumple",H90)))</formula>
    </cfRule>
    <cfRule type="containsText" dxfId="233" priority="8" operator="containsText" text="Cumple">
      <formula>NOT(ISERROR(SEARCH("Cumple",H90)))</formula>
    </cfRule>
  </conditionalFormatting>
  <conditionalFormatting sqref="H99">
    <cfRule type="containsText" dxfId="232" priority="5" operator="containsText" text="No cumple">
      <formula>NOT(ISERROR(SEARCH("No cumple",H99)))</formula>
    </cfRule>
    <cfRule type="containsText" dxfId="231" priority="6" operator="containsText" text="Cumple">
      <formula>NOT(ISERROR(SEARCH("Cumple",H99)))</formula>
    </cfRule>
  </conditionalFormatting>
  <conditionalFormatting sqref="J2">
    <cfRule type="containsBlanks" dxfId="230" priority="33">
      <formula>LEN(TRIM(J2))=0</formula>
    </cfRule>
  </conditionalFormatting>
  <conditionalFormatting sqref="J12:J20">
    <cfRule type="containsBlanks" dxfId="229" priority="28">
      <formula>LEN(TRIM(J12))=0</formula>
    </cfRule>
  </conditionalFormatting>
  <conditionalFormatting sqref="J25:J33">
    <cfRule type="containsBlanks" dxfId="228" priority="24">
      <formula>LEN(TRIM(J25))=0</formula>
    </cfRule>
  </conditionalFormatting>
  <conditionalFormatting sqref="J36:J42">
    <cfRule type="containsBlanks" dxfId="227" priority="27">
      <formula>LEN(TRIM(J36))=0</formula>
    </cfRule>
  </conditionalFormatting>
  <conditionalFormatting sqref="J45:J56">
    <cfRule type="containsBlanks" dxfId="226" priority="26">
      <formula>LEN(TRIM(J45))=0</formula>
    </cfRule>
  </conditionalFormatting>
  <conditionalFormatting sqref="J58:J62">
    <cfRule type="containsBlanks" dxfId="225" priority="25">
      <formula>LEN(TRIM(J58))=0</formula>
    </cfRule>
  </conditionalFormatting>
  <conditionalFormatting sqref="J73:J74">
    <cfRule type="containsBlanks" dxfId="224" priority="3">
      <formula>LEN(TRIM(J73))=0</formula>
    </cfRule>
  </conditionalFormatting>
  <conditionalFormatting sqref="J83:J89">
    <cfRule type="containsBlanks" dxfId="223" priority="23">
      <formula>LEN(TRIM(J83))=0</formula>
    </cfRule>
  </conditionalFormatting>
  <conditionalFormatting sqref="J92:J98">
    <cfRule type="containsBlanks" dxfId="222" priority="22">
      <formula>LEN(TRIM(J92))=0</formula>
    </cfRule>
  </conditionalFormatting>
  <conditionalFormatting sqref="J101:J106">
    <cfRule type="containsBlanks" dxfId="221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0BDDC74-7969-427D-93F2-8ECA6FBABB04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6A5F9E07-4F95-4B79-B078-959A3FA6CC41}">
          <x14:formula1>
            <xm:f>Tablas!$G$2:$G$3</xm:f>
          </x14:formula1>
          <xm:sqref>J2</xm:sqref>
        </x14:dataValidation>
        <x14:dataValidation type="list" allowBlank="1" showInputMessage="1" showErrorMessage="1" xr:uid="{DAF87B85-9DD5-445E-9AFD-55478476C5E2}">
          <x14:formula1>
            <xm:f>Tablas!$I$2:$I$5</xm:f>
          </x14:formula1>
          <xm:sqref>E4:J4</xm:sqref>
        </x14:dataValidation>
        <x14:dataValidation type="list" allowBlank="1" showInputMessage="1" showErrorMessage="1" xr:uid="{CBED48BF-EC28-450A-93BA-E77039DD5C21}">
          <x14:formula1>
            <xm:f>Tablas!$J$2:$J$7</xm:f>
          </x14:formula1>
          <xm:sqref>C6:E6</xm:sqref>
        </x14:dataValidation>
        <x14:dataValidation type="list" allowBlank="1" showInputMessage="1" showErrorMessage="1" xr:uid="{C63B5C5E-C834-4827-9DB7-56C3C6504FAB}">
          <x14:formula1>
            <xm:f>Tablas!$K$2:$K$3</xm:f>
          </x14:formula1>
          <xm:sqref>H6:J6</xm:sqref>
        </x14:dataValidation>
        <x14:dataValidation type="list" allowBlank="1" showInputMessage="1" showErrorMessage="1" xr:uid="{43D6A0D3-3B2E-4A90-B230-B8F8155DDCBC}">
          <x14:formula1>
            <xm:f>Tablas!$L$2:$L$9</xm:f>
          </x14:formula1>
          <xm:sqref>C7:E7</xm:sqref>
        </x14:dataValidation>
        <x14:dataValidation type="list" allowBlank="1" showInputMessage="1" showErrorMessage="1" xr:uid="{80828B80-8C3C-424A-97E1-8994A5BEB31C}">
          <x14:formula1>
            <xm:f>Tablas!$H$2:$H$6</xm:f>
          </x14:formula1>
          <xm:sqref>C3:E3</xm:sqref>
        </x14:dataValidation>
        <x14:dataValidation type="list" allowBlank="1" showInputMessage="1" showErrorMessage="1" xr:uid="{1162C5C2-663A-40C7-B1D4-577DD5F11CC5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B1EF-430F-437D-A8E5-E3C00A017237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220" priority="34">
      <formula>LEN(TRIM(C2))=0</formula>
    </cfRule>
  </conditionalFormatting>
  <conditionalFormatting sqref="C6:C8">
    <cfRule type="containsBlanks" dxfId="219" priority="4">
      <formula>LEN(TRIM(C6))=0</formula>
    </cfRule>
  </conditionalFormatting>
  <conditionalFormatting sqref="E4:E5">
    <cfRule type="containsBlanks" dxfId="218" priority="29">
      <formula>LEN(TRIM(E4))=0</formula>
    </cfRule>
  </conditionalFormatting>
  <conditionalFormatting sqref="G2">
    <cfRule type="containsBlanks" dxfId="217" priority="31">
      <formula>LEN(TRIM(G2))=0</formula>
    </cfRule>
  </conditionalFormatting>
  <conditionalFormatting sqref="H3">
    <cfRule type="containsBlanks" dxfId="216" priority="32">
      <formula>LEN(TRIM(H3))=0</formula>
    </cfRule>
  </conditionalFormatting>
  <conditionalFormatting sqref="H6:H7">
    <cfRule type="containsBlanks" dxfId="215" priority="30">
      <formula>LEN(TRIM(H6))=0</formula>
    </cfRule>
  </conditionalFormatting>
  <conditionalFormatting sqref="H10">
    <cfRule type="containsText" dxfId="214" priority="36" operator="containsText" text="Cumple">
      <formula>NOT(ISERROR(SEARCH("Cumple",H10)))</formula>
    </cfRule>
    <cfRule type="containsText" dxfId="213" priority="35" operator="containsText" text="No cumple">
      <formula>NOT(ISERROR(SEARCH("No cumple",H10)))</formula>
    </cfRule>
  </conditionalFormatting>
  <conditionalFormatting sqref="H21">
    <cfRule type="containsText" dxfId="212" priority="19" operator="containsText" text="No cumple">
      <formula>NOT(ISERROR(SEARCH("No cumple",H21)))</formula>
    </cfRule>
    <cfRule type="containsText" dxfId="211" priority="20" operator="containsText" text="Cumple">
      <formula>NOT(ISERROR(SEARCH("Cumple",H21)))</formula>
    </cfRule>
  </conditionalFormatting>
  <conditionalFormatting sqref="H34">
    <cfRule type="containsText" dxfId="210" priority="18" operator="containsText" text="Cumple">
      <formula>NOT(ISERROR(SEARCH("Cumple",H34)))</formula>
    </cfRule>
    <cfRule type="containsText" dxfId="209" priority="17" operator="containsText" text="No cumple">
      <formula>NOT(ISERROR(SEARCH("No cumple",H34)))</formula>
    </cfRule>
  </conditionalFormatting>
  <conditionalFormatting sqref="H43">
    <cfRule type="containsText" dxfId="208" priority="16" operator="containsText" text="Cumple">
      <formula>NOT(ISERROR(SEARCH("Cumple",H43)))</formula>
    </cfRule>
    <cfRule type="containsText" dxfId="207" priority="15" operator="containsText" text="No cumple">
      <formula>NOT(ISERROR(SEARCH("No cumple",H43)))</formula>
    </cfRule>
  </conditionalFormatting>
  <conditionalFormatting sqref="H63">
    <cfRule type="containsText" dxfId="206" priority="14" operator="containsText" text="Cumple">
      <formula>NOT(ISERROR(SEARCH("Cumple",H63)))</formula>
    </cfRule>
    <cfRule type="containsText" dxfId="205" priority="13" operator="containsText" text="No cumple">
      <formula>NOT(ISERROR(SEARCH("No cumple",H63)))</formula>
    </cfRule>
  </conditionalFormatting>
  <conditionalFormatting sqref="H71">
    <cfRule type="containsText" dxfId="204" priority="2" operator="containsText" text="Cumple">
      <formula>NOT(ISERROR(SEARCH("Cumple",H71)))</formula>
    </cfRule>
    <cfRule type="containsText" dxfId="203" priority="1" operator="containsText" text="No cumple">
      <formula>NOT(ISERROR(SEARCH("No cumple",H71)))</formula>
    </cfRule>
  </conditionalFormatting>
  <conditionalFormatting sqref="H75">
    <cfRule type="containsText" dxfId="202" priority="11" operator="containsText" text="No cumple">
      <formula>NOT(ISERROR(SEARCH("No cumple",H75)))</formula>
    </cfRule>
    <cfRule type="containsText" dxfId="201" priority="12" operator="containsText" text="Cumple">
      <formula>NOT(ISERROR(SEARCH("Cumple",H75)))</formula>
    </cfRule>
  </conditionalFormatting>
  <conditionalFormatting sqref="H81">
    <cfRule type="containsText" dxfId="200" priority="9" operator="containsText" text="No cumple">
      <formula>NOT(ISERROR(SEARCH("No cumple",H81)))</formula>
    </cfRule>
    <cfRule type="containsText" dxfId="199" priority="10" operator="containsText" text="Cumple">
      <formula>NOT(ISERROR(SEARCH("Cumple",H81)))</formula>
    </cfRule>
  </conditionalFormatting>
  <conditionalFormatting sqref="H90">
    <cfRule type="containsText" dxfId="198" priority="7" operator="containsText" text="No cumple">
      <formula>NOT(ISERROR(SEARCH("No cumple",H90)))</formula>
    </cfRule>
    <cfRule type="containsText" dxfId="197" priority="8" operator="containsText" text="Cumple">
      <formula>NOT(ISERROR(SEARCH("Cumple",H90)))</formula>
    </cfRule>
  </conditionalFormatting>
  <conditionalFormatting sqref="H99">
    <cfRule type="containsText" dxfId="196" priority="5" operator="containsText" text="No cumple">
      <formula>NOT(ISERROR(SEARCH("No cumple",H99)))</formula>
    </cfRule>
    <cfRule type="containsText" dxfId="195" priority="6" operator="containsText" text="Cumple">
      <formula>NOT(ISERROR(SEARCH("Cumple",H99)))</formula>
    </cfRule>
  </conditionalFormatting>
  <conditionalFormatting sqref="J2">
    <cfRule type="containsBlanks" dxfId="194" priority="33">
      <formula>LEN(TRIM(J2))=0</formula>
    </cfRule>
  </conditionalFormatting>
  <conditionalFormatting sqref="J12:J20">
    <cfRule type="containsBlanks" dxfId="193" priority="28">
      <formula>LEN(TRIM(J12))=0</formula>
    </cfRule>
  </conditionalFormatting>
  <conditionalFormatting sqref="J25:J33">
    <cfRule type="containsBlanks" dxfId="192" priority="24">
      <formula>LEN(TRIM(J25))=0</formula>
    </cfRule>
  </conditionalFormatting>
  <conditionalFormatting sqref="J36:J42">
    <cfRule type="containsBlanks" dxfId="191" priority="27">
      <formula>LEN(TRIM(J36))=0</formula>
    </cfRule>
  </conditionalFormatting>
  <conditionalFormatting sqref="J45:J56">
    <cfRule type="containsBlanks" dxfId="190" priority="26">
      <formula>LEN(TRIM(J45))=0</formula>
    </cfRule>
  </conditionalFormatting>
  <conditionalFormatting sqref="J58:J62">
    <cfRule type="containsBlanks" dxfId="189" priority="25">
      <formula>LEN(TRIM(J58))=0</formula>
    </cfRule>
  </conditionalFormatting>
  <conditionalFormatting sqref="J73:J74">
    <cfRule type="containsBlanks" dxfId="188" priority="3">
      <formula>LEN(TRIM(J73))=0</formula>
    </cfRule>
  </conditionalFormatting>
  <conditionalFormatting sqref="J83:J89">
    <cfRule type="containsBlanks" dxfId="187" priority="23">
      <formula>LEN(TRIM(J83))=0</formula>
    </cfRule>
  </conditionalFormatting>
  <conditionalFormatting sqref="J92:J98">
    <cfRule type="containsBlanks" dxfId="186" priority="22">
      <formula>LEN(TRIM(J92))=0</formula>
    </cfRule>
  </conditionalFormatting>
  <conditionalFormatting sqref="J101:J106">
    <cfRule type="containsBlanks" dxfId="185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8E152CB-3AE7-4D5B-B851-707C6B588AFA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80AC4D6E-89A2-4F79-821A-FABC0B7A7C41}">
          <x14:formula1>
            <xm:f>Tablas!$G$2:$G$3</xm:f>
          </x14:formula1>
          <xm:sqref>J2</xm:sqref>
        </x14:dataValidation>
        <x14:dataValidation type="list" allowBlank="1" showInputMessage="1" showErrorMessage="1" xr:uid="{8A5BFD58-C229-4323-9EBC-DC3CA3786FF5}">
          <x14:formula1>
            <xm:f>Tablas!$I$2:$I$5</xm:f>
          </x14:formula1>
          <xm:sqref>E4:J4</xm:sqref>
        </x14:dataValidation>
        <x14:dataValidation type="list" allowBlank="1" showInputMessage="1" showErrorMessage="1" xr:uid="{F42A95FA-9E38-41BB-956E-1BC58469F5A0}">
          <x14:formula1>
            <xm:f>Tablas!$J$2:$J$7</xm:f>
          </x14:formula1>
          <xm:sqref>C6:E6</xm:sqref>
        </x14:dataValidation>
        <x14:dataValidation type="list" allowBlank="1" showInputMessage="1" showErrorMessage="1" xr:uid="{A732C6BE-C46F-45A5-A3DC-2A25602BDF69}">
          <x14:formula1>
            <xm:f>Tablas!$K$2:$K$3</xm:f>
          </x14:formula1>
          <xm:sqref>H6:J6</xm:sqref>
        </x14:dataValidation>
        <x14:dataValidation type="list" allowBlank="1" showInputMessage="1" showErrorMessage="1" xr:uid="{8167F3F4-CEE2-4D14-976F-6342B01031C1}">
          <x14:formula1>
            <xm:f>Tablas!$L$2:$L$9</xm:f>
          </x14:formula1>
          <xm:sqref>C7:E7</xm:sqref>
        </x14:dataValidation>
        <x14:dataValidation type="list" allowBlank="1" showInputMessage="1" showErrorMessage="1" xr:uid="{45FBB928-3FB4-4F96-A8D5-9D7172273DDD}">
          <x14:formula1>
            <xm:f>Tablas!$H$2:$H$6</xm:f>
          </x14:formula1>
          <xm:sqref>C3:E3</xm:sqref>
        </x14:dataValidation>
        <x14:dataValidation type="list" allowBlank="1" showInputMessage="1" showErrorMessage="1" xr:uid="{B55CC767-4238-429C-8C81-598072FFDAA0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603F-86AF-43AB-907F-704B31B5DC92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184" priority="34">
      <formula>LEN(TRIM(C2))=0</formula>
    </cfRule>
  </conditionalFormatting>
  <conditionalFormatting sqref="C6:C8">
    <cfRule type="containsBlanks" dxfId="183" priority="4">
      <formula>LEN(TRIM(C6))=0</formula>
    </cfRule>
  </conditionalFormatting>
  <conditionalFormatting sqref="E4:E5">
    <cfRule type="containsBlanks" dxfId="182" priority="29">
      <formula>LEN(TRIM(E4))=0</formula>
    </cfRule>
  </conditionalFormatting>
  <conditionalFormatting sqref="G2">
    <cfRule type="containsBlanks" dxfId="181" priority="31">
      <formula>LEN(TRIM(G2))=0</formula>
    </cfRule>
  </conditionalFormatting>
  <conditionalFormatting sqref="H3">
    <cfRule type="containsBlanks" dxfId="180" priority="32">
      <formula>LEN(TRIM(H3))=0</formula>
    </cfRule>
  </conditionalFormatting>
  <conditionalFormatting sqref="H6:H7">
    <cfRule type="containsBlanks" dxfId="179" priority="30">
      <formula>LEN(TRIM(H6))=0</formula>
    </cfRule>
  </conditionalFormatting>
  <conditionalFormatting sqref="H10">
    <cfRule type="containsText" dxfId="178" priority="36" operator="containsText" text="Cumple">
      <formula>NOT(ISERROR(SEARCH("Cumple",H10)))</formula>
    </cfRule>
    <cfRule type="containsText" dxfId="177" priority="35" operator="containsText" text="No cumple">
      <formula>NOT(ISERROR(SEARCH("No cumple",H10)))</formula>
    </cfRule>
  </conditionalFormatting>
  <conditionalFormatting sqref="H21">
    <cfRule type="containsText" dxfId="176" priority="19" operator="containsText" text="No cumple">
      <formula>NOT(ISERROR(SEARCH("No cumple",H21)))</formula>
    </cfRule>
    <cfRule type="containsText" dxfId="175" priority="20" operator="containsText" text="Cumple">
      <formula>NOT(ISERROR(SEARCH("Cumple",H21)))</formula>
    </cfRule>
  </conditionalFormatting>
  <conditionalFormatting sqref="H34">
    <cfRule type="containsText" dxfId="174" priority="18" operator="containsText" text="Cumple">
      <formula>NOT(ISERROR(SEARCH("Cumple",H34)))</formula>
    </cfRule>
    <cfRule type="containsText" dxfId="173" priority="17" operator="containsText" text="No cumple">
      <formula>NOT(ISERROR(SEARCH("No cumple",H34)))</formula>
    </cfRule>
  </conditionalFormatting>
  <conditionalFormatting sqref="H43">
    <cfRule type="containsText" dxfId="172" priority="16" operator="containsText" text="Cumple">
      <formula>NOT(ISERROR(SEARCH("Cumple",H43)))</formula>
    </cfRule>
    <cfRule type="containsText" dxfId="171" priority="15" operator="containsText" text="No cumple">
      <formula>NOT(ISERROR(SEARCH("No cumple",H43)))</formula>
    </cfRule>
  </conditionalFormatting>
  <conditionalFormatting sqref="H63">
    <cfRule type="containsText" dxfId="170" priority="14" operator="containsText" text="Cumple">
      <formula>NOT(ISERROR(SEARCH("Cumple",H63)))</formula>
    </cfRule>
    <cfRule type="containsText" dxfId="169" priority="13" operator="containsText" text="No cumple">
      <formula>NOT(ISERROR(SEARCH("No cumple",H63)))</formula>
    </cfRule>
  </conditionalFormatting>
  <conditionalFormatting sqref="H71">
    <cfRule type="containsText" dxfId="168" priority="2" operator="containsText" text="Cumple">
      <formula>NOT(ISERROR(SEARCH("Cumple",H71)))</formula>
    </cfRule>
    <cfRule type="containsText" dxfId="167" priority="1" operator="containsText" text="No cumple">
      <formula>NOT(ISERROR(SEARCH("No cumple",H71)))</formula>
    </cfRule>
  </conditionalFormatting>
  <conditionalFormatting sqref="H75">
    <cfRule type="containsText" dxfId="166" priority="11" operator="containsText" text="No cumple">
      <formula>NOT(ISERROR(SEARCH("No cumple",H75)))</formula>
    </cfRule>
    <cfRule type="containsText" dxfId="165" priority="12" operator="containsText" text="Cumple">
      <formula>NOT(ISERROR(SEARCH("Cumple",H75)))</formula>
    </cfRule>
  </conditionalFormatting>
  <conditionalFormatting sqref="H81">
    <cfRule type="containsText" dxfId="164" priority="9" operator="containsText" text="No cumple">
      <formula>NOT(ISERROR(SEARCH("No cumple",H81)))</formula>
    </cfRule>
    <cfRule type="containsText" dxfId="163" priority="10" operator="containsText" text="Cumple">
      <formula>NOT(ISERROR(SEARCH("Cumple",H81)))</formula>
    </cfRule>
  </conditionalFormatting>
  <conditionalFormatting sqref="H90">
    <cfRule type="containsText" dxfId="162" priority="7" operator="containsText" text="No cumple">
      <formula>NOT(ISERROR(SEARCH("No cumple",H90)))</formula>
    </cfRule>
    <cfRule type="containsText" dxfId="161" priority="8" operator="containsText" text="Cumple">
      <formula>NOT(ISERROR(SEARCH("Cumple",H90)))</formula>
    </cfRule>
  </conditionalFormatting>
  <conditionalFormatting sqref="H99">
    <cfRule type="containsText" dxfId="160" priority="5" operator="containsText" text="No cumple">
      <formula>NOT(ISERROR(SEARCH("No cumple",H99)))</formula>
    </cfRule>
    <cfRule type="containsText" dxfId="159" priority="6" operator="containsText" text="Cumple">
      <formula>NOT(ISERROR(SEARCH("Cumple",H99)))</formula>
    </cfRule>
  </conditionalFormatting>
  <conditionalFormatting sqref="J2">
    <cfRule type="containsBlanks" dxfId="158" priority="33">
      <formula>LEN(TRIM(J2))=0</formula>
    </cfRule>
  </conditionalFormatting>
  <conditionalFormatting sqref="J12:J20">
    <cfRule type="containsBlanks" dxfId="157" priority="28">
      <formula>LEN(TRIM(J12))=0</formula>
    </cfRule>
  </conditionalFormatting>
  <conditionalFormatting sqref="J25:J33">
    <cfRule type="containsBlanks" dxfId="156" priority="24">
      <formula>LEN(TRIM(J25))=0</formula>
    </cfRule>
  </conditionalFormatting>
  <conditionalFormatting sqref="J36:J42">
    <cfRule type="containsBlanks" dxfId="155" priority="27">
      <formula>LEN(TRIM(J36))=0</formula>
    </cfRule>
  </conditionalFormatting>
  <conditionalFormatting sqref="J45:J56">
    <cfRule type="containsBlanks" dxfId="154" priority="26">
      <formula>LEN(TRIM(J45))=0</formula>
    </cfRule>
  </conditionalFormatting>
  <conditionalFormatting sqref="J58:J62">
    <cfRule type="containsBlanks" dxfId="153" priority="25">
      <formula>LEN(TRIM(J58))=0</formula>
    </cfRule>
  </conditionalFormatting>
  <conditionalFormatting sqref="J73:J74">
    <cfRule type="containsBlanks" dxfId="152" priority="3">
      <formula>LEN(TRIM(J73))=0</formula>
    </cfRule>
  </conditionalFormatting>
  <conditionalFormatting sqref="J83:J89">
    <cfRule type="containsBlanks" dxfId="151" priority="23">
      <formula>LEN(TRIM(J83))=0</formula>
    </cfRule>
  </conditionalFormatting>
  <conditionalFormatting sqref="J92:J98">
    <cfRule type="containsBlanks" dxfId="150" priority="22">
      <formula>LEN(TRIM(J92))=0</formula>
    </cfRule>
  </conditionalFormatting>
  <conditionalFormatting sqref="J101:J106">
    <cfRule type="containsBlanks" dxfId="149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CB987D-EAFF-4494-87E0-E8288CA34F13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1AA6E526-4115-4059-8FA1-9D4155DEF710}">
          <x14:formula1>
            <xm:f>Tablas!$G$2:$G$3</xm:f>
          </x14:formula1>
          <xm:sqref>J2</xm:sqref>
        </x14:dataValidation>
        <x14:dataValidation type="list" allowBlank="1" showInputMessage="1" showErrorMessage="1" xr:uid="{3F29905B-BEE4-4733-8C93-B13A21FBB2E0}">
          <x14:formula1>
            <xm:f>Tablas!$I$2:$I$5</xm:f>
          </x14:formula1>
          <xm:sqref>E4:J4</xm:sqref>
        </x14:dataValidation>
        <x14:dataValidation type="list" allowBlank="1" showInputMessage="1" showErrorMessage="1" xr:uid="{13748627-4A4C-4B82-8597-1622DFF689E6}">
          <x14:formula1>
            <xm:f>Tablas!$J$2:$J$7</xm:f>
          </x14:formula1>
          <xm:sqref>C6:E6</xm:sqref>
        </x14:dataValidation>
        <x14:dataValidation type="list" allowBlank="1" showInputMessage="1" showErrorMessage="1" xr:uid="{5E4E2E70-AA8B-43B7-8ACF-56DA19AB6E1B}">
          <x14:formula1>
            <xm:f>Tablas!$K$2:$K$3</xm:f>
          </x14:formula1>
          <xm:sqref>H6:J6</xm:sqref>
        </x14:dataValidation>
        <x14:dataValidation type="list" allowBlank="1" showInputMessage="1" showErrorMessage="1" xr:uid="{8C064497-7201-4CBF-8F51-F743177F3469}">
          <x14:formula1>
            <xm:f>Tablas!$L$2:$L$9</xm:f>
          </x14:formula1>
          <xm:sqref>C7:E7</xm:sqref>
        </x14:dataValidation>
        <x14:dataValidation type="list" allowBlank="1" showInputMessage="1" showErrorMessage="1" xr:uid="{F0137330-A66A-4413-A511-AF42A9D50773}">
          <x14:formula1>
            <xm:f>Tablas!$H$2:$H$6</xm:f>
          </x14:formula1>
          <xm:sqref>C3:E3</xm:sqref>
        </x14:dataValidation>
        <x14:dataValidation type="list" allowBlank="1" showInputMessage="1" showErrorMessage="1" xr:uid="{A1E60A6E-8ADF-4FB4-A3DC-BAECAF29CDB7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EA73-A0C9-4E91-9750-9883716E6737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148" priority="34">
      <formula>LEN(TRIM(C2))=0</formula>
    </cfRule>
  </conditionalFormatting>
  <conditionalFormatting sqref="C6:C8">
    <cfRule type="containsBlanks" dxfId="147" priority="4">
      <formula>LEN(TRIM(C6))=0</formula>
    </cfRule>
  </conditionalFormatting>
  <conditionalFormatting sqref="E4:E5">
    <cfRule type="containsBlanks" dxfId="146" priority="29">
      <formula>LEN(TRIM(E4))=0</formula>
    </cfRule>
  </conditionalFormatting>
  <conditionalFormatting sqref="G2">
    <cfRule type="containsBlanks" dxfId="145" priority="31">
      <formula>LEN(TRIM(G2))=0</formula>
    </cfRule>
  </conditionalFormatting>
  <conditionalFormatting sqref="H3">
    <cfRule type="containsBlanks" dxfId="144" priority="32">
      <formula>LEN(TRIM(H3))=0</formula>
    </cfRule>
  </conditionalFormatting>
  <conditionalFormatting sqref="H6:H7">
    <cfRule type="containsBlanks" dxfId="143" priority="30">
      <formula>LEN(TRIM(H6))=0</formula>
    </cfRule>
  </conditionalFormatting>
  <conditionalFormatting sqref="H10">
    <cfRule type="containsText" dxfId="142" priority="36" operator="containsText" text="Cumple">
      <formula>NOT(ISERROR(SEARCH("Cumple",H10)))</formula>
    </cfRule>
    <cfRule type="containsText" dxfId="141" priority="35" operator="containsText" text="No cumple">
      <formula>NOT(ISERROR(SEARCH("No cumple",H10)))</formula>
    </cfRule>
  </conditionalFormatting>
  <conditionalFormatting sqref="H21">
    <cfRule type="containsText" dxfId="140" priority="19" operator="containsText" text="No cumple">
      <formula>NOT(ISERROR(SEARCH("No cumple",H21)))</formula>
    </cfRule>
    <cfRule type="containsText" dxfId="139" priority="20" operator="containsText" text="Cumple">
      <formula>NOT(ISERROR(SEARCH("Cumple",H21)))</formula>
    </cfRule>
  </conditionalFormatting>
  <conditionalFormatting sqref="H34">
    <cfRule type="containsText" dxfId="138" priority="18" operator="containsText" text="Cumple">
      <formula>NOT(ISERROR(SEARCH("Cumple",H34)))</formula>
    </cfRule>
    <cfRule type="containsText" dxfId="137" priority="17" operator="containsText" text="No cumple">
      <formula>NOT(ISERROR(SEARCH("No cumple",H34)))</formula>
    </cfRule>
  </conditionalFormatting>
  <conditionalFormatting sqref="H43">
    <cfRule type="containsText" dxfId="136" priority="16" operator="containsText" text="Cumple">
      <formula>NOT(ISERROR(SEARCH("Cumple",H43)))</formula>
    </cfRule>
    <cfRule type="containsText" dxfId="135" priority="15" operator="containsText" text="No cumple">
      <formula>NOT(ISERROR(SEARCH("No cumple",H43)))</formula>
    </cfRule>
  </conditionalFormatting>
  <conditionalFormatting sqref="H63">
    <cfRule type="containsText" dxfId="134" priority="14" operator="containsText" text="Cumple">
      <formula>NOT(ISERROR(SEARCH("Cumple",H63)))</formula>
    </cfRule>
    <cfRule type="containsText" dxfId="133" priority="13" operator="containsText" text="No cumple">
      <formula>NOT(ISERROR(SEARCH("No cumple",H63)))</formula>
    </cfRule>
  </conditionalFormatting>
  <conditionalFormatting sqref="H71">
    <cfRule type="containsText" dxfId="132" priority="2" operator="containsText" text="Cumple">
      <formula>NOT(ISERROR(SEARCH("Cumple",H71)))</formula>
    </cfRule>
    <cfRule type="containsText" dxfId="131" priority="1" operator="containsText" text="No cumple">
      <formula>NOT(ISERROR(SEARCH("No cumple",H71)))</formula>
    </cfRule>
  </conditionalFormatting>
  <conditionalFormatting sqref="H75">
    <cfRule type="containsText" dxfId="130" priority="11" operator="containsText" text="No cumple">
      <formula>NOT(ISERROR(SEARCH("No cumple",H75)))</formula>
    </cfRule>
    <cfRule type="containsText" dxfId="129" priority="12" operator="containsText" text="Cumple">
      <formula>NOT(ISERROR(SEARCH("Cumple",H75)))</formula>
    </cfRule>
  </conditionalFormatting>
  <conditionalFormatting sqref="H81">
    <cfRule type="containsText" dxfId="128" priority="9" operator="containsText" text="No cumple">
      <formula>NOT(ISERROR(SEARCH("No cumple",H81)))</formula>
    </cfRule>
    <cfRule type="containsText" dxfId="127" priority="10" operator="containsText" text="Cumple">
      <formula>NOT(ISERROR(SEARCH("Cumple",H81)))</formula>
    </cfRule>
  </conditionalFormatting>
  <conditionalFormatting sqref="H90">
    <cfRule type="containsText" dxfId="126" priority="7" operator="containsText" text="No cumple">
      <formula>NOT(ISERROR(SEARCH("No cumple",H90)))</formula>
    </cfRule>
    <cfRule type="containsText" dxfId="125" priority="8" operator="containsText" text="Cumple">
      <formula>NOT(ISERROR(SEARCH("Cumple",H90)))</formula>
    </cfRule>
  </conditionalFormatting>
  <conditionalFormatting sqref="H99">
    <cfRule type="containsText" dxfId="124" priority="5" operator="containsText" text="No cumple">
      <formula>NOT(ISERROR(SEARCH("No cumple",H99)))</formula>
    </cfRule>
    <cfRule type="containsText" dxfId="123" priority="6" operator="containsText" text="Cumple">
      <formula>NOT(ISERROR(SEARCH("Cumple",H99)))</formula>
    </cfRule>
  </conditionalFormatting>
  <conditionalFormatting sqref="J2">
    <cfRule type="containsBlanks" dxfId="122" priority="33">
      <formula>LEN(TRIM(J2))=0</formula>
    </cfRule>
  </conditionalFormatting>
  <conditionalFormatting sqref="J12:J20">
    <cfRule type="containsBlanks" dxfId="121" priority="28">
      <formula>LEN(TRIM(J12))=0</formula>
    </cfRule>
  </conditionalFormatting>
  <conditionalFormatting sqref="J25:J33">
    <cfRule type="containsBlanks" dxfId="120" priority="24">
      <formula>LEN(TRIM(J25))=0</formula>
    </cfRule>
  </conditionalFormatting>
  <conditionalFormatting sqref="J36:J42">
    <cfRule type="containsBlanks" dxfId="119" priority="27">
      <formula>LEN(TRIM(J36))=0</formula>
    </cfRule>
  </conditionalFormatting>
  <conditionalFormatting sqref="J45:J56">
    <cfRule type="containsBlanks" dxfId="118" priority="26">
      <formula>LEN(TRIM(J45))=0</formula>
    </cfRule>
  </conditionalFormatting>
  <conditionalFormatting sqref="J58:J62">
    <cfRule type="containsBlanks" dxfId="117" priority="25">
      <formula>LEN(TRIM(J58))=0</formula>
    </cfRule>
  </conditionalFormatting>
  <conditionalFormatting sqref="J73:J74">
    <cfRule type="containsBlanks" dxfId="116" priority="3">
      <formula>LEN(TRIM(J73))=0</formula>
    </cfRule>
  </conditionalFormatting>
  <conditionalFormatting sqref="J83:J89">
    <cfRule type="containsBlanks" dxfId="115" priority="23">
      <formula>LEN(TRIM(J83))=0</formula>
    </cfRule>
  </conditionalFormatting>
  <conditionalFormatting sqref="J92:J98">
    <cfRule type="containsBlanks" dxfId="114" priority="22">
      <formula>LEN(TRIM(J92))=0</formula>
    </cfRule>
  </conditionalFormatting>
  <conditionalFormatting sqref="J101:J106">
    <cfRule type="containsBlanks" dxfId="113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35F6AC-23D4-40A5-8B53-E9ABBAE8ED42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F34109D3-FC23-4A6A-8528-F1FA17E27185}">
          <x14:formula1>
            <xm:f>Tablas!$G$2:$G$3</xm:f>
          </x14:formula1>
          <xm:sqref>J2</xm:sqref>
        </x14:dataValidation>
        <x14:dataValidation type="list" allowBlank="1" showInputMessage="1" showErrorMessage="1" xr:uid="{5437E05E-6279-4440-839F-E88CCCAEB3CF}">
          <x14:formula1>
            <xm:f>Tablas!$I$2:$I$5</xm:f>
          </x14:formula1>
          <xm:sqref>E4:J4</xm:sqref>
        </x14:dataValidation>
        <x14:dataValidation type="list" allowBlank="1" showInputMessage="1" showErrorMessage="1" xr:uid="{BD21A08E-4549-4872-8E30-D066F720ECB4}">
          <x14:formula1>
            <xm:f>Tablas!$J$2:$J$7</xm:f>
          </x14:formula1>
          <xm:sqref>C6:E6</xm:sqref>
        </x14:dataValidation>
        <x14:dataValidation type="list" allowBlank="1" showInputMessage="1" showErrorMessage="1" xr:uid="{89132DD1-03D3-4D12-A95F-D1C0B0CB0F0D}">
          <x14:formula1>
            <xm:f>Tablas!$K$2:$K$3</xm:f>
          </x14:formula1>
          <xm:sqref>H6:J6</xm:sqref>
        </x14:dataValidation>
        <x14:dataValidation type="list" allowBlank="1" showInputMessage="1" showErrorMessage="1" xr:uid="{E3B077F2-E7F8-4964-9BB0-F19F6C6AF6A6}">
          <x14:formula1>
            <xm:f>Tablas!$L$2:$L$9</xm:f>
          </x14:formula1>
          <xm:sqref>C7:E7</xm:sqref>
        </x14:dataValidation>
        <x14:dataValidation type="list" allowBlank="1" showInputMessage="1" showErrorMessage="1" xr:uid="{ECD0C5BA-B506-478E-9489-652619D9F5FD}">
          <x14:formula1>
            <xm:f>Tablas!$H$2:$H$6</xm:f>
          </x14:formula1>
          <xm:sqref>C3:E3</xm:sqref>
        </x14:dataValidation>
        <x14:dataValidation type="list" allowBlank="1" showInputMessage="1" showErrorMessage="1" xr:uid="{33B18E7F-01EC-4EAF-AA0C-3024EC15FA4C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32DA-31C7-40BE-AEF7-FABC7E6E54E3}">
  <sheetPr>
    <pageSetUpPr fitToPage="1"/>
  </sheetPr>
  <dimension ref="A1:J110"/>
  <sheetViews>
    <sheetView showGridLines="0" view="pageBreakPreview" zoomScaleNormal="80" zoomScaleSheetLayoutView="100" workbookViewId="0">
      <selection sqref="A1:K1"/>
    </sheetView>
  </sheetViews>
  <sheetFormatPr baseColWidth="10" defaultColWidth="11.42578125" defaultRowHeight="15" x14ac:dyDescent="0.25"/>
  <sheetData>
    <row r="1" spans="1:10" x14ac:dyDescent="0.25">
      <c r="A1" s="177" t="s">
        <v>61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x14ac:dyDescent="0.25">
      <c r="A2" s="183" t="s">
        <v>62</v>
      </c>
      <c r="B2" s="155"/>
      <c r="C2" s="156"/>
      <c r="D2" s="156"/>
      <c r="E2" s="156"/>
      <c r="F2" s="42" t="s">
        <v>63</v>
      </c>
      <c r="G2" s="174"/>
      <c r="H2" s="174"/>
      <c r="I2" s="42" t="s">
        <v>64</v>
      </c>
      <c r="J2" s="45"/>
    </row>
    <row r="3" spans="1:10" x14ac:dyDescent="0.25">
      <c r="A3" s="183" t="s">
        <v>65</v>
      </c>
      <c r="B3" s="155"/>
      <c r="C3" s="61"/>
      <c r="D3" s="61"/>
      <c r="E3" s="61"/>
      <c r="F3" s="155" t="s">
        <v>66</v>
      </c>
      <c r="G3" s="155"/>
      <c r="H3" s="61"/>
      <c r="I3" s="61"/>
      <c r="J3" s="63"/>
    </row>
    <row r="4" spans="1:10" x14ac:dyDescent="0.25">
      <c r="A4" s="183" t="s">
        <v>67</v>
      </c>
      <c r="B4" s="155"/>
      <c r="C4" s="155"/>
      <c r="D4" s="155"/>
      <c r="E4" s="61"/>
      <c r="F4" s="61"/>
      <c r="G4" s="61"/>
      <c r="H4" s="61"/>
      <c r="I4" s="61"/>
      <c r="J4" s="63"/>
    </row>
    <row r="5" spans="1:10" x14ac:dyDescent="0.25">
      <c r="A5" s="183" t="s">
        <v>68</v>
      </c>
      <c r="B5" s="155"/>
      <c r="C5" s="155"/>
      <c r="D5" s="155"/>
      <c r="E5" s="61"/>
      <c r="F5" s="61"/>
      <c r="G5" s="61"/>
      <c r="H5" s="61"/>
      <c r="I5" s="61"/>
      <c r="J5" s="63"/>
    </row>
    <row r="6" spans="1:10" x14ac:dyDescent="0.25">
      <c r="A6" s="183" t="s">
        <v>69</v>
      </c>
      <c r="B6" s="155"/>
      <c r="C6" s="156"/>
      <c r="D6" s="156"/>
      <c r="E6" s="156"/>
      <c r="F6" s="155" t="s">
        <v>70</v>
      </c>
      <c r="G6" s="155"/>
      <c r="H6" s="156"/>
      <c r="I6" s="156"/>
      <c r="J6" s="157"/>
    </row>
    <row r="7" spans="1:10" x14ac:dyDescent="0.25">
      <c r="A7" s="183" t="s">
        <v>21</v>
      </c>
      <c r="B7" s="155"/>
      <c r="C7" s="156"/>
      <c r="D7" s="156"/>
      <c r="E7" s="156"/>
      <c r="F7" s="155" t="s">
        <v>66</v>
      </c>
      <c r="G7" s="155"/>
      <c r="H7" s="61"/>
      <c r="I7" s="61"/>
      <c r="J7" s="63"/>
    </row>
    <row r="8" spans="1:10" ht="15.75" thickBot="1" x14ac:dyDescent="0.3">
      <c r="A8" s="175" t="s">
        <v>71</v>
      </c>
      <c r="B8" s="176"/>
      <c r="C8" s="165"/>
      <c r="D8" s="165"/>
      <c r="E8" s="165"/>
      <c r="F8" s="166"/>
      <c r="G8" s="167"/>
      <c r="H8" s="167"/>
      <c r="I8" s="167"/>
      <c r="J8" s="168"/>
    </row>
    <row r="9" spans="1:10" ht="20.100000000000001" customHeight="1" thickBot="1" x14ac:dyDescent="0.3">
      <c r="A9" s="180" t="s">
        <v>72</v>
      </c>
      <c r="B9" s="181"/>
      <c r="C9" s="181"/>
      <c r="D9" s="181"/>
      <c r="E9" s="181"/>
      <c r="F9" s="181"/>
      <c r="G9" s="181"/>
      <c r="H9" s="181"/>
      <c r="I9" s="181"/>
      <c r="J9" s="182"/>
    </row>
    <row r="10" spans="1:10" ht="20.100000000000001" customHeight="1" x14ac:dyDescent="0.25">
      <c r="A10" s="66" t="s">
        <v>32</v>
      </c>
      <c r="B10" s="67"/>
      <c r="C10" s="67"/>
      <c r="D10" s="67"/>
      <c r="E10" s="67"/>
      <c r="F10" s="67"/>
      <c r="G10" s="67"/>
      <c r="H10" s="130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30"/>
      <c r="J10" s="131"/>
    </row>
    <row r="11" spans="1:10" ht="39.950000000000003" customHeight="1" x14ac:dyDescent="0.25">
      <c r="A11" s="135" t="s">
        <v>73</v>
      </c>
      <c r="B11" s="136"/>
      <c r="C11" s="136"/>
      <c r="D11" s="136"/>
      <c r="E11" s="136"/>
      <c r="F11" s="136"/>
      <c r="G11" s="136"/>
      <c r="H11" s="136"/>
      <c r="I11" s="137"/>
      <c r="J11" s="43" t="s">
        <v>74</v>
      </c>
    </row>
    <row r="12" spans="1:10" ht="30" customHeight="1" x14ac:dyDescent="0.25">
      <c r="A12" s="125" t="s">
        <v>75</v>
      </c>
      <c r="B12" s="126"/>
      <c r="C12" s="126"/>
      <c r="D12" s="126"/>
      <c r="E12" s="126"/>
      <c r="F12" s="126"/>
      <c r="G12" s="126"/>
      <c r="H12" s="126"/>
      <c r="I12" s="129"/>
      <c r="J12" s="45"/>
    </row>
    <row r="13" spans="1:10" ht="30" customHeight="1" x14ac:dyDescent="0.25">
      <c r="A13" s="125" t="s">
        <v>76</v>
      </c>
      <c r="B13" s="126"/>
      <c r="C13" s="126"/>
      <c r="D13" s="126"/>
      <c r="E13" s="126"/>
      <c r="F13" s="126"/>
      <c r="G13" s="126"/>
      <c r="H13" s="126"/>
      <c r="I13" s="129"/>
      <c r="J13" s="45"/>
    </row>
    <row r="14" spans="1:10" ht="30" customHeight="1" x14ac:dyDescent="0.25">
      <c r="A14" s="125" t="s">
        <v>77</v>
      </c>
      <c r="B14" s="126"/>
      <c r="C14" s="126"/>
      <c r="D14" s="126"/>
      <c r="E14" s="126"/>
      <c r="F14" s="126"/>
      <c r="G14" s="126"/>
      <c r="H14" s="126"/>
      <c r="I14" s="129"/>
      <c r="J14" s="45"/>
    </row>
    <row r="15" spans="1:10" ht="30" customHeight="1" x14ac:dyDescent="0.25">
      <c r="A15" s="125" t="s">
        <v>78</v>
      </c>
      <c r="B15" s="126"/>
      <c r="C15" s="126"/>
      <c r="D15" s="126"/>
      <c r="E15" s="126"/>
      <c r="F15" s="126"/>
      <c r="G15" s="126"/>
      <c r="H15" s="126"/>
      <c r="I15" s="129"/>
      <c r="J15" s="45"/>
    </row>
    <row r="16" spans="1:10" ht="30" customHeight="1" x14ac:dyDescent="0.25">
      <c r="A16" s="125" t="s">
        <v>79</v>
      </c>
      <c r="B16" s="126"/>
      <c r="C16" s="126"/>
      <c r="D16" s="126"/>
      <c r="E16" s="126"/>
      <c r="F16" s="126"/>
      <c r="G16" s="126"/>
      <c r="H16" s="126"/>
      <c r="I16" s="129"/>
      <c r="J16" s="45"/>
    </row>
    <row r="17" spans="1:10" ht="30" customHeight="1" x14ac:dyDescent="0.25">
      <c r="A17" s="125" t="s">
        <v>80</v>
      </c>
      <c r="B17" s="126"/>
      <c r="C17" s="126"/>
      <c r="D17" s="126"/>
      <c r="E17" s="126"/>
      <c r="F17" s="126"/>
      <c r="G17" s="126"/>
      <c r="H17" s="126"/>
      <c r="I17" s="129"/>
      <c r="J17" s="45"/>
    </row>
    <row r="18" spans="1:10" ht="30" customHeight="1" x14ac:dyDescent="0.25">
      <c r="A18" s="125" t="s">
        <v>81</v>
      </c>
      <c r="B18" s="126"/>
      <c r="C18" s="126"/>
      <c r="D18" s="126"/>
      <c r="E18" s="126"/>
      <c r="F18" s="126"/>
      <c r="G18" s="126"/>
      <c r="H18" s="126"/>
      <c r="I18" s="129"/>
      <c r="J18" s="45"/>
    </row>
    <row r="19" spans="1:10" ht="30" customHeight="1" x14ac:dyDescent="0.25">
      <c r="A19" s="125" t="s">
        <v>82</v>
      </c>
      <c r="B19" s="126"/>
      <c r="C19" s="126"/>
      <c r="D19" s="126"/>
      <c r="E19" s="126"/>
      <c r="F19" s="126"/>
      <c r="G19" s="126"/>
      <c r="H19" s="126"/>
      <c r="I19" s="129"/>
      <c r="J19" s="45"/>
    </row>
    <row r="20" spans="1:10" ht="30" customHeight="1" thickBot="1" x14ac:dyDescent="0.3">
      <c r="A20" s="132" t="s">
        <v>83</v>
      </c>
      <c r="B20" s="133"/>
      <c r="C20" s="133"/>
      <c r="D20" s="133"/>
      <c r="E20" s="133"/>
      <c r="F20" s="133"/>
      <c r="G20" s="133"/>
      <c r="H20" s="133"/>
      <c r="I20" s="134"/>
      <c r="J20" s="41"/>
    </row>
    <row r="21" spans="1:10" ht="20.100000000000001" customHeight="1" x14ac:dyDescent="0.25">
      <c r="A21" s="66" t="s">
        <v>43</v>
      </c>
      <c r="B21" s="67"/>
      <c r="C21" s="67"/>
      <c r="D21" s="67"/>
      <c r="E21" s="67"/>
      <c r="F21" s="67"/>
      <c r="G21" s="67"/>
      <c r="H21" s="130" t="str">
        <f>+IF(AND(J25="No aplica",J26="No aplica",J27="No aplica",J28="No aplica",J29="No aplica",J30="No aplica",J31="No aplica",J32="No aplica",J33="No aplica"),"No aplica",IF(OR(J25="",J26="",J27="",J28="",J29="",J30="",J31="",J32="",J33=""),"Valide todas las variables",IF(OR(J25="No",J26="No",J27="No",J28="No",J29="No",J30="No",J31="No",J32="No",J33="No"),"No cumple","Cumple")))</f>
        <v>Valide todas las variables</v>
      </c>
      <c r="I21" s="130"/>
      <c r="J21" s="131"/>
    </row>
    <row r="22" spans="1:10" ht="66.75" customHeight="1" thickBot="1" x14ac:dyDescent="0.3">
      <c r="A22" s="160" t="s">
        <v>84</v>
      </c>
      <c r="B22" s="161"/>
      <c r="C22" s="161"/>
      <c r="D22" s="161"/>
      <c r="E22" s="161"/>
      <c r="F22" s="161"/>
      <c r="G22" s="161"/>
      <c r="H22" s="162"/>
      <c r="I22" s="162"/>
      <c r="J22" s="158" t="s">
        <v>74</v>
      </c>
    </row>
    <row r="23" spans="1:10" ht="15" customHeight="1" x14ac:dyDescent="0.25">
      <c r="A23" s="171" t="s">
        <v>85</v>
      </c>
      <c r="B23" s="172"/>
      <c r="C23" s="172"/>
      <c r="D23" s="172"/>
      <c r="E23" s="172"/>
      <c r="F23" s="172"/>
      <c r="G23" s="173"/>
      <c r="H23" s="169" t="s">
        <v>86</v>
      </c>
      <c r="I23" s="170"/>
      <c r="J23" s="159"/>
    </row>
    <row r="24" spans="1:10" ht="15" customHeight="1" x14ac:dyDescent="0.25">
      <c r="A24" s="171"/>
      <c r="B24" s="172"/>
      <c r="C24" s="172"/>
      <c r="D24" s="172"/>
      <c r="E24" s="172"/>
      <c r="F24" s="172"/>
      <c r="G24" s="173"/>
      <c r="H24" s="163" t="s">
        <v>87</v>
      </c>
      <c r="I24" s="164"/>
      <c r="J24" s="159"/>
    </row>
    <row r="25" spans="1:10" ht="20.100000000000001" customHeight="1" x14ac:dyDescent="0.25">
      <c r="A25" s="125" t="s">
        <v>88</v>
      </c>
      <c r="B25" s="126"/>
      <c r="C25" s="126"/>
      <c r="D25" s="126"/>
      <c r="E25" s="126"/>
      <c r="F25" s="126"/>
      <c r="G25" s="126"/>
      <c r="H25" s="127">
        <v>2</v>
      </c>
      <c r="I25" s="128"/>
      <c r="J25" s="50"/>
    </row>
    <row r="26" spans="1:10" ht="20.100000000000001" customHeight="1" x14ac:dyDescent="0.25">
      <c r="A26" s="125" t="s">
        <v>89</v>
      </c>
      <c r="B26" s="126"/>
      <c r="C26" s="126"/>
      <c r="D26" s="126">
        <v>6</v>
      </c>
      <c r="E26" s="126">
        <v>6</v>
      </c>
      <c r="F26" s="126">
        <v>6</v>
      </c>
      <c r="G26" s="126">
        <v>6</v>
      </c>
      <c r="H26" s="127">
        <v>2</v>
      </c>
      <c r="I26" s="128">
        <v>6</v>
      </c>
      <c r="J26" s="50"/>
    </row>
    <row r="27" spans="1:10" ht="20.100000000000001" customHeight="1" x14ac:dyDescent="0.25">
      <c r="A27" s="125" t="s">
        <v>90</v>
      </c>
      <c r="B27" s="126"/>
      <c r="C27" s="126"/>
      <c r="D27" s="126">
        <v>6</v>
      </c>
      <c r="E27" s="126">
        <v>6</v>
      </c>
      <c r="F27" s="126">
        <v>6</v>
      </c>
      <c r="G27" s="126">
        <v>6</v>
      </c>
      <c r="H27" s="127">
        <v>2</v>
      </c>
      <c r="I27" s="128">
        <v>6</v>
      </c>
      <c r="J27" s="50"/>
    </row>
    <row r="28" spans="1:10" ht="20.100000000000001" customHeight="1" x14ac:dyDescent="0.25">
      <c r="A28" s="125" t="s">
        <v>91</v>
      </c>
      <c r="B28" s="126"/>
      <c r="C28" s="126"/>
      <c r="D28" s="126">
        <v>3</v>
      </c>
      <c r="E28" s="126">
        <v>3</v>
      </c>
      <c r="F28" s="126">
        <v>3</v>
      </c>
      <c r="G28" s="126">
        <v>3</v>
      </c>
      <c r="H28" s="127">
        <v>2</v>
      </c>
      <c r="I28" s="128">
        <v>3</v>
      </c>
      <c r="J28" s="50"/>
    </row>
    <row r="29" spans="1:10" ht="20.100000000000001" customHeight="1" x14ac:dyDescent="0.25">
      <c r="A29" s="125" t="s">
        <v>92</v>
      </c>
      <c r="B29" s="126"/>
      <c r="C29" s="126"/>
      <c r="D29" s="126">
        <v>6</v>
      </c>
      <c r="E29" s="126">
        <v>6</v>
      </c>
      <c r="F29" s="126">
        <v>6</v>
      </c>
      <c r="G29" s="126">
        <v>6</v>
      </c>
      <c r="H29" s="127">
        <v>2</v>
      </c>
      <c r="I29" s="128">
        <v>6</v>
      </c>
      <c r="J29" s="50"/>
    </row>
    <row r="30" spans="1:10" ht="20.100000000000001" customHeight="1" x14ac:dyDescent="0.25">
      <c r="A30" s="125" t="s">
        <v>93</v>
      </c>
      <c r="B30" s="126"/>
      <c r="C30" s="126"/>
      <c r="D30" s="126">
        <v>1</v>
      </c>
      <c r="E30" s="126">
        <v>1</v>
      </c>
      <c r="F30" s="126">
        <v>1</v>
      </c>
      <c r="G30" s="126">
        <v>1</v>
      </c>
      <c r="H30" s="127">
        <v>1</v>
      </c>
      <c r="I30" s="128">
        <v>1</v>
      </c>
      <c r="J30" s="50"/>
    </row>
    <row r="31" spans="1:10" ht="20.100000000000001" customHeight="1" x14ac:dyDescent="0.25">
      <c r="A31" s="125" t="s">
        <v>94</v>
      </c>
      <c r="B31" s="126"/>
      <c r="C31" s="126"/>
      <c r="D31" s="126">
        <v>2</v>
      </c>
      <c r="E31" s="126">
        <v>2</v>
      </c>
      <c r="F31" s="126">
        <v>2</v>
      </c>
      <c r="G31" s="126">
        <v>2</v>
      </c>
      <c r="H31" s="127">
        <v>1</v>
      </c>
      <c r="I31" s="128">
        <v>2</v>
      </c>
      <c r="J31" s="50"/>
    </row>
    <row r="32" spans="1:10" ht="20.100000000000001" customHeight="1" x14ac:dyDescent="0.25">
      <c r="A32" s="125" t="s">
        <v>95</v>
      </c>
      <c r="B32" s="126"/>
      <c r="C32" s="126"/>
      <c r="D32" s="126">
        <v>1</v>
      </c>
      <c r="E32" s="126">
        <v>1</v>
      </c>
      <c r="F32" s="126">
        <v>1</v>
      </c>
      <c r="G32" s="126">
        <v>1</v>
      </c>
      <c r="H32" s="127">
        <v>1</v>
      </c>
      <c r="I32" s="128">
        <v>1</v>
      </c>
      <c r="J32" s="50"/>
    </row>
    <row r="33" spans="1:10" ht="20.100000000000001" customHeight="1" thickBot="1" x14ac:dyDescent="0.3">
      <c r="A33" s="132" t="s">
        <v>96</v>
      </c>
      <c r="B33" s="133"/>
      <c r="C33" s="133"/>
      <c r="D33" s="133">
        <v>1</v>
      </c>
      <c r="E33" s="133">
        <v>2</v>
      </c>
      <c r="F33" s="133">
        <v>1</v>
      </c>
      <c r="G33" s="133">
        <v>2</v>
      </c>
      <c r="H33" s="147">
        <v>1</v>
      </c>
      <c r="I33" s="148">
        <v>1</v>
      </c>
      <c r="J33" s="60"/>
    </row>
    <row r="34" spans="1:10" ht="20.100000000000001" customHeight="1" x14ac:dyDescent="0.25">
      <c r="A34" s="66" t="s">
        <v>44</v>
      </c>
      <c r="B34" s="67"/>
      <c r="C34" s="67"/>
      <c r="D34" s="67"/>
      <c r="E34" s="67"/>
      <c r="F34" s="67"/>
      <c r="G34" s="67"/>
      <c r="H34" s="130" t="str">
        <f>+IF(AND(J36="No aplica",J37="No aplica",J38="No aplica",J39="No aplica",J40="No aplica",J41="No aplica",J42="No aplica"),"No aplica",IF(OR(J36="",J37="",J38="",J39="",J40="",J41="",J42=""),"Valide todas las variables",IF(OR(J36="No",J37="No",J38="No",J39="No",J40="No",J41="No",J42="No"),"No cumple","Cumple")))</f>
        <v>Valide todas las variables</v>
      </c>
      <c r="I34" s="130"/>
      <c r="J34" s="131"/>
    </row>
    <row r="35" spans="1:10" ht="39.950000000000003" customHeight="1" x14ac:dyDescent="0.25">
      <c r="A35" s="135" t="s">
        <v>97</v>
      </c>
      <c r="B35" s="136"/>
      <c r="C35" s="136"/>
      <c r="D35" s="136"/>
      <c r="E35" s="136"/>
      <c r="F35" s="136"/>
      <c r="G35" s="136"/>
      <c r="H35" s="136"/>
      <c r="I35" s="137"/>
      <c r="J35" s="43" t="s">
        <v>74</v>
      </c>
    </row>
    <row r="36" spans="1:10" ht="30" customHeight="1" x14ac:dyDescent="0.25">
      <c r="A36" s="125" t="s">
        <v>98</v>
      </c>
      <c r="B36" s="126"/>
      <c r="C36" s="126"/>
      <c r="D36" s="126"/>
      <c r="E36" s="126"/>
      <c r="F36" s="126"/>
      <c r="G36" s="126"/>
      <c r="H36" s="126"/>
      <c r="I36" s="129"/>
      <c r="J36" s="45"/>
    </row>
    <row r="37" spans="1:10" ht="30" customHeight="1" x14ac:dyDescent="0.25">
      <c r="A37" s="125" t="s">
        <v>99</v>
      </c>
      <c r="B37" s="126"/>
      <c r="C37" s="126"/>
      <c r="D37" s="126"/>
      <c r="E37" s="126"/>
      <c r="F37" s="126"/>
      <c r="G37" s="126"/>
      <c r="H37" s="126"/>
      <c r="I37" s="129"/>
      <c r="J37" s="45"/>
    </row>
    <row r="38" spans="1:10" ht="30" customHeight="1" x14ac:dyDescent="0.25">
      <c r="A38" s="125" t="s">
        <v>100</v>
      </c>
      <c r="B38" s="126"/>
      <c r="C38" s="126"/>
      <c r="D38" s="126"/>
      <c r="E38" s="126"/>
      <c r="F38" s="126"/>
      <c r="G38" s="126"/>
      <c r="H38" s="126"/>
      <c r="I38" s="129"/>
      <c r="J38" s="45"/>
    </row>
    <row r="39" spans="1:10" ht="30" customHeight="1" x14ac:dyDescent="0.25">
      <c r="A39" s="125" t="s">
        <v>101</v>
      </c>
      <c r="B39" s="126"/>
      <c r="C39" s="126"/>
      <c r="D39" s="126"/>
      <c r="E39" s="126"/>
      <c r="F39" s="126"/>
      <c r="G39" s="126"/>
      <c r="H39" s="126"/>
      <c r="I39" s="129"/>
      <c r="J39" s="45"/>
    </row>
    <row r="40" spans="1:10" ht="30" customHeight="1" x14ac:dyDescent="0.25">
      <c r="A40" s="125" t="s">
        <v>102</v>
      </c>
      <c r="B40" s="126"/>
      <c r="C40" s="126"/>
      <c r="D40" s="126"/>
      <c r="E40" s="126"/>
      <c r="F40" s="126"/>
      <c r="G40" s="126"/>
      <c r="H40" s="126"/>
      <c r="I40" s="129"/>
      <c r="J40" s="45"/>
    </row>
    <row r="41" spans="1:10" ht="30" customHeight="1" x14ac:dyDescent="0.25">
      <c r="A41" s="125" t="s">
        <v>103</v>
      </c>
      <c r="B41" s="126"/>
      <c r="C41" s="126"/>
      <c r="D41" s="126"/>
      <c r="E41" s="126"/>
      <c r="F41" s="126"/>
      <c r="G41" s="126"/>
      <c r="H41" s="126"/>
      <c r="I41" s="129"/>
      <c r="J41" s="45"/>
    </row>
    <row r="42" spans="1:10" ht="30" customHeight="1" thickBot="1" x14ac:dyDescent="0.3">
      <c r="A42" s="132" t="s">
        <v>104</v>
      </c>
      <c r="B42" s="133"/>
      <c r="C42" s="133"/>
      <c r="D42" s="133"/>
      <c r="E42" s="133"/>
      <c r="F42" s="133"/>
      <c r="G42" s="133"/>
      <c r="H42" s="133"/>
      <c r="I42" s="134"/>
      <c r="J42" s="41"/>
    </row>
    <row r="43" spans="1:10" ht="20.100000000000001" customHeight="1" x14ac:dyDescent="0.25">
      <c r="A43" s="66" t="s">
        <v>45</v>
      </c>
      <c r="B43" s="67"/>
      <c r="C43" s="67"/>
      <c r="D43" s="67"/>
      <c r="E43" s="67"/>
      <c r="F43" s="67"/>
      <c r="G43" s="67"/>
      <c r="H43" s="130" t="str">
        <f>+IF(AND(J45="No aplica",J46="No aplica",J47="No aplica",J48="No aplica",J49="No aplica",J50="No aplica",J51="No aplica",J52="No aplica",J53="No aplica",J54="No aplica",J55="No aplica",J56="No aplica",J58="No aplica",J59="No aplica",J60="No aplica",J61="No aplica",J62="No aplica"),"No aplica",IF(OR(J45="",J46="",J47="",J48="",J49="",J50="",J51="",J52="",J53="",J54="",J55="",J56="",J58="",J59="",J60="",J61="",J62=""),"Valide todas las variables",IF(OR(J45="No",J46="No",J47="No",J48="No",J49="No",J50="No",J51="No",J52="No",J53="No",J54="No",J55="No",J56="No",J58="No",J59="No",J60="No",J61="No",J62="No"),"No cumple","Cumple")))</f>
        <v>Valide todas las variables</v>
      </c>
      <c r="I43" s="130"/>
      <c r="J43" s="131"/>
    </row>
    <row r="44" spans="1:10" ht="39.950000000000003" customHeight="1" x14ac:dyDescent="0.25">
      <c r="A44" s="135" t="s">
        <v>105</v>
      </c>
      <c r="B44" s="136"/>
      <c r="C44" s="136"/>
      <c r="D44" s="136"/>
      <c r="E44" s="136"/>
      <c r="F44" s="136"/>
      <c r="G44" s="136"/>
      <c r="H44" s="136"/>
      <c r="I44" s="137"/>
      <c r="J44" s="43" t="s">
        <v>74</v>
      </c>
    </row>
    <row r="45" spans="1:10" ht="30" customHeight="1" x14ac:dyDescent="0.25">
      <c r="A45" s="125" t="s">
        <v>106</v>
      </c>
      <c r="B45" s="126"/>
      <c r="C45" s="126"/>
      <c r="D45" s="126"/>
      <c r="E45" s="126"/>
      <c r="F45" s="126"/>
      <c r="G45" s="126"/>
      <c r="H45" s="126"/>
      <c r="I45" s="129"/>
      <c r="J45" s="45"/>
    </row>
    <row r="46" spans="1:10" ht="30" customHeight="1" x14ac:dyDescent="0.25">
      <c r="A46" s="125" t="s">
        <v>107</v>
      </c>
      <c r="B46" s="126"/>
      <c r="C46" s="126"/>
      <c r="D46" s="126"/>
      <c r="E46" s="126"/>
      <c r="F46" s="126"/>
      <c r="G46" s="126"/>
      <c r="H46" s="126"/>
      <c r="I46" s="129"/>
      <c r="J46" s="45"/>
    </row>
    <row r="47" spans="1:10" ht="30" customHeight="1" x14ac:dyDescent="0.25">
      <c r="A47" s="125" t="s">
        <v>108</v>
      </c>
      <c r="B47" s="126"/>
      <c r="C47" s="126"/>
      <c r="D47" s="126"/>
      <c r="E47" s="126"/>
      <c r="F47" s="126"/>
      <c r="G47" s="126"/>
      <c r="H47" s="126"/>
      <c r="I47" s="129"/>
      <c r="J47" s="45"/>
    </row>
    <row r="48" spans="1:10" ht="30" customHeight="1" x14ac:dyDescent="0.25">
      <c r="A48" s="125" t="s">
        <v>109</v>
      </c>
      <c r="B48" s="126"/>
      <c r="C48" s="126"/>
      <c r="D48" s="126"/>
      <c r="E48" s="126"/>
      <c r="F48" s="126"/>
      <c r="G48" s="126"/>
      <c r="H48" s="126"/>
      <c r="I48" s="129"/>
      <c r="J48" s="45"/>
    </row>
    <row r="49" spans="1:10" ht="30" customHeight="1" x14ac:dyDescent="0.25">
      <c r="A49" s="125" t="s">
        <v>110</v>
      </c>
      <c r="B49" s="126"/>
      <c r="C49" s="126"/>
      <c r="D49" s="126"/>
      <c r="E49" s="126"/>
      <c r="F49" s="126"/>
      <c r="G49" s="126"/>
      <c r="H49" s="126"/>
      <c r="I49" s="129"/>
      <c r="J49" s="45"/>
    </row>
    <row r="50" spans="1:10" ht="30" customHeight="1" x14ac:dyDescent="0.25">
      <c r="A50" s="125" t="s">
        <v>111</v>
      </c>
      <c r="B50" s="126"/>
      <c r="C50" s="126"/>
      <c r="D50" s="126"/>
      <c r="E50" s="126"/>
      <c r="F50" s="126"/>
      <c r="G50" s="126"/>
      <c r="H50" s="126"/>
      <c r="I50" s="129"/>
      <c r="J50" s="45"/>
    </row>
    <row r="51" spans="1:10" ht="30" customHeight="1" x14ac:dyDescent="0.25">
      <c r="A51" s="125" t="s">
        <v>112</v>
      </c>
      <c r="B51" s="126"/>
      <c r="C51" s="126"/>
      <c r="D51" s="126"/>
      <c r="E51" s="126"/>
      <c r="F51" s="126"/>
      <c r="G51" s="126"/>
      <c r="H51" s="126"/>
      <c r="I51" s="129"/>
      <c r="J51" s="45"/>
    </row>
    <row r="52" spans="1:10" ht="30" customHeight="1" x14ac:dyDescent="0.25">
      <c r="A52" s="125" t="s">
        <v>113</v>
      </c>
      <c r="B52" s="126"/>
      <c r="C52" s="126"/>
      <c r="D52" s="126"/>
      <c r="E52" s="126"/>
      <c r="F52" s="126"/>
      <c r="G52" s="126"/>
      <c r="H52" s="126"/>
      <c r="I52" s="129"/>
      <c r="J52" s="45"/>
    </row>
    <row r="53" spans="1:10" ht="30" customHeight="1" x14ac:dyDescent="0.25">
      <c r="A53" s="125" t="s">
        <v>114</v>
      </c>
      <c r="B53" s="126"/>
      <c r="C53" s="126"/>
      <c r="D53" s="126"/>
      <c r="E53" s="126"/>
      <c r="F53" s="126"/>
      <c r="G53" s="126"/>
      <c r="H53" s="126"/>
      <c r="I53" s="129"/>
      <c r="J53" s="45"/>
    </row>
    <row r="54" spans="1:10" ht="30" customHeight="1" x14ac:dyDescent="0.25">
      <c r="A54" s="125" t="s">
        <v>115</v>
      </c>
      <c r="B54" s="126"/>
      <c r="C54" s="126"/>
      <c r="D54" s="126"/>
      <c r="E54" s="126"/>
      <c r="F54" s="126"/>
      <c r="G54" s="126"/>
      <c r="H54" s="126"/>
      <c r="I54" s="129"/>
      <c r="J54" s="45"/>
    </row>
    <row r="55" spans="1:10" ht="30" customHeight="1" x14ac:dyDescent="0.25">
      <c r="A55" s="125" t="s">
        <v>116</v>
      </c>
      <c r="B55" s="126"/>
      <c r="C55" s="126"/>
      <c r="D55" s="126"/>
      <c r="E55" s="126"/>
      <c r="F55" s="126"/>
      <c r="G55" s="126"/>
      <c r="H55" s="126"/>
      <c r="I55" s="129"/>
      <c r="J55" s="45"/>
    </row>
    <row r="56" spans="1:10" ht="30" customHeight="1" x14ac:dyDescent="0.25">
      <c r="A56" s="125" t="s">
        <v>117</v>
      </c>
      <c r="B56" s="126"/>
      <c r="C56" s="126"/>
      <c r="D56" s="126"/>
      <c r="E56" s="126"/>
      <c r="F56" s="126"/>
      <c r="G56" s="126"/>
      <c r="H56" s="126"/>
      <c r="I56" s="129"/>
      <c r="J56" s="45"/>
    </row>
    <row r="57" spans="1:10" ht="39.950000000000003" customHeight="1" x14ac:dyDescent="0.25">
      <c r="A57" s="135" t="s">
        <v>118</v>
      </c>
      <c r="B57" s="136"/>
      <c r="C57" s="136"/>
      <c r="D57" s="136"/>
      <c r="E57" s="136"/>
      <c r="F57" s="136"/>
      <c r="G57" s="136"/>
      <c r="H57" s="136"/>
      <c r="I57" s="137"/>
      <c r="J57" s="43" t="s">
        <v>74</v>
      </c>
    </row>
    <row r="58" spans="1:10" ht="30" customHeight="1" x14ac:dyDescent="0.25">
      <c r="A58" s="138" t="s">
        <v>119</v>
      </c>
      <c r="B58" s="139"/>
      <c r="C58" s="139"/>
      <c r="D58" s="139"/>
      <c r="E58" s="139"/>
      <c r="F58" s="139"/>
      <c r="G58" s="140"/>
      <c r="H58" s="141" t="s">
        <v>120</v>
      </c>
      <c r="I58" s="142"/>
      <c r="J58" s="45"/>
    </row>
    <row r="59" spans="1:10" ht="30" customHeight="1" x14ac:dyDescent="0.25">
      <c r="A59" s="138" t="s">
        <v>121</v>
      </c>
      <c r="B59" s="139"/>
      <c r="C59" s="139"/>
      <c r="D59" s="139"/>
      <c r="E59" s="139"/>
      <c r="F59" s="139"/>
      <c r="G59" s="140"/>
      <c r="H59" s="143"/>
      <c r="I59" s="144"/>
      <c r="J59" s="45"/>
    </row>
    <row r="60" spans="1:10" ht="30" customHeight="1" x14ac:dyDescent="0.25">
      <c r="A60" s="138" t="s">
        <v>122</v>
      </c>
      <c r="B60" s="139"/>
      <c r="C60" s="139"/>
      <c r="D60" s="139"/>
      <c r="E60" s="139"/>
      <c r="F60" s="139"/>
      <c r="G60" s="140"/>
      <c r="H60" s="143"/>
      <c r="I60" s="144"/>
      <c r="J60" s="45"/>
    </row>
    <row r="61" spans="1:10" ht="30" customHeight="1" x14ac:dyDescent="0.25">
      <c r="A61" s="138" t="s">
        <v>123</v>
      </c>
      <c r="B61" s="139"/>
      <c r="C61" s="139"/>
      <c r="D61" s="139"/>
      <c r="E61" s="139"/>
      <c r="F61" s="139"/>
      <c r="G61" s="140"/>
      <c r="H61" s="143"/>
      <c r="I61" s="144"/>
      <c r="J61" s="45"/>
    </row>
    <row r="62" spans="1:10" ht="30" customHeight="1" thickBot="1" x14ac:dyDescent="0.3">
      <c r="A62" s="132" t="s">
        <v>124</v>
      </c>
      <c r="B62" s="133"/>
      <c r="C62" s="133"/>
      <c r="D62" s="133"/>
      <c r="E62" s="133"/>
      <c r="F62" s="133"/>
      <c r="G62" s="134"/>
      <c r="H62" s="145"/>
      <c r="I62" s="146"/>
      <c r="J62" s="41"/>
    </row>
    <row r="63" spans="1:10" ht="20.100000000000001" customHeight="1" x14ac:dyDescent="0.25">
      <c r="A63" s="66" t="s">
        <v>46</v>
      </c>
      <c r="B63" s="67"/>
      <c r="C63" s="67"/>
      <c r="D63" s="67"/>
      <c r="E63" s="67"/>
      <c r="F63" s="67"/>
      <c r="G63" s="67"/>
      <c r="H63" s="130" t="str">
        <f>+IF(AND(J65="No aplica",J66="No aplica",J67="No aplica",J68="No aplica",J69="No aplica",J70="No aplica"),"No aplica",IF(OR(J65="",J66="",J67="",J68="",J69="",J70=""),"Valide todas las variables",IF(OR(J65="No",J66="No",J67="No",J68="No",J69="No",J70="No"),"No cumple","Cumple")))</f>
        <v>Valide todas las variables</v>
      </c>
      <c r="I63" s="130"/>
      <c r="J63" s="131"/>
    </row>
    <row r="64" spans="1:10" ht="39.950000000000003" customHeight="1" x14ac:dyDescent="0.25">
      <c r="A64" s="135" t="s">
        <v>125</v>
      </c>
      <c r="B64" s="136"/>
      <c r="C64" s="136"/>
      <c r="D64" s="136"/>
      <c r="E64" s="136"/>
      <c r="F64" s="136"/>
      <c r="G64" s="136"/>
      <c r="H64" s="136"/>
      <c r="I64" s="137"/>
      <c r="J64" s="43" t="s">
        <v>74</v>
      </c>
    </row>
    <row r="65" spans="1:10" ht="30" customHeight="1" x14ac:dyDescent="0.25">
      <c r="A65" s="125" t="s">
        <v>126</v>
      </c>
      <c r="B65" s="126"/>
      <c r="C65" s="126"/>
      <c r="D65" s="126"/>
      <c r="E65" s="126"/>
      <c r="F65" s="126"/>
      <c r="G65" s="126"/>
      <c r="H65" s="126"/>
      <c r="I65" s="129"/>
      <c r="J65" s="45"/>
    </row>
    <row r="66" spans="1:10" ht="30" customHeight="1" x14ac:dyDescent="0.25">
      <c r="A66" s="125" t="s">
        <v>127</v>
      </c>
      <c r="B66" s="126"/>
      <c r="C66" s="126"/>
      <c r="D66" s="126"/>
      <c r="E66" s="126"/>
      <c r="F66" s="126"/>
      <c r="G66" s="126"/>
      <c r="H66" s="126"/>
      <c r="I66" s="129"/>
      <c r="J66" s="45"/>
    </row>
    <row r="67" spans="1:10" ht="30" customHeight="1" x14ac:dyDescent="0.25">
      <c r="A67" s="125" t="s">
        <v>128</v>
      </c>
      <c r="B67" s="126"/>
      <c r="C67" s="126"/>
      <c r="D67" s="126"/>
      <c r="E67" s="126"/>
      <c r="F67" s="126"/>
      <c r="G67" s="126"/>
      <c r="H67" s="126"/>
      <c r="I67" s="129"/>
      <c r="J67" s="45"/>
    </row>
    <row r="68" spans="1:10" ht="30" customHeight="1" x14ac:dyDescent="0.25">
      <c r="A68" s="125" t="s">
        <v>129</v>
      </c>
      <c r="B68" s="126"/>
      <c r="C68" s="126"/>
      <c r="D68" s="126"/>
      <c r="E68" s="126"/>
      <c r="F68" s="126"/>
      <c r="G68" s="126"/>
      <c r="H68" s="126"/>
      <c r="I68" s="129"/>
      <c r="J68" s="45"/>
    </row>
    <row r="69" spans="1:10" ht="30" customHeight="1" x14ac:dyDescent="0.25">
      <c r="A69" s="125" t="s">
        <v>130</v>
      </c>
      <c r="B69" s="126"/>
      <c r="C69" s="126"/>
      <c r="D69" s="126"/>
      <c r="E69" s="126"/>
      <c r="F69" s="126"/>
      <c r="G69" s="126"/>
      <c r="H69" s="126"/>
      <c r="I69" s="129"/>
      <c r="J69" s="45"/>
    </row>
    <row r="70" spans="1:10" ht="30" customHeight="1" thickBot="1" x14ac:dyDescent="0.3">
      <c r="A70" s="132" t="s">
        <v>131</v>
      </c>
      <c r="B70" s="133"/>
      <c r="C70" s="133"/>
      <c r="D70" s="133"/>
      <c r="E70" s="133"/>
      <c r="F70" s="133"/>
      <c r="G70" s="133"/>
      <c r="H70" s="133"/>
      <c r="I70" s="134"/>
      <c r="J70" s="41"/>
    </row>
    <row r="71" spans="1:10" ht="20.100000000000001" customHeight="1" x14ac:dyDescent="0.25">
      <c r="A71" s="66" t="s">
        <v>47</v>
      </c>
      <c r="B71" s="67"/>
      <c r="C71" s="67"/>
      <c r="D71" s="67"/>
      <c r="E71" s="67"/>
      <c r="F71" s="67"/>
      <c r="G71" s="67"/>
      <c r="H71" s="130" t="str">
        <f>+IF(AND(J73="No aplica",J74="No aplica"),"No aplica",IF(OR(J73="",J74=""),"Valide todas las variables",IF(OR(J73="No",J74="No"),"No cumple","Cumple")))</f>
        <v>Valide todas las variables</v>
      </c>
      <c r="I71" s="130"/>
      <c r="J71" s="131"/>
    </row>
    <row r="72" spans="1:10" ht="39.950000000000003" customHeight="1" x14ac:dyDescent="0.25">
      <c r="A72" s="135" t="s">
        <v>132</v>
      </c>
      <c r="B72" s="136"/>
      <c r="C72" s="136"/>
      <c r="D72" s="136"/>
      <c r="E72" s="136"/>
      <c r="F72" s="136"/>
      <c r="G72" s="136"/>
      <c r="H72" s="136"/>
      <c r="I72" s="137"/>
      <c r="J72" s="43" t="s">
        <v>74</v>
      </c>
    </row>
    <row r="73" spans="1:10" ht="30" customHeight="1" x14ac:dyDescent="0.25">
      <c r="A73" s="125" t="s">
        <v>133</v>
      </c>
      <c r="B73" s="126"/>
      <c r="C73" s="126"/>
      <c r="D73" s="126"/>
      <c r="E73" s="126"/>
      <c r="F73" s="126"/>
      <c r="G73" s="126"/>
      <c r="H73" s="126"/>
      <c r="I73" s="129"/>
      <c r="J73" s="45"/>
    </row>
    <row r="74" spans="1:10" ht="30" customHeight="1" thickBot="1" x14ac:dyDescent="0.3">
      <c r="A74" s="132" t="s">
        <v>134</v>
      </c>
      <c r="B74" s="133"/>
      <c r="C74" s="133"/>
      <c r="D74" s="133"/>
      <c r="E74" s="133"/>
      <c r="F74" s="133"/>
      <c r="G74" s="133"/>
      <c r="H74" s="133"/>
      <c r="I74" s="134"/>
      <c r="J74" s="41"/>
    </row>
    <row r="75" spans="1:10" ht="20.100000000000001" customHeight="1" x14ac:dyDescent="0.25">
      <c r="A75" s="66" t="s">
        <v>48</v>
      </c>
      <c r="B75" s="67"/>
      <c r="C75" s="67"/>
      <c r="D75" s="67"/>
      <c r="E75" s="67"/>
      <c r="F75" s="67"/>
      <c r="G75" s="67"/>
      <c r="H75" s="130" t="str">
        <f>+IF(AND(J77="No aplica",J78="No aplica",J79="No aplica",J80="No aplica"),"No aplica",IF(OR(J77="",J78="",J79="",J80=""),"Valide todas las variables",IF(OR(J77="No",J78="No",J79="No",J80="No"),"No cumple","Cumple")))</f>
        <v>Valide todas las variables</v>
      </c>
      <c r="I75" s="130"/>
      <c r="J75" s="131"/>
    </row>
    <row r="76" spans="1:10" ht="39.950000000000003" customHeight="1" x14ac:dyDescent="0.25">
      <c r="A76" s="135" t="s">
        <v>132</v>
      </c>
      <c r="B76" s="136"/>
      <c r="C76" s="136"/>
      <c r="D76" s="136"/>
      <c r="E76" s="136"/>
      <c r="F76" s="136"/>
      <c r="G76" s="136"/>
      <c r="H76" s="136"/>
      <c r="I76" s="137"/>
      <c r="J76" s="43" t="s">
        <v>74</v>
      </c>
    </row>
    <row r="77" spans="1:10" ht="30" customHeight="1" x14ac:dyDescent="0.25">
      <c r="A77" s="125" t="s">
        <v>135</v>
      </c>
      <c r="B77" s="126"/>
      <c r="C77" s="126"/>
      <c r="D77" s="126"/>
      <c r="E77" s="126"/>
      <c r="F77" s="126"/>
      <c r="G77" s="126"/>
      <c r="H77" s="126"/>
      <c r="I77" s="129"/>
      <c r="J77" s="45"/>
    </row>
    <row r="78" spans="1:10" ht="30" customHeight="1" x14ac:dyDescent="0.25">
      <c r="A78" s="125" t="s">
        <v>136</v>
      </c>
      <c r="B78" s="126"/>
      <c r="C78" s="126"/>
      <c r="D78" s="126"/>
      <c r="E78" s="126"/>
      <c r="F78" s="126"/>
      <c r="G78" s="126"/>
      <c r="H78" s="126"/>
      <c r="I78" s="129"/>
      <c r="J78" s="45"/>
    </row>
    <row r="79" spans="1:10" ht="30" customHeight="1" x14ac:dyDescent="0.25">
      <c r="A79" s="125" t="s">
        <v>137</v>
      </c>
      <c r="B79" s="126"/>
      <c r="C79" s="126"/>
      <c r="D79" s="126"/>
      <c r="E79" s="126"/>
      <c r="F79" s="126"/>
      <c r="G79" s="126"/>
      <c r="H79" s="126"/>
      <c r="I79" s="129"/>
      <c r="J79" s="45"/>
    </row>
    <row r="80" spans="1:10" ht="30" customHeight="1" thickBot="1" x14ac:dyDescent="0.3">
      <c r="A80" s="132" t="s">
        <v>138</v>
      </c>
      <c r="B80" s="133"/>
      <c r="C80" s="133"/>
      <c r="D80" s="133"/>
      <c r="E80" s="133"/>
      <c r="F80" s="133"/>
      <c r="G80" s="133"/>
      <c r="H80" s="133"/>
      <c r="I80" s="134"/>
      <c r="J80" s="41"/>
    </row>
    <row r="81" spans="1:10" ht="39.950000000000003" customHeight="1" x14ac:dyDescent="0.25">
      <c r="A81" s="66" t="s">
        <v>49</v>
      </c>
      <c r="B81" s="67"/>
      <c r="C81" s="67"/>
      <c r="D81" s="67"/>
      <c r="E81" s="67"/>
      <c r="F81" s="67"/>
      <c r="G81" s="67"/>
      <c r="H81" s="130" t="str">
        <f>+IF(AND(J83="No aplica",J84="No aplica",J85="No aplica",J86="No aplica",J87="No aplica",J88="No aplica",J89="No aplica"),"No aplica",IF(OR(J83="",J84="",J85="",J86="",J87="",J88="",J89=""),"Valide todas las variables",IF(OR(J83="No",J84="No",J85="No",J86="No",J87="No",J88="No",J89="No"),"No cumple","Cumple")))</f>
        <v>Valide todas las variables</v>
      </c>
      <c r="I81" s="130"/>
      <c r="J81" s="131"/>
    </row>
    <row r="82" spans="1:10" ht="39.950000000000003" customHeight="1" x14ac:dyDescent="0.25">
      <c r="A82" s="135" t="s">
        <v>139</v>
      </c>
      <c r="B82" s="136"/>
      <c r="C82" s="136"/>
      <c r="D82" s="136"/>
      <c r="E82" s="136"/>
      <c r="F82" s="136"/>
      <c r="G82" s="136"/>
      <c r="H82" s="136"/>
      <c r="I82" s="137"/>
      <c r="J82" s="43" t="s">
        <v>74</v>
      </c>
    </row>
    <row r="83" spans="1:10" ht="30" customHeight="1" x14ac:dyDescent="0.25">
      <c r="A83" s="125" t="s">
        <v>140</v>
      </c>
      <c r="B83" s="126"/>
      <c r="C83" s="126"/>
      <c r="D83" s="126"/>
      <c r="E83" s="126"/>
      <c r="F83" s="126"/>
      <c r="G83" s="126"/>
      <c r="H83" s="126"/>
      <c r="I83" s="129"/>
      <c r="J83" s="45"/>
    </row>
    <row r="84" spans="1:10" ht="30" customHeight="1" x14ac:dyDescent="0.25">
      <c r="A84" s="125" t="s">
        <v>141</v>
      </c>
      <c r="B84" s="126"/>
      <c r="C84" s="126"/>
      <c r="D84" s="126"/>
      <c r="E84" s="126"/>
      <c r="F84" s="126"/>
      <c r="G84" s="126"/>
      <c r="H84" s="126"/>
      <c r="I84" s="129"/>
      <c r="J84" s="45"/>
    </row>
    <row r="85" spans="1:10" ht="30" customHeight="1" x14ac:dyDescent="0.25">
      <c r="A85" s="125" t="s">
        <v>142</v>
      </c>
      <c r="B85" s="126"/>
      <c r="C85" s="126"/>
      <c r="D85" s="126"/>
      <c r="E85" s="126"/>
      <c r="F85" s="126"/>
      <c r="G85" s="126"/>
      <c r="H85" s="126"/>
      <c r="I85" s="129"/>
      <c r="J85" s="45"/>
    </row>
    <row r="86" spans="1:10" ht="30" customHeight="1" x14ac:dyDescent="0.25">
      <c r="A86" s="125" t="s">
        <v>143</v>
      </c>
      <c r="B86" s="126"/>
      <c r="C86" s="126"/>
      <c r="D86" s="126"/>
      <c r="E86" s="126"/>
      <c r="F86" s="126"/>
      <c r="G86" s="126"/>
      <c r="H86" s="126"/>
      <c r="I86" s="129"/>
      <c r="J86" s="45"/>
    </row>
    <row r="87" spans="1:10" ht="30" customHeight="1" x14ac:dyDescent="0.25">
      <c r="A87" s="125" t="s">
        <v>144</v>
      </c>
      <c r="B87" s="126"/>
      <c r="C87" s="126"/>
      <c r="D87" s="126"/>
      <c r="E87" s="126"/>
      <c r="F87" s="126"/>
      <c r="G87" s="126"/>
      <c r="H87" s="126"/>
      <c r="I87" s="129"/>
      <c r="J87" s="45"/>
    </row>
    <row r="88" spans="1:10" ht="30" customHeight="1" x14ac:dyDescent="0.25">
      <c r="A88" s="125" t="s">
        <v>145</v>
      </c>
      <c r="B88" s="126"/>
      <c r="C88" s="126"/>
      <c r="D88" s="126"/>
      <c r="E88" s="126"/>
      <c r="F88" s="126"/>
      <c r="G88" s="126"/>
      <c r="H88" s="126"/>
      <c r="I88" s="129"/>
      <c r="J88" s="45"/>
    </row>
    <row r="89" spans="1:10" ht="30" customHeight="1" thickBot="1" x14ac:dyDescent="0.3">
      <c r="A89" s="132" t="s">
        <v>146</v>
      </c>
      <c r="B89" s="133"/>
      <c r="C89" s="133"/>
      <c r="D89" s="133"/>
      <c r="E89" s="133"/>
      <c r="F89" s="133"/>
      <c r="G89" s="133"/>
      <c r="H89" s="133"/>
      <c r="I89" s="134"/>
      <c r="J89" s="41"/>
    </row>
    <row r="90" spans="1:10" ht="20.100000000000001" customHeight="1" x14ac:dyDescent="0.25">
      <c r="A90" s="66" t="s">
        <v>50</v>
      </c>
      <c r="B90" s="67"/>
      <c r="C90" s="67"/>
      <c r="D90" s="67"/>
      <c r="E90" s="67"/>
      <c r="F90" s="67"/>
      <c r="G90" s="67"/>
      <c r="H90" s="130" t="str">
        <f>+IF(AND(J92="No aplica",J93="No aplica",J94="No aplica",J95="No aplica",J96="No aplica",J97="No aplica",J98="No aplica"),"No aplica",IF(OR(J92="",J93="",J94="",J95="",J96="",J97="",J98=""),"Valide todas las variables",IF(OR(J92="No",J93="No",J94="No",J95="No",J96="No",J97="No",J98="No"),"No cumple","Cumple")))</f>
        <v>Valide todas las variables</v>
      </c>
      <c r="I90" s="130"/>
      <c r="J90" s="131"/>
    </row>
    <row r="91" spans="1:10" ht="39.950000000000003" customHeight="1" x14ac:dyDescent="0.25">
      <c r="A91" s="135" t="s">
        <v>139</v>
      </c>
      <c r="B91" s="136"/>
      <c r="C91" s="136"/>
      <c r="D91" s="136"/>
      <c r="E91" s="136"/>
      <c r="F91" s="136"/>
      <c r="G91" s="136"/>
      <c r="H91" s="136"/>
      <c r="I91" s="137"/>
      <c r="J91" s="43" t="s">
        <v>74</v>
      </c>
    </row>
    <row r="92" spans="1:10" ht="30" customHeight="1" x14ac:dyDescent="0.25">
      <c r="A92" s="125" t="s">
        <v>147</v>
      </c>
      <c r="B92" s="126"/>
      <c r="C92" s="126"/>
      <c r="D92" s="126"/>
      <c r="E92" s="126"/>
      <c r="F92" s="126"/>
      <c r="G92" s="126"/>
      <c r="H92" s="126"/>
      <c r="I92" s="129"/>
      <c r="J92" s="45"/>
    </row>
    <row r="93" spans="1:10" ht="30" customHeight="1" x14ac:dyDescent="0.25">
      <c r="A93" s="125" t="s">
        <v>148</v>
      </c>
      <c r="B93" s="126"/>
      <c r="C93" s="126"/>
      <c r="D93" s="126"/>
      <c r="E93" s="126"/>
      <c r="F93" s="126"/>
      <c r="G93" s="126"/>
      <c r="H93" s="126"/>
      <c r="I93" s="129"/>
      <c r="J93" s="45"/>
    </row>
    <row r="94" spans="1:10" ht="30" customHeight="1" x14ac:dyDescent="0.25">
      <c r="A94" s="125" t="s">
        <v>149</v>
      </c>
      <c r="B94" s="126"/>
      <c r="C94" s="126"/>
      <c r="D94" s="126"/>
      <c r="E94" s="126"/>
      <c r="F94" s="126"/>
      <c r="G94" s="126"/>
      <c r="H94" s="126"/>
      <c r="I94" s="129"/>
      <c r="J94" s="45"/>
    </row>
    <row r="95" spans="1:10" ht="30" customHeight="1" x14ac:dyDescent="0.25">
      <c r="A95" s="125" t="s">
        <v>150</v>
      </c>
      <c r="B95" s="126"/>
      <c r="C95" s="126"/>
      <c r="D95" s="126"/>
      <c r="E95" s="126"/>
      <c r="F95" s="126"/>
      <c r="G95" s="126"/>
      <c r="H95" s="126"/>
      <c r="I95" s="129"/>
      <c r="J95" s="45"/>
    </row>
    <row r="96" spans="1:10" ht="30" customHeight="1" x14ac:dyDescent="0.25">
      <c r="A96" s="125" t="s">
        <v>151</v>
      </c>
      <c r="B96" s="126"/>
      <c r="C96" s="126"/>
      <c r="D96" s="126"/>
      <c r="E96" s="126"/>
      <c r="F96" s="126"/>
      <c r="G96" s="126"/>
      <c r="H96" s="126"/>
      <c r="I96" s="129"/>
      <c r="J96" s="45"/>
    </row>
    <row r="97" spans="1:10" ht="30" customHeight="1" x14ac:dyDescent="0.25">
      <c r="A97" s="125" t="s">
        <v>152</v>
      </c>
      <c r="B97" s="126"/>
      <c r="C97" s="126"/>
      <c r="D97" s="126"/>
      <c r="E97" s="126"/>
      <c r="F97" s="126"/>
      <c r="G97" s="126"/>
      <c r="H97" s="126"/>
      <c r="I97" s="129"/>
      <c r="J97" s="45"/>
    </row>
    <row r="98" spans="1:10" ht="30" customHeight="1" thickBot="1" x14ac:dyDescent="0.3">
      <c r="A98" s="132" t="s">
        <v>153</v>
      </c>
      <c r="B98" s="133"/>
      <c r="C98" s="133"/>
      <c r="D98" s="133"/>
      <c r="E98" s="133"/>
      <c r="F98" s="133"/>
      <c r="G98" s="133"/>
      <c r="H98" s="133"/>
      <c r="I98" s="134"/>
      <c r="J98" s="41"/>
    </row>
    <row r="99" spans="1:10" ht="39.950000000000003" customHeight="1" x14ac:dyDescent="0.25">
      <c r="A99" s="66" t="s">
        <v>51</v>
      </c>
      <c r="B99" s="67"/>
      <c r="C99" s="67"/>
      <c r="D99" s="67"/>
      <c r="E99" s="67"/>
      <c r="F99" s="67"/>
      <c r="G99" s="67"/>
      <c r="H99" s="130" t="str">
        <f>+IF(AND(J101="No aplica",J102="No aplica",J103="No aplica",J104="No aplica",J105="No aplica",J106="No aplica"),"No aplica",IF(OR(J101="",J102="",J103="",J104="",J105="",J106=""),"Valide todas las variables",IF(OR(J101="No",J102="No",J103="No",J104="No",J105="No",J106="No"),"No cumple","Cumple")))</f>
        <v>Valide todas las variables</v>
      </c>
      <c r="I99" s="130"/>
      <c r="J99" s="131"/>
    </row>
    <row r="100" spans="1:10" ht="39.950000000000003" customHeight="1" x14ac:dyDescent="0.25">
      <c r="A100" s="135" t="s">
        <v>154</v>
      </c>
      <c r="B100" s="136"/>
      <c r="C100" s="136"/>
      <c r="D100" s="136"/>
      <c r="E100" s="136"/>
      <c r="F100" s="136"/>
      <c r="G100" s="136"/>
      <c r="H100" s="136"/>
      <c r="I100" s="137"/>
      <c r="J100" s="43" t="s">
        <v>74</v>
      </c>
    </row>
    <row r="101" spans="1:10" ht="30" customHeight="1" x14ac:dyDescent="0.25">
      <c r="A101" s="125" t="s">
        <v>155</v>
      </c>
      <c r="B101" s="126"/>
      <c r="C101" s="126"/>
      <c r="D101" s="126"/>
      <c r="E101" s="126"/>
      <c r="F101" s="126"/>
      <c r="G101" s="126"/>
      <c r="H101" s="126"/>
      <c r="I101" s="129"/>
      <c r="J101" s="45"/>
    </row>
    <row r="102" spans="1:10" ht="30" customHeight="1" x14ac:dyDescent="0.25">
      <c r="A102" s="125" t="s">
        <v>156</v>
      </c>
      <c r="B102" s="126"/>
      <c r="C102" s="126"/>
      <c r="D102" s="126"/>
      <c r="E102" s="126"/>
      <c r="F102" s="126"/>
      <c r="G102" s="126"/>
      <c r="H102" s="126"/>
      <c r="I102" s="129"/>
      <c r="J102" s="45"/>
    </row>
    <row r="103" spans="1:10" ht="45" customHeight="1" x14ac:dyDescent="0.25">
      <c r="A103" s="125" t="s">
        <v>157</v>
      </c>
      <c r="B103" s="126"/>
      <c r="C103" s="126"/>
      <c r="D103" s="126"/>
      <c r="E103" s="126"/>
      <c r="F103" s="126"/>
      <c r="G103" s="126"/>
      <c r="H103" s="126"/>
      <c r="I103" s="129"/>
      <c r="J103" s="45"/>
    </row>
    <row r="104" spans="1:10" ht="30" customHeight="1" x14ac:dyDescent="0.25">
      <c r="A104" s="125" t="s">
        <v>158</v>
      </c>
      <c r="B104" s="126"/>
      <c r="C104" s="126"/>
      <c r="D104" s="126"/>
      <c r="E104" s="126"/>
      <c r="F104" s="126"/>
      <c r="G104" s="126"/>
      <c r="H104" s="126"/>
      <c r="I104" s="129"/>
      <c r="J104" s="45"/>
    </row>
    <row r="105" spans="1:10" ht="30" customHeight="1" x14ac:dyDescent="0.25">
      <c r="A105" s="125" t="s">
        <v>159</v>
      </c>
      <c r="B105" s="126"/>
      <c r="C105" s="126"/>
      <c r="D105" s="126"/>
      <c r="E105" s="126"/>
      <c r="F105" s="126"/>
      <c r="G105" s="126"/>
      <c r="H105" s="126"/>
      <c r="I105" s="129"/>
      <c r="J105" s="45"/>
    </row>
    <row r="106" spans="1:10" ht="30" customHeight="1" thickBot="1" x14ac:dyDescent="0.3">
      <c r="A106" s="132" t="s">
        <v>160</v>
      </c>
      <c r="B106" s="133"/>
      <c r="C106" s="133"/>
      <c r="D106" s="133"/>
      <c r="E106" s="133"/>
      <c r="F106" s="133"/>
      <c r="G106" s="133"/>
      <c r="H106" s="133"/>
      <c r="I106" s="134"/>
      <c r="J106" s="41"/>
    </row>
    <row r="107" spans="1:10" ht="50.1" customHeight="1" x14ac:dyDescent="0.25">
      <c r="A107" s="149" t="s">
        <v>161</v>
      </c>
      <c r="B107" s="150"/>
      <c r="C107" s="150"/>
      <c r="D107" s="150"/>
      <c r="E107" s="150"/>
      <c r="F107" s="150"/>
      <c r="G107" s="150"/>
      <c r="H107" s="150"/>
      <c r="I107" s="150"/>
      <c r="J107" s="151"/>
    </row>
    <row r="108" spans="1:10" ht="200.1" customHeight="1" thickBot="1" x14ac:dyDescent="0.3">
      <c r="A108" s="152"/>
      <c r="B108" s="153"/>
      <c r="C108" s="153"/>
      <c r="D108" s="153"/>
      <c r="E108" s="153"/>
      <c r="F108" s="153"/>
      <c r="G108" s="153"/>
      <c r="H108" s="153"/>
      <c r="I108" s="153"/>
      <c r="J108" s="154"/>
    </row>
    <row r="109" spans="1:10" ht="50.1" customHeight="1" x14ac:dyDescent="0.25">
      <c r="A109" s="149" t="s">
        <v>162</v>
      </c>
      <c r="B109" s="150"/>
      <c r="C109" s="150"/>
      <c r="D109" s="150"/>
      <c r="E109" s="150"/>
      <c r="F109" s="150"/>
      <c r="G109" s="150"/>
      <c r="H109" s="150"/>
      <c r="I109" s="150"/>
      <c r="J109" s="151"/>
    </row>
    <row r="110" spans="1:10" ht="200.1" customHeight="1" thickBot="1" x14ac:dyDescent="0.3">
      <c r="A110" s="152"/>
      <c r="B110" s="153"/>
      <c r="C110" s="153"/>
      <c r="D110" s="153"/>
      <c r="E110" s="153"/>
      <c r="F110" s="153"/>
      <c r="G110" s="153"/>
      <c r="H110" s="153"/>
      <c r="I110" s="153"/>
      <c r="J110" s="154"/>
    </row>
  </sheetData>
  <sheetProtection algorithmName="SHA-512" hashValue="PMTJqIPFCEQUnUyWIbfIIbozWz9R08r2e49bQIRVvYnGyOWl5apxhuFRS7k8dju3DpLH16mh3hFtIFHTcU1imA==" saltValue="Y+z06vb8HG+u0lrTTrjMcw==" spinCount="100000" sheet="1" objects="1" scenarios="1"/>
  <mergeCells count="147">
    <mergeCell ref="A1:J1"/>
    <mergeCell ref="A2:B2"/>
    <mergeCell ref="C2:E2"/>
    <mergeCell ref="G2:H2"/>
    <mergeCell ref="A3:B3"/>
    <mergeCell ref="C3:E3"/>
    <mergeCell ref="F3:G3"/>
    <mergeCell ref="H3:J3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4:I14"/>
    <mergeCell ref="A15:I15"/>
    <mergeCell ref="A16:I16"/>
    <mergeCell ref="A17:I17"/>
    <mergeCell ref="A18:I18"/>
    <mergeCell ref="A19:I19"/>
    <mergeCell ref="A9:J9"/>
    <mergeCell ref="A10:G10"/>
    <mergeCell ref="H10:J10"/>
    <mergeCell ref="A11:I11"/>
    <mergeCell ref="A12:I12"/>
    <mergeCell ref="A13:I13"/>
    <mergeCell ref="A25:G25"/>
    <mergeCell ref="H25:I25"/>
    <mergeCell ref="A26:G26"/>
    <mergeCell ref="H26:I26"/>
    <mergeCell ref="A27:G27"/>
    <mergeCell ref="H27:I27"/>
    <mergeCell ref="A20:I20"/>
    <mergeCell ref="A21:G21"/>
    <mergeCell ref="H21:J21"/>
    <mergeCell ref="A22:I22"/>
    <mergeCell ref="J22:J24"/>
    <mergeCell ref="A23:G24"/>
    <mergeCell ref="H23:I23"/>
    <mergeCell ref="H24:I24"/>
    <mergeCell ref="A31:G31"/>
    <mergeCell ref="H31:I31"/>
    <mergeCell ref="A32:G32"/>
    <mergeCell ref="H32:I32"/>
    <mergeCell ref="A33:G33"/>
    <mergeCell ref="H33:I33"/>
    <mergeCell ref="A28:G28"/>
    <mergeCell ref="H28:I28"/>
    <mergeCell ref="A29:G29"/>
    <mergeCell ref="H29:I29"/>
    <mergeCell ref="A30:G30"/>
    <mergeCell ref="H30:I30"/>
    <mergeCell ref="A39:I39"/>
    <mergeCell ref="A40:I40"/>
    <mergeCell ref="A41:I41"/>
    <mergeCell ref="A42:I42"/>
    <mergeCell ref="A43:G43"/>
    <mergeCell ref="H43:J43"/>
    <mergeCell ref="A34:G34"/>
    <mergeCell ref="H34:J34"/>
    <mergeCell ref="A35:I35"/>
    <mergeCell ref="A36:I36"/>
    <mergeCell ref="A37:I37"/>
    <mergeCell ref="A38:I38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I49"/>
    <mergeCell ref="A63:G63"/>
    <mergeCell ref="H63:J63"/>
    <mergeCell ref="A64:I64"/>
    <mergeCell ref="A65:I65"/>
    <mergeCell ref="A66:I66"/>
    <mergeCell ref="A67:I67"/>
    <mergeCell ref="A56:I56"/>
    <mergeCell ref="A57:I57"/>
    <mergeCell ref="A58:G58"/>
    <mergeCell ref="H58:I62"/>
    <mergeCell ref="A59:G59"/>
    <mergeCell ref="A60:G60"/>
    <mergeCell ref="A61:G61"/>
    <mergeCell ref="A62:G62"/>
    <mergeCell ref="A73:I73"/>
    <mergeCell ref="A74:I74"/>
    <mergeCell ref="A75:G75"/>
    <mergeCell ref="H75:J75"/>
    <mergeCell ref="A76:I76"/>
    <mergeCell ref="A77:I77"/>
    <mergeCell ref="A68:I68"/>
    <mergeCell ref="A69:I69"/>
    <mergeCell ref="A70:I70"/>
    <mergeCell ref="A71:G71"/>
    <mergeCell ref="H71:J71"/>
    <mergeCell ref="A72:I72"/>
    <mergeCell ref="A83:I83"/>
    <mergeCell ref="A84:I84"/>
    <mergeCell ref="A85:I85"/>
    <mergeCell ref="A86:I86"/>
    <mergeCell ref="A87:I87"/>
    <mergeCell ref="A88:I88"/>
    <mergeCell ref="A78:I78"/>
    <mergeCell ref="A79:I79"/>
    <mergeCell ref="A80:I80"/>
    <mergeCell ref="A81:G81"/>
    <mergeCell ref="H81:J81"/>
    <mergeCell ref="A82:I82"/>
    <mergeCell ref="A94:I94"/>
    <mergeCell ref="A95:I95"/>
    <mergeCell ref="A96:I96"/>
    <mergeCell ref="A97:I97"/>
    <mergeCell ref="A98:I98"/>
    <mergeCell ref="A99:G99"/>
    <mergeCell ref="H99:J99"/>
    <mergeCell ref="A89:I89"/>
    <mergeCell ref="A90:G90"/>
    <mergeCell ref="H90:J90"/>
    <mergeCell ref="A91:I91"/>
    <mergeCell ref="A92:I92"/>
    <mergeCell ref="A93:I93"/>
    <mergeCell ref="A106:I106"/>
    <mergeCell ref="A107:J107"/>
    <mergeCell ref="A108:J108"/>
    <mergeCell ref="A109:J109"/>
    <mergeCell ref="A110:J110"/>
    <mergeCell ref="A100:I100"/>
    <mergeCell ref="A101:I101"/>
    <mergeCell ref="A102:I102"/>
    <mergeCell ref="A103:I103"/>
    <mergeCell ref="A104:I104"/>
    <mergeCell ref="A105:I105"/>
  </mergeCells>
  <conditionalFormatting sqref="C2:C3 J65:J70 J77:J80">
    <cfRule type="containsBlanks" dxfId="112" priority="34">
      <formula>LEN(TRIM(C2))=0</formula>
    </cfRule>
  </conditionalFormatting>
  <conditionalFormatting sqref="C6:C8">
    <cfRule type="containsBlanks" dxfId="111" priority="4">
      <formula>LEN(TRIM(C6))=0</formula>
    </cfRule>
  </conditionalFormatting>
  <conditionalFormatting sqref="E4:E5">
    <cfRule type="containsBlanks" dxfId="110" priority="29">
      <formula>LEN(TRIM(E4))=0</formula>
    </cfRule>
  </conditionalFormatting>
  <conditionalFormatting sqref="G2">
    <cfRule type="containsBlanks" dxfId="109" priority="31">
      <formula>LEN(TRIM(G2))=0</formula>
    </cfRule>
  </conditionalFormatting>
  <conditionalFormatting sqref="H3">
    <cfRule type="containsBlanks" dxfId="108" priority="32">
      <formula>LEN(TRIM(H3))=0</formula>
    </cfRule>
  </conditionalFormatting>
  <conditionalFormatting sqref="H6:H7">
    <cfRule type="containsBlanks" dxfId="107" priority="30">
      <formula>LEN(TRIM(H6))=0</formula>
    </cfRule>
  </conditionalFormatting>
  <conditionalFormatting sqref="H10">
    <cfRule type="containsText" dxfId="106" priority="36" operator="containsText" text="Cumple">
      <formula>NOT(ISERROR(SEARCH("Cumple",H10)))</formula>
    </cfRule>
    <cfRule type="containsText" dxfId="105" priority="35" operator="containsText" text="No cumple">
      <formula>NOT(ISERROR(SEARCH("No cumple",H10)))</formula>
    </cfRule>
  </conditionalFormatting>
  <conditionalFormatting sqref="H21">
    <cfRule type="containsText" dxfId="104" priority="19" operator="containsText" text="No cumple">
      <formula>NOT(ISERROR(SEARCH("No cumple",H21)))</formula>
    </cfRule>
    <cfRule type="containsText" dxfId="103" priority="20" operator="containsText" text="Cumple">
      <formula>NOT(ISERROR(SEARCH("Cumple",H21)))</formula>
    </cfRule>
  </conditionalFormatting>
  <conditionalFormatting sqref="H34">
    <cfRule type="containsText" dxfId="102" priority="18" operator="containsText" text="Cumple">
      <formula>NOT(ISERROR(SEARCH("Cumple",H34)))</formula>
    </cfRule>
    <cfRule type="containsText" dxfId="101" priority="17" operator="containsText" text="No cumple">
      <formula>NOT(ISERROR(SEARCH("No cumple",H34)))</formula>
    </cfRule>
  </conditionalFormatting>
  <conditionalFormatting sqref="H43">
    <cfRule type="containsText" dxfId="100" priority="16" operator="containsText" text="Cumple">
      <formula>NOT(ISERROR(SEARCH("Cumple",H43)))</formula>
    </cfRule>
    <cfRule type="containsText" dxfId="99" priority="15" operator="containsText" text="No cumple">
      <formula>NOT(ISERROR(SEARCH("No cumple",H43)))</formula>
    </cfRule>
  </conditionalFormatting>
  <conditionalFormatting sqref="H63">
    <cfRule type="containsText" dxfId="98" priority="14" operator="containsText" text="Cumple">
      <formula>NOT(ISERROR(SEARCH("Cumple",H63)))</formula>
    </cfRule>
    <cfRule type="containsText" dxfId="97" priority="13" operator="containsText" text="No cumple">
      <formula>NOT(ISERROR(SEARCH("No cumple",H63)))</formula>
    </cfRule>
  </conditionalFormatting>
  <conditionalFormatting sqref="H71">
    <cfRule type="containsText" dxfId="96" priority="2" operator="containsText" text="Cumple">
      <formula>NOT(ISERROR(SEARCH("Cumple",H71)))</formula>
    </cfRule>
    <cfRule type="containsText" dxfId="95" priority="1" operator="containsText" text="No cumple">
      <formula>NOT(ISERROR(SEARCH("No cumple",H71)))</formula>
    </cfRule>
  </conditionalFormatting>
  <conditionalFormatting sqref="H75">
    <cfRule type="containsText" dxfId="94" priority="11" operator="containsText" text="No cumple">
      <formula>NOT(ISERROR(SEARCH("No cumple",H75)))</formula>
    </cfRule>
    <cfRule type="containsText" dxfId="93" priority="12" operator="containsText" text="Cumple">
      <formula>NOT(ISERROR(SEARCH("Cumple",H75)))</formula>
    </cfRule>
  </conditionalFormatting>
  <conditionalFormatting sqref="H81">
    <cfRule type="containsText" dxfId="92" priority="9" operator="containsText" text="No cumple">
      <formula>NOT(ISERROR(SEARCH("No cumple",H81)))</formula>
    </cfRule>
    <cfRule type="containsText" dxfId="91" priority="10" operator="containsText" text="Cumple">
      <formula>NOT(ISERROR(SEARCH("Cumple",H81)))</formula>
    </cfRule>
  </conditionalFormatting>
  <conditionalFormatting sqref="H90">
    <cfRule type="containsText" dxfId="90" priority="7" operator="containsText" text="No cumple">
      <formula>NOT(ISERROR(SEARCH("No cumple",H90)))</formula>
    </cfRule>
    <cfRule type="containsText" dxfId="89" priority="8" operator="containsText" text="Cumple">
      <formula>NOT(ISERROR(SEARCH("Cumple",H90)))</formula>
    </cfRule>
  </conditionalFormatting>
  <conditionalFormatting sqref="H99">
    <cfRule type="containsText" dxfId="88" priority="5" operator="containsText" text="No cumple">
      <formula>NOT(ISERROR(SEARCH("No cumple",H99)))</formula>
    </cfRule>
    <cfRule type="containsText" dxfId="87" priority="6" operator="containsText" text="Cumple">
      <formula>NOT(ISERROR(SEARCH("Cumple",H99)))</formula>
    </cfRule>
  </conditionalFormatting>
  <conditionalFormatting sqref="J2">
    <cfRule type="containsBlanks" dxfId="86" priority="33">
      <formula>LEN(TRIM(J2))=0</formula>
    </cfRule>
  </conditionalFormatting>
  <conditionalFormatting sqref="J12:J20">
    <cfRule type="containsBlanks" dxfId="85" priority="28">
      <formula>LEN(TRIM(J12))=0</formula>
    </cfRule>
  </conditionalFormatting>
  <conditionalFormatting sqref="J25:J33">
    <cfRule type="containsBlanks" dxfId="84" priority="24">
      <formula>LEN(TRIM(J25))=0</formula>
    </cfRule>
  </conditionalFormatting>
  <conditionalFormatting sqref="J36:J42">
    <cfRule type="containsBlanks" dxfId="83" priority="27">
      <formula>LEN(TRIM(J36))=0</formula>
    </cfRule>
  </conditionalFormatting>
  <conditionalFormatting sqref="J45:J56">
    <cfRule type="containsBlanks" dxfId="82" priority="26">
      <formula>LEN(TRIM(J45))=0</formula>
    </cfRule>
  </conditionalFormatting>
  <conditionalFormatting sqref="J58:J62">
    <cfRule type="containsBlanks" dxfId="81" priority="25">
      <formula>LEN(TRIM(J58))=0</formula>
    </cfRule>
  </conditionalFormatting>
  <conditionalFormatting sqref="J73:J74">
    <cfRule type="containsBlanks" dxfId="80" priority="3">
      <formula>LEN(TRIM(J73))=0</formula>
    </cfRule>
  </conditionalFormatting>
  <conditionalFormatting sqref="J83:J89">
    <cfRule type="containsBlanks" dxfId="79" priority="23">
      <formula>LEN(TRIM(J83))=0</formula>
    </cfRule>
  </conditionalFormatting>
  <conditionalFormatting sqref="J92:J98">
    <cfRule type="containsBlanks" dxfId="78" priority="22">
      <formula>LEN(TRIM(J92))=0</formula>
    </cfRule>
  </conditionalFormatting>
  <conditionalFormatting sqref="J101:J106">
    <cfRule type="containsBlanks" dxfId="77" priority="21">
      <formula>LEN(TRIM(J101))=0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CENTRO DE EMERGENCIA SRD&amp;R&amp;"Arial,Normal"&amp;10F1.A38.G27.P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F3AC92E-9162-46AF-90BC-720579182412}">
          <x14:formula1>
            <xm:f>Tablas!$C$2</xm:f>
          </x14:formula1>
          <xm:sqref>H93:I98 H13:I20 H84:I89 H37:I42 H46:I56 H102:I106 H66:I70 H74:I74 H78:I80</xm:sqref>
        </x14:dataValidation>
        <x14:dataValidation type="list" allowBlank="1" showInputMessage="1" showErrorMessage="1" xr:uid="{C66432FD-EB76-4EA2-ABA7-EB1A34840046}">
          <x14:formula1>
            <xm:f>Tablas!$G$2:$G$3</xm:f>
          </x14:formula1>
          <xm:sqref>J2</xm:sqref>
        </x14:dataValidation>
        <x14:dataValidation type="list" allowBlank="1" showInputMessage="1" showErrorMessage="1" xr:uid="{50FD7993-9850-42B2-B634-14B72D90C303}">
          <x14:formula1>
            <xm:f>Tablas!$I$2:$I$5</xm:f>
          </x14:formula1>
          <xm:sqref>E4:J4</xm:sqref>
        </x14:dataValidation>
        <x14:dataValidation type="list" allowBlank="1" showInputMessage="1" showErrorMessage="1" xr:uid="{42BE740B-2B27-409C-8371-DBB84BBB8ECA}">
          <x14:formula1>
            <xm:f>Tablas!$J$2:$J$7</xm:f>
          </x14:formula1>
          <xm:sqref>C6:E6</xm:sqref>
        </x14:dataValidation>
        <x14:dataValidation type="list" allowBlank="1" showInputMessage="1" showErrorMessage="1" xr:uid="{38473DA0-6AF6-431D-AF40-F0E9F0FDE7E9}">
          <x14:formula1>
            <xm:f>Tablas!$K$2:$K$3</xm:f>
          </x14:formula1>
          <xm:sqref>H6:J6</xm:sqref>
        </x14:dataValidation>
        <x14:dataValidation type="list" allowBlank="1" showInputMessage="1" showErrorMessage="1" xr:uid="{62579E62-1BEE-4261-A7EB-64F5EF9CDAD4}">
          <x14:formula1>
            <xm:f>Tablas!$L$2:$L$9</xm:f>
          </x14:formula1>
          <xm:sqref>C7:E7</xm:sqref>
        </x14:dataValidation>
        <x14:dataValidation type="list" allowBlank="1" showInputMessage="1" showErrorMessage="1" xr:uid="{0D43EF4A-D06A-4562-95E6-9F8BC00F7069}">
          <x14:formula1>
            <xm:f>Tablas!$H$2:$H$6</xm:f>
          </x14:formula1>
          <xm:sqref>C3:E3</xm:sqref>
        </x14:dataValidation>
        <x14:dataValidation type="list" allowBlank="1" showInputMessage="1" showErrorMessage="1" xr:uid="{16795051-BE79-4DE5-9DA2-5F0896B1D470}">
          <x14:formula1>
            <xm:f>Tablas!$E$2:$E$4</xm:f>
          </x14:formula1>
          <xm:sqref>J45:J56 J58:J62 J12:J20 J25:J33 J36:J42 J83:J89 J92:J98 J101:J106 J65:J70 J73:J74 J77:J80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9499D-8E9A-49E4-AFA6-95EEA8186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DF67B-D85E-4BC4-9B1A-41D263B01A1C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2024-05-21T15:24:00Z</cp:lastPrinted>
  <dcterms:created xsi:type="dcterms:W3CDTF">2019-01-30T14:18:32Z</dcterms:created>
  <dcterms:modified xsi:type="dcterms:W3CDTF">2024-05-21T15:24:15Z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