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114.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01CCA2D9-4163-DD4B-8E92-BCF0CDA0A0CF}" xr6:coauthVersionLast="47" xr6:coauthVersionMax="47" xr10:uidLastSave="{64790260-4378-4D62-942E-A49EF01FCB12}"/>
  <bookViews>
    <workbookView xWindow="-120" yWindow="-120" windowWidth="29040" windowHeight="15720" tabRatio="829" activeTab="1" xr2:uid="{00000000-000D-0000-FFFF-FFFF00000000}"/>
  </bookViews>
  <sheets>
    <sheet name="LISTAS" sheetId="2" state="hidden" r:id="rId1"/>
    <sheet name="PORTADA" sheetId="57" r:id="rId2"/>
    <sheet name="INSTRUCTIVO" sheetId="56" r:id="rId3"/>
    <sheet name="1. Información General" sheetId="66" r:id="rId4"/>
    <sheet name="2.Ambientes Edu. y Protectores" sheetId="79" r:id="rId5"/>
    <sheet name="3. Salud y Nutrición" sheetId="80" r:id="rId6"/>
    <sheet name="4. Familia,ComunidadyRedes " sheetId="85" r:id="rId7"/>
    <sheet name="5. Proceso pedagógico" sheetId="86" r:id="rId8"/>
    <sheet name="6. AdministrativoYdeGestion" sheetId="91" r:id="rId9"/>
    <sheet name="7. Financiero " sheetId="77" r:id="rId10"/>
    <sheet name="8. Talento Humano " sheetId="89" r:id="rId11"/>
    <sheet name="Tabla 1. Áreas" sheetId="92" r:id="rId12"/>
    <sheet name="Tabla 2 Evid. no cumpl P.I." sheetId="65" r:id="rId13"/>
    <sheet name="Tabla 3 Perfiles TH" sheetId="70" r:id="rId14"/>
    <sheet name="Tabla 4 Registro Muestra TH" sheetId="62" r:id="rId15"/>
    <sheet name="Anexo 1. Requisitos de Inscripc" sheetId="90" r:id="rId16"/>
    <sheet name="TEMP" sheetId="38" state="hidden" r:id="rId17"/>
    <sheet name="Condiciones NO cumplimiento" sheetId="32" r:id="rId18"/>
    <sheet name="Acta_Cierre" sheetId="14" r:id="rId19"/>
    <sheet name="Oculto" sheetId="39" state="hidden" r:id="rId20"/>
  </sheets>
  <externalReferences>
    <externalReference r:id="rId21"/>
    <externalReference r:id="rId22"/>
  </externalReferences>
  <definedNames>
    <definedName name="_xlnm._FilterDatabase" localSheetId="4" hidden="1">'2.Ambientes Edu. y Protectores'!$A$2:$G$54</definedName>
    <definedName name="_xlnm._FilterDatabase" localSheetId="5" hidden="1">'3. Salud y Nutrición'!$A$2:$G$2</definedName>
    <definedName name="_xlnm._FilterDatabase" localSheetId="6" hidden="1">'4. Familia,ComunidadyRedes '!$A$2:$H$35</definedName>
    <definedName name="_xlnm._FilterDatabase" localSheetId="7" hidden="1">'5. Proceso pedagógico'!$A$2:$H$25</definedName>
    <definedName name="_xlnm._FilterDatabase" localSheetId="8" hidden="1">'6. AdministrativoYdeGestion'!$A$2:$H$8</definedName>
    <definedName name="_xlnm._FilterDatabase" localSheetId="9" hidden="1">'7. Financiero '!$B$2:$E$2</definedName>
    <definedName name="_xlnm._FilterDatabase" localSheetId="10" hidden="1">'8. Talento Humano '!$B$2:$E$2</definedName>
    <definedName name="_xlnm._FilterDatabase" localSheetId="17" hidden="1">'Condiciones NO cumplimiento'!$A$2:$G$2</definedName>
    <definedName name="_xlnm.Print_Area" localSheetId="3">'1. Información General'!$A$1:$F$42</definedName>
    <definedName name="_xlnm.Print_Area" localSheetId="4">'2.Ambientes Edu. y Protectores'!$B$1:$E$54</definedName>
    <definedName name="_xlnm.Print_Area" localSheetId="5">'3. Salud y Nutrición'!$B$1:$E$69</definedName>
    <definedName name="_xlnm.Print_Area" localSheetId="6">'4. Familia,ComunidadyRedes '!$B$1:$E$35</definedName>
    <definedName name="_xlnm.Print_Area" localSheetId="7">'5. Proceso pedagógico'!$B$1:$E$25</definedName>
    <definedName name="_xlnm.Print_Area" localSheetId="8">'6. AdministrativoYdeGestion'!$B$1:$E$21</definedName>
    <definedName name="_xlnm.Print_Area" localSheetId="9">'7. Financiero '!$B$1:$E$14</definedName>
    <definedName name="_xlnm.Print_Area" localSheetId="10">'8. Talento Humano '!$B$1:$E$20</definedName>
    <definedName name="_xlnm.Print_Area" localSheetId="18">Acta_Cierre!$A$1:$F$45</definedName>
    <definedName name="_xlnm.Print_Area" localSheetId="15">'Anexo 1. Requisitos de Inscripc'!$A$1:$D$6</definedName>
    <definedName name="_xlnm.Print_Area" localSheetId="17">'Condiciones NO cumplimiento'!$A$2:$G$40</definedName>
    <definedName name="_xlnm.Print_Area" localSheetId="2">INSTRUCTIVO!$A$1:$B$93</definedName>
    <definedName name="_xlnm.Print_Area" localSheetId="1">PORTADA!$A$1:$E$39</definedName>
    <definedName name="_xlnm.Print_Area" localSheetId="11">'Tabla 1. Áreas'!$A$1:$I$8</definedName>
    <definedName name="_xlnm.Print_Area" localSheetId="12">'Tabla 2 Evid. no cumpl P.I.'!$B$1:$N$12</definedName>
    <definedName name="_xlnm.Print_Area" localSheetId="13">'Tabla 3 Perfiles TH'!$A$1:$D$6</definedName>
    <definedName name="_xlnm.Print_Area" localSheetId="14">'Tabla 4 Registro Muestra TH'!$A$1:$AO$13</definedName>
    <definedName name="_xlnm.Print_Area" localSheetId="16">TEMP!#REF!</definedName>
    <definedName name="Auditoría" localSheetId="2">#REF!</definedName>
    <definedName name="Auditoría">[1]!Acciones[Auditoría]</definedName>
    <definedName name="b" localSheetId="15">'[1]Verificables Comp. Legal'!$D$40</definedName>
    <definedName name="b" localSheetId="2">#REF!</definedName>
    <definedName name="b" localSheetId="11">'[1]Verificables Comp. Legal'!$D$40</definedName>
    <definedName name="b" localSheetId="13">'[2]Verificables Comp. Legal'!$D$40</definedName>
    <definedName name="b" localSheetId="14">'[2]Verificables Comp. Legal'!$D$40</definedName>
    <definedName name="b">'[1]Verificables Comp. Legal'!$D$40</definedName>
    <definedName name="ca" localSheetId="15">'[1]Verificables Comp. Legal'!$K$19</definedName>
    <definedName name="ca" localSheetId="2">#REF!</definedName>
    <definedName name="ca" localSheetId="11">'[1]Verificables Comp. Legal'!$K$19</definedName>
    <definedName name="ca" localSheetId="13">'[2]Verificables Comp. Legal'!$K$19</definedName>
    <definedName name="ca" localSheetId="14">'[2]Verificables Comp. Legal'!$K$19</definedName>
    <definedName name="ca">'[1]Verificables Comp. Legal'!$K$19</definedName>
    <definedName name="camp" localSheetId="15">'[1]Verificables Comp. Legal'!$U$16</definedName>
    <definedName name="camp" localSheetId="2">#REF!</definedName>
    <definedName name="camp" localSheetId="11">'[1]Verificables Comp. Legal'!$U$16</definedName>
    <definedName name="camp" localSheetId="13">'[2]Verificables Comp. Legal'!$U$16</definedName>
    <definedName name="camp" localSheetId="14">'[2]Verificables Comp. Legal'!$U$16</definedName>
    <definedName name="camp">'[1]Verificables Comp. Legal'!$U$16</definedName>
    <definedName name="cap" localSheetId="15">'[1]Verificables Comp. Legal'!$O$29</definedName>
    <definedName name="cap" localSheetId="2">#REF!</definedName>
    <definedName name="cap" localSheetId="11">'[1]Verificables Comp. Legal'!$O$29</definedName>
    <definedName name="cap" localSheetId="13">'[2]Verificables Comp. Legal'!$O$29</definedName>
    <definedName name="cap" localSheetId="14">'[2]Verificables Comp. Legal'!$O$29</definedName>
    <definedName name="cap">'[1]Verificables Comp. Legal'!$O$29</definedName>
    <definedName name="car" localSheetId="15">'[1]Verificables Comp. Legal'!$K$16</definedName>
    <definedName name="car" localSheetId="2">#REF!</definedName>
    <definedName name="car" localSheetId="11">'[1]Verificables Comp. Legal'!$K$16</definedName>
    <definedName name="car" localSheetId="13">'[2]Verificables Comp. Legal'!$K$16</definedName>
    <definedName name="car" localSheetId="14">'[2]Verificables Comp. Legal'!$K$16</definedName>
    <definedName name="car">'[1]Verificables Comp. Legal'!$K$16</definedName>
    <definedName name="carg" localSheetId="15">'[1]Verificables Comp. Legal'!$K$17</definedName>
    <definedName name="carg" localSheetId="2">#REF!</definedName>
    <definedName name="carg" localSheetId="11">'[1]Verificables Comp. Legal'!$K$17</definedName>
    <definedName name="carg" localSheetId="13">'[2]Verificables Comp. Legal'!$K$17</definedName>
    <definedName name="carg" localSheetId="14">'[2]Verificables Comp. Legal'!$K$17</definedName>
    <definedName name="carg">'[1]Verificables Comp. Legal'!$K$17</definedName>
    <definedName name="cargo" localSheetId="15">'[1]Verificables Comp. Legal'!$K$18</definedName>
    <definedName name="cargo" localSheetId="2">#REF!</definedName>
    <definedName name="cargo" localSheetId="11">'[1]Verificables Comp. Legal'!$K$18</definedName>
    <definedName name="cargo" localSheetId="13">'[2]Verificables Comp. Legal'!$K$18</definedName>
    <definedName name="cargo" localSheetId="14">'[2]Verificables Comp. Legal'!$K$18</definedName>
    <definedName name="cargo">'[1]Verificables Comp. Legal'!$K$18</definedName>
    <definedName name="cargoo" localSheetId="15">'[1]Verificables Comp. Legal'!$J$38</definedName>
    <definedName name="cargoo" localSheetId="2">#REF!</definedName>
    <definedName name="cargoo" localSheetId="11">'[1]Verificables Comp. Legal'!$J$38</definedName>
    <definedName name="cargoo" localSheetId="13">'[2]Verificables Comp. Legal'!$J$38</definedName>
    <definedName name="cargoo" localSheetId="14">'[2]Verificables Comp. Legal'!$J$38</definedName>
    <definedName name="cargoo">'[1]Verificables Comp. Legal'!$J$38</definedName>
    <definedName name="cargooo" localSheetId="15">'[1]Verificables Comp. Legal'!$J$37</definedName>
    <definedName name="cargooo" localSheetId="2">#REF!</definedName>
    <definedName name="cargooo" localSheetId="11">'[1]Verificables Comp. Legal'!$J$37</definedName>
    <definedName name="cargooo" localSheetId="13">'[2]Verificables Comp. Legal'!$J$37</definedName>
    <definedName name="cargooo" localSheetId="14">'[2]Verificables Comp. Legal'!$J$37</definedName>
    <definedName name="cargooo">'[1]Verificables Comp. Legal'!$J$37</definedName>
    <definedName name="carrr" localSheetId="15">'[1]Verificables Comp. Legal'!$J$39</definedName>
    <definedName name="carrr" localSheetId="2">#REF!</definedName>
    <definedName name="carrr" localSheetId="11">'[1]Verificables Comp. Legal'!$J$39</definedName>
    <definedName name="carrr" localSheetId="13">'[2]Verificables Comp. Legal'!$J$39</definedName>
    <definedName name="carrr" localSheetId="14">'[2]Verificables Comp. Legal'!$J$39</definedName>
    <definedName name="carrr">'[1]Verificables Comp. Legal'!$J$39</definedName>
    <definedName name="carrrr" localSheetId="15">'[1]Verificables Comp. Legal'!$J$40</definedName>
    <definedName name="carrrr" localSheetId="2">#REF!</definedName>
    <definedName name="carrrr" localSheetId="11">'[1]Verificables Comp. Legal'!$J$40</definedName>
    <definedName name="carrrr" localSheetId="13">'[2]Verificables Comp. Legal'!$J$40</definedName>
    <definedName name="carrrr" localSheetId="14">'[2]Verificables Comp. Legal'!$J$40</definedName>
    <definedName name="carrrr">'[1]Verificables Comp. Legal'!$J$40</definedName>
    <definedName name="codpo" localSheetId="15">'[1]Verificables Comp. Legal'!$B$34</definedName>
    <definedName name="codpo" localSheetId="2">#REF!</definedName>
    <definedName name="codpo" localSheetId="11">'[1]Verificables Comp. Legal'!$B$34</definedName>
    <definedName name="codpo" localSheetId="13">'[2]Verificables Comp. Legal'!$B$34</definedName>
    <definedName name="codpo" localSheetId="14">'[2]Verificables Comp. Legal'!$B$34</definedName>
    <definedName name="codpo">'[1]Verificables Comp. Legal'!$B$34</definedName>
    <definedName name="com" localSheetId="15">'[1]Verificables Comp. Legal'!$U$17</definedName>
    <definedName name="com" localSheetId="2">#REF!</definedName>
    <definedName name="com" localSheetId="11">'[1]Verificables Comp. Legal'!$U$17</definedName>
    <definedName name="com" localSheetId="13">'[2]Verificables Comp. Legal'!$U$17</definedName>
    <definedName name="com" localSheetId="14">'[2]Verificables Comp. Legal'!$U$17</definedName>
    <definedName name="com">'[1]Verificables Comp. Legal'!$U$17</definedName>
    <definedName name="com´p" localSheetId="15">'[1]Verificables Comp. Legal'!$U$18</definedName>
    <definedName name="com´p" localSheetId="2">#REF!</definedName>
    <definedName name="com´p" localSheetId="11">'[1]Verificables Comp. Legal'!$U$18</definedName>
    <definedName name="com´p" localSheetId="13">'[2]Verificables Comp. Legal'!$U$18</definedName>
    <definedName name="com´p" localSheetId="14">'[2]Verificables Comp. Legal'!$U$18</definedName>
    <definedName name="com´p">'[1]Verificables Comp. Legal'!$U$18</definedName>
    <definedName name="compel" localSheetId="15">'[1]Verificables Comp. Legal'!$Q$38</definedName>
    <definedName name="compel" localSheetId="2">#REF!</definedName>
    <definedName name="compel" localSheetId="11">'[1]Verificables Comp. Legal'!$Q$38</definedName>
    <definedName name="compel" localSheetId="13">'[2]Verificables Comp. Legal'!$Q$38</definedName>
    <definedName name="compel" localSheetId="14">'[2]Verificables Comp. Legal'!$Q$38</definedName>
    <definedName name="compel">'[1]Verificables Comp. Legal'!$Q$38</definedName>
    <definedName name="compen" localSheetId="15">'[1]Verificables Comp. Legal'!$Q$37</definedName>
    <definedName name="compen" localSheetId="2">#REF!</definedName>
    <definedName name="compen" localSheetId="11">'[1]Verificables Comp. Legal'!$Q$37</definedName>
    <definedName name="compen" localSheetId="13">'[2]Verificables Comp. Legal'!$Q$37</definedName>
    <definedName name="compen" localSheetId="14">'[2]Verificables Comp. Legal'!$Q$37</definedName>
    <definedName name="compen">'[1]Verificables Comp. Legal'!$Q$37</definedName>
    <definedName name="compo" localSheetId="15">'[1]Verificables Comp. Legal'!$U$19</definedName>
    <definedName name="compo" localSheetId="2">#REF!</definedName>
    <definedName name="compo" localSheetId="11">'[1]Verificables Comp. Legal'!$U$19</definedName>
    <definedName name="compo" localSheetId="13">'[2]Verificables Comp. Legal'!$U$19</definedName>
    <definedName name="compo" localSheetId="14">'[2]Verificables Comp. Legal'!$U$19</definedName>
    <definedName name="compo">'[1]Verificables Comp. Legal'!$U$19</definedName>
    <definedName name="comppa" localSheetId="15">'[1]Verificables Comp. Legal'!$Q$39</definedName>
    <definedName name="comppa" localSheetId="2">#REF!</definedName>
    <definedName name="comppa" localSheetId="11">'[1]Verificables Comp. Legal'!$Q$39</definedName>
    <definedName name="comppa" localSheetId="13">'[2]Verificables Comp. Legal'!$Q$39</definedName>
    <definedName name="comppa" localSheetId="14">'[2]Verificables Comp. Legal'!$Q$39</definedName>
    <definedName name="comppa">'[1]Verificables Comp. Legal'!$Q$39</definedName>
    <definedName name="comppar" localSheetId="15">'[1]Verificables Comp. Legal'!$Q$40</definedName>
    <definedName name="comppar" localSheetId="2">#REF!</definedName>
    <definedName name="comppar" localSheetId="11">'[1]Verificables Comp. Legal'!$Q$40</definedName>
    <definedName name="comppar" localSheetId="13">'[2]Verificables Comp. Legal'!$Q$40</definedName>
    <definedName name="comppar" localSheetId="14">'[2]Verificables Comp. Legal'!$Q$40</definedName>
    <definedName name="comppar">'[1]Verificables Comp. Legal'!$Q$40</definedName>
    <definedName name="correo" localSheetId="15">'[1]Verificables Comp. Legal'!$U$23</definedName>
    <definedName name="correo" localSheetId="2">#REF!</definedName>
    <definedName name="correo" localSheetId="11">'[1]Verificables Comp. Legal'!$U$23</definedName>
    <definedName name="correo" localSheetId="13">'[2]Verificables Comp. Legal'!$U$23</definedName>
    <definedName name="correo" localSheetId="14">'[2]Verificables Comp. Legal'!$U$23</definedName>
    <definedName name="correo">'[1]Verificables Comp. Legal'!$U$23</definedName>
    <definedName name="CPIA" localSheetId="2">#REF!</definedName>
    <definedName name="CPIA">[1]!Acciones[Auditoría]</definedName>
    <definedName name="cumple" localSheetId="11">#REF!</definedName>
    <definedName name="cumple">#REF!</definedName>
    <definedName name="cupo" localSheetId="15">'[1]Verificables Comp. Legal'!$Q$29</definedName>
    <definedName name="cupo" localSheetId="2">#REF!</definedName>
    <definedName name="cupo" localSheetId="11">'[1]Verificables Comp. Legal'!$Q$29</definedName>
    <definedName name="cupo" localSheetId="13">'[2]Verificables Comp. Legal'!$Q$29</definedName>
    <definedName name="cupo" localSheetId="14">'[2]Verificables Comp. Legal'!$Q$29</definedName>
    <definedName name="cupo">'[1]Verificables Comp. Legal'!$Q$29</definedName>
    <definedName name="cz" localSheetId="15">'[1]Verificables Comp. Legal'!$O$22</definedName>
    <definedName name="cz" localSheetId="2">#REF!</definedName>
    <definedName name="cz" localSheetId="11">'[1]Verificables Comp. Legal'!$O$22</definedName>
    <definedName name="cz" localSheetId="13">'[2]Verificables Comp. Legal'!$O$22</definedName>
    <definedName name="cz" localSheetId="14">'[2]Verificables Comp. Legal'!$O$22</definedName>
    <definedName name="cz">'[1]Verificables Comp. Legal'!$O$22</definedName>
    <definedName name="desp" localSheetId="15">'[1]Verificables Comp. Legal'!$M$30</definedName>
    <definedName name="desp" localSheetId="2">#REF!</definedName>
    <definedName name="desp" localSheetId="11">'[1]Verificables Comp. Legal'!$M$30</definedName>
    <definedName name="desp" localSheetId="13">'[2]Verificables Comp. Legal'!$M$30</definedName>
    <definedName name="desp" localSheetId="14">'[2]Verificables Comp. Legal'!$M$30</definedName>
    <definedName name="desp">'[1]Verificables Comp. Legal'!$M$30</definedName>
    <definedName name="dir" localSheetId="15">'[1]Verificables Comp. Legal'!$D$25</definedName>
    <definedName name="dir" localSheetId="2">#REF!</definedName>
    <definedName name="dir" localSheetId="11">'[1]Verificables Comp. Legal'!$D$25</definedName>
    <definedName name="dir" localSheetId="13">'[2]Verificables Comp. Legal'!$D$25</definedName>
    <definedName name="dir" localSheetId="14">'[2]Verificables Comp. Legal'!$D$25</definedName>
    <definedName name="dir">'[1]Verificables Comp. Legal'!$D$25</definedName>
    <definedName name="dirse" localSheetId="15">'[1]Verificables Comp. Legal'!$D$32</definedName>
    <definedName name="dirse" localSheetId="2">#REF!</definedName>
    <definedName name="dirse" localSheetId="11">'[1]Verificables Comp. Legal'!$D$32</definedName>
    <definedName name="dirse" localSheetId="13">'[2]Verificables Comp. Legal'!$D$32</definedName>
    <definedName name="dirse" localSheetId="14">'[2]Verificables Comp. Legal'!$D$32</definedName>
    <definedName name="dirse">'[1]Verificables Comp. Legal'!$D$32</definedName>
    <definedName name="dr" localSheetId="15">'[1]Verificables Comp. Legal'!$K$28</definedName>
    <definedName name="dr" localSheetId="2">#REF!</definedName>
    <definedName name="dr" localSheetId="11">'[1]Verificables Comp. Legal'!$K$28</definedName>
    <definedName name="dr" localSheetId="13">'[2]Verificables Comp. Legal'!$K$28</definedName>
    <definedName name="dr" localSheetId="14">'[2]Verificables Comp. Legal'!$K$28</definedName>
    <definedName name="dr">'[1]Verificables Comp. Legal'!$K$28</definedName>
    <definedName name="email" localSheetId="15">'[1]Verificables Comp. Legal'!$S$28</definedName>
    <definedName name="email" localSheetId="2">#REF!</definedName>
    <definedName name="email" localSheetId="11">'[1]Verificables Comp. Legal'!$S$28</definedName>
    <definedName name="email" localSheetId="13">'[2]Verificables Comp. Legal'!$S$28</definedName>
    <definedName name="email" localSheetId="14">'[2]Verificables Comp. Legal'!$S$28</definedName>
    <definedName name="email">'[1]Verificables Comp. Legal'!$S$28</definedName>
    <definedName name="fal" localSheetId="15">'[1]Verificables Comp. Legal'!$C$30</definedName>
    <definedName name="fal" localSheetId="2">#REF!</definedName>
    <definedName name="fal" localSheetId="11">'[1]Verificables Comp. Legal'!$C$30</definedName>
    <definedName name="fal" localSheetId="13">'[2]Verificables Comp. Legal'!$C$30</definedName>
    <definedName name="fal" localSheetId="14">'[2]Verificables Comp. Legal'!$C$30</definedName>
    <definedName name="fal">'[1]Verificables Comp. Legal'!$C$30</definedName>
    <definedName name="fecha" localSheetId="15">'[1]Verificables Comp. Legal'!$D$11</definedName>
    <definedName name="fecha" localSheetId="2">#REF!</definedName>
    <definedName name="fecha" localSheetId="11">'[1]Verificables Comp. Legal'!$D$11</definedName>
    <definedName name="fecha" localSheetId="13">'[2]Verificables Comp. Legal'!$D$11</definedName>
    <definedName name="fecha" localSheetId="14">'[2]Verificables Comp. Legal'!$D$11</definedName>
    <definedName name="fecha">'[1]Verificables Comp. Legal'!$D$11</definedName>
    <definedName name="fechaa" localSheetId="15">'[1]Verificables Comp. Legal'!$D$13</definedName>
    <definedName name="fechaa" localSheetId="2">#REF!</definedName>
    <definedName name="fechaa" localSheetId="11">'[1]Verificables Comp. Legal'!$D$13</definedName>
    <definedName name="fechaa" localSheetId="13">'[2]Verificables Comp. Legal'!$D$13</definedName>
    <definedName name="fechaa" localSheetId="14">'[2]Verificables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15">'[1]Verificables Comp. Legal'!$M$26</definedName>
    <definedName name="lf" localSheetId="2">#REF!</definedName>
    <definedName name="lf" localSheetId="11">'[1]Verificables Comp. Legal'!$M$26</definedName>
    <definedName name="lf" localSheetId="13">'[2]Verificables Comp. Legal'!$M$26</definedName>
    <definedName name="lf" localSheetId="14">'[2]Verificables Comp. Legal'!$M$26</definedName>
    <definedName name="lf">'[1]Verificables Comp. Legal'!$M$26</definedName>
    <definedName name="m" localSheetId="15">'[1]Verificables Comp. Legal'!$D$39</definedName>
    <definedName name="m" localSheetId="2">#REF!</definedName>
    <definedName name="m" localSheetId="11">'[1]Verificables Comp. Legal'!$D$39</definedName>
    <definedName name="m" localSheetId="13">'[2]Verificables Comp. Legal'!$D$39</definedName>
    <definedName name="m" localSheetId="14">'[2]Verificables Comp. Legal'!$D$39</definedName>
    <definedName name="m">'[1]Verificables Comp. Legal'!$D$39</definedName>
    <definedName name="mun" localSheetId="15">'[1]Verificables Comp. Legal'!$O$23</definedName>
    <definedName name="mun" localSheetId="2">#REF!</definedName>
    <definedName name="mun" localSheetId="11">'[1]Verificables Comp. Legal'!$O$23</definedName>
    <definedName name="mun" localSheetId="13">'[2]Verificables Comp. Legal'!$O$23</definedName>
    <definedName name="mun" localSheetId="14">'[2]Verificables Comp. Legal'!$O$23</definedName>
    <definedName name="mun">'[1]Verificables Comp. Legal'!$O$23</definedName>
    <definedName name="muni" localSheetId="15">'[1]Verificables Comp. Legal'!$O$28</definedName>
    <definedName name="muni" localSheetId="2">#REF!</definedName>
    <definedName name="muni" localSheetId="11">'[1]Verificables Comp. Legal'!$O$28</definedName>
    <definedName name="muni" localSheetId="13">'[2]Verificables Comp. Legal'!$O$28</definedName>
    <definedName name="muni" localSheetId="14">'[2]Verificables Comp. Legal'!$O$28</definedName>
    <definedName name="muni">'[1]Verificables Comp. Legal'!$O$28</definedName>
    <definedName name="n" localSheetId="15">'[1]Verificables Comp. Legal'!$D$37</definedName>
    <definedName name="n" localSheetId="2">#REF!</definedName>
    <definedName name="n" localSheetId="11">'[1]Verificables Comp. Legal'!$D$37</definedName>
    <definedName name="n" localSheetId="13">'[2]Verificables Comp. Legal'!$D$37</definedName>
    <definedName name="n" localSheetId="14">'[2]Verificables Comp. Legal'!$D$37</definedName>
    <definedName name="n">'[1]Verificables Comp. Legal'!$D$37</definedName>
    <definedName name="nit" localSheetId="15">'[1]Verificables Comp. Legal'!$J$23</definedName>
    <definedName name="nit" localSheetId="2">#REF!</definedName>
    <definedName name="nit" localSheetId="11">'[1]Verificables Comp. Legal'!$J$23</definedName>
    <definedName name="nit" localSheetId="13">'[2]Verificables Comp. Legal'!$J$23</definedName>
    <definedName name="nit" localSheetId="14">'[2]Verificables Comp. Legal'!$J$23</definedName>
    <definedName name="nit">'[1]Verificables Comp. Legal'!$J$23</definedName>
    <definedName name="no" localSheetId="15">'[1]Verificables Comp. Legal'!$F$31</definedName>
    <definedName name="no" localSheetId="2">#REF!</definedName>
    <definedName name="no" localSheetId="11">'[1]Verificables Comp. Legal'!$F$31</definedName>
    <definedName name="no" localSheetId="13">'[2]Verificables Comp. Legal'!$F$31</definedName>
    <definedName name="no" localSheetId="14">'[2]Verificables Comp. Legal'!$F$31</definedName>
    <definedName name="no">'[1]Verificables Comp. Legal'!$F$31</definedName>
    <definedName name="noaplica" localSheetId="11">#REF!</definedName>
    <definedName name="noaplica">#REF!</definedName>
    <definedName name="nomb" localSheetId="15">'[1]Verificables Comp. Legal'!$D$23</definedName>
    <definedName name="nomb" localSheetId="2">#REF!</definedName>
    <definedName name="nomb" localSheetId="11">'[1]Verificables Comp. Legal'!$D$23</definedName>
    <definedName name="nomb" localSheetId="13">'[2]Verificables Comp. Legal'!$D$23</definedName>
    <definedName name="nomb" localSheetId="14">'[2]Verificables Comp. Legal'!$D$23</definedName>
    <definedName name="nomb">'[1]Verificables Comp. Legal'!$D$23</definedName>
    <definedName name="nombrep" localSheetId="15">'[1]Verificables Comp. Legal'!$D$24</definedName>
    <definedName name="nombrep" localSheetId="2">#REF!</definedName>
    <definedName name="nombrep" localSheetId="11">'[1]Verificables Comp. Legal'!$D$24</definedName>
    <definedName name="nombrep" localSheetId="13">'[2]Verificables Comp. Legal'!$D$24</definedName>
    <definedName name="nombrep" localSheetId="14">'[2]Verificables Comp. Legal'!$D$24</definedName>
    <definedName name="nombrep">'[1]Verificables Comp. Legal'!$D$24</definedName>
    <definedName name="nomrep" localSheetId="15">'[1]Verificables Comp. Legal'!$D$29</definedName>
    <definedName name="nomrep" localSheetId="2">#REF!</definedName>
    <definedName name="nomrep" localSheetId="11">'[1]Verificables Comp. Legal'!$D$29</definedName>
    <definedName name="nomrep" localSheetId="13">'[2]Verificables Comp. Legal'!$D$29</definedName>
    <definedName name="nomrep" localSheetId="14">'[2]Verificables Comp. Legal'!$D$29</definedName>
    <definedName name="nomrep">'[1]Verificables Comp. Legal'!$D$29</definedName>
    <definedName name="nomun" localSheetId="15">'[1]Verificables Comp. Legal'!$D$28</definedName>
    <definedName name="nomun" localSheetId="2">#REF!</definedName>
    <definedName name="nomun" localSheetId="11">'[1]Verificables Comp. Legal'!$D$28</definedName>
    <definedName name="nomun" localSheetId="13">'[2]Verificables Comp. Legal'!$D$28</definedName>
    <definedName name="nomun" localSheetId="14">'[2]Verificables Comp. Legal'!$D$28</definedName>
    <definedName name="nomun">'[1]Verificables Comp. Legal'!$D$28</definedName>
    <definedName name="numbe" localSheetId="15">'[1]Verificables Comp. Legal'!$S$29</definedName>
    <definedName name="numbe" localSheetId="2">#REF!</definedName>
    <definedName name="numbe" localSheetId="11">'[1]Verificables Comp. Legal'!$S$29</definedName>
    <definedName name="numbe" localSheetId="13">'[2]Verificables Comp. Legal'!$S$29</definedName>
    <definedName name="numbe" localSheetId="14">'[2]Verificables Comp. Legal'!$S$29</definedName>
    <definedName name="numbe">'[1]Verificables Comp. Legal'!$S$29</definedName>
    <definedName name="numbea" localSheetId="15">'[1]Verificables Comp. Legal'!$W$29</definedName>
    <definedName name="numbea" localSheetId="2">#REF!</definedName>
    <definedName name="numbea" localSheetId="11">'[1]Verificables Comp. Legal'!$W$29</definedName>
    <definedName name="numbea" localSheetId="13">'[2]Verificables Comp. Legal'!$W$29</definedName>
    <definedName name="numbea" localSheetId="14">'[2]Verificables Comp. Legal'!$W$29</definedName>
    <definedName name="numbea">'[1]Verificables Comp. Legal'!$W$29</definedName>
    <definedName name="numero" localSheetId="15">'[1]Verificables Comp. Legal'!$D$12</definedName>
    <definedName name="numero" localSheetId="2">#REF!</definedName>
    <definedName name="numero" localSheetId="11">'[1]Verificables Comp. Legal'!$D$12</definedName>
    <definedName name="numero" localSheetId="13">'[2]Verificables Comp. Legal'!$D$12</definedName>
    <definedName name="numero" localSheetId="14">'[2]Verificables Comp. Legal'!$D$12</definedName>
    <definedName name="numero">'[1]Verificables Comp. Legal'!$D$12</definedName>
    <definedName name="numid" localSheetId="15">'[1]Verificables Comp. Legal'!$O$24</definedName>
    <definedName name="numid" localSheetId="2">#REF!</definedName>
    <definedName name="numid" localSheetId="11">'[1]Verificables Comp. Legal'!$O$24</definedName>
    <definedName name="numid" localSheetId="13">'[2]Verificables Comp. Legal'!$O$24</definedName>
    <definedName name="numid" localSheetId="14">'[2]Verificables Comp. Legal'!$O$24</definedName>
    <definedName name="numid">'[1]Verificables Comp. Legal'!$O$24</definedName>
    <definedName name="o" localSheetId="15">'[1]Verificables Comp. Legal'!$D$38</definedName>
    <definedName name="o" localSheetId="2">#REF!</definedName>
    <definedName name="o" localSheetId="11">'[1]Verificables Comp. Legal'!$D$38</definedName>
    <definedName name="o" localSheetId="13">'[2]Verificables Comp. Legal'!$D$38</definedName>
    <definedName name="o" localSheetId="14">'[2]Verificables Comp. Legal'!$D$38</definedName>
    <definedName name="o">'[1]Verificables Comp. Legal'!$D$38</definedName>
    <definedName name="obj" localSheetId="15">'[1]Verificables Comp. Legal'!$D$14</definedName>
    <definedName name="obj" localSheetId="2">#REF!</definedName>
    <definedName name="obj" localSheetId="11">'[1]Verificables Comp. Legal'!$D$14</definedName>
    <definedName name="obj" localSheetId="13">'[2]Verificables Comp. Legal'!$D$14</definedName>
    <definedName name="obj" localSheetId="14">'[2]Verificables Comp. Legal'!$D$14</definedName>
    <definedName name="obj">'[1]Verificables Comp. Legal'!$D$14</definedName>
    <definedName name="piyc" localSheetId="15">'[1]Verificables Comp. Legal'!$I$35</definedName>
    <definedName name="piyc" localSheetId="2">#REF!</definedName>
    <definedName name="piyc" localSheetId="11">'[1]Verificables Comp. Legal'!$I$35</definedName>
    <definedName name="piyc" localSheetId="13">'[2]Verificables Comp. Legal'!$I$35</definedName>
    <definedName name="piyc" localSheetId="14">'[2]Verificables Comp. Legal'!$I$35</definedName>
    <definedName name="piyc">'[1]Verificables Comp. Legal'!$I$35</definedName>
    <definedName name="pj" localSheetId="15">'[1]Verificables Comp. Legal'!$D$26</definedName>
    <definedName name="pj" localSheetId="2">#REF!</definedName>
    <definedName name="pj" localSheetId="11">'[1]Verificables Comp. Legal'!$D$26</definedName>
    <definedName name="pj" localSheetId="13">'[2]Verificables Comp. Legal'!$D$26</definedName>
    <definedName name="pj" localSheetId="14">'[2]Verificables Comp. Legal'!$D$26</definedName>
    <definedName name="pj">'[1]Verificables Comp. Legal'!$D$26</definedName>
    <definedName name="porfe" localSheetId="15">'[1]Verificables Comp. Legal'!$D$19</definedName>
    <definedName name="porfe" localSheetId="2">#REF!</definedName>
    <definedName name="porfe" localSheetId="11">'[1]Verificables Comp. Legal'!$D$19</definedName>
    <definedName name="porfe" localSheetId="13">'[2]Verificables Comp. Legal'!$D$19</definedName>
    <definedName name="porfe" localSheetId="14">'[2]Verificables Comp. Legal'!$D$19</definedName>
    <definedName name="porfe">'[1]Verificables Comp. Legal'!$D$19</definedName>
    <definedName name="pro" localSheetId="15">'[1]Verificables Comp. Legal'!$D$17</definedName>
    <definedName name="pro" localSheetId="2">#REF!</definedName>
    <definedName name="pro" localSheetId="11">'[1]Verificables Comp. Legal'!$D$17</definedName>
    <definedName name="pro" localSheetId="13">'[2]Verificables Comp. Legal'!$D$17</definedName>
    <definedName name="pro" localSheetId="14">'[2]Verificables Comp. Legal'!$D$17</definedName>
    <definedName name="pro">'[1]Verificables Comp. Legal'!$D$17</definedName>
    <definedName name="prof" localSheetId="15">'[1]Verificables Comp. Legal'!$D$18</definedName>
    <definedName name="prof" localSheetId="2">#REF!</definedName>
    <definedName name="prof" localSheetId="11">'[1]Verificables Comp. Legal'!$D$18</definedName>
    <definedName name="prof" localSheetId="13">'[2]Verificables Comp. Legal'!$D$18</definedName>
    <definedName name="prof" localSheetId="14">'[2]Verificables Comp. Legal'!$D$18</definedName>
    <definedName name="prof">'[1]Verificables Comp. Legal'!$D$18</definedName>
    <definedName name="reg" localSheetId="15">'[1]Verificables Comp. Legal'!$D$22</definedName>
    <definedName name="reg" localSheetId="2">#REF!</definedName>
    <definedName name="reg" localSheetId="11">'[1]Verificables Comp. Legal'!$D$22</definedName>
    <definedName name="reg" localSheetId="13">'[2]Verificables Comp. Legal'!$D$22</definedName>
    <definedName name="reg" localSheetId="14">'[2]Verificables Comp. Legal'!$D$22</definedName>
    <definedName name="reg">'[1]Verificables Comp. Legal'!$D$22</definedName>
    <definedName name="Renovación" localSheetId="2">#REF!</definedName>
    <definedName name="Renovación">[1]!Acciones[Renovación]</definedName>
    <definedName name="respli" localSheetId="15">'[1]Verificables Comp. Legal'!$D$16</definedName>
    <definedName name="respli" localSheetId="2">#REF!</definedName>
    <definedName name="respli" localSheetId="11">'[1]Verificables Comp. Legal'!$D$16</definedName>
    <definedName name="respli" localSheetId="13">'[2]Verificables Comp. Legal'!$D$16</definedName>
    <definedName name="respli" localSheetId="14">'[2]Verificables Comp. Legal'!$D$16</definedName>
    <definedName name="respli">'[1]Verificables Comp. Legal'!$D$16</definedName>
    <definedName name="si" localSheetId="15">'[1]Verificables Comp. Legal'!$D$31</definedName>
    <definedName name="si" localSheetId="2">#REF!</definedName>
    <definedName name="si" localSheetId="11">'[1]Verificables Comp. Legal'!$D$31</definedName>
    <definedName name="si" localSheetId="13">'[2]Verificables Comp. Legal'!$D$31</definedName>
    <definedName name="si" localSheetId="14">'[2]Verificables Comp. Legal'!$D$31</definedName>
    <definedName name="si">'[1]Verificables Comp. Legal'!$D$31</definedName>
    <definedName name="te" localSheetId="15">'[1]Verificables Comp. Legal'!$K$29</definedName>
    <definedName name="te" localSheetId="2">#REF!</definedName>
    <definedName name="te" localSheetId="11">'[1]Verificables Comp. Legal'!$K$29</definedName>
    <definedName name="te" localSheetId="13">'[2]Verificables Comp. Legal'!$K$29</definedName>
    <definedName name="te" localSheetId="14">'[2]Verificables Comp. Legal'!$K$29</definedName>
    <definedName name="te">'[1]Verificables Comp. Legal'!$K$29</definedName>
    <definedName name="tel" localSheetId="15">'[1]Verificables Comp. Legal'!$W$24</definedName>
    <definedName name="tel" localSheetId="2">#REF!</definedName>
    <definedName name="tel" localSheetId="11">'[1]Verificables Comp. Legal'!$W$24</definedName>
    <definedName name="tel" localSheetId="13">'[2]Verificables Comp. Legal'!$W$24</definedName>
    <definedName name="tel" localSheetId="14">'[2]Verificables Comp. Legal'!$W$24</definedName>
    <definedName name="tel">'[1]Verificables Comp. Legal'!$W$24</definedName>
    <definedName name="telad" localSheetId="15">'[1]Verificables Comp. Legal'!$O$25</definedName>
    <definedName name="telad" localSheetId="2">#REF!</definedName>
    <definedName name="telad" localSheetId="11">'[1]Verificables Comp. Legal'!$O$25</definedName>
    <definedName name="telad" localSheetId="13">'[2]Verificables Comp. Legal'!$O$25</definedName>
    <definedName name="telad" localSheetId="14">'[2]Verificables Comp. Legal'!$O$25</definedName>
    <definedName name="telad">'[1]Verificables Comp. Legal'!$O$25</definedName>
    <definedName name="telun" localSheetId="15">'[1]Verificables Comp. Legal'!$W$28</definedName>
    <definedName name="telun" localSheetId="2">#REF!</definedName>
    <definedName name="telun" localSheetId="11">'[1]Verificables Comp. Legal'!$W$28</definedName>
    <definedName name="telun" localSheetId="13">'[2]Verificables Comp. Legal'!$W$28</definedName>
    <definedName name="telun" localSheetId="14">'[2]Verificables Comp. Legal'!$W$28</definedName>
    <definedName name="telun">'[1]Verificables Comp. Legal'!$W$28</definedName>
    <definedName name="tipo" localSheetId="15">'[1]Lista Información'!$J$5:$K$5</definedName>
    <definedName name="tipo" localSheetId="2">#REF!</definedName>
    <definedName name="tipo" localSheetId="11">'[1]Lista Información'!$J$5:$K$5</definedName>
    <definedName name="tipo" localSheetId="13">'[2]Lista Información'!$J$5:$K$5</definedName>
    <definedName name="tipo" localSheetId="14">'[2]Lista Información'!$J$5:$K$5</definedName>
    <definedName name="tipo">'[1]Lista Información'!$J$5:$K$5</definedName>
    <definedName name="tipoa" localSheetId="15">'[1]Verificables Comp. Legal'!$D$10</definedName>
    <definedName name="tipoa" localSheetId="2">#REF!</definedName>
    <definedName name="tipoa" localSheetId="11">'[1]Verificables Comp. Legal'!$D$10</definedName>
    <definedName name="tipoa" localSheetId="13">'[2]Verificables Comp. Legal'!$D$10</definedName>
    <definedName name="tipoa" localSheetId="14">'[2]Verificables Comp. Legal'!$D$10</definedName>
    <definedName name="tipoa">'[1]Verificables Comp. Legal'!$D$10</definedName>
    <definedName name="tipoa2" localSheetId="15">'[1]Verificables Comp. Legal'!$P$10</definedName>
    <definedName name="tipoa2" localSheetId="2">#REF!</definedName>
    <definedName name="tipoa2" localSheetId="11">'[1]Verificables Comp. Legal'!$P$10</definedName>
    <definedName name="tipoa2" localSheetId="13">'[2]Verificables Comp. Legal'!$P$10</definedName>
    <definedName name="tipoa2" localSheetId="14">'[2]Verificables Comp. Legal'!$P$10</definedName>
    <definedName name="tipoa2">'[1]Verificables Comp. Legal'!$P$10</definedName>
    <definedName name="_xlnm.Print_Titles" localSheetId="17">'Condiciones NO cumplimiento'!$1:$2</definedName>
    <definedName name="verificacion" localSheetId="15">'[1]Verificables Comp. Legal'!$V$12</definedName>
    <definedName name="verificacion" localSheetId="2">#REF!</definedName>
    <definedName name="verificacion" localSheetId="11">'[1]Verificables Comp. Legal'!$V$12</definedName>
    <definedName name="verificacion" localSheetId="13">'[2]Verificables Comp. Legal'!$V$12</definedName>
    <definedName name="verificacion" localSheetId="14">'[2]Verificables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M4" i="39" l="1"/>
  <c r="KL4" i="39"/>
  <c r="KK4" i="39"/>
  <c r="KJ4" i="39"/>
  <c r="KI4" i="39"/>
  <c r="KH4" i="39"/>
  <c r="KG4" i="39"/>
  <c r="KF4" i="39"/>
  <c r="KE4" i="39"/>
  <c r="KD4" i="39"/>
  <c r="KC4" i="39"/>
  <c r="KB4" i="39"/>
  <c r="KA4" i="39"/>
  <c r="JZ4" i="39"/>
  <c r="JY4" i="39"/>
  <c r="JX4" i="39"/>
  <c r="JW4" i="39"/>
  <c r="JV4" i="39"/>
  <c r="JU4" i="39"/>
  <c r="JT4" i="39"/>
  <c r="JS4" i="39"/>
  <c r="JR4" i="39"/>
  <c r="JQ4" i="39"/>
  <c r="JP4" i="39"/>
  <c r="JO4" i="39"/>
  <c r="JN4" i="39"/>
  <c r="JM4" i="39"/>
  <c r="JL4" i="39"/>
  <c r="JK4" i="39"/>
  <c r="JJ4" i="39"/>
  <c r="JI4" i="39"/>
  <c r="JH4" i="39"/>
  <c r="JG4" i="39"/>
  <c r="JF4" i="39"/>
  <c r="JE4" i="39"/>
  <c r="JD4" i="39"/>
  <c r="JC4" i="39"/>
  <c r="JB4" i="39"/>
  <c r="JA4" i="39"/>
  <c r="IZ4" i="39"/>
  <c r="IY4" i="39"/>
  <c r="IX4" i="39"/>
  <c r="IW4" i="39"/>
  <c r="IV4" i="39"/>
  <c r="IU4" i="39"/>
  <c r="IT4" i="39"/>
  <c r="IS4" i="39"/>
  <c r="IR4" i="39"/>
  <c r="IQ4" i="39"/>
  <c r="IP4" i="39"/>
  <c r="IO4" i="39"/>
  <c r="IN4" i="39"/>
  <c r="IM4" i="39"/>
  <c r="IL4" i="39"/>
  <c r="IK4" i="39"/>
  <c r="IJ4" i="39"/>
  <c r="II4" i="39"/>
  <c r="IH4" i="39"/>
  <c r="IG4" i="39"/>
  <c r="IF4" i="39"/>
  <c r="IE4" i="39"/>
  <c r="ID4" i="39"/>
  <c r="IC4" i="39"/>
  <c r="IB4" i="39"/>
  <c r="IA4" i="39"/>
  <c r="HZ4" i="39"/>
  <c r="HY4" i="39"/>
  <c r="HX4" i="39"/>
  <c r="HW4" i="39"/>
  <c r="HV4" i="39"/>
  <c r="HU4" i="39"/>
  <c r="HT4" i="39"/>
  <c r="HS4" i="39"/>
  <c r="HR4" i="39"/>
  <c r="HQ4" i="39"/>
  <c r="HP4" i="39"/>
  <c r="HO4" i="39"/>
  <c r="HN4" i="39"/>
  <c r="HM4" i="39"/>
  <c r="HL4" i="39"/>
  <c r="HK4" i="39"/>
  <c r="HJ4" i="39"/>
  <c r="HI4" i="39"/>
  <c r="HH4" i="39"/>
  <c r="HG4" i="39"/>
  <c r="HF4" i="39"/>
  <c r="HE4" i="39"/>
  <c r="HD4" i="39"/>
  <c r="HC4" i="39"/>
  <c r="HB4" i="39"/>
  <c r="HA4" i="39"/>
  <c r="GZ4" i="39"/>
  <c r="GY4" i="39"/>
  <c r="GX4" i="39"/>
  <c r="GW4" i="39"/>
  <c r="GV4" i="39"/>
  <c r="GU4" i="39"/>
  <c r="GT4" i="39"/>
  <c r="GS4" i="39"/>
  <c r="GR4" i="39"/>
  <c r="GQ4" i="39"/>
  <c r="GP4" i="39"/>
  <c r="GO4" i="39"/>
  <c r="GN4" i="39"/>
  <c r="GM4" i="39"/>
  <c r="GL4" i="39"/>
  <c r="GK4" i="39"/>
  <c r="GJ4" i="39"/>
  <c r="GI4" i="39"/>
  <c r="GH4" i="39"/>
  <c r="GG4" i="39"/>
  <c r="GF4" i="39"/>
  <c r="GE4" i="39"/>
  <c r="GD4" i="39"/>
  <c r="GC4" i="39"/>
  <c r="GB4" i="39"/>
  <c r="GA4" i="39"/>
  <c r="FZ4" i="39"/>
  <c r="FY4" i="39"/>
  <c r="FX4" i="39"/>
  <c r="FW4" i="39"/>
  <c r="FV4" i="39"/>
  <c r="FU4" i="39"/>
  <c r="FT4" i="39"/>
  <c r="FS4" i="39"/>
  <c r="FR4" i="39"/>
  <c r="FQ4" i="39"/>
  <c r="FP4" i="39"/>
  <c r="FO4" i="39"/>
  <c r="FN4" i="39"/>
  <c r="FM4" i="39"/>
  <c r="FL4" i="39"/>
  <c r="FK4" i="39"/>
  <c r="FJ4" i="39"/>
  <c r="FI4" i="39"/>
  <c r="FH4" i="39"/>
  <c r="FG4" i="39"/>
  <c r="FF4" i="39"/>
  <c r="FE4" i="39"/>
  <c r="FD4" i="39"/>
  <c r="FC4" i="39"/>
  <c r="FB4" i="39"/>
  <c r="FA4" i="39"/>
  <c r="EZ4" i="39"/>
  <c r="EY4" i="39"/>
  <c r="EX4" i="39"/>
  <c r="EW4" i="39"/>
  <c r="EV4" i="39"/>
  <c r="EU4" i="39"/>
  <c r="ET4" i="39"/>
  <c r="ES4" i="39"/>
  <c r="ER4" i="39"/>
  <c r="EQ4" i="39"/>
  <c r="EP4" i="39"/>
  <c r="EO4" i="39"/>
  <c r="EN4" i="39"/>
  <c r="EM4" i="39"/>
  <c r="EL4" i="39"/>
  <c r="EK4" i="39"/>
  <c r="EJ4" i="39"/>
  <c r="EI4" i="39"/>
  <c r="EH4" i="39"/>
  <c r="EG4" i="39"/>
  <c r="EF4" i="39"/>
  <c r="EE4" i="39"/>
  <c r="ED4" i="39"/>
  <c r="EC4" i="39"/>
  <c r="EB4" i="39"/>
  <c r="EA4" i="39"/>
  <c r="DZ4" i="39"/>
  <c r="DY4" i="39"/>
  <c r="DX4" i="39"/>
  <c r="DW4" i="39"/>
  <c r="DV4" i="39"/>
  <c r="DU4" i="39"/>
  <c r="DT4" i="39"/>
  <c r="DS4" i="39"/>
  <c r="DR4" i="39"/>
  <c r="DQ4" i="39"/>
  <c r="DP4" i="39"/>
  <c r="DO4" i="39"/>
  <c r="DN4" i="39"/>
  <c r="DM4" i="39"/>
  <c r="DL4" i="39"/>
  <c r="DK4" i="39"/>
  <c r="DJ4" i="39"/>
  <c r="DI4" i="39"/>
  <c r="DH4" i="39"/>
  <c r="DG4" i="39"/>
  <c r="DF4" i="39"/>
  <c r="DE4" i="39"/>
  <c r="DD4" i="39"/>
  <c r="DC4" i="39"/>
  <c r="DB4" i="39"/>
  <c r="DA4" i="39"/>
  <c r="CZ4" i="39"/>
  <c r="CY4" i="39"/>
  <c r="CX4" i="39"/>
  <c r="CW4" i="39"/>
  <c r="CV4" i="39"/>
  <c r="CU4" i="39"/>
  <c r="CT4" i="39"/>
  <c r="CS4" i="39"/>
  <c r="CR4" i="39"/>
  <c r="CQ4" i="39"/>
  <c r="CP4" i="39"/>
  <c r="CO4" i="39"/>
  <c r="CN4" i="39"/>
  <c r="CM4" i="39"/>
  <c r="CL4" i="39"/>
  <c r="CK4" i="39"/>
  <c r="CJ4" i="39"/>
  <c r="CI4" i="39"/>
  <c r="CH4" i="39"/>
  <c r="CG4" i="39"/>
  <c r="CF4" i="39"/>
  <c r="CE4" i="39"/>
  <c r="CD4" i="39"/>
  <c r="CC4" i="39"/>
  <c r="CB4" i="39"/>
  <c r="CA4" i="39"/>
  <c r="BZ4" i="39"/>
  <c r="BY4" i="39"/>
  <c r="BX4" i="39"/>
  <c r="BW4" i="39"/>
  <c r="BV4" i="39"/>
  <c r="BU4" i="39"/>
  <c r="BT4" i="39"/>
  <c r="BS4" i="39"/>
  <c r="BR4" i="39"/>
  <c r="BQ4" i="39"/>
  <c r="BP4" i="39"/>
  <c r="BO4" i="39"/>
  <c r="BN4" i="39"/>
  <c r="BM4" i="39"/>
  <c r="BL4" i="39"/>
  <c r="BK4" i="39"/>
  <c r="BJ4" i="39"/>
  <c r="BI4" i="39"/>
  <c r="BH4" i="39"/>
  <c r="BG4" i="39"/>
  <c r="BF4" i="39"/>
  <c r="BE4" i="39"/>
  <c r="BD4" i="39"/>
  <c r="BC4" i="39"/>
  <c r="BB4" i="39"/>
  <c r="BA4" i="39"/>
  <c r="AZ4" i="39"/>
  <c r="AY4" i="39"/>
  <c r="AX4" i="39"/>
  <c r="AW4" i="39"/>
  <c r="AV4" i="39"/>
  <c r="AU4" i="39"/>
  <c r="AT4" i="39"/>
  <c r="AS4" i="39"/>
  <c r="AR4" i="39"/>
  <c r="AQ4" i="39"/>
  <c r="AP4" i="39"/>
  <c r="AU3" i="39"/>
  <c r="AT3" i="39"/>
  <c r="AS3" i="39"/>
  <c r="AR3" i="39"/>
  <c r="AQ3" i="39"/>
  <c r="AP3" i="39"/>
  <c r="AO4" i="39"/>
  <c r="AN4" i="39"/>
  <c r="AM4" i="39"/>
  <c r="AL4" i="39"/>
  <c r="AK4" i="39"/>
  <c r="AJ4" i="39"/>
  <c r="AI4" i="39"/>
  <c r="AH4" i="39"/>
  <c r="AG4" i="39"/>
  <c r="AF4" i="39"/>
  <c r="AE4" i="39"/>
  <c r="AD4" i="39"/>
  <c r="AC4" i="39"/>
  <c r="AB4" i="39"/>
  <c r="AA4" i="39"/>
  <c r="Z4" i="39"/>
  <c r="Y4" i="39"/>
  <c r="X4" i="39"/>
  <c r="W4" i="39"/>
  <c r="V4" i="39"/>
  <c r="U4" i="39"/>
  <c r="T4" i="39"/>
  <c r="S4" i="39"/>
  <c r="R4" i="39"/>
  <c r="Q4" i="39"/>
  <c r="P4" i="39"/>
  <c r="O4" i="39"/>
  <c r="N4" i="39"/>
  <c r="M4" i="39"/>
  <c r="L4" i="39"/>
  <c r="K4" i="39"/>
  <c r="J4" i="39"/>
  <c r="I4" i="39"/>
  <c r="H4" i="39"/>
  <c r="G4" i="39"/>
  <c r="F4" i="39"/>
  <c r="E4" i="39"/>
  <c r="D4" i="39"/>
  <c r="C4" i="39"/>
  <c r="B4" i="39"/>
  <c r="A4" i="39"/>
  <c r="E11" i="14"/>
  <c r="D11" i="14"/>
  <c r="C11" i="14"/>
  <c r="E10" i="14"/>
  <c r="D10" i="14"/>
  <c r="C10" i="14"/>
  <c r="E9" i="14"/>
  <c r="D9" i="14"/>
  <c r="C9" i="14"/>
  <c r="E8" i="14"/>
  <c r="D8" i="14"/>
  <c r="C8" i="14"/>
  <c r="E7" i="14"/>
  <c r="D7" i="14"/>
  <c r="C7" i="14"/>
  <c r="E6" i="14"/>
  <c r="D6" i="14"/>
  <c r="C6" i="14"/>
  <c r="E5" i="14"/>
  <c r="D5" i="14"/>
  <c r="C5" i="14"/>
  <c r="D27" i="89"/>
  <c r="D26" i="89"/>
  <c r="D25" i="89"/>
  <c r="D18" i="77"/>
  <c r="D17" i="77"/>
  <c r="D16" i="77"/>
  <c r="G5" i="77"/>
  <c r="G3" i="77"/>
  <c r="D33" i="86"/>
  <c r="D32" i="86"/>
  <c r="D31" i="86"/>
  <c r="G26" i="86"/>
  <c r="G20" i="86"/>
  <c r="D58" i="79"/>
  <c r="D57" i="79"/>
  <c r="D56" i="79"/>
  <c r="G53" i="80"/>
  <c r="G38" i="80"/>
  <c r="G33" i="80"/>
  <c r="G21" i="80"/>
  <c r="G20" i="80"/>
  <c r="G13" i="80"/>
  <c r="G11" i="80"/>
  <c r="G6" i="80"/>
  <c r="G17" i="79"/>
  <c r="G14" i="79"/>
  <c r="C33" i="38" a="1"/>
  <c r="C14" i="38" a="1"/>
  <c r="H45" i="38"/>
  <c r="H36" i="38"/>
  <c r="H37" i="38"/>
  <c r="H38" i="38"/>
  <c r="H8" i="38"/>
  <c r="H9" i="38"/>
  <c r="H10" i="38"/>
  <c r="H11" i="38"/>
  <c r="H12" i="38"/>
  <c r="H13" i="38"/>
  <c r="E21" i="89" l="1"/>
  <c r="D21" i="89"/>
  <c r="E18" i="89"/>
  <c r="D18" i="89"/>
  <c r="G18" i="89" s="1"/>
  <c r="E9" i="89"/>
  <c r="D9" i="89"/>
  <c r="G9" i="89" s="1"/>
  <c r="E3" i="89"/>
  <c r="D3" i="89"/>
  <c r="G3" i="89" s="1"/>
  <c r="D10" i="77"/>
  <c r="E10" i="77"/>
  <c r="D5" i="77"/>
  <c r="E5" i="77"/>
  <c r="E3" i="77"/>
  <c r="D3" i="77"/>
  <c r="E12" i="91"/>
  <c r="D12" i="91"/>
  <c r="E9" i="91"/>
  <c r="D6" i="91"/>
  <c r="E3" i="91"/>
  <c r="D3" i="91"/>
  <c r="E26" i="86"/>
  <c r="D26" i="86"/>
  <c r="E20" i="86"/>
  <c r="E15" i="86"/>
  <c r="D15" i="86"/>
  <c r="E3" i="86"/>
  <c r="D3" i="86"/>
  <c r="E26" i="85"/>
  <c r="D26" i="85"/>
  <c r="E4" i="85"/>
  <c r="D4" i="85"/>
  <c r="G4" i="85" s="1"/>
  <c r="E3" i="85"/>
  <c r="D3" i="85"/>
  <c r="E67" i="80"/>
  <c r="D67" i="80"/>
  <c r="D60" i="80"/>
  <c r="E60" i="80"/>
  <c r="E53" i="80"/>
  <c r="D53" i="80"/>
  <c r="E46" i="80"/>
  <c r="D46" i="80"/>
  <c r="E38" i="80"/>
  <c r="D38" i="80"/>
  <c r="E33" i="80"/>
  <c r="D33" i="80"/>
  <c r="E21" i="80"/>
  <c r="E20" i="80"/>
  <c r="D21" i="80"/>
  <c r="D20" i="80"/>
  <c r="E13" i="80"/>
  <c r="D13" i="80"/>
  <c r="E11" i="80"/>
  <c r="D11" i="80"/>
  <c r="E6" i="80"/>
  <c r="D6" i="80"/>
  <c r="E3" i="80"/>
  <c r="D3" i="80"/>
  <c r="E51" i="79"/>
  <c r="D51" i="79"/>
  <c r="C3" i="38" s="1" a="1"/>
  <c r="E46" i="79"/>
  <c r="D46" i="79"/>
  <c r="E43" i="79"/>
  <c r="D43" i="79"/>
  <c r="D38" i="79"/>
  <c r="E38" i="79"/>
  <c r="E17" i="79"/>
  <c r="E16" i="79"/>
  <c r="D17" i="79"/>
  <c r="D16" i="79"/>
  <c r="E14" i="79"/>
  <c r="D14" i="79"/>
  <c r="D10" i="79"/>
  <c r="E10" i="79"/>
  <c r="E8" i="79"/>
  <c r="D8" i="79"/>
  <c r="D6" i="79"/>
  <c r="E3" i="79"/>
  <c r="C42" i="38" l="1" a="1"/>
  <c r="G21" i="89"/>
  <c r="C39" i="38" a="1"/>
  <c r="C26" i="38" a="1"/>
  <c r="D3" i="79"/>
  <c r="F8" i="92"/>
  <c r="H8" i="92" s="1"/>
  <c r="F7" i="92"/>
  <c r="H7" i="92" s="1"/>
  <c r="F6" i="92"/>
  <c r="H6" i="92" s="1"/>
  <c r="F5" i="92"/>
  <c r="H5" i="92" s="1"/>
  <c r="F4" i="92"/>
  <c r="H4" i="92" s="1"/>
  <c r="E6" i="91"/>
  <c r="D9" i="91"/>
  <c r="G9" i="91" s="1"/>
  <c r="D18" i="91"/>
  <c r="G18" i="91" s="1"/>
  <c r="E18" i="91"/>
  <c r="D20" i="91"/>
  <c r="E20" i="91"/>
  <c r="D20" i="86"/>
  <c r="G3" i="86"/>
  <c r="G3" i="85"/>
  <c r="G15" i="86" l="1"/>
  <c r="C29" i="38" a="1"/>
  <c r="G3" i="91"/>
  <c r="G6" i="91"/>
  <c r="G12" i="91"/>
  <c r="G20" i="91"/>
  <c r="D24" i="91" l="1"/>
  <c r="D26" i="91"/>
  <c r="D25" i="91"/>
  <c r="G10" i="77"/>
  <c r="G67" i="80" l="1"/>
  <c r="G60" i="80"/>
  <c r="G46" i="80"/>
  <c r="G3" i="80"/>
  <c r="D73" i="80" l="1"/>
  <c r="D71" i="80"/>
  <c r="D72" i="80"/>
  <c r="G51" i="79" l="1"/>
  <c r="G46" i="79"/>
  <c r="G43" i="79"/>
  <c r="G38" i="79"/>
  <c r="G16" i="79"/>
  <c r="G10" i="79"/>
  <c r="G8" i="79"/>
  <c r="G6" i="79"/>
  <c r="E6" i="79"/>
  <c r="G3" i="79"/>
  <c r="F18" i="66" l="1"/>
  <c r="D18" i="66"/>
  <c r="E2" i="56" l="1"/>
  <c r="H44" i="38" l="1"/>
  <c r="H41" i="38"/>
  <c r="H7" i="38" l="1"/>
  <c r="H42" i="38" l="1"/>
  <c r="H43" i="38" l="1"/>
  <c r="H34" i="38"/>
  <c r="H35" i="38"/>
  <c r="H25" i="38"/>
  <c r="H23" i="38"/>
  <c r="H24" i="38"/>
  <c r="H21" i="38"/>
  <c r="H22" i="38"/>
  <c r="H19" i="38"/>
  <c r="H20" i="38"/>
  <c r="H17" i="38"/>
  <c r="H18" i="38"/>
  <c r="H15" i="38"/>
  <c r="H16" i="38"/>
  <c r="H14" i="38"/>
  <c r="H29" i="38"/>
  <c r="H30" i="38"/>
  <c r="H31" i="38"/>
  <c r="H32" i="38"/>
  <c r="H33" i="38"/>
  <c r="F6" i="14" l="1"/>
  <c r="H27" i="38"/>
  <c r="H28" i="38"/>
  <c r="F8" i="14"/>
  <c r="F5" i="14"/>
  <c r="H26" i="38"/>
  <c r="F9" i="14"/>
  <c r="H6" i="38" l="1"/>
  <c r="D167" i="2" a="1"/>
  <c r="D167" i="2" s="1"/>
  <c r="H3" i="38" l="1"/>
  <c r="H5" i="38"/>
  <c r="H4" i="38"/>
  <c r="E167" i="2"/>
  <c r="H39" i="38" l="1"/>
  <c r="H40" i="38"/>
  <c r="A3" i="32" a="1"/>
  <c r="F10" i="14"/>
  <c r="F11" i="14"/>
  <c r="D12" i="14" l="1"/>
  <c r="E12" i="14"/>
  <c r="F7" i="14" l="1"/>
  <c r="F12" i="14" s="1"/>
  <c r="C12" i="14"/>
  <c r="G26" i="85"/>
  <c r="D40" i="85" s="1"/>
  <c r="D38" i="85" l="1"/>
  <c r="D39" i="8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<sst xmlns="http://schemas.openxmlformats.org/spreadsheetml/2006/main" count="3565" uniqueCount="2363">
  <si>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</si>
  <si>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</si>
  <si>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</si>
  <si>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</si>
  <si>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</si>
  <si>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</si>
  <si>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</si>
  <si>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</si>
  <si>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</si>
  <si>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</si>
  <si>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</si>
  <si>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</si>
  <si>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</si>
  <si>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</si>
  <si>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</si>
  <si>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</si>
  <si>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</si>
  <si>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</si>
  <si>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</si>
  <si>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</si>
  <si>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</si>
  <si>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</si>
  <si>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</si>
  <si>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</si>
  <si>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</si>
  <si>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</si>
  <si>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</si>
  <si>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</si>
  <si>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</si>
  <si>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</si>
  <si>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</si>
  <si>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</si>
  <si>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</si>
  <si>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</si>
  <si>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</si>
  <si>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</si>
  <si>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</si>
  <si>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</si>
  <si>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</si>
  <si>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</si>
  <si>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</si>
  <si>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</si>
  <si>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</si>
  <si>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</si>
  <si>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</si>
  <si>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</si>
  <si>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</si>
  <si>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</si>
  <si>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</si>
  <si>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</si>
  <si>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</si>
  <si>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</si>
  <si>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</si>
  <si>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</si>
  <si>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</si>
  <si>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</si>
  <si>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</si>
  <si>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</si>
  <si>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</si>
  <si>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</si>
  <si>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</si>
  <si>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</si>
  <si>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</si>
  <si>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</si>
  <si>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</si>
  <si>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</si>
  <si>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</si>
  <si>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</si>
  <si>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</si>
  <si>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</si>
  <si>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</si>
  <si>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</si>
  <si>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</si>
  <si>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</si>
  <si>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</si>
  <si>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</si>
  <si>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</si>
  <si>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</si>
  <si>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</si>
  <si>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</si>
  <si>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</si>
  <si>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</si>
  <si>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</si>
  <si>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</si>
  <si>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</si>
  <si>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</si>
  <si>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</si>
  <si>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</si>
  <si>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</si>
  <si>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</si>
  <si>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</si>
  <si>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</si>
  <si>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</si>
  <si>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</si>
  <si>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</si>
  <si>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</si>
  <si>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</si>
  <si>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</si>
  <si>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</si>
  <si>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</si>
  <si>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</si>
  <si>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</si>
  <si>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</si>
  <si>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</si>
  <si>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</si>
  <si>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</si>
  <si>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</si>
  <si>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</si>
  <si>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</si>
  <si>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</si>
  <si>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</si>
  <si>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</si>
  <si>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</si>
  <si>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</si>
  <si>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</si>
  <si>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</si>
  <si>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</si>
  <si>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</si>
  <si>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</si>
  <si>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</si>
  <si>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</si>
  <si>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</si>
  <si>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</si>
  <si>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</si>
  <si>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</si>
  <si>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</si>
  <si>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</si>
  <si>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</si>
  <si>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</si>
  <si>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</si>
  <si>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</si>
  <si>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</si>
  <si>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</si>
  <si>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</si>
  <si>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</si>
  <si>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</si>
  <si>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</si>
  <si>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</si>
  <si>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</si>
  <si>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</si>
  <si>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</si>
  <si>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</si>
  <si>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</si>
  <si>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</si>
  <si>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</si>
  <si>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</si>
  <si>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</si>
  <si>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</si>
  <si>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</si>
  <si>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</si>
  <si>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</si>
  <si>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</si>
  <si>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</si>
  <si>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</si>
  <si>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</si>
  <si>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SERVICIOS DE UNIDADES DE BUSQUEDA ACTIVA</t>
  </si>
  <si>
    <t>SERV_SOMOS_FAMILIA_SOMOS_COMUNIDAD</t>
  </si>
  <si>
    <t>SOMOS_FAMILIA_SOMOS_COMUNIDAD</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</si>
  <si>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</si>
  <si>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</si>
  <si>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</si>
  <si>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</si>
  <si>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</si>
  <si>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</si>
  <si>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</si>
  <si>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</si>
  <si>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</si>
  <si>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</si>
  <si>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</si>
  <si>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</si>
  <si>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</si>
  <si>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</si>
  <si>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</si>
  <si>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</si>
  <si>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</si>
  <si>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</si>
  <si>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</si>
  <si>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</si>
  <si>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</si>
  <si>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</si>
  <si>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</si>
  <si>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</si>
  <si>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</si>
  <si>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</si>
  <si>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</si>
  <si>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</si>
  <si>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</si>
  <si>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</si>
  <si>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</si>
  <si>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</si>
  <si>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</si>
  <si>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</si>
  <si>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</si>
  <si>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</si>
  <si>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</si>
  <si>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</si>
  <si>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</si>
  <si>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</si>
  <si>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</si>
  <si>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</si>
  <si>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</si>
  <si>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</si>
  <si>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</si>
  <si>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</si>
  <si>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</si>
  <si>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</si>
  <si>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</si>
  <si>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</si>
  <si>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</si>
  <si>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</si>
  <si>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</si>
  <si>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</si>
  <si>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</si>
  <si>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</si>
  <si>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</si>
  <si>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</si>
  <si>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</si>
  <si>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</si>
  <si>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</si>
  <si>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</si>
  <si>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</si>
  <si>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</si>
  <si>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</si>
  <si>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</si>
  <si>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</si>
  <si>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</si>
  <si>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</si>
  <si>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</si>
  <si>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</si>
  <si>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</si>
  <si>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</si>
  <si>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</si>
  <si>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</si>
  <si>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</si>
  <si>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</si>
  <si>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</si>
  <si>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</si>
  <si>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</si>
  <si>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</si>
  <si>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</si>
  <si>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</si>
  <si>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</si>
  <si>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</si>
  <si>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</si>
  <si>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</si>
  <si>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</si>
  <si>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</si>
  <si>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</si>
  <si>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</si>
  <si>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</si>
  <si>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</si>
  <si>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</si>
  <si>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</si>
  <si>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</si>
  <si>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</si>
  <si>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</si>
  <si>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</si>
  <si>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</si>
  <si>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</si>
  <si>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</si>
  <si>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</si>
  <si>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</si>
  <si>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</si>
  <si>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</si>
  <si>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</si>
  <si>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</si>
  <si>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</si>
  <si>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</si>
  <si>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</si>
  <si>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</si>
  <si>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</si>
  <si>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</si>
  <si>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</si>
  <si>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</si>
  <si>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</si>
  <si>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</si>
  <si>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</si>
  <si>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</si>
  <si>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</si>
  <si>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</si>
  <si>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</si>
  <si>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</si>
  <si>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</si>
  <si>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</si>
  <si>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</si>
  <si>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</si>
  <si>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</si>
  <si>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</si>
  <si>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</si>
  <si>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</si>
  <si>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</si>
  <si>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</si>
  <si>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</si>
  <si>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</si>
  <si>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</si>
  <si>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</si>
  <si>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</si>
  <si>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</si>
  <si>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</si>
  <si>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</si>
  <si>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</si>
  <si>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</si>
  <si>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</si>
  <si>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</si>
  <si>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</si>
  <si>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</si>
  <si>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</si>
  <si>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</si>
  <si>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</si>
  <si>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</si>
  <si>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</si>
  <si>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</si>
  <si>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</si>
  <si>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</si>
  <si>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</si>
  <si>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</si>
  <si>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</si>
  <si>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</si>
  <si>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</si>
  <si>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</si>
  <si>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</si>
  <si>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</si>
  <si>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</si>
  <si>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</si>
  <si>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</si>
  <si>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</si>
  <si>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</si>
  <si>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</si>
  <si>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</si>
  <si>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</si>
  <si>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</si>
  <si>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</si>
  <si>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</si>
  <si>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</si>
  <si>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</si>
  <si>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</si>
  <si>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</si>
  <si>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</si>
  <si>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</si>
  <si>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</si>
  <si>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</si>
  <si>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</si>
  <si>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</si>
  <si>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</si>
  <si>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</si>
  <si>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</si>
  <si>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</si>
  <si>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</si>
  <si>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</si>
  <si>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</si>
  <si>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</si>
  <si>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</si>
  <si>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</si>
  <si>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</si>
  <si>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</si>
  <si>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</si>
  <si>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</si>
  <si>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</si>
  <si>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</si>
  <si>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</si>
  <si>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</si>
  <si>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</si>
  <si>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</si>
  <si>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</si>
  <si>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</si>
  <si>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</si>
  <si>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</si>
  <si>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</si>
  <si>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</si>
  <si>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</si>
  <si>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</si>
  <si>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</si>
  <si>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</si>
  <si>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</si>
  <si>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</si>
  <si>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</si>
  <si>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</si>
  <si>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</si>
  <si>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</si>
  <si>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</si>
  <si>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</si>
  <si>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</si>
  <si>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</si>
  <si>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</si>
  <si>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</si>
  <si>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</si>
  <si>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</si>
  <si>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</si>
  <si>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</si>
  <si>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</si>
  <si>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</si>
  <si>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</si>
  <si>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</si>
  <si>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</si>
  <si>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</si>
  <si>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</si>
  <si>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</si>
  <si>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</si>
  <si>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</si>
  <si>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</si>
  <si>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</si>
  <si>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</si>
  <si>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</si>
  <si>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</si>
  <si>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</si>
  <si>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</si>
  <si>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</si>
  <si>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</si>
  <si>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</si>
  <si>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</si>
  <si>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</si>
  <si>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</si>
  <si>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</si>
  <si>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</si>
  <si>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</si>
  <si>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</si>
  <si>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</si>
  <si>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</si>
  <si>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</si>
  <si>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</si>
  <si>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</si>
  <si>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</si>
  <si>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</si>
  <si>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</si>
  <si>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</si>
  <si>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</si>
  <si>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</si>
  <si>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</si>
  <si>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</si>
  <si>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</si>
  <si>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</si>
  <si>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</si>
  <si>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</si>
  <si>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</si>
  <si>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</si>
  <si>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</si>
  <si>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</si>
  <si>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</si>
  <si>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</si>
  <si>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</si>
  <si>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</si>
  <si>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</si>
  <si>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</si>
  <si>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</si>
  <si>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</si>
  <si>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</si>
  <si>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</si>
  <si>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</si>
  <si>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</si>
  <si>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</si>
  <si>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</si>
  <si>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</si>
  <si>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</si>
  <si>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</si>
  <si>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</si>
  <si>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</si>
  <si>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</si>
  <si>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</si>
  <si>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</si>
  <si>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</si>
  <si>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</si>
  <si>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</si>
  <si>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</si>
  <si>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</si>
  <si>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</si>
  <si>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</si>
  <si>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</si>
  <si>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</si>
  <si>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</si>
  <si>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</si>
  <si>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</si>
  <si>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</si>
  <si>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</si>
  <si>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</si>
  <si>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</si>
  <si>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</si>
  <si>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</si>
  <si>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</si>
  <si>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</si>
  <si>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</si>
  <si>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</si>
  <si>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</si>
  <si>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</si>
  <si>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</si>
  <si>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</si>
  <si>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</si>
  <si>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</si>
  <si>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</si>
  <si>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</si>
  <si>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</si>
  <si>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</si>
  <si>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</si>
  <si>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</si>
  <si>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</si>
  <si>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</si>
  <si>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</si>
  <si>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</si>
  <si>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</si>
  <si>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</si>
  <si>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</si>
  <si>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</si>
  <si>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</si>
  <si>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</si>
  <si>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</si>
  <si>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</si>
  <si>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</si>
  <si>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</si>
  <si>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</si>
  <si>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</si>
  <si>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</si>
  <si>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</si>
  <si>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</si>
  <si>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</si>
  <si>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</si>
  <si>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</si>
  <si>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</si>
  <si>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</si>
  <si>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</si>
  <si>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</si>
  <si>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</si>
  <si>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</si>
  <si>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</si>
  <si>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</si>
  <si>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</si>
  <si>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</si>
  <si>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</si>
  <si>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</si>
  <si>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</si>
  <si>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</si>
  <si>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</si>
  <si>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</si>
  <si>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</si>
  <si>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</si>
  <si>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</si>
  <si>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</si>
  <si>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</si>
  <si>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</si>
  <si>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</si>
  <si>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</si>
  <si>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</si>
  <si>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</si>
  <si>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</si>
  <si>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</si>
  <si>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</si>
  <si>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</si>
  <si>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</si>
  <si>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</si>
  <si>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</si>
  <si>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</si>
  <si>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</si>
  <si>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</si>
  <si>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</si>
  <si>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</si>
  <si>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</si>
  <si>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</si>
  <si>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</si>
  <si>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</si>
  <si>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</si>
  <si>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</si>
  <si>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</si>
  <si>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</si>
  <si>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</si>
  <si>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</si>
  <si>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</si>
  <si>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</si>
  <si>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</si>
  <si>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</si>
  <si>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</si>
  <si>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</si>
  <si>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</si>
  <si>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</si>
  <si>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</si>
  <si>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</si>
  <si>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</si>
  <si>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</si>
  <si>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</si>
  <si>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</si>
  <si>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</si>
  <si>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</si>
  <si>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</si>
  <si>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</si>
  <si>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</si>
  <si>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</si>
  <si>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</si>
  <si>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</si>
  <si>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</si>
  <si>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</si>
  <si>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</si>
  <si>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</si>
  <si>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</si>
  <si>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</si>
  <si>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</si>
  <si>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</si>
  <si>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</si>
  <si>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</si>
  <si>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</si>
  <si>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</si>
  <si>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</si>
  <si>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</si>
  <si>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</si>
  <si>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</si>
  <si>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</si>
  <si>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</si>
  <si>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</si>
  <si>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</si>
  <si>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</si>
  <si>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</si>
  <si>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</si>
  <si>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</si>
  <si>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</si>
  <si>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</si>
  <si>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</si>
  <si>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</si>
  <si>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</si>
  <si>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</si>
  <si>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</si>
  <si>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</si>
  <si>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</si>
  <si>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</si>
  <si>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</si>
  <si>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</si>
  <si>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</si>
  <si>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</si>
  <si>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</si>
  <si>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</si>
  <si>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</si>
  <si>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</si>
  <si>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</si>
  <si>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</si>
  <si>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</si>
  <si>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</si>
  <si>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</si>
  <si>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</si>
  <si>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</si>
  <si>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</si>
  <si>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</si>
  <si>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</si>
  <si>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</si>
  <si>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</si>
  <si>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</si>
  <si>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</si>
  <si>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</si>
  <si>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</si>
  <si>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</si>
  <si>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</si>
  <si>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</si>
  <si>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</si>
  <si>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</si>
  <si>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</si>
  <si>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</si>
  <si>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</si>
  <si>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</si>
  <si>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</si>
  <si>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</si>
  <si>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</si>
  <si>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</si>
  <si>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</si>
  <si>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</si>
  <si>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</si>
  <si>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</si>
  <si>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</si>
  <si>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</si>
  <si>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</si>
  <si>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</si>
  <si>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</si>
  <si>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</si>
  <si>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</si>
  <si>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</si>
  <si>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</si>
  <si>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</si>
  <si>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</si>
  <si>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</si>
  <si>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</si>
  <si>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</si>
  <si>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</si>
  <si>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</si>
  <si>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</si>
  <si>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</si>
  <si>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</si>
  <si>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</si>
  <si>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</si>
  <si>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</si>
  <si>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</si>
  <si>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</si>
  <si>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</si>
  <si>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</si>
  <si>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</si>
  <si>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</si>
  <si>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</si>
  <si>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</si>
  <si>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</si>
  <si>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</si>
  <si>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</si>
  <si>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</si>
  <si>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</si>
  <si>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</si>
  <si>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</si>
  <si>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</si>
  <si>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</si>
  <si>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</si>
  <si>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</si>
  <si>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</si>
  <si>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</si>
  <si>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</si>
  <si>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</si>
  <si>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</si>
  <si>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</si>
  <si>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</si>
  <si>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</si>
  <si>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</si>
  <si>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</si>
  <si>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</si>
  <si>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</si>
  <si>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</si>
  <si>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</si>
  <si>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</si>
  <si>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</si>
  <si>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</si>
  <si>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</si>
  <si>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</si>
  <si>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</si>
  <si>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</si>
  <si>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</si>
  <si>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</si>
  <si>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</si>
  <si>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</si>
  <si>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</si>
  <si>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</si>
  <si>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</si>
  <si>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</si>
  <si>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</si>
  <si>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</si>
  <si>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</si>
  <si>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</si>
  <si>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</si>
  <si>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</si>
  <si>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</si>
  <si>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</si>
  <si>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</si>
  <si>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</si>
  <si>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</si>
  <si>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</si>
  <si>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</si>
  <si>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</si>
  <si>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</si>
  <si>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</si>
  <si>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</si>
  <si>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</si>
  <si>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</si>
  <si>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</si>
  <si>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</si>
  <si>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</si>
  <si>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</si>
  <si>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</si>
  <si>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</si>
  <si>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</si>
  <si>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</si>
  <si>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</si>
  <si>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</si>
  <si>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</si>
  <si>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</si>
  <si>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</si>
  <si>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</si>
  <si>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</si>
  <si>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</si>
  <si>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</si>
  <si>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</si>
  <si>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</si>
  <si>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</si>
  <si>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</si>
  <si>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</si>
  <si>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</si>
  <si>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</si>
  <si>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</si>
  <si>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</si>
  <si>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</si>
  <si>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</si>
  <si>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</si>
  <si>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</si>
  <si>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</si>
  <si>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</si>
  <si>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</si>
  <si>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</si>
  <si>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</si>
  <si>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</si>
  <si>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</si>
  <si>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</si>
  <si>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</si>
  <si>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</si>
  <si>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</si>
  <si>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</si>
  <si>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</si>
  <si>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</si>
  <si>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</si>
  <si>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</si>
  <si>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</si>
  <si>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</si>
  <si>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</si>
  <si>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</si>
  <si>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</si>
  <si>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</si>
  <si>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</si>
  <si>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</si>
  <si>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</si>
  <si>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</si>
  <si>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</si>
  <si>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</si>
  <si>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</si>
  <si>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</si>
  <si>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</si>
  <si>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</si>
  <si>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</si>
  <si>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</si>
  <si>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</si>
  <si>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</si>
  <si>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</si>
  <si>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</si>
  <si>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</si>
  <si>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</si>
  <si>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</si>
  <si>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</si>
  <si>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</si>
  <si>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</si>
  <si>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</si>
  <si>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</si>
  <si>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</si>
  <si>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</si>
  <si>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</si>
  <si>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</si>
  <si>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</si>
  <si>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</si>
  <si>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</si>
  <si>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</si>
  <si>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</si>
  <si>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</si>
  <si>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</si>
  <si>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</si>
  <si>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</si>
  <si>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</si>
  <si>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</si>
  <si>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</si>
  <si>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</si>
  <si>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</si>
  <si>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</si>
  <si>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</si>
  <si>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</si>
  <si>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</si>
  <si>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</si>
  <si>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</si>
  <si>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</si>
  <si>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</si>
  <si>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</si>
  <si>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</si>
  <si>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</si>
  <si>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</si>
  <si>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</si>
  <si>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</si>
  <si>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</si>
  <si>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</si>
  <si>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</si>
  <si>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</si>
  <si>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</si>
  <si>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</si>
  <si>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</si>
  <si>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</si>
  <si>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</si>
  <si>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</si>
  <si>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</si>
  <si>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</si>
  <si>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</si>
  <si>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</si>
  <si>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</si>
  <si>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</si>
  <si>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</si>
  <si>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</si>
  <si>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</si>
  <si>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</si>
  <si>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</si>
  <si>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</si>
  <si>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</si>
  <si>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</si>
  <si>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</si>
  <si>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</si>
  <si>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</si>
  <si>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</si>
  <si>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</si>
  <si>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</si>
  <si>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</si>
  <si>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</si>
  <si>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</si>
  <si>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</si>
  <si>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</si>
  <si>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</si>
  <si>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</si>
  <si>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</si>
  <si>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</si>
  <si>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</si>
  <si>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</si>
  <si>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</si>
  <si>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</si>
  <si>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</si>
  <si>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</si>
  <si>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</si>
  <si>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</si>
  <si>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</si>
  <si>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</si>
  <si>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</si>
  <si>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</si>
  <si>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</si>
  <si>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</si>
  <si>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</si>
  <si>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</si>
  <si>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</si>
  <si>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</si>
  <si>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</si>
  <si>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</si>
  <si>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</si>
  <si>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</si>
  <si>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</si>
  <si>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</si>
  <si>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</si>
  <si>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</si>
  <si>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</si>
  <si>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</si>
  <si>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</si>
  <si>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</si>
  <si>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</si>
  <si>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</si>
  <si>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</si>
  <si>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</si>
  <si>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</si>
  <si>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</si>
  <si>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</si>
  <si>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</si>
  <si>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</si>
  <si>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</si>
  <si>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</si>
  <si>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</si>
  <si>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</si>
  <si>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</si>
  <si>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</si>
  <si>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</si>
  <si>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</si>
  <si>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</si>
  <si>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</si>
  <si>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</si>
  <si>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</si>
  <si>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</si>
  <si>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</si>
  <si>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</si>
  <si>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</si>
  <si>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</si>
  <si>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</si>
  <si>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</si>
  <si>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</si>
  <si>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</si>
  <si>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</si>
  <si>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</si>
  <si>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</si>
  <si>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</si>
  <si>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</si>
  <si>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</si>
  <si>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</si>
  <si>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</si>
  <si>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</si>
  <si>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</si>
  <si>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</si>
  <si>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</si>
  <si>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</si>
  <si>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</si>
  <si>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</si>
  <si>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</si>
  <si>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</si>
  <si>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</si>
  <si>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</si>
  <si>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</si>
  <si>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</si>
  <si>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</si>
  <si>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</si>
  <si>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</si>
  <si>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</si>
  <si>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</si>
  <si>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</si>
  <si>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</si>
  <si>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</si>
  <si>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</si>
  <si>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</si>
  <si>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</si>
  <si>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</si>
  <si>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</si>
  <si>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</si>
  <si>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</si>
  <si>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</si>
  <si>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</si>
  <si>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</si>
  <si>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</si>
  <si>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</si>
  <si>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</si>
  <si>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</si>
  <si>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</si>
  <si>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</si>
  <si>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</si>
  <si>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</si>
  <si>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</si>
  <si>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</si>
  <si>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</si>
  <si>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</si>
  <si>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</si>
  <si>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</si>
  <si>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</si>
  <si>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</si>
  <si>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</si>
  <si>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</si>
  <si>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</si>
  <si>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</si>
  <si>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</si>
  <si>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</si>
  <si>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</si>
  <si>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</si>
  <si>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</si>
  <si>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</si>
  <si>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</si>
  <si>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</si>
  <si>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</si>
  <si>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</si>
  <si>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</si>
  <si>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</si>
  <si>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</si>
  <si>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</si>
  <si>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</si>
  <si>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</si>
  <si>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</si>
  <si>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</si>
  <si>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</si>
  <si>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</si>
  <si>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</si>
  <si>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</si>
  <si>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</si>
  <si>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</si>
  <si>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</si>
  <si>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</si>
  <si>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</si>
  <si>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</si>
  <si>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</si>
  <si>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</si>
  <si>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</si>
  <si>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</si>
  <si>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</si>
  <si>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</si>
  <si>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</si>
  <si>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</si>
  <si>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</si>
  <si>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</si>
  <si>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</si>
  <si>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</si>
  <si>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</si>
  <si>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</si>
  <si>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</si>
  <si>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</si>
  <si>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</si>
  <si>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</si>
  <si>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</si>
  <si>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</si>
  <si>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</si>
  <si>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</si>
  <si>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</si>
  <si>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</si>
  <si>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</si>
  <si>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</si>
  <si>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</si>
  <si>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</si>
  <si>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</si>
  <si>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</si>
  <si>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</si>
  <si>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</si>
  <si>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</si>
  <si>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</si>
  <si>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</si>
  <si>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</si>
  <si>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</si>
  <si>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</si>
  <si>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</si>
  <si>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</si>
  <si>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</si>
  <si>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</si>
  <si>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</si>
  <si>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</si>
  <si>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</si>
  <si>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</si>
  <si>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</si>
  <si>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</si>
  <si>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</si>
  <si>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</si>
  <si>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</si>
  <si>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</si>
  <si>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</si>
  <si>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</si>
  <si>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</si>
  <si>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</si>
  <si>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</si>
  <si>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</si>
  <si>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</si>
  <si>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</si>
  <si>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</si>
  <si>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</si>
  <si>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</si>
  <si>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</si>
  <si>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</si>
  <si>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</si>
  <si>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</si>
  <si>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</si>
  <si>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</si>
  <si>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</si>
  <si>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</si>
  <si>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</si>
  <si>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</si>
  <si>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</si>
  <si>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</si>
  <si>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</si>
  <si>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</si>
  <si>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</si>
  <si>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</si>
  <si>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</si>
  <si>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</si>
  <si>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</si>
  <si>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</si>
  <si>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</si>
  <si>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</si>
  <si>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</si>
  <si>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</si>
  <si>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</si>
  <si>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</si>
  <si>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</si>
  <si>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</si>
  <si>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</si>
  <si>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</si>
  <si>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</si>
  <si>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</si>
  <si>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</si>
  <si>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</si>
  <si>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</si>
  <si>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</si>
  <si>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</si>
  <si>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</si>
  <si>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</si>
  <si>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</si>
  <si>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</si>
  <si>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</si>
  <si>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</si>
  <si>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</si>
  <si>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</si>
  <si>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</si>
  <si>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</si>
  <si>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</si>
  <si>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</si>
  <si>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</si>
  <si>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</si>
  <si>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</si>
  <si>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</si>
  <si>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</si>
  <si>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</si>
  <si>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</si>
  <si>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</si>
  <si>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</si>
  <si>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</si>
  <si>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</si>
  <si>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</si>
  <si>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</si>
  <si>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</si>
  <si>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</si>
  <si>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</si>
  <si>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</si>
  <si>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</si>
  <si>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</si>
  <si>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</si>
  <si>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</si>
  <si>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</si>
  <si>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</si>
  <si>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</si>
  <si>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</si>
  <si>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</si>
  <si>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</si>
  <si>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</si>
  <si>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</si>
  <si>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</si>
  <si>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</si>
  <si>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</si>
  <si>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</si>
  <si>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</si>
  <si>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</si>
  <si>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</si>
  <si>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</si>
  <si>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</si>
  <si>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</si>
  <si>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</si>
  <si>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</si>
  <si>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</si>
  <si>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</si>
  <si>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</si>
  <si>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</si>
  <si>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</si>
  <si>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</si>
  <si>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</si>
  <si>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</si>
  <si>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</si>
  <si>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</si>
  <si>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</si>
  <si>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</si>
  <si>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</si>
  <si>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</si>
  <si>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</si>
  <si>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</si>
  <si>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</si>
  <si>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</si>
  <si>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</si>
  <si>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</si>
  <si>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</si>
  <si>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</si>
  <si>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</si>
  <si>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</si>
  <si>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</si>
  <si>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</si>
  <si>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</si>
  <si>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</si>
  <si>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</si>
  <si>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</si>
  <si>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</si>
  <si>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</si>
  <si>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</si>
  <si>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</si>
  <si>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</si>
  <si>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</si>
  <si>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</si>
  <si>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</si>
  <si>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</si>
  <si>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</si>
  <si>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</si>
  <si>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</si>
  <si>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</si>
  <si>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</si>
  <si>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</si>
  <si>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</si>
  <si>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</si>
  <si>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</si>
  <si>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</si>
  <si>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</si>
  <si>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</si>
  <si>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</si>
  <si>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</si>
  <si>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</si>
  <si>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</si>
  <si>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</si>
  <si>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</si>
  <si>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</si>
  <si>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</si>
  <si>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</si>
  <si>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</si>
  <si>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</si>
  <si>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</si>
  <si>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</si>
  <si>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</si>
  <si>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</si>
  <si>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</si>
  <si>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</si>
  <si>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</si>
  <si>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</si>
  <si>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</si>
  <si>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</si>
  <si>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</si>
  <si>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</si>
  <si>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</si>
  <si>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</si>
  <si>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</si>
  <si>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</si>
  <si>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</si>
  <si>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</si>
  <si>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</si>
  <si>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</si>
  <si>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</si>
  <si>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</si>
  <si>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</si>
  <si>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</si>
  <si>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</si>
  <si>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</si>
  <si>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</si>
  <si>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</si>
  <si>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</si>
  <si>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</si>
  <si>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</si>
  <si>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</si>
  <si>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</si>
  <si>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</si>
  <si>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</si>
  <si>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</si>
  <si>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</si>
  <si>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</si>
  <si>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</si>
  <si>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</si>
  <si>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</si>
  <si>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</si>
  <si>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</si>
  <si>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</si>
  <si>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</si>
  <si>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</si>
  <si>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</si>
  <si>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</si>
  <si>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</si>
  <si>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</si>
  <si>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</si>
  <si>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</si>
  <si>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</si>
  <si>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</si>
  <si>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</si>
  <si>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</si>
  <si>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</si>
  <si>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</si>
  <si>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</si>
  <si>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</si>
  <si>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</si>
  <si>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</si>
  <si>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</si>
  <si>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</si>
  <si>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</si>
  <si>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</si>
  <si>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</si>
  <si>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</si>
  <si>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</si>
  <si>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</si>
  <si>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</si>
  <si>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</si>
  <si>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</si>
  <si>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</si>
  <si>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</si>
  <si>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</si>
  <si>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</si>
  <si>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</si>
  <si>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</si>
  <si>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</si>
  <si>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</si>
  <si>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</si>
  <si>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</si>
  <si>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</si>
  <si>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</si>
  <si>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</si>
  <si>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</si>
  <si>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</si>
  <si>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</si>
  <si>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</si>
  <si>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</si>
  <si>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</si>
  <si>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</si>
  <si>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</si>
  <si>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</si>
  <si>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</si>
  <si>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</si>
  <si>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</si>
  <si>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</si>
  <si>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</si>
  <si>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</si>
  <si>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</si>
  <si>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</si>
  <si>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</si>
  <si>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</si>
  <si>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</si>
  <si>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</si>
  <si>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</si>
  <si>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</si>
  <si>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</si>
  <si>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</si>
  <si>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</si>
  <si>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</si>
  <si>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</si>
  <si>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</si>
  <si>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</si>
  <si>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</si>
  <si>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</si>
  <si>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</si>
  <si>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</si>
  <si>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</si>
  <si>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</si>
  <si>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</si>
  <si>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</si>
  <si>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</si>
  <si>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</si>
  <si>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</si>
  <si>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</si>
  <si>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</si>
  <si>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</si>
  <si>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</si>
  <si>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</si>
  <si>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</si>
  <si>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</si>
  <si>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</si>
  <si>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</si>
  <si>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</si>
  <si>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</si>
  <si>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</si>
  <si>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</si>
  <si>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</si>
  <si>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</si>
  <si>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</si>
  <si>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</si>
  <si>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</si>
  <si>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</si>
  <si>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</si>
  <si>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</si>
  <si>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</si>
  <si>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</si>
  <si>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</si>
  <si>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</si>
  <si>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</si>
  <si>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</si>
  <si>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</si>
  <si>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</si>
  <si>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</si>
  <si>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</si>
  <si>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</si>
  <si>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</si>
  <si>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</si>
  <si>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</si>
  <si>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</si>
  <si>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</si>
  <si>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</si>
  <si>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</si>
  <si>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</si>
  <si>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</si>
  <si>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</si>
  <si>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</si>
  <si>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</si>
  <si>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</si>
  <si>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</si>
  <si>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</si>
  <si>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</si>
  <si>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</si>
  <si>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</si>
  <si>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</si>
  <si>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</si>
  <si>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</si>
  <si>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</si>
  <si>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</si>
  <si>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</si>
  <si>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</si>
  <si>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</si>
  <si>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</si>
  <si>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</si>
  <si>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</si>
  <si>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</si>
  <si>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</si>
  <si>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</si>
  <si>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</si>
  <si>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</si>
  <si>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</si>
  <si>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</si>
  <si>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</si>
  <si>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</si>
  <si>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</si>
  <si>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</si>
  <si>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</si>
  <si>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</si>
  <si>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</si>
  <si>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</si>
  <si>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</si>
  <si>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</si>
  <si>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</si>
  <si>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</si>
  <si>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</si>
  <si>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</si>
  <si>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</si>
  <si>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DILIGENCIAMIENTO DE LOS COMPONENTES</t>
  </si>
  <si>
    <t>Responsable del Registro</t>
  </si>
  <si>
    <t>Rol responsable del diligenciamiento del verificable:</t>
  </si>
  <si>
    <t>ING / ARQ: Ingeniero (a) o Arquitecto (a)</t>
  </si>
  <si>
    <t>ND / ING AL: Nutricionista Dietista o Ingeniero (a) de Alimentos</t>
  </si>
  <si>
    <t>CONT / ADM / ECON: Contador (a) o Administrador (a) o Economista</t>
  </si>
  <si>
    <t>ÍTEM</t>
  </si>
  <si>
    <t>DESCRIPCIÓN</t>
  </si>
  <si>
    <t>DILIGENCIAMIENTO INFORMACIÓN GENERAL</t>
  </si>
  <si>
    <t>1. Información de la Institución</t>
  </si>
  <si>
    <t>Nombre de la Institución</t>
  </si>
  <si>
    <t xml:space="preserve">Registre el nombre de la institución </t>
  </si>
  <si>
    <t>NIT</t>
  </si>
  <si>
    <t>Registre el Número de Identificación Tributaria -NIT- de la institución exactamente como aparece en la Registro Único Tributario RUT</t>
  </si>
  <si>
    <t>Dirección de la Sede Administrativa</t>
  </si>
  <si>
    <t>Registre la dirección de la sede administrativa de la institución.</t>
  </si>
  <si>
    <t>Teléfono o Celular</t>
  </si>
  <si>
    <t>Registre el número de célular que el representante legal indica como número de contacto de la institución.</t>
  </si>
  <si>
    <t>Departamento de la sede administrativa</t>
  </si>
  <si>
    <t>Seleccione de lista desplegable el departamento de la sede administrativa de la institución.</t>
  </si>
  <si>
    <t>Municipio o Ciudad de la sede administrativa</t>
  </si>
  <si>
    <t xml:space="preserve">Seleccione de lista desplegable el municipio de la sede administrativa de la institución. </t>
  </si>
  <si>
    <t>Número de Personería Jurídica</t>
  </si>
  <si>
    <t>Registre el número de personería jurídica de la institución.</t>
  </si>
  <si>
    <t>Entidad que otorgó la Personería Jurídica</t>
  </si>
  <si>
    <t>Registre el nombre de la entidad que expidió la Personería Jurídica.</t>
  </si>
  <si>
    <t>Nombre y Apellidos del Representante Legal</t>
  </si>
  <si>
    <t>Registre nombres y apellidos completos del representante legal.</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</si>
  <si>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</si>
  <si>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</si>
  <si>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</si>
  <si>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</si>
  <si>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</si>
  <si>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</si>
  <si>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de Servicio</t>
  </si>
  <si>
    <t>1.1. SEDE / UNIDAD DE SERVICIO</t>
  </si>
  <si>
    <r>
      <t xml:space="preserve">Cambie la </t>
    </r>
    <r>
      <rPr>
        <sz val="11"/>
        <color rgb="FFFF0000"/>
        <rFont val="Aptos Narrow"/>
        <family val="2"/>
        <scheme val="minor"/>
      </rPr>
      <t xml:space="preserve">X </t>
    </r>
    <r>
      <rPr>
        <sz val="11"/>
        <rFont val="Aptos Narrow"/>
        <family val="2"/>
        <scheme val="minor"/>
      </rPr>
      <t xml:space="preserve">por el </t>
    </r>
    <r>
      <rPr>
        <sz val="11"/>
        <color theme="1"/>
        <rFont val="Aptos Narrow"/>
        <family val="2"/>
        <scheme val="minor"/>
      </rPr>
      <t xml:space="preserve">número de Unidad de Servicio asignada de acuerdo a la designación realizada por el o la coordinador (a) o el o la líder del Grupo de Inspección y Vigilancia. </t>
    </r>
  </si>
  <si>
    <t>Nombre de la Unidad de Servicio y/o Hogar Comunitario</t>
  </si>
  <si>
    <t>Registre el nombre de la Institución.</t>
  </si>
  <si>
    <t>Zona urbana o rural</t>
  </si>
  <si>
    <t>Registre la zona.</t>
  </si>
  <si>
    <t>Departamento de la sede de la Unidad de Servicio</t>
  </si>
  <si>
    <t>Seleccione de lista desplegable el departamento de la sede de Servicio de la institución.</t>
  </si>
  <si>
    <t>Municipio o Ciudad de la sede de la Unidad de Servicio</t>
  </si>
  <si>
    <t>Seleccione de lista desplegable el municipio de la sede de la Unidad de Servicio de la institución.</t>
  </si>
  <si>
    <t>Dirección de la Sede / Unidad de Servicio</t>
  </si>
  <si>
    <t>Registre la dirección de la sede de la Unidad de Servicio de la institución.</t>
  </si>
  <si>
    <t>Registre el número de teléfono o célular que el representante legal indica como número de contacto de la unidad de Servicio.</t>
  </si>
  <si>
    <t>Seleccione el estado de tenencia del inmueble</t>
  </si>
  <si>
    <t>Seleccione de la lista desplegable el estado de tenencia del inmueble según información del representante legal.</t>
  </si>
  <si>
    <t>Indique las entidades o personas (naturales o jurídicas) que participan en la tenencia del inmueble.</t>
  </si>
  <si>
    <t>De acuerdo con la información de la selección de la tenencia del inmuble indique personas naturales o jurídicas que participan. Ejemplo: en el comodato participa la Institución y la Gobernación de Cundinamarca, cuando se trate del Instituto Colombiano de Bienestar Familiar solo coloque ICBF.</t>
  </si>
  <si>
    <t>Cupos asignados a la Sede (Unidad de Servicio)</t>
  </si>
  <si>
    <t>Registre el número de cupos asignados.</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</si>
  <si>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</si>
  <si>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</si>
  <si>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</si>
  <si>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</si>
  <si>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</si>
  <si>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</si>
  <si>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</si>
  <si>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documentodel responsable que atiende el servicio al momento de la visita.</t>
  </si>
  <si>
    <t>Correo Electrónico</t>
  </si>
  <si>
    <t>Registre el correo electrónico que el responsable que atiende el servicio al momento de la visita indica como correo de notificación de la unidad de servicio.</t>
  </si>
  <si>
    <t>Coordenadas Georreferenciadas en Google Maps</t>
  </si>
  <si>
    <t>Registre las Coordenadas Georreferenciadas en Google Maps siguiendo las instrucciones: 
1. Abrir Google Maps y ubicar el punto del predio → verificar que si sea el lugar correcto.
2. Hacer clic derecho sobre el lugar → aparece un recuadro con las coordenadas.
3. Sobre las coordenadas → dar clic, estas se copian automáticamente.
5. Regresar hoja de información general → pararse en la celda B18 y hacer Ctrl+V (pegar).</t>
  </si>
  <si>
    <t>Latitud N</t>
  </si>
  <si>
    <t>Se registra automáticamente.</t>
  </si>
  <si>
    <t>Longitud W</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</si>
  <si>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</si>
  <si>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</si>
  <si>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</si>
  <si>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</si>
  <si>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</si>
  <si>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</si>
  <si>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</si>
  <si>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</si>
  <si>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</si>
  <si>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</si>
  <si>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</si>
  <si>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 atendida</t>
  </si>
  <si>
    <t>Modalidad</t>
  </si>
  <si>
    <t>Indique la modalidad de servicio.</t>
  </si>
  <si>
    <t>Servicio</t>
  </si>
  <si>
    <t>Indique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</si>
  <si>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</si>
  <si>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</si>
  <si>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</si>
  <si>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</si>
  <si>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</si>
  <si>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</si>
  <si>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</si>
  <si>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</si>
  <si>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</si>
  <si>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</si>
  <si>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</si>
  <si>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</si>
  <si>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</si>
  <si>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</si>
  <si>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</si>
  <si>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</si>
  <si>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</si>
  <si>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</si>
  <si>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</si>
  <si>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</si>
  <si>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</si>
  <si>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
Los Hogares Comunitarios de Bienestar Familiar - HCB opera bajo una estructura básica compuesta de diez (10) a trece (13) niñas y niños, según la demanda o necesidad de cada territorio y por una madre o padre comunitario quien lidera el servicio.</t>
  </si>
  <si>
    <t xml:space="preserve">PSIC / TS / PEDAG / LIC /ADMIN: Psicologo (a) o Trabajador (a) Social o Pedagogo (a) o Licenciado en Educación Especial (a) </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</si>
  <si>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</si>
  <si>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</si>
  <si>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</si>
  <si>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</si>
  <si>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</si>
  <si>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</si>
  <si>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Diligencimiento Componente Ambientes Educativos y Protectores</t>
  </si>
  <si>
    <t>2.6 Cumple condiciones de seguridad con relación a los elementos de la infraestructura. (Línea 2)</t>
  </si>
  <si>
    <t>Para las construcciones tradicionales de las comunidades étnicas, se tendrán en cuenta las condiciones de seguridad acordadas con la comunidad, siempre que estas no pongan en riesgo la vida e integridad de las niñas y los niños, y hayan sido aprobadas por el comité técnico operativo.</t>
  </si>
  <si>
    <t>2.6 Garantiza la comodidad en los espacios donde se realiza la prestación del servicio. (Línea 2)</t>
  </si>
  <si>
    <t>Las situaciones o condiciones excepcionales de infraestructura en las que se presta el servicio deberán ser analizadas y avaladas por el supervisor de contrato en el primer comité técnico operativo; se debe contar con una justificación que soporte que la condición de la infraestructura no representa riesgos para la primera infancia.</t>
  </si>
  <si>
    <t xml:space="preserve">2.8 Se garantizan espacios accesibles para la adecuada prestación del servicio. (Línea 2. Condiciones de infraestructura.)
</t>
  </si>
  <si>
    <t>Es importante tener en cuenta que los espacios sean pensados o adecuados de acuerdo con los principios del diseño universal, los cuales se basan en el diseño de espacios para ser usados por todas las personas, al máximo posible, sin adaptaciones o necesidad de un diseño especializado.</t>
  </si>
  <si>
    <t>Diligencimiento Componente Salud y Nutrición</t>
  </si>
  <si>
    <t>El resultado de este verificable debe estar en coherencia con el resultado de los verificables 4.2.6 y 4.2.7.</t>
  </si>
  <si>
    <t>Diligencimiento Componente Familia, Comunidades y Redes</t>
  </si>
  <si>
    <t xml:space="preserve">4.2.5 Cuenta con la socialización al talento humano del "Protocolo de actuaciones ante alertas de amenazas, vulneración o inobservancia de derechos en los servicios de atención a la Primera Infancia del ICBF" y el "Lineamiento técnico para la prevención de las violencias contra niñas, niños en primera infancia" o documentos que los modifique o sustituya. 
4.2.9  En diálogo con el talento humano, identifique si conocen el "Protocolo de actuaciones ante alertas de amenazas, vulneración o inobservancia de derechos en los servicios de atención a la Primera Infancia del ICBF" y el "Lineamiento técnico para la prevención de las violencias contra niñas, niños en primera infancia". </t>
  </si>
  <si>
    <t>Para la verificación de este item tenga en cuenta las cualificaciones del Talento Humano, para lo cual podrá indagar con el profesional del equipo de visita responsable de la revisión del componente de Talento Humano. Los resultados de este ítem debe guardar coherencia con los verificables 8.4.1 y 8.4.2.</t>
  </si>
  <si>
    <t>Diligencimiento Componente Proceso Pedagógico</t>
  </si>
  <si>
    <t xml:space="preserve">5.1.3 Implementa la planeación pedagogica la cual cumple con las siguientes situaciones: 
a. Se encuentra acorde con el enfoque, modelo, concepciones, filosofias o corrientes, establecidas en el proyecto y el desarrollo de la intencionalidad pedagógica. 
b. La intencionalidad y acciones pedagógicas se encuentran desarrolladas en el marco de los intereses, particularidades y necesidades de los usuarios. 
c. Las actividades relacionadas en la planeación pedagógica son flexibles y tienen en cuenta el material que aporta el entorno. 
d. Las actividades permiten que las niñas y niños sean constructores de su propio conocimiento por medio de la exploración del medio. 
e. La práctica pedagógica tiene como propósito potenciar el desarrollo y el aprendizaje de las niñas y los niños.
f. Los materiales se encuentran acorde a las actividades propuestas en la planeación. </t>
  </si>
  <si>
    <r>
      <t xml:space="preserve">Se entenderá que se Implementa la planeación pedagógica cuando se cumplen las siguientes situaciones: 
a. </t>
    </r>
    <r>
      <rPr>
        <b/>
        <sz val="11"/>
        <rFont val="Arial Narrow"/>
        <family val="2"/>
      </rPr>
      <t>Se encuentra acorde con el enfoque, modelo, concepciones, filosofias o corrientes, establecidas en el proyecto y el desarrollo de la intencionalidad pedagógica:</t>
    </r>
    <r>
      <rPr>
        <sz val="11"/>
        <rFont val="Arial Narrow"/>
        <family val="2"/>
      </rPr>
      <t xml:space="preserve"> Si Promueve experiencias que ofrecen acompañar y fortalecer el desarrollo de la niña o niño, siguiendo lo que la institución ha planteado para la atención integral de la primera infancia en su proyecto pedagógico.
b. </t>
    </r>
    <r>
      <rPr>
        <b/>
        <sz val="11"/>
        <rFont val="Arial Narrow"/>
        <family val="2"/>
      </rPr>
      <t xml:space="preserve">La intencionalidad y acciones pedagógicas se encuentran desarrolladas en el marco de los intereses, particularidades y necesidades de los usuarios: </t>
    </r>
    <r>
      <rPr>
        <sz val="11"/>
        <rFont val="Arial Narrow"/>
        <family val="2"/>
      </rPr>
      <t xml:space="preserve">Si reconocen que cada niña y cada niño es diferente, por lo que las experiencias se adaptan a su edad, ritmo de desarrollo y particularidades.
c. </t>
    </r>
    <r>
      <rPr>
        <b/>
        <sz val="11"/>
        <rFont val="Arial Narrow"/>
        <family val="2"/>
      </rPr>
      <t>Las actividades relacionadas en la planeación pedagógica son flexibles y tienen en cuenta el material que aporta el entorno:</t>
    </r>
    <r>
      <rPr>
        <sz val="11"/>
        <rFont val="Arial Narrow"/>
        <family val="2"/>
      </rPr>
      <t xml:space="preserve"> Si se ajustan según las situaciones que se presentan y se utilizan elementos del entorno, como objetos cotidianos o materiales cercanos, para favorecer el desarrollo y el aprendizaje de las niños y los niños.
d.</t>
    </r>
    <r>
      <rPr>
        <b/>
        <sz val="11"/>
        <rFont val="Arial Narrow"/>
        <family val="2"/>
      </rPr>
      <t xml:space="preserve">Las actividades permiten que las niñas y niños sean constructores de su propio conocimiento por medio de la exploración del medio: </t>
    </r>
    <r>
      <rPr>
        <sz val="11"/>
        <rFont val="Arial Narrow"/>
        <family val="2"/>
      </rPr>
      <t xml:space="preserve">Si las niñas y los niños aprenden a través del juego, la exploración y la participación, siendo protagonistas de sus propias experiencias.
e. </t>
    </r>
    <r>
      <rPr>
        <b/>
        <sz val="11"/>
        <rFont val="Arial Narrow"/>
        <family val="2"/>
      </rPr>
      <t>La práctica pedagógica tiene como propósito potenciar el desarrollo y el aprendizaje de las niñas y los niños:</t>
    </r>
    <r>
      <rPr>
        <sz val="11"/>
        <rFont val="Arial Narrow"/>
        <family val="2"/>
      </rPr>
      <t xml:space="preserve"> Si todas las acciones están orientadas a apoyar el desarrollo físico, emocional, social y cognitivo, de las niñas y los niños de acuerdo con su etapa de vida.
f. </t>
    </r>
    <r>
      <rPr>
        <b/>
        <sz val="11"/>
        <rFont val="Arial Narrow"/>
        <family val="2"/>
      </rPr>
      <t>Los materiales se encuentran acorde a las actividades propuestas en la planeación:</t>
    </r>
    <r>
      <rPr>
        <sz val="11"/>
        <rFont val="Arial Narrow"/>
        <family val="2"/>
      </rPr>
      <t xml:space="preserve"> Si los recursos y materiales que se usan son pertinentes, seguros y acordes a la edad de las niñas y los niños, y apoyan el desarrollo de las actividades.</t>
    </r>
  </si>
  <si>
    <t>Diligencimiento Componente Administrativo y de Gestión</t>
  </si>
  <si>
    <t>6.1.2 En observación de la atención y dialogo con los padres de familia se identifica que se presta el servicio ocho (8) horas diarias, cinco (5) días a la semana</t>
  </si>
  <si>
    <t>Para la verificación de este item indague con el profesional del Proceso Pedagógico sobre los acuerdos del pacto de convivencia.</t>
  </si>
  <si>
    <t>6.4.1 Cuentan los niños y niñas con la totalidad de los documentos requeridos según la muestra seleccionada y están disponibles para consulta.</t>
  </si>
  <si>
    <t>Para la verificación de este item tenga en cuenta el "Anexo 1. Documentos Inscripción"</t>
  </si>
  <si>
    <t xml:space="preserve">6.4.2 Cuentan con la documentación requerida para los niñas y niños en proceso migratorio.  </t>
  </si>
  <si>
    <t>Para la verificación de este item tenga en cuenta la "Anexo 1. Documentos Inscripción", lo relacionado con lo indicado para "Niños y Niñas en proceso Migratorio"</t>
  </si>
  <si>
    <t>Diligencimiento Componente Talento Humano</t>
  </si>
  <si>
    <t>Para la verificación de este item utilice el "Anexo 2" Requisitos de la Madre o padre comunitario.</t>
  </si>
  <si>
    <t xml:space="preserve">8.4.1 Se cuenta con un plan de cualificación del talento humano, el cual debe estar estructurado a más tardar en el tercer (3) mes del inicio de la atención.
8.4.2 Cuenta con los soportes de implementación del plan de cualificación tales como actas con el listado de asistencia, contemplando las temáticas mínimas establecidas en el  el Anexo Temáticas para cualificación del talento humano vinculado a los servicios de educación inicial en el marco de la atención integral o documento que lo modifique o sustituya. </t>
  </si>
  <si>
    <t>Verificar las temática del "Protocolo de Actuaciones ante Alertas de Amenazas, Vulneración o Inobservancia de Derechos en los Servicios de Atención a la Primera Infancia del ICBF" y el "Lineamiento Técnico para la Prevención de las Violencias contra Niñas, Niños en Primera Infancia". El resultado de este ítem, debe guardar coherencia con los verificables 4.2.5 y 4.2.9.</t>
  </si>
  <si>
    <t xml:space="preserve">Diligencimiento Tabla 1 Areas </t>
  </si>
  <si>
    <t>Espacios Pedagógicos y cantidad de baños</t>
  </si>
  <si>
    <t>Registrar la medida de los espacios pedagógicos y cantidad de niños por cada espacio y unidades sanitarias encontradas de acuerdo a los niños atendidos y las observaciones a que haya lugar.</t>
  </si>
  <si>
    <t>Diligencimiento Acta de Cierre</t>
  </si>
  <si>
    <t>PARRAFO INTRODUCTORIO</t>
  </si>
  <si>
    <t>Registre hora en formato 12 horas.
Registre día/mes/año</t>
  </si>
  <si>
    <t>ACCIONES INMEDIATAS Y/O NOVEDADES DE LA VISITA</t>
  </si>
  <si>
    <t>En caso de que se hayan realizado acciones inmediatas, registre la descripción específica de la situación.
Enumere las novedades que se presentaron durante la visita, ejemplo situaciones que dificultaron el desarrollo de la misma: protestas, cierres, etc.</t>
  </si>
  <si>
    <t>PRONUNCIAMIENTO DE LA INSTITUCIÓN FRENTE AL DESARROLLO DE LA VISITA</t>
  </si>
  <si>
    <t>Registre el pronunciamiento expresado por el Representante Legal o por la persona que atienda la visita, exactamente en los términos en que sea manifestado</t>
  </si>
  <si>
    <t>RESPONSABLE DEL REGISTRO</t>
  </si>
  <si>
    <t xml:space="preserve">No. </t>
  </si>
  <si>
    <t xml:space="preserve">CONDICIONES DE CALIDAD Y VERIFICABLES </t>
  </si>
  <si>
    <t>SELECCIONE LA OPCIÓN (CUMPLE, NO CUMPLE, NO APLICA)</t>
  </si>
  <si>
    <t>SITUACIÓN ENCONTRADA</t>
  </si>
  <si>
    <t xml:space="preserve">NORMATIVIDAD </t>
  </si>
  <si>
    <t>2.1</t>
  </si>
  <si>
    <t>ING / ARQ</t>
  </si>
  <si>
    <t>2.1.1</t>
  </si>
  <si>
    <t>2.1.2</t>
  </si>
  <si>
    <t>2.2</t>
  </si>
  <si>
    <t>2.2.1</t>
  </si>
  <si>
    <t>2.3</t>
  </si>
  <si>
    <t>2.3.1</t>
  </si>
  <si>
    <t>2.4</t>
  </si>
  <si>
    <t>2.4.1</t>
  </si>
  <si>
    <t>2.5</t>
  </si>
  <si>
    <t>2.5.1</t>
  </si>
  <si>
    <t>2.6</t>
  </si>
  <si>
    <t>2.6.1</t>
  </si>
  <si>
    <t>2.6.2</t>
  </si>
  <si>
    <t>2.6.3</t>
  </si>
  <si>
    <t>2.6.4</t>
  </si>
  <si>
    <t>2.6.5</t>
  </si>
  <si>
    <t>2.6.6</t>
  </si>
  <si>
    <t>2.6.7</t>
  </si>
  <si>
    <t>2.6.8</t>
  </si>
  <si>
    <t>2.6.9</t>
  </si>
  <si>
    <t>2.6.10</t>
  </si>
  <si>
    <t>2.6.11</t>
  </si>
  <si>
    <t>2.6.12</t>
  </si>
  <si>
    <t>2.6.13</t>
  </si>
  <si>
    <t>2.6.14</t>
  </si>
  <si>
    <t>2.6.15</t>
  </si>
  <si>
    <t>2.6.16</t>
  </si>
  <si>
    <t>2.6.17</t>
  </si>
  <si>
    <t>2.6.18</t>
  </si>
  <si>
    <t>2.6.19</t>
  </si>
  <si>
    <t>2.6.20</t>
  </si>
  <si>
    <t>2.7</t>
  </si>
  <si>
    <t>2.7.1</t>
  </si>
  <si>
    <t>2.7.2</t>
  </si>
  <si>
    <t>2.8</t>
  </si>
  <si>
    <t>2.8.1</t>
  </si>
  <si>
    <t>2.8.2</t>
  </si>
  <si>
    <t>Cantidad de Condiciones que CUMPLE</t>
  </si>
  <si>
    <t>Cantidad de Condiciones que NO CUMPLE CONDICIÓN</t>
  </si>
  <si>
    <t>Cantidad de Condiciones que NO APLICA</t>
  </si>
  <si>
    <t xml:space="preserve">1. INFORMACIÓN DE LA INSTITUCIÓN </t>
  </si>
  <si>
    <t xml:space="preserve">Nombre de la Institución </t>
  </si>
  <si>
    <t>2. SEDE / UNIDAD DE SERVICIO</t>
  </si>
  <si>
    <t>Nombre de la Sede de la Unidad de Servicio</t>
  </si>
  <si>
    <t>zona urbana o rural</t>
  </si>
  <si>
    <t>Seleccione el estado de tenencia del inmueble:</t>
  </si>
  <si>
    <t>Capacidad Instalada</t>
  </si>
  <si>
    <t>Cupos asignados a la Sede</t>
  </si>
  <si>
    <t>3. INFORMACIÓN GENERAL DE LA VISITA</t>
  </si>
  <si>
    <t>Fecha de finalización Visita</t>
  </si>
  <si>
    <t>Número de auto de la visita</t>
  </si>
  <si>
    <t>Número de bitácora</t>
  </si>
  <si>
    <t>PROMOCIÓN Y PREVENCIÓN</t>
  </si>
  <si>
    <t>PRIMERA INFANCIA</t>
  </si>
  <si>
    <t>Población Encontrada</t>
  </si>
  <si>
    <t>Tabla de Rangos de Edad:</t>
  </si>
  <si>
    <t>Marca la casilla encontrada</t>
  </si>
  <si>
    <t>Rango de Edad</t>
  </si>
  <si>
    <r>
      <rPr>
        <b/>
        <sz val="11"/>
        <color theme="1"/>
        <rFont val="Arial"/>
        <family val="2"/>
      </rPr>
      <t>OBSERVACIONES</t>
    </r>
    <r>
      <rPr>
        <sz val="11"/>
        <color theme="1"/>
        <rFont val="Arial"/>
        <family val="2"/>
      </rPr>
      <t xml:space="preserve">:   </t>
    </r>
  </si>
  <si>
    <t>Gestantes</t>
  </si>
  <si>
    <t>0 - 3 meses</t>
  </si>
  <si>
    <t>3 - 6 meses</t>
  </si>
  <si>
    <t>6 meses - 4 años, 11 meses y 29 días</t>
  </si>
  <si>
    <t>5 años - 5 años, 11 meses y 29 días</t>
  </si>
  <si>
    <t>Otro</t>
  </si>
  <si>
    <t>4. INFORMACIÓN DEL CONTRATO</t>
  </si>
  <si>
    <t>Regional 1</t>
  </si>
  <si>
    <t>Regional 2</t>
  </si>
  <si>
    <t>CONT / ADM / ECON</t>
  </si>
  <si>
    <t>5.3.1</t>
  </si>
  <si>
    <t>5.3.2</t>
  </si>
  <si>
    <t>5.3.3</t>
  </si>
  <si>
    <t>5.4.1</t>
  </si>
  <si>
    <t>5.4.2</t>
  </si>
  <si>
    <t>Cuenta con un Manual de Políticas  Contables.</t>
  </si>
  <si>
    <t>Lleva la contabilidad desagregada por centro de costos.</t>
  </si>
  <si>
    <t>6.2.1</t>
  </si>
  <si>
    <t>6.2.2</t>
  </si>
  <si>
    <t>6.3.1</t>
  </si>
  <si>
    <t>Portada</t>
  </si>
  <si>
    <t>Garantiza la afiliación activa a una póliza de seguros en caso de accidentes, para todos los participantes. (Línea 1. Gestión de riesgos de accidentes y desastres.)</t>
  </si>
  <si>
    <t>MANUAL TÉCNICO MODALIDAD FAMILIAR Y COMUNITARIA [MT2.PP ] Versión 2. 26/12/2025.
Línea 1. Gestión de riesgos de accidentes y desastres pág. 71.
2.6.1.1.5 Formalización de la población a atender pág. (79-80).
GUÍA OPERATIVA DEL SERVICIO HCB FAMILIA, MUJER E INFANCIA – HCB FAMI [GO3.MT2.PP] Versión 2. del 26/12/2025.
3.1.5 Componente de ambientes educativos y protectores
3.1.5.1 Línea 1. Gestión de riesgos de accidentes y desastres
• Poliza de Seguros en caso de accidetes pág. (76)</t>
  </si>
  <si>
    <r>
      <t xml:space="preserve">Todos los participantes vinculados al servicio de atención cuentan con una póliza de seguro contra accidentes desde el momento en que quede formalizada la atención, la cual cubre como mínimo:
a. Muerte accidental.
b. Muerte por cualquier causa.
c. Invalidez accidental y/o desmembración.
d. Rehabilitación integral por invalidez.
e. Gastos médicos derivados de accidentes.
f. Riesgo bilógico.
g. Auxilio funerario por cualquier causa de muerte.
h. Auxilio funerario en caso del fallecimiento del recién nacido.
i.  Enfermedades tropicales infecciosas.
j.  Enfermedades amparadas.
k. Gastos de traslado por evento no accidental.
l.  Gastos de traslado por accidente.
m. Renta diaria por hospitalización.
n. Rehabilitación psicológica por abuso sexual.
</t>
    </r>
    <r>
      <rPr>
        <b/>
        <sz val="11"/>
        <rFont val="Arial"/>
        <family val="2"/>
      </rPr>
      <t>Nota:</t>
    </r>
    <r>
      <rPr>
        <sz val="11"/>
        <rFont val="Arial"/>
        <family val="2"/>
      </rPr>
      <t xml:space="preserve"> Para los literales k y l se debe tener en cuenta que el amparo garantice el traslado al centro asistencial por cualquier medio de transporte que se requiera, de acuerdo con las condiciones territoriales.
</t>
    </r>
    <r>
      <rPr>
        <b/>
        <sz val="11"/>
        <rFont val="Arial"/>
        <family val="2"/>
      </rPr>
      <t>Nota:</t>
    </r>
    <r>
      <rPr>
        <sz val="11"/>
        <rFont val="Arial"/>
        <family val="2"/>
      </rPr>
      <t xml:space="preserve"> su cobertura deberá ser 24 horas los 7 días de la semana.
</t>
    </r>
  </si>
  <si>
    <r>
      <t xml:space="preserve">El talento humano de la EAS, de la UA, las familias, cuidadores y mujeres y personas en estado de gestación, conocen el procedimiento para la activación de la póliza de seguros contra accidentes y los amparos otorgados por la misma. 
</t>
    </r>
    <r>
      <rPr>
        <b/>
        <sz val="11"/>
        <rFont val="Arial"/>
        <family val="2"/>
      </rPr>
      <t>Nota:</t>
    </r>
    <r>
      <rPr>
        <sz val="11"/>
        <rFont val="Arial"/>
        <family val="2"/>
      </rPr>
      <t xml:space="preserve"> Podrá aportarse soportes actas y listados de asistencia de las jornadas de socialización.</t>
    </r>
  </si>
  <si>
    <t>MANUAL TÉCNICO MODALIDAD FAMILIAR Y COMUNITARIA [MT2.PP ] Versión 2. 26/12/2025.
Línea 1. Gestión de riesgos de accidentes y desastres pág. 71.
2.6.1.1.5 Formalización de la población a atender pág. (79-80)</t>
  </si>
  <si>
    <t>Planifica e implementa acciones encaminadas a identificar los factores de riesgo de accidentes y desastres. (Línea 1. Gestión de riesgos de accidentes y desastres.)</t>
  </si>
  <si>
    <t>GUÍA OPERATIVA DEL SERVICIO HCB FAMILIA, MUJER E INFANCIA – HCB FAMI [GO3.MT2.PP] Versión 2. del 26/12/2025.
3.1.5 Componente de ambientes educativos y protectores
3.1.5.1 Línea 1. Gestión de riesgos de accidentes y desastres
• Plan de gestión de riesgos pág. (73)</t>
  </si>
  <si>
    <r>
      <t xml:space="preserve">Durante el primer (1) mes a partir de la prestación del servicio, el HCB FAMI cuenta con su propio plan para la gestión de riesgos, que responda al contexto del HCB FAMI; 
Este plan incluye, acciones para los siguientes escenarios: 
(i) gestión de riesgos de accidentes 
(ii) gestión de riesgos de desastres
(iii) protocolos de seguridad en caso de: salidas pedagógicas, extravío, ingreso de personal ajeno a la UA, prestación de servicio de transporte (si aplica).
</t>
    </r>
    <r>
      <rPr>
        <b/>
        <sz val="11"/>
        <color rgb="FF000000"/>
        <rFont val="Arial"/>
        <family val="2"/>
      </rPr>
      <t>Nota:</t>
    </r>
    <r>
      <rPr>
        <sz val="11"/>
        <color rgb="FF000000"/>
        <rFont val="Arial"/>
        <family val="2"/>
      </rPr>
      <t xml:space="preserve"> Este plan se debe organizar en el Formato Plan de Gestión de Riesgos o documento que lo modifique o sustituya.
</t>
    </r>
  </si>
  <si>
    <t>GUÍA OPERATIVA DEL SERVICIO HCB FAMILIA, MUJER E INFANCIA – HCB FAMI [GO3.MT2.PP] Versión 2. del 26/12/2025.
3.1.5 Componente de ambientes educativos y protectores
3.1.5.1 Línea 1. Gestión de riesgos de accidentes y desastres
• Plan de gestión de riesgos pág. (73)
Formato Plan de Gestión de Riesgos  [F1.G05.MT2.PP] versión 1 de 27/11/2024 o documento que lo modifique o sustituya. 
Guía Orientadora para la Gestión del Riesgo en la Primera Infancia [G16.PP] versión 1 del 25/02/2019 o documento que lo modifique o sustituya.</t>
  </si>
  <si>
    <t>Implementa el registro de novedades mediante el cual se ingresa la información de las situaciones especiales que se presenten con las mujeres y personas en estado de gestación, las niñas y los niños. (Línea 1. Gestión de riesgos de accidentes y desastres.)</t>
  </si>
  <si>
    <t>GUÍA OPERATIVA DEL SERVICIO HCB FAMILIA, MUJER E INFANCIA – HCB FAMI [GO3.MT2.PP] Versión 2. del 26/12/2025.
3.1.5 Componente de ambientes educativos y protectores
3.1.5.1 Línea 1. Gestión de riesgos de accidentes y desastres
• Registro de novedades. Pag (73-75)</t>
  </si>
  <si>
    <t xml:space="preserve">Cuenta con registro de novedades. Puede emplearse un formato, ficha o cuaderno, que deberá estar en medio físico en la UA donde se registren todas las novedades y situaciones especiales que se presentan con los participantes. El formato, ficha o cuaderno debe contener:
• Fecha.
• Datos del participante.
• Descripción del evento en la que se detalle la situación y los involucrados.
• Firma de quien registra el evento.
• Firma de la madres, padre o cuidador principal del participante y de la mujer y persona en estado de gestación cuando sea menor de 14 años.
• Acciones de seguimiento, por ejemplo: atención a padres, madres o cuidadores; remisión al centro de salud; activación de rutas de actuación y/o atención, copia de la incapacidad, copia de la fórmula médica, activación de la póliza, entre otros. Estos soportes deben reposar en la carpeta del participante y los compromisos en los casos que se requieran. </t>
  </si>
  <si>
    <t>Realiza los reportes de presuntos hechos de violencia, lesiones y fallecimientos de los usuarios de los servicios de Primera Infancia. (Línea 1. Gestión de riesgos de accidentes y desastres.)</t>
  </si>
  <si>
    <t>GUÍA OPERATIVA DEL SERVICIO HCB FAMILIA, MUJER E INFANCIA – HCB FAMI [GO3.MT2.PP] Versión 2. del 26/12/2025.
3.1.5 Componente de ambientes educativos y protectores
3.1.5.1 Línea 1. Gestión de riesgos de accidentes y desastres
• Reporte de presuntos hechos de violencia, lesiones y fallecimientos de los usuarios de los servicios de Primera Infancia pág. (75-76)</t>
  </si>
  <si>
    <t>PSIC / TS</t>
  </si>
  <si>
    <t>Cuenta con las evidencias de implementación del plan de gestión de riesgos en los casos de materialización de alguna situación de riesgo que afecte la vida o integridad de los participantes y de los siguientes documentos:
a. Informe dirigido al supervisor del contrato o al apoyo a la coordinación en operación directa.
b. Registro del evento en el formato "Reporte de presuntos hechos de violencia, lesiones y fallecimientos de los usuarios de los servicios de Primera Infancia" o documento que lo modifique o sustituya.</t>
  </si>
  <si>
    <t>GUÍA OPERATIVA DEL SERVICIO HCB FAMILIA, MUJER E INFANCIA – HCB FAMI [GO3.MT2.PP] Versión 2. del 26/12/2025.
3.1.5 Componente de ambientes educativos y protectores
3.1.5.1 Línea 1. Gestión de riesgos de accidentes y desastres
• Reporte de presuntos hechos de violencia, lesiones y fallecimientos de los usuarios de los servicios de Primera Infancia pág. (75-76)
Formato de reporte de presuntos hechos de violencia, lesiones y fallecimientos de los participantes de los servicios de primera infancia [F30.MO12.PP] V1 del 12/04/2022 o documento que lo modifique o sustituya.</t>
  </si>
  <si>
    <t>2.4.2</t>
  </si>
  <si>
    <r>
      <t xml:space="preserve">Para el caso en que se presente el fallecimiento de un participante por cualquier motivo, la UA debe contar con evidencia del reporte (informe) a la EAS o PDS y presentar al supervisor o interventor de contrato o convenio o al apoyo a la coordinación en caso de operación directa, máximo a los dos (2) días hábiles siguientes a dicho reporte, la información relacionada a continuación:
 _Copia del resumen de la historia clínica, previa autorización de la familia.
- Diligenciar el </t>
    </r>
    <r>
      <rPr>
        <u/>
        <sz val="11"/>
        <color theme="1"/>
        <rFont val="Arial"/>
        <family val="2"/>
      </rPr>
      <t>Formato de reporte de presuntos hechos de violencia, lesiones y fallecimientos de los participantes de los servicios de primera infancia o documento que lo modifique o sustituya</t>
    </r>
    <r>
      <rPr>
        <sz val="11"/>
        <color theme="1"/>
        <rFont val="Arial"/>
        <family val="2"/>
      </rPr>
      <t xml:space="preserve">, en la hoja de fallecimientos, para su respectivo seguimiento.
- Presentar al supervisor o interventor del contrato o convenio apoyo a la coordinación en caso de operación directa por el ICBF, el </t>
    </r>
    <r>
      <rPr>
        <u/>
        <sz val="11"/>
        <color theme="1"/>
        <rFont val="Arial"/>
        <family val="2"/>
      </rPr>
      <t>Formato Informe de la Atención Prestada al Usuario Fallecido o documento que lo modifique o sustituya</t>
    </r>
    <r>
      <rPr>
        <sz val="11"/>
        <color theme="1"/>
        <rFont val="Arial"/>
        <family val="2"/>
      </rPr>
      <t xml:space="preserve">, donde se describe la atención al participante fallecido, las acciones desarrolladas para el acompañamiento a la familia, soportes de lo allí reportado y otros que para el momento se dispongan.
- Realizar la desvinculación del participante fallecido del sistema de información o herramienta que el ICBF determine de forma inmediata una vez haya ocurrido el deceso.
- En el caso de participantes que no cuentan con documento de identidad y que habitan en comunidades rurales dispersas donde no es posible obtener algunos documentos aquí relacionados y que hayan fallecido en la comunidad, la EAS o el PDS debe buscar alternativas para obtener la información sobre el fallecimiento, por ejemplo, por medio de la autoridad tradicional (para grupos indígenas), presidentes de Junta de Acción Comunal (para población Negra, Afro, Raizal o Palenquera y Campesinas) que certifiquen el fallecimiento y los respectivos soportes frente al deceso.
</t>
    </r>
    <r>
      <rPr>
        <b/>
        <sz val="11"/>
        <color theme="1"/>
        <rFont val="Arial"/>
        <family val="2"/>
      </rPr>
      <t>Nota:</t>
    </r>
    <r>
      <rPr>
        <sz val="11"/>
        <color theme="1"/>
        <rFont val="Arial"/>
        <family val="2"/>
      </rPr>
      <t xml:space="preserve"> Este informe debe ser preciso respecto a las acciones que adelantó el talento humano de la UA, incluyendo activación de rutas, seguimiento nutricional, y acciones o acompañamientos familiares y cuidadores. Lo anterior de acuerdo con las orientaciones definidas en la Guía Orientadora para la Gestión de Riesgos en la Primera Infancia, o el documento que lo modifique o sustituya.</t>
    </r>
  </si>
  <si>
    <t xml:space="preserve">GUÍA OPERATIVA DEL SERVICIO HCB FAMILIA, MUJER E INFANCIA – HCB FAMI [GO3.MT2.PP] Versión 2. del 26/12/2025.
3.1.5 Componente de ambientes educativos y protectores
3.1.5.1 Línea 1. Gestión de riesgos de accidentes y desastres
• Reporte de presuntos hechos de violencia, lesiones y fallecimientos de los usuarios de los servicios de Primera Infancia pág. (75-76)
Formato de reporte de presuntos hechos de violencia, lesiones y fallecimientos de los participantes de los servicios de primera infancia [F30.MO12.PP] V1 del 04-12-2022 o documento que lo modifique o sustituya.
Formato Informe de la Atención Prestada al Usuario Fallecido [F1.G16.PP] v1 del 25/09/2020 o documento que lo modifique o sustituya.
</t>
  </si>
  <si>
    <t>2.4.3</t>
  </si>
  <si>
    <t>En caso de no presentarse situaciones de presuntos hechos de violencia, lesiones y fallecimientos al interior de las UA, se diligencia de manera mensual el Formato certificación de la no ocurrencia de presuntos hechos de violencia, lesiones y fallecimientos de los usuarios o el documento que lo modifique o sustituya.</t>
  </si>
  <si>
    <t>GUÍA OPERATIVA DEL SERVICIO HCB FAMILIA, MUJER E INFANCIA – HCB FAMI [GO3.MT2.PP] Versión 2. del 26/12/2025.
3.1.5 Componente de ambientes educativos y protectores
3.1.5.1 Línea 1. Gestión de riesgos de accidentes y desastres
• Reporte de presuntos hechos de violencia, lesiones y fallecimientos de los usuarios de los servicios de Primera Infancia pág. (75-76)
Formato certificación de la no ocurrencia de presuntos hechos de violencia, lesiones y fallecimientos de los usuarios [F8.G12.PP] Versión 1 11/08/2020 o documento que lo modifique o sustituya.</t>
  </si>
  <si>
    <t>Cuenta con espacios y/o infraestructuras de atención ubicados fuera de zonas de riesgo no mitigable por causas naturales o humanas de acuerdo con la normatividad técnica vigente (Línea 2).</t>
  </si>
  <si>
    <t>GUÍA OPERATIVA DEL SERVICIO HCB FAMILIA, MUJER E INFANCIA – HCB FAMI [GO3.MT2.PP] Versión 2. del 26/12/2025.
3.1.5 Componente de ambientes educativos y protectores
3.1.5.2 Línea 2. Condiciones de infraestructura. Pág.(77-78)</t>
  </si>
  <si>
    <t>NO CUMPLE</t>
  </si>
  <si>
    <r>
      <rPr>
        <sz val="11"/>
        <color rgb="FF000000"/>
        <rFont val="Arial"/>
        <family val="2"/>
      </rPr>
      <t xml:space="preserve">Cumple con las condiciones de seguridad con relación a los elementos de la infraestructura donde se desarrollan los encuentros grupales. (Línea 2. Condiciones de infraestructura.)
</t>
    </r>
    <r>
      <rPr>
        <b/>
        <sz val="11"/>
        <color rgb="FF000000"/>
        <rFont val="Arial"/>
        <family val="2"/>
      </rPr>
      <t>Nota:</t>
    </r>
    <r>
      <rPr>
        <sz val="11"/>
        <color rgb="FF000000"/>
        <rFont val="Arial"/>
        <family val="2"/>
      </rPr>
      <t xml:space="preserve"> para las construcciones tradicionales de las comunidades étnicas, se tendrán en cuenta las condiciones de seguridad acordadas con la comunidad, siempre que estas no pongan en riesgo la seguridad de las niñas y los niños, y hayan sido aprobadas por el comité técnico operativo. </t>
    </r>
  </si>
  <si>
    <t>GUÍA OPERATIVA DEL SERVICIO HCB FAMILIA, MUJER E INFANCIA – HCB FAMI [GO3.MT2.PP] Versión 2. del 26/12/2025.
3.1.5 Componente de ambientes educativos y protectores
3.1.5.2 Línea 2. Condiciones de infraestructura.
• Condiciones de seguridad con relación a los elementos de la infraestructura donde se desarrollan los encuentros grupales. pág. (77-79)</t>
  </si>
  <si>
    <r>
      <t xml:space="preserve">En caso de contar con ventana, los marcos se encuentran completos y en buen estado, de tal forma, que no se genere un riesgo para los participantes.
</t>
    </r>
    <r>
      <rPr>
        <b/>
        <sz val="11"/>
        <rFont val="Arial"/>
        <family val="2"/>
      </rPr>
      <t>Nota:</t>
    </r>
    <r>
      <rPr>
        <sz val="11"/>
        <rFont val="Arial"/>
        <family val="2"/>
      </rPr>
      <t xml:space="preserve"> Se entenderá que los marcos se encuentran en buen estado, porque no presentan fisuras, corrosión/pudrición, son firmes, sellos completos, apertura/cierre y seguro operativos, sin filtraciones visibles.</t>
    </r>
  </si>
  <si>
    <r>
      <t xml:space="preserve">Todos los vidrios están completos, fijos al marco y sin ningún elemento que represente un riesgo a los participantes. 
</t>
    </r>
    <r>
      <rPr>
        <b/>
        <sz val="11"/>
        <color theme="1"/>
        <rFont val="Arial"/>
        <family val="2"/>
      </rPr>
      <t>Nota:</t>
    </r>
    <r>
      <rPr>
        <sz val="11"/>
        <color theme="1"/>
        <rFont val="Arial"/>
        <family val="2"/>
      </rPr>
      <t xml:space="preserve"> En caso de no estar completos deben tener algún elemento que proteja y minimice el riesgo, mientras se realiza el cambio.</t>
    </r>
  </si>
  <si>
    <r>
      <t xml:space="preserve">En caso de existir anjeos, estos se encuentran completos y sin deterioro, óxido, astillas o latas levantadas.
</t>
    </r>
    <r>
      <rPr>
        <b/>
        <sz val="11"/>
        <color theme="1"/>
        <rFont val="Arial"/>
        <family val="2"/>
      </rPr>
      <t>Nota:</t>
    </r>
    <r>
      <rPr>
        <sz val="11"/>
        <color theme="1"/>
        <rFont val="Arial"/>
        <family val="2"/>
      </rPr>
      <t xml:space="preserve"> En caso de no estar completos deben tener algún elemento que proteja y minimice el riesgo, mientras se realiza el cambio.</t>
    </r>
  </si>
  <si>
    <t xml:space="preserve">Todos los vidrios de las ventanas, espejos, claraboyas y elementos de frágil resistencia deben ser templados o laminados, en caso de que no estos deben contar con protección mediante películas de seguridad o papel adhesivo (no cinta adhesiva) que recubra la totalidad de la superficie. </t>
  </si>
  <si>
    <t>En caso de existir puertas y ventanas de vidrio de difícil identificación, cuentan con un elemento de señalización que lo haga visible, puede tener una franja o figuras de algún color a la altura de las niñas y los niños, que fácilmente puedan identificar para evitar accidentes por golpes contra este elemento.</t>
  </si>
  <si>
    <t>En caso de contar con puertas, medias puertas o rejas, están fijas a los marcos, sin oxido o astillas que puedan exponer a las niñas y los niños a accidentes como cortes y heridas.</t>
  </si>
  <si>
    <t>Las puertas cuentan con algún sistema o protección que prevenga los machucones.</t>
  </si>
  <si>
    <t>Las ventanas ubicadas en pisos diferentes al primero, cuentan con rejas u otros elementos que protejan a los participantes de caídas.</t>
  </si>
  <si>
    <r>
      <t xml:space="preserve">Todos los balcones y terrazas tienen protección anticaída como rejas, vidrios templados, mallas y baranda que impiden ser escaladas por las niñas y niños.
</t>
    </r>
    <r>
      <rPr>
        <b/>
        <sz val="11"/>
        <color theme="1"/>
        <rFont val="Arial"/>
        <family val="2"/>
      </rPr>
      <t>Nota:</t>
    </r>
    <r>
      <rPr>
        <sz val="11"/>
        <color theme="1"/>
        <rFont val="Arial"/>
        <family val="2"/>
      </rPr>
      <t xml:space="preserve"> Se recomienda utilizar rejas, mallas u otros elementos que no sea escalables.</t>
    </r>
  </si>
  <si>
    <t>El piso del espacio físico debe es regular, libre de agrietamientos y hendiduras que no generen ningún tipo de riesgos para las niñas, los niños, las familias y el talento humano, independiente de su material.</t>
  </si>
  <si>
    <r>
      <t xml:space="preserve">En caso de contar con escaleras y/o rampas estas están provistas de barandas no escalables, con pasamanos
</t>
    </r>
    <r>
      <rPr>
        <b/>
        <u/>
        <sz val="11"/>
        <color rgb="FF000000"/>
        <rFont val="Arial"/>
        <family val="2"/>
      </rPr>
      <t>Nota:</t>
    </r>
    <r>
      <rPr>
        <sz val="11"/>
        <color rgb="FF000000"/>
        <rFont val="Arial"/>
        <family val="2"/>
      </rPr>
      <t xml:space="preserve"> la protección no debe ser escalable y los espacios entre barrotes deben ser lo suficientemente pequeños, que no permitan que una niña o un niño tenga el riesgo de caer o quedar atrapado.</t>
    </r>
  </si>
  <si>
    <t>Las escaleras o rampas no son resbalosas, en caso de serlo deberán contar con cinta antideslizante.</t>
  </si>
  <si>
    <r>
      <t xml:space="preserve">Todos los muros y techos están libres de inclinaciones y grietas que representen riesgo de colapso (grietas paralelas al piso o en diagonal, en las columnas o en las vigas) y desprendimiento de sus elementos.
</t>
    </r>
    <r>
      <rPr>
        <b/>
        <sz val="11"/>
        <color theme="1"/>
        <rFont val="Arial"/>
        <family val="2"/>
      </rPr>
      <t xml:space="preserve">
Nota: </t>
    </r>
    <r>
      <rPr>
        <sz val="11"/>
        <color theme="1"/>
        <rFont val="Arial"/>
        <family val="2"/>
      </rPr>
      <t>Si no cumple buscar otro espacio.</t>
    </r>
  </si>
  <si>
    <r>
      <t xml:space="preserve">El espacio debe encontrarse buenas condiciones y no representar riesgo de colapso de estructura, adicionalmente en caso de contar con elementos como el cielo raso, luminarias, claraboyas, ventiladores, entre otras, deben estar instalados de una forma segura que impida la caída de estos.
</t>
    </r>
    <r>
      <rPr>
        <b/>
        <sz val="11"/>
        <rFont val="Arial"/>
        <family val="2"/>
      </rPr>
      <t>Nota:</t>
    </r>
    <r>
      <rPr>
        <sz val="11"/>
        <rFont val="Arial"/>
        <family val="2"/>
      </rPr>
      <t xml:space="preserve"> Se entenderá que la construcción se encuentra en buenas condiciones cuando la edificación es estable, está íntegra y no presenta señales que indiquen un riesgo razonable de falla o accidente.</t>
    </r>
  </si>
  <si>
    <t>En caso de contar con tomacorrientes en los espacios a los que tienen acceso las niñas y los niños, estos cuentan con protección contra contacto o con algún elemento que impida que la niña o niño tenga un accidente por electrocución.</t>
  </si>
  <si>
    <r>
      <t xml:space="preserve">En caso de contar con red eléctrica, los cables se encuentran fuera del alcance de las niñas y los niños. 
</t>
    </r>
    <r>
      <rPr>
        <b/>
        <sz val="11"/>
        <color theme="1"/>
        <rFont val="Arial"/>
        <family val="2"/>
      </rPr>
      <t xml:space="preserve">Nota: </t>
    </r>
    <r>
      <rPr>
        <sz val="11"/>
        <color theme="1"/>
        <rFont val="Arial"/>
        <family val="2"/>
      </rPr>
      <t>se pueden cubrir con cinta gruesa en el momento del encuentro.</t>
    </r>
  </si>
  <si>
    <t>Las sustancias tóxicas como elementos de aseo, gasolina, medicamentos, pilas o herramientas peligrosas, entre otras, están en un lugar fuera del alcance de las niñas y los niños (pueden estar bajo llave o en un lugar alto) y se evidencia que los productos de limpieza no son reenvasados.</t>
  </si>
  <si>
    <t>Las herramientas o elementos peligrosos cortopunzantes y contundentes como cuchillos, punzones entre otros, están fuera del alcance de las niñas y los niños.</t>
  </si>
  <si>
    <t>Todos los almacenamientos de agua, como aljibes, albercas, estanques, tanques, canecas, baldes, entre otros, cuentan con medidas de protección tales como tapas, rejas o aislamientos.</t>
  </si>
  <si>
    <t>En caso de usar tapetes, están  fijos al piso para evitar que los participantes se enreden o se deslicen y se caigan por causa de éstos.</t>
  </si>
  <si>
    <r>
      <rPr>
        <sz val="11"/>
        <color rgb="FF000000"/>
        <rFont val="Arial"/>
        <family val="2"/>
      </rPr>
      <t xml:space="preserve">Garantiza la comodidad en los espacios de encuentros grupales. (Línea 2. Condiciones de infraestructura.)
</t>
    </r>
    <r>
      <rPr>
        <b/>
        <sz val="11"/>
        <color rgb="FF000000"/>
        <rFont val="Arial"/>
        <family val="2"/>
      </rPr>
      <t xml:space="preserve">
Nota:</t>
    </r>
    <r>
      <rPr>
        <sz val="11"/>
        <color rgb="FF000000"/>
        <rFont val="Arial"/>
        <family val="2"/>
      </rPr>
      <t xml:space="preserve"> Las situaciones o condiciones excepcionales de infraestructura en las que se presta el servicio deberán ser analizadas y avaladas por el supervisor de contrato en el primer comité técnico operativo; se debe contar con una justificación que soporte que la condición de la infraestructura no representa riesgos para la primera infancia.</t>
    </r>
  </si>
  <si>
    <t>GUÍA OPERATIVA DEL SERVICIO HCB FAMILIA, MUJER E INFANCIA – HCB FAMI [GO3.MT2.PP] Versión 2. del 26/12/2025.
3.1.5 Componente de ambientes educativos y protectores
3.1.5.2 Línea 2. Condiciones de infraestructura 
• Comodidad en los espacios de encuentros grupales Pág. (79-80)</t>
  </si>
  <si>
    <r>
      <t xml:space="preserve">El inmueble garantiza espacios con suficiente ventilación natural y/o artificial en donde no se tengan temperaturas excesivas de calor o frío, no se cuente con acumulación de olores y cuente con circulación de aire, pero sin que exista ingreso excesivo de aire que pueda causar enfermedades respiratorias a las mujeres y personas en estado de gestación, las niñas, los niños y el talento humano.
</t>
    </r>
    <r>
      <rPr>
        <b/>
        <sz val="11"/>
        <color theme="1"/>
        <rFont val="Arial"/>
        <family val="2"/>
      </rPr>
      <t xml:space="preserve">Nota: </t>
    </r>
    <r>
      <rPr>
        <sz val="11"/>
        <color theme="1"/>
        <rFont val="Arial"/>
        <family val="2"/>
      </rPr>
      <t>de no contar con ventilación natural, se debe garantizar de forma artificial.</t>
    </r>
  </si>
  <si>
    <r>
      <t xml:space="preserve">Cuenta con ventanas o claraboyas de dimensiones apropiadas para el ingreso de luz, evitando el uso de iluminación artificial.
</t>
    </r>
    <r>
      <rPr>
        <b/>
        <sz val="11"/>
        <color theme="1"/>
        <rFont val="Arial"/>
        <family val="2"/>
      </rPr>
      <t xml:space="preserve">
Nota:</t>
    </r>
    <r>
      <rPr>
        <sz val="11"/>
        <color theme="1"/>
        <rFont val="Arial"/>
        <family val="2"/>
      </rPr>
      <t xml:space="preserve"> En caso de no contar con iluminación natural, se debe garantizar de forma artificial con luminarias.</t>
    </r>
  </si>
  <si>
    <r>
      <t xml:space="preserve">Cuenta con condiciones de comodadidad acústica que se cumple cuando se puede escuchar claramente la voz de las personas que participan en las experiencias pedagógicas y en los encuentros con las familias y comunidades
</t>
    </r>
    <r>
      <rPr>
        <b/>
        <sz val="11"/>
        <color theme="1"/>
        <rFont val="Arial"/>
        <family val="2"/>
      </rPr>
      <t xml:space="preserve">
Nota:</t>
    </r>
    <r>
      <rPr>
        <sz val="11"/>
        <color theme="1"/>
        <rFont val="Arial"/>
        <family val="2"/>
      </rPr>
      <t xml:space="preserve"> Se recomienda la división de espacios pedagógicos y minimizar el ruido externo, entre otros</t>
    </r>
  </si>
  <si>
    <t>2.7.4</t>
  </si>
  <si>
    <r>
      <t xml:space="preserve">El espacio físico tiene disponibilidad de servicio de batería sanitaria (lavamanos y sanitario) que se encuentre en óptimas condiciones (libres de cualquier tipo de daños) y sea funcional para todos los participantes y sus familias. 
</t>
    </r>
    <r>
      <rPr>
        <b/>
        <sz val="11"/>
        <rFont val="Arial"/>
        <family val="2"/>
      </rPr>
      <t xml:space="preserve">
Nota:</t>
    </r>
    <r>
      <rPr>
        <sz val="11"/>
        <rFont val="Arial"/>
        <family val="2"/>
      </rPr>
      <t xml:space="preserve"> En los espacios en los cuales no exista la posibilidad de contar sanitarios, la EAS o el PDS debe gestionar y garantizar sistemas alternativos como: sanitario rural, letrina de hoyo ventilado para zonas secas, letrina elevada u otros sistemas y métodos disponibles en el territorio que garanticen el saneamiento e higiene en el espacio.</t>
    </r>
  </si>
  <si>
    <r>
      <rPr>
        <sz val="11"/>
        <color rgb="FF000000"/>
        <rFont val="Arial"/>
        <family val="2"/>
      </rPr>
      <t xml:space="preserve">Se garantizan espacios accesibles para la adecuada prestación del servicio. (Línea 2. Condiciones de infraestructura.)
</t>
    </r>
    <r>
      <rPr>
        <b/>
        <sz val="11"/>
        <color rgb="FF000000"/>
        <rFont val="Arial"/>
        <family val="2"/>
      </rPr>
      <t>Nota:</t>
    </r>
    <r>
      <rPr>
        <sz val="11"/>
        <color rgb="FF000000"/>
        <rFont val="Arial"/>
        <family val="2"/>
      </rPr>
      <t xml:space="preserve"> Es importante tener en cuenta que los espacios sean pensados o adecuados de acuerdo con los principios del diseño universal, los cuales se basan en el diseño de espacios para ser usados por todas las personas, al máximo posible, sin adaptaciones o necesidad de un diseño especializado.</t>
    </r>
  </si>
  <si>
    <t>GUÍA OPERATIVA DEL SERVICIO HCB FAMILIA, MUJER E INFANCIA – HCB FAMI [GO3.MT2.PP] Versión 2. del 26/12/2025.
3.1.5 Componente de ambientes educativos y protectores
3.1.5.2 Línea 2. Condiciones de infraestructura
• Accesibilidad pág. (80-81)</t>
  </si>
  <si>
    <t>El inmueble cuenta con adecuaciones y ajustes razonables que mejoran la accesibilidad de los espacios para los participantes y la comunidad en general durante el periodo de atención, en cumplimiento de los principios del diseño universal; uso equitativo, uso flexible, uso simple e intuitivo, información perceptible, tolerancia al error, mínimo esfuerzo físico, adecuado tamaño de aproximación y uso.</t>
  </si>
  <si>
    <r>
      <rPr>
        <b/>
        <sz val="11"/>
        <color theme="1"/>
        <rFont val="Arial"/>
        <family val="2"/>
      </rPr>
      <t>En las construcciones tradicionales de los grupos étnicos</t>
    </r>
    <r>
      <rPr>
        <sz val="11"/>
        <color theme="1"/>
        <rFont val="Arial"/>
        <family val="2"/>
      </rPr>
      <t>, se cumplen las condiciones de seguridad y accesibilidad de la infraestructura, según lo concertado con las comunidades.</t>
    </r>
  </si>
  <si>
    <t>Dispone de servicios públicos o sistemas alternativos en los lugares donde se desarrollan los encuentros grupales. (Línea 2. Condiciones de infraestructura.)</t>
  </si>
  <si>
    <t>GUÍA OPERATIVA DEL SERVICIO HCB FAMILIA, MUJER E INFANCIA – HCB FAMI [GO3.MT2.PP] Versión 2. del 26/12/2025.
3.1.5 Componente de ambientes educativos y protectores
3.1.5.2 Línea 2. Condiciones de infraestructura
• Servicios públicos en los lugares donde se desarrollan los encuentros grupales. Pág. (81)</t>
  </si>
  <si>
    <t>2.9.1</t>
  </si>
  <si>
    <r>
      <rPr>
        <sz val="11"/>
        <color theme="1"/>
        <rFont val="Arial"/>
        <family val="2"/>
      </rPr>
      <t>El espacio donde se desarrolla el servicio dispone de suministro de agua apta para el consumo humano, teniendo en cuenta la disponibilidad y oferta del servicio en el territorio.</t>
    </r>
    <r>
      <rPr>
        <u/>
        <sz val="11"/>
        <color theme="1"/>
        <rFont val="Arial"/>
        <family val="2"/>
      </rPr>
      <t xml:space="preserve">
</t>
    </r>
    <r>
      <rPr>
        <b/>
        <u/>
        <sz val="11"/>
        <color theme="1"/>
        <rFont val="Arial"/>
        <family val="2"/>
      </rPr>
      <t>Nota:</t>
    </r>
    <r>
      <rPr>
        <u/>
        <sz val="11"/>
        <color theme="1"/>
        <rFont val="Arial"/>
        <family val="2"/>
      </rPr>
      <t xml:space="preserve"> </t>
    </r>
    <r>
      <rPr>
        <sz val="11"/>
        <color theme="1"/>
        <rFont val="Arial"/>
        <family val="2"/>
      </rPr>
      <t>se puede hacer uso de acueducto municipal, agua de un carro tanque o agua de botellones o en bolsa, agua hervida, agua lluvia tratada, sistema de agua por gravedad proveniente de una fuente hídrica, entre otros, lo cual debe ser tenido en cuenta antes de iniciar la prestación del servicio. Para garantizar que el agua sea apta para el consumo humano se debe contar con un método de purificación, el cual debe estar especificado en el plan de saneamiento básico, para esto se puede usar filtros, utilizando alumbre, a través de cloración o se puede hervir, se recomienda gestionar la asesoría y acompañamiento de una ONG u oficina competente de la entidad territorial que cumpla esta competencia.</t>
    </r>
  </si>
  <si>
    <t>2.9.2</t>
  </si>
  <si>
    <r>
      <t xml:space="preserve">El espacio donde se desarrolla el servicio dispone de recolección de residuos sólidos o algún sistema para su manejo temporal y disposición final
</t>
    </r>
    <r>
      <rPr>
        <b/>
        <u/>
        <sz val="11"/>
        <color theme="1"/>
        <rFont val="Arial"/>
        <family val="2"/>
      </rPr>
      <t>Nota:</t>
    </r>
    <r>
      <rPr>
        <sz val="11"/>
        <color theme="1"/>
        <rFont val="Arial"/>
        <family val="2"/>
      </rPr>
      <t xml:space="preserve"> se puede hacer uso de sistemas alternativos, describiendo en el plan de saneamiento básico las acciones para la recolección y disposición de residuos sólidos y líquidos, además de las orientaciones de las entidades territoriales correspondientes.</t>
    </r>
  </si>
  <si>
    <t>2.9.3</t>
  </si>
  <si>
    <r>
      <t xml:space="preserve">El espacio donde se desarrolla el servicio dispone de servicio de energía eléctrica o algún sistema para garantizar el servicio de energía. 
</t>
    </r>
    <r>
      <rPr>
        <b/>
        <u/>
        <sz val="11"/>
        <color theme="1"/>
        <rFont val="Arial"/>
        <family val="2"/>
      </rPr>
      <t>Nota:</t>
    </r>
    <r>
      <rPr>
        <sz val="11"/>
        <color theme="1"/>
        <rFont val="Arial"/>
        <family val="2"/>
      </rPr>
      <t xml:space="preserve"> en caso de no contar con el servicio y se requiera, se puede, plantear sistemas alternativos como, paneles solares, planta eléctrica, teniendo en cuenta las condiciones del territorio y las orientaciones de las entidades territoriales correspondientes. Esta condición aplica en caso de no contar con iluminación natural y métodos seguros para la conservación de alimentos.</t>
    </r>
  </si>
  <si>
    <t>2.9.4</t>
  </si>
  <si>
    <r>
      <t xml:space="preserve">El espacio donde se desarrolla el servicio dispone de un sistema de comunicación, que permita avisar en caso de presentarse algún evento adverso que tenga que ver con la operación del servicio o con los participantes.
</t>
    </r>
    <r>
      <rPr>
        <b/>
        <u/>
        <sz val="11"/>
        <color theme="1"/>
        <rFont val="Arial"/>
        <family val="2"/>
      </rPr>
      <t>Nota:</t>
    </r>
    <r>
      <rPr>
        <sz val="11"/>
        <color theme="1"/>
        <rFont val="Arial"/>
        <family val="2"/>
      </rPr>
      <t xml:space="preserve"> Se pueden plantear mecanismos alternativos de comunicación para aquellos lugares donde no sea posible contar con estos sistemas, tales como comunicación, a través de un líder del territorio, autoridad o vocero de la comunidad.</t>
    </r>
  </si>
  <si>
    <t>2.10.</t>
  </si>
  <si>
    <t>Garantiza que la dotación requerida esté completa, sea segura y se mantenga en buen estado, asegurando así una adecuada prestación del servicio.</t>
  </si>
  <si>
    <t>GUÍA OPERATIVA DEL SERVICIO HCB FAMILIA, MUJER E INFANCIA – HCB FAMI [GO3.MT2.PP] Versión 2. del 26/12/2025.
3.1.5 Componente de ambientes educativos y protectores
3.1.5.3 Línea 3. Dotación Pág. (81-82)
Guía orientadora para la compra de la dotación para las modalidades de educación inicial en el marco de una atención integral o documento que lo modifique o sustituya.</t>
  </si>
  <si>
    <t>2.10.1</t>
  </si>
  <si>
    <t>Cuenta con la totalidad de la dotación, en buen estado y que garantice seguridad, de acuerdo con el listado de elementos avalados y evaluados por el Comité Técnico Operativo.</t>
  </si>
  <si>
    <t>2.10.2</t>
  </si>
  <si>
    <t>Cuenta con un aviso visible que indique la información establecida en el Manual de imagen corporativa para operadores, contratistas o convenios del ICBF o en el documento que lo modifique o sustituya.</t>
  </si>
  <si>
    <t>2.10.3</t>
  </si>
  <si>
    <r>
      <t xml:space="preserve">Se dispone de botiquín con los elementos necesarios para la adecuada prestación del servicio.
</t>
    </r>
    <r>
      <rPr>
        <b/>
        <sz val="11"/>
        <color theme="1"/>
        <rFont val="Arial"/>
        <family val="2"/>
      </rPr>
      <t>Nota:</t>
    </r>
    <r>
      <rPr>
        <sz val="11"/>
        <color theme="1"/>
        <rFont val="Arial"/>
        <family val="2"/>
      </rPr>
      <t xml:space="preserve"> los elementos del Botiquín deben estar acorde a lo establecido en Guía orientadora para la compra de la dotación para las modalidades de educación inicial en el marco de una atención integral o documento que lo modifique o sustituya.</t>
    </r>
  </si>
  <si>
    <t>3. COMPONENTE SALUD Y NUTRICIÓN</t>
  </si>
  <si>
    <t>3.1.</t>
  </si>
  <si>
    <t>Verifica la existencia del soporte de afiliación de las niñas, los niños y mujeres gestantes al Sistema General de Seguridad Social en Salud (SGSSS).  (Línea 1).</t>
  </si>
  <si>
    <t>GUÍA OPERATIVA DEL SERVICIO HCB FAMILIA, MUJER E INFANCIA – HCB FAMI [GO3.MT2.PP] Versión 2. del 26/12/2025.
3.1.2 Componente salud y nutrición. 
3.1.2.1. Línea 1. Articulación para la atención en salud. Pág. 26-27.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Tabla 15. Ruta de atención integral de materno perinatal. 
Páginas 108;112-113.</t>
  </si>
  <si>
    <t>ND / ING AL</t>
  </si>
  <si>
    <t>3.1.1</t>
  </si>
  <si>
    <t xml:space="preserve">GUÍA OPERATIVA DEL SERVICIO HCB FAMILIA, MUJER E INFANCIA – HCB FAMI [GO3.MT2.PP] Versión 2. del 26/12/2025.
3.1.2 Componente salud y nutrición. 
3.1.2.1. Línea 1. Articulación para la atención en salud. Pág. 26-27.   
Guía para el impulso a la soberanía alimentaria por el derecho humano a la alimentación adecuada en las modalidades y servicios del ICBF. G36.PP. Versión 2 del 30/12/2025.
Pág:108 y 113
</t>
  </si>
  <si>
    <t>3.1.2</t>
  </si>
  <si>
    <t>En diálogo con los padres de familia y/o cuidadores, se evidencia la orientación sobre afiliación al Sistema General de Seguridad Social en Salud (SGSSS).</t>
  </si>
  <si>
    <t>3.2</t>
  </si>
  <si>
    <t>GUÍA OPERATIVA DEL SERVICIO HCB FAMILIA, MUJER E INFANCIA – HCB FAMI [GO3.MT2.PP] Versión 2. del 26/12/2025.
3.1.2 Componente salud y nutrición. 
3.1.2.1. Línea 1. Articulación para la atención en salud. Pág. 27-29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Tabla 15. Ruta de atención integral de materno perinatal. 
Páginas 108;112-113.</t>
  </si>
  <si>
    <t>3.2.1</t>
  </si>
  <si>
    <t>GUÍA OPERATIVA DEL SERVICIO HCB FAMILIA, MUJER E INFANCIA – HCB FAMI [GO3.MT2.PP] Versión 2. del 26/12/2025.
3.1.2 Componente salud y nutrición. 
3.1.2.1. Línea 1. Articulación para la atención en salud. Pág. 27-28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Tabla 15. Ruta de atención integral de materno perinatal. 
Páginas 108;112-113.</t>
  </si>
  <si>
    <t>3.2.2</t>
  </si>
  <si>
    <t>3.2.3</t>
  </si>
  <si>
    <t xml:space="preserve">GUÍA OPERATIVA DEL SERVICIO HCB FAMILIA, MUJER E INFANCIA – HCB FAMI [GO3.MT2.PP] Versión 2. del 26/12/2025.
3.1.2 Componente salud y nutrición. 
3.1.2.1. Línea 1. Articulación para la atención en salud. Pág. 28.
</t>
  </si>
  <si>
    <t>3.2.4</t>
  </si>
  <si>
    <t>3.3</t>
  </si>
  <si>
    <t>Verifica la aplicación del esquema nacional de vacunación de todas las mujeres y personas en estado de gestación, las niñas y los niños, según la edad o las semanas gestacionales, de acuerdo con el Programa Ampliado de Inmunización (PAI) vigente, aprobado por el Ministerio de Salud y Protección Social.  (Línea 1).</t>
  </si>
  <si>
    <t>GUÍA OPERATIVA DEL SERVICIO HCB FAMILIA, MUJER E INFANCIA – HCB FAMI [GO3.MT2.PP] Versión 2. del 26/12/2025.
3.1.2 Componente salud y nutrición. 
3.1.2.1. Línea 1. Articulación para la atención en salud. Pág. 28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Tabla 15. Ruta de atención integral de materno perinatal. 
Páginas 108;112-113.</t>
  </si>
  <si>
    <t>3.3.1</t>
  </si>
  <si>
    <t>Guía Operativa Del Servicio  HCB Familia, Mujer E Infancia – HCB FAMI. GO3.MT2.PP Versión 2 del 26/12/2025.  
3.1.2 Componente salud y nutrición. . 
3.1.2.2.  Línea 2.  Educación Alimentaria y Nutricional (EAN).  Pág.  30-34
Guía para el impulso a la soberanía alimentaria por el derecho humano a la alimentación adecuada en las modalidades y servicios del ICBF. G36.PP. Versión 2 del 30/12/2025.
4.4. Ruta Metodológica De La Educación Para La Salud Alimentaria.
4.4.3. Acciones de promoción, protección y apoyo a la Lactancia Humana como primer acto de Soberanía Alimentaria. 
Página 42- 49</t>
  </si>
  <si>
    <t xml:space="preserve">En diálogo con los padres de familia y/o cuidadores se evidencia orientación sobre educación para la salud alimentaria. 
1. Vericar que concuerde con lo descrito en la planeacion pedagocica y planes de formacion a familias y talento humano </t>
  </si>
  <si>
    <t>3.4</t>
  </si>
  <si>
    <t>3.4.1</t>
  </si>
  <si>
    <t>3.4.2</t>
  </si>
  <si>
    <t>En observación de la atención y diálogo con la persona o mujer gestante y/o lactante, familia y/o red vincular y talento humano, se evidencia la implementación de las acciones en torno a la promoción, protección y apoyo de la práctica de lactancia humana.</t>
  </si>
  <si>
    <t>3.4.3</t>
  </si>
  <si>
    <t>3.5</t>
  </si>
  <si>
    <t>Realiza  la evaluación y seguimiento del estado nutricional a cada participante.  (Línea 5).</t>
  </si>
  <si>
    <t>Guía Operativa Del Servicio  HCB Familia, Mujer E Infancia – HCB FAMI. GO3.MT2.PP Versión 2 del 26/12/2025.  
3.1.2 Componente salud y nutrición. 
3.1.2.5 Línea 5. Evaluación y seguimiento del estado nutricional. Pág. 42-51.
Guía para el impulso a la soberanía alimentaria por el derecho humano a la alimentación adecuada en las modalidades y servicios del ICBF. G36.PP. Versión 2 del 30/12/2025.
4.6.  Valoración y seguimiento del estado nutricional y de salud. 
Pág. 91 - 107
Guía técnica para la metrología aplicable a los procesos misionales del ICBF. Versión 8 del 05/03/2025.
Pág.45-53
Procedimiento evaluación y seguimiento al estado nutricional. Versión 6 del 15/04/2024.
Guía técnica del componente de alimentación y nutrición para las personas con discapacidad en el marco de los procesos de atención del ICBF. Versión 2 del 08/08/2022.
Pág.65-72</t>
  </si>
  <si>
    <t>3.5.1</t>
  </si>
  <si>
    <t>Guía Operativa Del Servicio  HCB Familia, Mujer E Infancia – HCB FAMI. GO3.MT2.PP Versión 2 del 26/12/2025.  
3.1.2 Componente salud y nutrición. 
3.1.2.5 Línea 5. Evaluación y seguimiento del estado nutricional. Pág. 42-43 y 46.
Guía para el impulso a la soberanía alimentaria por el derecho humano a la alimentación adecuada en las modalidades y servicios del ICBF. G36.PP. Versión 2 del 30/12/2025.
4.6.  Valoración y seguimiento del estado nutricional y de salud. 
Pág. 101 y 106
Procedimiento evaluación y seguimiento al estado nutricional. Versión 6 del 15/04/2024.
Pág.1-2</t>
  </si>
  <si>
    <t>3.5.2</t>
  </si>
  <si>
    <t>Guía Operativa Del Servicio  HCB Familia, Mujer E Infancia – HCB FAMI. GO3.MT2.PP Versión 2 del 26/12/2025.  
3.1.2 Componente salud y nutrición. 
3.1.2.5 Línea 5. Evaluación y seguimiento del estado nutricional. Pág. 42-43.
Guía para el impulso a la soberanía alimentaria por el derecho humano a la alimentación adecuada en las modalidades y servicios del ICBF. G36.PP. Versión 2 del 30/12/2025.
4.6.  Valoración y seguimiento del estado nutricional y de salud. 
Pág. 101 y 106
Procedimiento evaluación y seguimiento al estado nutricional. Versión 6 del 15/04/2024.
Pág.1-2</t>
  </si>
  <si>
    <t>3.5.3</t>
  </si>
  <si>
    <t>Guía Operativa Del Servicio  HCB Familia, Mujer E Infancia – HCB FAMI. GO3.MT2.PP Versión 2 del 26/12/2025.  
3.1.2 Componente salud y nutrición. 
3.1.2.5 Línea 5. Evaluación y seguimiento del estado nutricional. Pág. 42-44
Guía para el impulso a la soberanía alimentaria por el derecho humano a la alimentación adecuada en las modalidades y servicios del ICBF. G36.PP. Versión 2 del 30/12/2025.
4.6.  Valoración y seguimiento del estado nutricional y de salud. 
Pág. 101 y 106
Procedimiento evaluación y seguimiento al estado nutricional. Versión 6 del 15/04/2024.
Pág.1-2</t>
  </si>
  <si>
    <t>3.5.4</t>
  </si>
  <si>
    <t>Cuenta con el soporte de la clasificación antropométrica e interpretación del estado nutricional realizado por el/la nutricionista asignado por el Centro Zonal o Dirección Regional.
1. Cuenta con soportes de identificación de usuarios en riesgo por parte del nutricionista, en caso de no contar con el soporte de clasificación de la totalidad de ususarios.</t>
  </si>
  <si>
    <t xml:space="preserve">Guía Operativa Del Servicio  HCB Familia, Mujer E Infancia – HCB FAMI. GO3.MT2.PP Versión 2 del 26/12/2025.  
3.1.2 Componente salud y nutrición. 
3.1.2.5 Línea 5. Evaluación y seguimiento del estado nutricional. 
Pág. 44
</t>
  </si>
  <si>
    <t>3.5.5</t>
  </si>
  <si>
    <t xml:space="preserve">Guía Operativa Del Servicio  HCB Familia, Mujer E Infancia – HCB FAMI. GO3.MT2.PP Versión 2 del 26/12/2025.  
3.1.2 Componente salud y nutrición. 
3.1.2.5 Línea 5. Evaluación y seguimiento del estado nutricional. 
Pág. 45
</t>
  </si>
  <si>
    <t>3.5.6</t>
  </si>
  <si>
    <t>Guía Operativa Del Servicio HCB Familia, Mujer E Infancia – HCB FAMI. GO3.MT2.PP Versión 1 del 25/11/2024.   
3.1.2 Componente salud y nutrición. 
3.1.2.5 Línea 5. Evaluación y seguimiento del estado nutricional. Pág. 37 - 46.
Guía para el impulso a la soberanía alimentaria por el derecho humano a la alimentación adecuada en las modalidades y servicios del ICBF. G36.PP. Versión 1 del 04/12/2024.
4.6.  Valoración y seguimiento del estado nutricional y de salud. 
Pág. 90 - 106.</t>
  </si>
  <si>
    <t>3.5.7</t>
  </si>
  <si>
    <t>3.5.8</t>
  </si>
  <si>
    <t xml:space="preserve">Guía Operativa Del Servicio  HCB Familia, Mujer E Infancia – HCB FAMI. GO3.MT2.PP Versión 2 del 26/12/2025.  
3.1.2 Componente salud y nutrición. 
3.1.2.5 Línea 5. Evaluación y seguimiento del estado nutricional. 
Pág. 48-49
</t>
  </si>
  <si>
    <t>3.5.9</t>
  </si>
  <si>
    <t>3.5.10</t>
  </si>
  <si>
    <t xml:space="preserve">Guía Operativa Del Servicio  HCB Familia, Mujer E Infancia – HCB FAMI. GO3.MT2.PP Versión 2 del 26/12/2025.  
3.1.2 Componente salud y nutrición. 
3.1.2.5 Línea 5. Evaluación y seguimiento del estado nutricional. 
Pág. 51
</t>
  </si>
  <si>
    <t>3.5.11</t>
  </si>
  <si>
    <t xml:space="preserve">Guía Operativa Del Servicio  HCB Familia, Mujer E Infancia – HCB FAMI. GO3.MT2.PP Versión 2 del 26/12/2025.  
3.1.2 Componente salud y nutrición. 
3.1.2.5 Línea 5. Evaluación y seguimiento del estado nutricional. 
Pág. 50
</t>
  </si>
  <si>
    <t>En observación de la atención, verifica que se cumplen con las siguientes condiciones:
1.En el caso que se presenten niños con suministro de la fórmula (FTLC), el talento humano realiza el suministro de forma adecuada.
2.La FTLC se suministra antes del refrigerio definido en el ciclo de menús de la UA para los encuentros grupales.</t>
  </si>
  <si>
    <t>3.6</t>
  </si>
  <si>
    <t>Implementa acciones para la prevención de las enfermedades inmunoprevenibles, enfermedades prevalentes de la primera infancia y enfermedades transmitidas por alimentos.  (Línea 3).</t>
  </si>
  <si>
    <t xml:space="preserve">Guía Operativa Del Servicio  HCB Familia, Mujer E Infancia – HCB FAMI. GO3.MT2.PP Versión 2 del 26/12/2025.  
3.1.2 Componente salud y nutrición. 
3.1.2.3 Línea 3. Prevención de las enfermedades inmunoprevenibles, enfermedades prevalentes de la primera infancia y enfermedades transmitidas por alimentos.  
Pág. 34-36. </t>
  </si>
  <si>
    <t>3.6.1</t>
  </si>
  <si>
    <t xml:space="preserve">Guía Operativa Del Servicio  HCB Familia, Mujer E Infancia – HCB FAMI. GO3.MT2.PP Versión 2 del 26/12/2025.  
3.1.2 Componente salud y nutrición. 
3.1.2.3 Línea 3. Prevención de las enfermedades inmunoprevenibles, enfermedades prevalentes de la primera infancia y enfermedades transmitidas por alimentos.  
Pág. 34 </t>
  </si>
  <si>
    <t>Aporta la planeación y desarrollo de  experiencias pedagógicas y procesos de formación de prácticas de cuidado de la salud, identificación oportuna de signos y síntomas relacionados con el riesgo de complicaciones asociadas a la gestación y la búsqueda o canalización oportuna a los servicios de salud. (aplica para atención a mujeres y personas en estado de gestación)
1. La EAS o el PDS debe generar procesos de articulación con los referentes de salud en el territorio, y registrar las evidencias (fotografías y/o videos, actas firmadas experiencias documentadas, listados de asistencia, y otros)</t>
  </si>
  <si>
    <t>Guía Operativa Del Servicio  HCB Familia, Mujer E Infancia – HCB FAMI. GO3.MT2.PP Versión 2 del 26/12/2025.  
3.1.2 Componente salud y nutrición. 
3.1.2.3 Línea 3. Prevención de las enfermedades inmunoprevenibles, enfermedades prevalentes de la primera infancia y enfermedades transmitidas por alimentos.  
Pág. 36</t>
  </si>
  <si>
    <t>3.6.2</t>
  </si>
  <si>
    <t>Guía Operativa Del Servicio  HCB Familia, Mujer E Infancia – HCB FAMI. GO3.MT2.PP Versión 2 del 26/12/2025.  
3.1.2 Componente salud y nutrición. 
3.1.2.3 Línea 3. Prevención de las enfermedades inmunoprevenibles, enfermedades prevalentes de la primera infancia y enfermedades transmitidas por alimentos.  
Pág. 35</t>
  </si>
  <si>
    <t>3.6.3</t>
  </si>
  <si>
    <t>3.7</t>
  </si>
  <si>
    <t>Garantiza el acceso y el consumo diario de alimentos en cantidad, calidad e inocuidad en la complementación alimentaria.  (Línea 4).</t>
  </si>
  <si>
    <t xml:space="preserve">Guía Operativa Del Servicio  HCB Familia, Mujer E Infancia – HCB FAMI. GO3.MT2.PP Versión 2 del 26/12/2025. 
3.1.2 Componente salud y nutrición. 
3.1.2.4 Línea 4. Acceso y consumo diario de alimentos en cantidad, calidad e inocuidad. 
Complementación alimentaria. 
Pág. 36-42.
Guía para el impulso a la soberanía alimentaria por el derecho humano a la alimentación adecuada en las modalidades y servicios del ICBF. G36.PP. Versión 2 del 30/12/2025.
4.5. COMPLEMENTACIÓN ALIMENTARIA CON CALIDAD
Pág. 50-64 , 69-70
</t>
  </si>
  <si>
    <t>3.7.1</t>
  </si>
  <si>
    <t xml:space="preserve">Guía Operativa Del Servicio  HCB Familia, Mujer E Infancia – HCB FAMI. GO3.MT2.PP Versión 2 del 26/12/2025. 
3.1.2 Componente salud y nutrición. 
3.1.2.4 Línea 4. Acceso y consumo diario de alimentos en cantidad, calidad e inocuidad. 
Complementación alimentaria. 
Pág. 38.
Guía para el impulso a la soberanía alimentaria por el derecho humano a la alimentación adecuada en las modalidades y servicios del ICBF. G36.PP. Versión 2 del 30/12/2025.
4.5. COMPLEMENTACIÓN ALIMENTARIA CON CALIDAD
Pág. 61-65 , 70
</t>
  </si>
  <si>
    <t>3.7.2</t>
  </si>
  <si>
    <t xml:space="preserve">Guía Operativa Del Servicio  HCB Familia, Mujer E Infancia – HCB FAMI. GO3.MT2.PP Versión 2 del 26/12/2025. 
3.1.2 Componente salud y nutrición. 
3.1.2.4 Línea 4. Acceso y consumo diario de alimentos en cantidad, calidad e inocuidad. 
Complementación alimentaria. 
Pág. 38.
Guía para el impulso a la soberanía alimentaria por el derecho humano a la alimentación adecuada en las modalidades y servicios del ICBF. G36.PP. Versión 2 del 30/12/2025.
4.5. COMPLEMENTACIÓN ALIMENTARIA CON CALIDAD
Pág. 62
</t>
  </si>
  <si>
    <t>3.7.3</t>
  </si>
  <si>
    <t>Guía Operativa Del Servicio  HCB Familia, Mujer E Infancia – HCB FAMI. GO3.MT2.PP Versión 2 del 26/12/2025. 
3.1.2 Componente salud y nutrición. 
3.1.2.4 Línea 4. Acceso y consumo diario de alimentos en cantidad, calidad e inocuidad. 
Complementación alimentaria. 
Pág. 39.
Guía para el impulso a la soberanía alimentaria por el derecho humano a la alimentación adecuada en las modalidades y servicios del ICBF. G36.PP. Versión 2 del 30/12/2025.
4.5.3. Prestación del servicio de alimentación por tipo de ración.
4.5.3.1. Preparación y distribución de Ración Preparada.
Acciones de mejora y evaluación de los ciclos de menús.
Pág.  62</t>
  </si>
  <si>
    <t>3.7.4</t>
  </si>
  <si>
    <t>Guía Operativa Del Servicio  HCB Familia, Mujer E Infancia – HCB FAMI. GO3.MT2.PP Versión 2 del 26/12/2025. 
3.1.2 Componente salud y nutrición. 
3.1.2.4 Línea 4. Acceso y consumo diario de alimentos en cantidad, calidad e inocuidad. 
Complementación alimentaria. 
Pág. 39-40.
Guía para el impulso a la soberanía alimentaria por el derecho humano a la alimentación adecuada en las modalidades y servicios del ICBF. G36.PP. Versión 2 del 30/12/2025.
4.5.3. Prestación del servicio de alimentación por tipo de ración.
4.5.3.1. Preparación y distribución de Ración Preparada.
Pág.  69-70</t>
  </si>
  <si>
    <t>3.7.5</t>
  </si>
  <si>
    <t>Guía Operativa Del Servicio  HCB Familia, Mujer E Infancia – HCB FAMI. GO3.MT2.PP Versión 2 del 26/12/2025. 
3.1.2 Componente salud y nutrición. 
3.1.2.4 Línea 4. Acceso y consumo diario de alimentos en cantidad, calidad e inocuidad. 
Complementación alimentaria. 
Pág. 39-40
Guía para el impulso a la soberanía alimentaria por el derecho humano a la alimentación adecuada en las modalidades y servicios del ICBF. G36.PP. Versión 2 del 30/12/2025.
4.5.3. Prestación del servicio de alimentación por tipo de ración.
4.5.3.1. Preparación y distribución de Ración Preparada.
Pág.  69-70</t>
  </si>
  <si>
    <t>3.7.7</t>
  </si>
  <si>
    <t>Guía Operativa Del Servicio  HCB Familia, Mujer E Infancia – HCB FAMI. GO3.MT2.PP Versión 2 del 26/12/2025. 
3.1.2 Componente salud y nutrición. 
3.1.2.4 Línea 4. Acceso y consumo diario de alimentos en cantidad, calidad e inocuidad. 
Complementación alimentaria. 
Pág. 39, 42
Guía para el impulso a la soberanía alimentaria por el derecho humano a la alimentación adecuada en las modalidades y servicios del ICBF. G36.PP. Versión 2 del 30/12/2025.
4.5.3. Prestación del servicio de alimentación por tipo de ración.
4.5.3.1. Preparación y distribución de Ración Preparada.
Pág.  69-70</t>
  </si>
  <si>
    <t xml:space="preserve">Guía Operativa Del Servicio  HCB Familia, Mujer E Infancia – HCB FAMI. GO3.MT2.PP Versión 2 del 26/12/2025. 
3.1.2 Componente salud y nutrición. 
3.1.2.4 Línea 4. Acceso y consumo diario de alimentos en cantidad, calidad e inocuidad. 
Complementación alimentaria. 
Pág. 39
</t>
  </si>
  <si>
    <t>3.8</t>
  </si>
  <si>
    <t xml:space="preserve">Guía Operativa Del Servicio  HCB Familia, Mujer E Infancia – HCB FAMI. GO3.MT2.PP Versión 2 del 26/12/2025. 
3.1.2 Componente salud y nutrición. 
3.1.2.4 Línea 4. Acceso y consumo diario de alimentos en cantidad, calidad e inocuidad. 
Complementación alimentaria. 
Pág. 40-42
Guía para el impulso a la soberanía alimentaria por el derecho humano a la alimentación adecuada en las modalidades y servicios del ICBF. G36.PP. Versión 2 del 30/12/2025.
4.5.4. Calidad e inocuidad en los alimentos, condiciones básicas de higiene en la preparación y manufactura de alimentos (BPM).
4.5.4.5. Requisitos del servicio de alimentos.
Pág.47-89.
</t>
  </si>
  <si>
    <t>3.8.1</t>
  </si>
  <si>
    <t xml:space="preserve">Guía Operativa Del Servicio  HCB Familia, Mujer E Infancia – HCB FAMI. GO3.MT2.PP Versión 2 del 26/12/2025. 
3.1.2 Componente salud y nutrición. 
3.1.2.4 Línea 4. Acceso y consumo diario de alimentos en cantidad, calidad e inocuidad. 
Complementación alimentaria. 
Pág. 40-41
Guía para el impulso a la soberanía alimentaria por el derecho humano a la alimentación adecuada en las modalidades y servicios del ICBF. G36.PP. Versión 2 del 30/12/2025.
4.5.4. Calidad e inocuidad en los alimentos, condiciones básicas de higiene en la preparación y manufactura de alimentos (BPM).
4.5.4.5. Requisitos del servicio de alimentos.
Pág.47-89.
</t>
  </si>
  <si>
    <t>3.8.2</t>
  </si>
  <si>
    <t>3.8.3</t>
  </si>
  <si>
    <t xml:space="preserve">Guía Operativa Del Servicio  HCB Familia, Mujer E Infancia – HCB FAMI. GO3.MT2.PP Versión 2 del 26/12/2025. 
3.1.2 Componente salud y nutrición. 
3.1.2.4 Línea 4. Acceso y consumo diario de alimentos en cantidad, calidad e inocuidad. 
Complementación alimentaria. 
Pág. 41
Guía para el impulso a la soberanía alimentaria por el derecho humano a la alimentación adecuada en las modalidades y servicios del ICBF. G36.PP. Versión 2 del 30/12/2025.
4.5.4. Calidad e inocuidad en los alimentos, condiciones básicas de higiene en la preparación y manufactura de alimentos (BPM).
4.5.4.5. Requisitos del servicio de alimentos.
Pág.47-89.
</t>
  </si>
  <si>
    <t>3.8.4</t>
  </si>
  <si>
    <t xml:space="preserve">Guía Operativa Del Servicio  HCB Familia, Mujer E Infancia – HCB FAMI. GO3.MT2.PP Versión 2 del 26/12/2025. 
3.1.2 Componente salud y nutrición. 
3.1.2.4 Línea 4. Acceso y consumo diario de alimentos en cantidad, calidad e inocuidad. 
Complementación alimentaria. 
Pág. 41
Guía para el impulso a la soberanía alimentaria por el derecho humano a la alimentación adecuada en las modalidades y servicios del ICBF. G36.PP. Versión 2 del 30/12/2025.
4.5.4. Calidad e inocuidad en los alimentos, condiciones básicas de higiene en la preparación y manufactura de alimentos (BPM).
4.5.4.5. Requisitos del servicio de alimentos.
Pág.74
</t>
  </si>
  <si>
    <t>3.8.5</t>
  </si>
  <si>
    <t>Guía Operativa Del Servicio  HCB Familia, Mujer E Infancia – HCB FAMI. GO3.MT2.PP Versión 2 del 26/12/2025. 
3.1.2 Componente salud y nutrición. 
3.1.2.4 Línea 4. Acceso y consumo diario de alimentos en cantidad, calidad e inocuidad. 
Complementación alimentaria. Pág. 41
Guía para el impulso a la soberanía alimentaria por el derecho humano a la alimentación adecuada en las modalidades y servicios del ICBF. G36.PP. Versión 1 del 04/12/2024.
4.5.4.5.  Requisitos del servicio de alimentos
Plan de saneamiento básico.
Pág. 86 - 88.</t>
  </si>
  <si>
    <t>3.9</t>
  </si>
  <si>
    <t>3.10</t>
  </si>
  <si>
    <t>Guía Operativa Del Servicio  HCB Familia, Mujer E Infancia – HCB FAMI. GO3.MT2.PP Versión 2 del 26/12/2025. 
3.1.2 Componente salud y nutrición. 
3.1.2.4 Línea 4. Acceso y consumo diario de alimentos en cantidad, calidad e inocuidad. 
Complementación alimentaria. Pág. 42, 64-65
Guía para el impulso a la soberanía alimentaria por el derecho humano a la alimentación adecuada en las modalidades y servicios del ICBF.  G36.PP. Versión 2 del 30/12/2025.
4.5.4.5.  Requisitos del servicio de alimentos
Pág.81-83
Guía orientadora para la estrategia del abastecimiento alimentario. Versión 1 del 16/01/2025.
4.3 Cadena de suministro
4.3.4 Almacenamiento
Pág.21-24</t>
  </si>
  <si>
    <t>En observación de la atención se evidencia que:</t>
  </si>
  <si>
    <t>3.10.1</t>
  </si>
  <si>
    <t>Guía Operativa Del Servicio  HCB Familia, Mujer E Infancia – HCB FAMI. GO3.MT2.PP Versión 2 del 26/12/2025. 
3.1.2 Componente salud y nutrición. 
3.1.2.4 Línea 4. Acceso y consumo diario de alimentos en cantidad, calidad e inocuidad. 
Complementación alimentaria. Pág. 42
Guía para el impulso a la soberanía alimentaria por el derecho humano a la alimentación adecuada en las modalidades y servicios del ICBF.  G36.PP. Versión 2 del 30/12/2025.
4.5.4.5.  Requisitos del servicio de alimentos
Pág.81-83
Guía orientadora para la estrategia del abastecimiento alimentario. Versión 1 del 16/01/2025.
4.3 Cadena de suministro
4.3.4 Almacenamiento
Pág.21-24</t>
  </si>
  <si>
    <t>No se evidencian alimentos deteriorados o con fecha de vencimiento cumplida.
1. Se debe separar del resto de los alimento.
2. Marcarlo para diferenciarlo y no utilizarlo.
3. Dar de baja de acuerdo con el procedimiento establecido por el operador del servicio.</t>
  </si>
  <si>
    <t>Guía Operativa Del Servicio  HCB Familia, Mujer E Infancia – HCB FAMI. GO3.MT2.PP Versión 2 del 26/12/2025. 
3.1.2 Componente salud y nutrición.  
3.1.2.4 Línea 4. Acceso y consumo diario de alimentos en cantidad, calidad e inocuidad. 
Complementación alimentaria. Pág. 42
Guía para el impulso a la soberanía alimentaria por el derecho humano a la alimentación adecuada en las modalidades y servicios del ICBF.  G36.PP. Versión 2 del 30/12/2025.
4.5.4.5.  Requisitos del servicio de alimentos
Pág.81-83
Guía orientadora para la estrategia del abastecimiento alimentario. Versión 1 del 16/01/2025.
4.3 Cadena de suministro
4.3.4 Almacenamiento
Pág.22</t>
  </si>
  <si>
    <t xml:space="preserve">Cumple con los criterios mínimos para el almacenamiento en seco, en frio, de verduras, frutas, leche, productos 
lácteos, cárnicos, pollo y pescado.
</t>
  </si>
  <si>
    <t>Guía Operativa Del Servicio  HCB Familia, Mujer E Infancia – HCB FAMI. GO3.MT2.PP Versión 2 del 26/12/2025. 
3.1.2 Componente salud y nutrición.  
3.1.2.4 Línea 4. Acceso y consumo diario de alimentos en cantidad, calidad e inocuidad. 
Complementación alimentaria. Pág. 42
Guía para el impulso a la soberanía alimentaria por el derecho humano a la alimentación adecuada en las modalidades y servicios del ICBF.  G36.PP. Versión 2 del 30/12/2025.
4.5.4.5.  Requisitos del servicio de alimentos
Pág.81-83
Guía orientadora para la estrategia del abastecimiento alimentario. Versión 1 del 16/01/2025.
4.3 Cadena de suministro
4.3.4 Almacenamiento
Pág.22-24</t>
  </si>
  <si>
    <t>La ración lista para el consumo (refrigerio no industrializado) se distribuye en los espacios destinado para tal fin, se encuentra en condiciones de higiene y comodidad para el consumo de alimentos.</t>
  </si>
  <si>
    <t xml:space="preserve">Guía Operativa Del Servicio  HCB Familia, Mujer E Infancia – HCB FAMI. GO3.MT2.PP Versión 2 del 26/12/2025. 
3.1.2 Componente salud y nutrición. 
3.1.2.4 Línea 4. Acceso y consumo diario de alimentos en cantidad, calidad e inocuidad. 
Complementación alimentaria. Pág. 42
Guía para el impulso a la soberanía alimentaria por el derecho humano a la alimentación adecuada en las modalidades y servicios del ICBF.  G36.PP. Versión 2 del 30/12/2025.
4.5.4.5.  Requisitos del servicio de alimentos
Pág.83
</t>
  </si>
  <si>
    <t>3.10.2</t>
  </si>
  <si>
    <t xml:space="preserve">Guía Operativa Del Servicio  HCB Familia, Mujer E Infancia – HCB FAMI. GO3.MT2.PP Versión 2 del 26/12/2025. 
3.1.2 Componente salud y nutrición. 
3.1.2.4 Línea 4. Acceso y consumo diario de alimentos en cantidad, calidad e inocuidad. 
Complementación alimentaria. Pág. 42
Guía para el impulso a la soberanía alimentaria por el derecho humano a la alimentación adecuada en las modalidades y servicios del ICBF. G36.PP. Versión 2 del 30/12/2025.
4.5.4.5.  Requisitos del servicio de alimentos
Pág.83
</t>
  </si>
  <si>
    <t>3.11</t>
  </si>
  <si>
    <t>Cumple con los criterios de metrología para los equipos de prestación del servicio.</t>
  </si>
  <si>
    <t>Guía Operativa Del Servicio HCB Familia, Mujer E Infancia – HCB FAMI. GO3.MT2.PP Versión 2 del 26/12/2025. 
3.1.2 Componente salud y nutrición. 
3.1.2.5 Línea 5. Evaluación y seguimiento del estado nutricional. Pág. 42-44
Guía técnica para la metrología aplicable a los programas de los procesos misionales del ICBF.  G8.PP.  Versión 8 del 05/03/2025. Págs. 13 - 14 , 16 - 17, 21 - 23, 45, 49.</t>
  </si>
  <si>
    <t>3.11.1</t>
  </si>
  <si>
    <t>Cuenta con la documentación para la báscula pesa personas: 
-Hoja de vida.
-Certificado de calibración.
-Verificaciones intermedias.</t>
  </si>
  <si>
    <t>Guía Operativa Del Servicio HCB Familia, Mujer E Infancia – HCB FAMI. GO3.MT2.PP Versión 1 del 25/11/2024.   
3.1.2 Componente salud y nutrición. 
3.1.2.5 Línea 5. Evaluación y seguimiento del estado nutricional. Pág. 38.
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45.</t>
  </si>
  <si>
    <t>3.11.2</t>
  </si>
  <si>
    <t>Cuenta con la documentación para la báscula pesa bebés: 
-Hoja de vida.
-Certificado de calibración.
-Verificaciones intermedias.</t>
  </si>
  <si>
    <t xml:space="preserve">
Guía Operativa Del Servicio HCB Familia, Mujer E Infancia – HCB FAMI. GO3.MT2.PP Versión 1 del 25/11/2024.   
3.1.2 Componente salud y nutrición. 
3.1.2.5 Línea 5. Evaluación y seguimiento del estado nutricional. Pág. 38.
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46.</t>
  </si>
  <si>
    <t>Cuenta con la documentación del tallímetro: 
-Hoja de vida (con la totalidad de criterios establecidos en la norma)
-Certificado de calibración.</t>
  </si>
  <si>
    <t>Guía Operativa Del Servicio HCB Familia, Mujer E Infancia – HCB FAMI. GO3.MT2.PP Versión 1 del 25/11/2024.   
3.1.2 Componente salud y nutrición. 
3.1.2.5 Línea 5. Evaluación y seguimiento del estado nutricional. Pág. 38.
Guía técnica para la metrología aplicable a los programas de los procesos misionales del icbf.  g8.pp.  versión 8 del 05/03/2025. 
4. documentación. pág. 13 y 14.
7.inspección de operación de los equipos.  pág.  21.
2.MEDICIÓN DE LA TALLA/LONGITUD DE LOS USUARIOS.  Pág.  49</t>
  </si>
  <si>
    <t>Cuenta con la documentación del infantómetro: 
-Hoja de vida (con la totalidad de criterios establecidos en la norma)
-Certificado de calibración.</t>
  </si>
  <si>
    <t>Guía Operativa Del Servicio HCB Familia, Mujer E Infancia – HCB FAMI. GO3.MT2.PP Versión 1 del 25/11/2024.   
3.1.2 Componente salud y nutrición. 
3.1.2.5 Línea 5. Evaluación y seguimiento del estado nutricional. Pág. 38.
Guía técnica para la metrología aplicable a los programas de los procesos misionales del icbf.  g8.pp.  versión 8 del 05/03/2025. 
4. documentación. pág. 13 y 14.
7.inspección de operación de los equipos.  pág.  21.
2.MEDICIÓN DE LA TALLA/LONGITUD DE LOS USUARIOS.  Pág.  49.</t>
  </si>
  <si>
    <t>Documentación para la cinta métrica antropométrica, en los casos en los que aplique (discapacidad): 
-Hoja de vida (con la totalidad de criterios establecidos en la norma)
-Certificado de calibración.</t>
  </si>
  <si>
    <t>Guía Operativa Del Servicio HCB Familia, Mujer E Infancia – HCB FAMI. GO3.MT2.PP Versión 1 del 25/11/2024.   
3.1.2 Componente salud y nutrición. 
3.1.2.5 Línea 5. Evaluación y seguimiento del estado nutricional. Pág. 38.
Guía técnica para la metrología aplicable a los programas de los procesos misionales del icbf.  g8.pp.  versión 8 del 05/03/2025. 
4. documentación. pág. 13 y 14.
7.inspección de operación de los equipos.  pág.  22.
2.MEDICIÓN DE LA TALLA/LONGITUD DE LOS USUARIOS.  Pág.  50</t>
  </si>
  <si>
    <t>En observación de la atención se evidencia que los equipos de metrología se encuentran en buen estado.</t>
  </si>
  <si>
    <t>Guía técnica para la metrología aplicable a los programas de los procesos misionales del icbf.  g8.pp.  versión 8 del 05/03/2025. 
7.inspección de operación de los equipos.  pág.  21 - 22.</t>
  </si>
  <si>
    <t>Implementa el programa de selección y evaluación de proveedores para la compra de alimentos.</t>
  </si>
  <si>
    <t>Manual Técnico Modalidad Familiar y Comunitaria.  MT2.PP.  Versión 2 del  26/12/2025 
2.6.  Proceso de atención. 
2.6.1.1.7. Proceso de selección de proveedores de alimentos.
Pág. 80-81
Guía Operativa Del Servicio  HCB Familia, Mujer E Infancia – HCB FAMI. GO3.MT2.PP Versión 2 del 26/12/2025. 
3.1.2 Componente salud y nutrición. 
3.1.2.4 Línea 4. Acceso y consumo diario de alimentos en cantidad, calidad e inocuidad. 
Complementación alimentaria. Pág. 42
Guía orientadora para la estrategia del abastecimiento alimentario. G38.PP.  Versión 1 del 16/01/2025. Págs. 16 y 17.</t>
  </si>
  <si>
    <t>Cuenta y desarrolla el Proyecto y la Planeación Pedagógica (Línea 1)</t>
  </si>
  <si>
    <t>PSIC / TS / PEDAG / LIC</t>
  </si>
  <si>
    <t>PSIC / TS /PEDAG / LIC</t>
  </si>
  <si>
    <t xml:space="preserve">Cuenta con ambientes pedagógicos que se encuentran acorde al proyecto pedagógico y planeación establecida para la semana de la visita de inspeción. </t>
  </si>
  <si>
    <t>Cuenta e implementa acciones de cuidado (Línea 2)</t>
  </si>
  <si>
    <t>CUMPLE</t>
  </si>
  <si>
    <t>Cuenta e implementa el Seguimiento al Desarrollo Infantil  (Línea 3)</t>
  </si>
  <si>
    <t xml:space="preserve">Cuenta con el proceso de seguimiento al desarrollo de las niñas y los niños donde se aplican los cuatro (4) momentos: Captar, Registrar, Analizar y Comunicar. </t>
  </si>
  <si>
    <r>
      <t xml:space="preserve">Cuenta con un mecanismo de registro por cada niña o niño construido conjuntamente y aprobado por la supervisión del contrato, en donde se relacionen acciones, como: lo que viven, sienten, preguntan, interpretan, comunican y construyen en su cotidianidad.
</t>
    </r>
    <r>
      <rPr>
        <b/>
        <sz val="11"/>
        <color theme="1"/>
        <rFont val="Arial"/>
        <family val="2"/>
      </rPr>
      <t>Nota 1:</t>
    </r>
    <r>
      <rPr>
        <sz val="11"/>
        <color theme="1"/>
        <rFont val="Arial"/>
        <family val="2"/>
      </rPr>
      <t xml:space="preserve"> Los soportes pueden ser diarios de campo, anecdotario, transcripciones de las voces, álbumes o museos de fotográfias comentadas, bitácoras, grabaciones de voz, cuadernos viajeros, producciones de las niñas y los niños, entre otros.
</t>
    </r>
    <r>
      <rPr>
        <b/>
        <sz val="11"/>
        <color theme="1"/>
        <rFont val="Arial"/>
        <family val="2"/>
      </rPr>
      <t>Nota 2:</t>
    </r>
    <r>
      <rPr>
        <sz val="11"/>
        <color theme="1"/>
        <rFont val="Arial"/>
        <family val="2"/>
      </rPr>
      <t xml:space="preserve"> El registro del instrumento definido para el seguimiento se realiza como mínimo una (1) vez al mes. </t>
    </r>
  </si>
  <si>
    <t>Cuenta con la toma de decisiones en referencia a los resultados de la Escala de Valoración Cualitativa del Desarrollo Infantil - Revisada - EVCDI-R, después del análisis de la información.</t>
  </si>
  <si>
    <t>Cuenta con las jornadas de reflexión pedagógica y colectivos pedagógicos  (Línea 4)</t>
  </si>
  <si>
    <t>Cuenta y desarrolla el Acompañamiento y fortaleciemiento familiar (Línea 1)</t>
  </si>
  <si>
    <t>Cuenta con la ficha de caracterización para los servicios de atención a la primera infancia, en la Fase 1. Recolección y consolidación de la información,  diligenciada en medio digital y/o física.
Nota 1: Esta ficha se debe formular en el primer (1er) mes de la atención.
Nota 2: Inició con el momento de la implementación del servicio y  culminó máximo al finalizar el (2do) mes de atención. 
Nota 3: La caracterización es actualizada en los momentos en que se requiera, como: cambio de domicilio, nacimiento de un nuevo integrante de la familia, muerte de alguno de sus integrantes, entre otros.
Nota 4: En el tercer (3er) mes de atención, Fase 2. Análisis y uso de la información con,  el análisis debe permitir a la madre o padre comunitario FAMI a:  *Identificar acciones comunitarias que pueden favorecer o incidir negativamente en el desarrollo infantil de la primera infancia y en el cuidado humanizado de las mujeres y personas en estado de gestación y período de lactancia en la comunidad. * Se identifica el capital cultural, social y organizativo de las comunidades, en el marco de las formas de crianza, de nacimiento, de cuidado en sus primeros días de vida.* Las dinámicas familiares (ciclos, relaciones de poder y desigualdad, posible presencia de situaciones de violencia, matrimonio infantil o uniones tempranas). *Las situaciones asociadas a la garantía de derechos de los participantes del servicio HCB FAMI.</t>
  </si>
  <si>
    <t xml:space="preserve">Cuenta con el formato de la ficha de caracterización pedagógica para la inclusión de niñas y niños con discapacidad o alertas en el desarrollo en los servicios de educación inicial. (cuando aplique), diligenciada en medio físico y adjunta en las carpetas de las niñas y los niños.
Nota: Esta ficha se debe formular máximo al segundo (2°) mes de atención. </t>
  </si>
  <si>
    <t>Cuenta con las actas, listados de asistencia, registro fotográfico, entre otros de los encuentros   comunitarios con las familias y la comunidad, donde se evidencia actividad de cartografía e identificación de sentidos.</t>
  </si>
  <si>
    <t>Cuenta con actas y listado de la capacitación que la EAS o PDS en la fase preparatoria cualifica al talento humano en el proceso de aplicación de las dos fases de la caracterización a las familias.</t>
  </si>
  <si>
    <t xml:space="preserve">Mediante la observación de la atención y diálogo con el talento humano y los padres de familia o cuidadores y en contraste con la caracterización, se identifica que la totalidad de las mujeres y personas en estado de gestación, las niñas, niños  y familias cuentan con la caracterización. </t>
  </si>
  <si>
    <t>Mediante la observación de la atención y diálogo con el talento humano y los padres de familia o cuidadores y en contraste con la caracterización, se identifica, si se da cumplimiento con el horario flexible para usuarios con discapacidad y es acordado con las familias y cuidadores. (cuando aplique).</t>
  </si>
  <si>
    <t>Mediante la observación de la atención y diálogo con el talento humano, se evidencia que se informó con oportunidad sobre los procesos y ajustes que se hicieron en las UA para la atención de usuarios con discapacidad, para articular acciones que aseguren el procesos de inclusión en el quehacer diario. (cuando aplique).</t>
  </si>
  <si>
    <r>
      <t xml:space="preserve">Cuenta con pacto de convivencia que puede ser un decálogo, una manifestación artística o cualquier otra técnica, dispositivo, representación auditiva o visual, entre otros, que responda a las particularidades de los territorios y necesidades de los participantes del Hogar de máximo cinco (5) páginas.
</t>
    </r>
    <r>
      <rPr>
        <b/>
        <sz val="11"/>
        <color theme="1"/>
        <rFont val="Arial"/>
        <family val="2"/>
      </rPr>
      <t>Nota</t>
    </r>
    <r>
      <rPr>
        <sz val="11"/>
        <color theme="1"/>
        <rFont val="Arial"/>
        <family val="2"/>
      </rPr>
      <t>: debe ser formulado máximo al mes de inicio de la prestación del servicio paralelo con el proceso de caracterización, de forma colectiva y recoge los acuerdos a los que llegaron la madre o padre comunitario con  las mujeres y  personas en estado de  gestación, las niñas, los niños y sus familias.</t>
    </r>
  </si>
  <si>
    <t>El pacto de convivencia refleja los acuerdos a los que se llegaron sobre:
a. La corresponsabilidad de las familias y cuidadores, participación ciudadana y control social.
b. Los acuerdos sobre horarios y fechas del cronograma de atención.
c. Los acuerdos que promuevan el buen trato, relaciones de respeto por la diversidad, prevención de estigmatización o exclusión de las niñas, los niños, las familias, los cuidadores o talento humano por razones de sexo, género, etnia, nacionalidad, discapacidad, enfermedad, o cualquier otra causa.
d. Para la atención de niñas y niños con discapacidad, contempla un horario flexible de asistencia. (En caso en que aplique)
e. Los consensos de las implicaciones frente al incumplimiento de los acuerdos.</t>
  </si>
  <si>
    <t>Cuenta con las actas, listados de asistencia, entre otros, que reflejen la construcción colectiva del pacto de convivencia, con participantes, las familias, cuidadores y talento humano.</t>
  </si>
  <si>
    <t>Cuenta con las actas, listados de asistencia, entre otros, que identifican que el pacto de convivencia fue actualizado y socializado con participantes, las familias, cuidadores y talento humano.</t>
  </si>
  <si>
    <t xml:space="preserve">Mediante la observación y diálogo con el talento humano, padres de familia y/o cuidadores,  se identifica, si los acuerdos del Pacto de Convivencia son tenidos en cuenta en el desarrollo del quehacer diario. </t>
  </si>
  <si>
    <r>
      <t xml:space="preserve">Cuentan con el plan de formación y acompañamiento a familias. 
</t>
    </r>
    <r>
      <rPr>
        <b/>
        <sz val="11"/>
        <color theme="1"/>
        <rFont val="Arial"/>
        <family val="2"/>
      </rPr>
      <t>Nota:</t>
    </r>
    <r>
      <rPr>
        <sz val="11"/>
        <color theme="1"/>
        <rFont val="Arial"/>
        <family val="2"/>
      </rPr>
      <t xml:space="preserve"> Se construye la metodología en el primer encuentro grupal. 
</t>
    </r>
    <r>
      <rPr>
        <b/>
        <sz val="11"/>
        <color theme="1"/>
        <rFont val="Arial"/>
        <family val="2"/>
      </rPr>
      <t xml:space="preserve">Nota: </t>
    </r>
    <r>
      <rPr>
        <sz val="11"/>
        <color theme="1"/>
        <rFont val="Arial"/>
        <family val="2"/>
      </rPr>
      <t xml:space="preserve">Se implementa a partir del tercer (3) mes desde el inicio de la atención en uno (1) de los cuatro (4) encuentros grupales que se realizan al mes. 
</t>
    </r>
    <r>
      <rPr>
        <b/>
        <sz val="11"/>
        <color theme="1"/>
        <rFont val="Arial"/>
        <family val="2"/>
      </rPr>
      <t>Nota:</t>
    </r>
    <r>
      <rPr>
        <sz val="11"/>
        <color theme="1"/>
        <rFont val="Arial"/>
        <family val="2"/>
      </rPr>
      <t xml:space="preserve"> Se encuentra armonizado con el componente del proceso pedagógico. 
</t>
    </r>
    <r>
      <rPr>
        <b/>
        <sz val="11"/>
        <color theme="1"/>
        <rFont val="Arial"/>
        <family val="2"/>
      </rPr>
      <t xml:space="preserve">Nota: </t>
    </r>
    <r>
      <rPr>
        <sz val="11"/>
        <color theme="1"/>
        <rFont val="Arial"/>
        <family val="2"/>
      </rPr>
      <t>Se tiene en cuenta la inclusión de la Guía para la inclusión de niñas, niños y mujeres gestantes con discapacidad en los servicios de atención de primera infancia del ICBF.</t>
    </r>
  </si>
  <si>
    <t xml:space="preserve">Cuenta con un plan de formación y acompañamiento a familias que parte desde el análisis de la caracterización, el cual contiene: 
a. Aspectos que se quieren fortalecer o resignificar priorizados.
b. Actividades y estrategias. 
c. Responsables.
d. Materiales y/o recursos a utilizar.
e. Cronograma para su implementación, que debe tener en cuenta los encuentros con las familias y cuidadores.
f. Apartado para el seguimiento. </t>
  </si>
  <si>
    <t xml:space="preserve">Cuenta con un plan de formación y acompañamiento a familias que  propone acciones dirigidas al fortalecimiento familiar y movilización de la comunidad alrededor de la protección integral identificads en la caracterización del grupo familiar y cuidadores y se desarrolla los tres (3) momentos:
a. Priorización 
b. Planeación e Implementación 
c. Seguimiento </t>
  </si>
  <si>
    <r>
      <t xml:space="preserve">Cuenta con actas, listados de asistencia, registro fotográfico, entre otros, que evidencie el primer (1er) encuentro grupal con las familias y cuidadores, en línea con las estrategias del servicio desarrollado mediante la metodología de identificación de sentidos, de acuerdo con el </t>
    </r>
    <r>
      <rPr>
        <i/>
        <sz val="11"/>
        <color theme="1"/>
        <rFont val="Arial"/>
        <family val="2"/>
      </rPr>
      <t>Anexo Orientaciones para el proceso de caracterización en los servicios de educación inicial del ICBF</t>
    </r>
    <r>
      <rPr>
        <sz val="11"/>
        <color theme="1"/>
        <rFont val="Arial"/>
        <family val="2"/>
      </rPr>
      <t xml:space="preserve"> o documento que lo modifique o sustituya.
</t>
    </r>
    <r>
      <rPr>
        <b/>
        <sz val="11"/>
        <color theme="1"/>
        <rFont val="Arial"/>
        <family val="2"/>
      </rPr>
      <t xml:space="preserve">Nota: </t>
    </r>
    <r>
      <rPr>
        <sz val="11"/>
        <color theme="1"/>
        <rFont val="Arial"/>
        <family val="2"/>
      </rPr>
      <t xml:space="preserve">Este encuentro se debe desarrollar durante el primer trimestre de atención.
</t>
    </r>
    <r>
      <rPr>
        <b/>
        <sz val="11"/>
        <color theme="1"/>
        <rFont val="Arial"/>
        <family val="2"/>
      </rPr>
      <t>Nota:</t>
    </r>
    <r>
      <rPr>
        <sz val="11"/>
        <color theme="1"/>
        <rFont val="Arial"/>
        <family val="2"/>
      </rPr>
      <t xml:space="preserve"> Los resultados de este encuentro se deben tener en cuenta en la construcción del Plan de Formación y acompañamiento a Familias.</t>
    </r>
  </si>
  <si>
    <t xml:space="preserve">Mediante diálogo con las familias y el talento humano se identifica que las familias han recibido formación y acompañamiento requerido. </t>
  </si>
  <si>
    <t xml:space="preserve">Cuenta con  actas, bitacoras, concertaciones, entre otros que evidencien la concertación de los encuentros grupales con la población a atender. </t>
  </si>
  <si>
    <t>Mediante diálogo con las niñas, niños, mujeres o personas en estado de gestación y sus familias, se identifica si se estan realizando los Encuentros Grupales, teniendo encuenta los siguientes aspectos:
a.   Si es concertado y esta registrado en los soportes correspondientes. 
b. Identificar en dialogo  con el talento humano y usuarios  si las experiencias pedagógicas fundamentan la cotidianidad familiar y la vida en comunidad, para fomentar entornos protectores y promover el desarrollo integral de las niñas, niños y el bienestar de las mujeres y personas en estado de gestación, como: el juego, las expresiones artísticas, la exploración del medio y la literatura. 
c. Evidenciar si se movilizan experiencias que permitan el intercambio de saberes intergeneracionales alrededor del cuidado, crianza y los procesos de desarrollo de las niñas y los niños. 
d. Identificar si las experiencias favorecen la comprensión de los procesos emocionales y físicos que se viven en el embarazo, parto y puerperio.
e. Identificar si en el desarrollo de los encuentros se abarcan reflexiones en referencia al papel de la comunidad en el cuidado, protección y educación de sus niñas y niños. 
d. Identificar en dialogo con el talento humano si se cuentan con los soportes que permiten evidenciar que los encuentros grupales se desarrollaron.</t>
  </si>
  <si>
    <t>Cuenta e implementa con la movilización de las comunidades alrededor de la protección integral. (Línea 2)</t>
  </si>
  <si>
    <r>
      <rPr>
        <sz val="11"/>
        <color rgb="FF000000"/>
        <rFont val="Arial"/>
        <family val="2"/>
      </rPr>
      <t xml:space="preserve">Cuenta con el plan de articulación interinstitucional y comunitaria que incluye:
a. Nombre del sector, actores, entidades con quienes se requiere la articulación o instancias.
b. Objetivo de la articulación.
c. Fechas para llevar a cabo la articulación, estas deben ser acordadas.
d. Lugares para llevar a cabo la articulación, estas deben ser acordadas.
e. Responsables de la articulación por parte de la EAS o PDS y de la UDS y de las distintas entidades o instancias.
f. Resultados esperados de la articulación.
g. Cronograma que debe ser acordado con las entidades identificadas para establecer las fechas en que se va a implementar la acción con el talento humano y/o los participantes.
e. En un (1) documento anexo  que incluya el directorio actualizado de las entidades y autoridades competentes presentes en el territorio.
h. Seguimiento cada tres (3) meses teniendo en cuenta el avance y cumplimiento de las acciones.
</t>
    </r>
    <r>
      <rPr>
        <b/>
        <sz val="11"/>
        <color rgb="FF000000"/>
        <rFont val="Arial"/>
        <family val="2"/>
      </rPr>
      <t>Nota:</t>
    </r>
    <r>
      <rPr>
        <sz val="11"/>
        <color rgb="FF000000"/>
        <rFont val="Arial"/>
        <family val="2"/>
      </rPr>
      <t xml:space="preserve"> Construido en los primeros dos 2 meses e implementado a partir del tercer (3er) mes.
</t>
    </r>
    <r>
      <rPr>
        <b/>
        <sz val="11"/>
        <color rgb="FF000000"/>
        <rFont val="Arial"/>
        <family val="2"/>
      </rPr>
      <t>Nota:</t>
    </r>
    <r>
      <rPr>
        <sz val="11"/>
        <color rgb="FF000000"/>
        <rFont val="Arial"/>
        <family val="2"/>
      </rPr>
      <t xml:space="preserve"> De acuerdo con la caracterización, dentro de las entidades descritas se evidencia la identificación de autoridades tradicionales, organizaciones comunitarias con presencia en el territorio.</t>
    </r>
  </si>
  <si>
    <t>Cuentan con las actas, listados de asistencia, entre otros, que relacionen la implementación del plan de articulación interinstitucional y comunitaria.</t>
  </si>
  <si>
    <t xml:space="preserve">Cuenta con actas, listados de asistencia, oficios, memorandos, entre otros, que permitan evidenciar la articulación interinstitucional y comunitaria para la gestión de alertas y riesgos identificados en la valoración y seguimiento al desarrollo infantil. </t>
  </si>
  <si>
    <t>Cuenta con la descripción de las acciones adelantadas en el caso de identificarse una amenaza, vulneración o inobservancia de los derechos de una niña y/o niño en el registro de novedades.</t>
  </si>
  <si>
    <t>Cuenta con actas, listados de asistencia, entre otros, que evidencie que el plan de cualificación del talento humano abarca la apropiación del protocolo y el lineamiento cada tres (3) meses.</t>
  </si>
  <si>
    <t xml:space="preserve">Cuenta con correos electrónicos, oficios, registro de novedades y otros medios de comunicación que permiten identificar que se notificó a la autoridad administrativa correspondiente, la inasistencia y retiros injustificados de las niñas o niños que se encuentran con Proceso Administrativo de Restablecimiento de Derechos - PARD atendidos. </t>
  </si>
  <si>
    <t>Cuenta y desarrolla con acciones para posibilitar la participación ciudadana (Línea 2)</t>
  </si>
  <si>
    <t>4.1.2</t>
  </si>
  <si>
    <t>4.1.3</t>
  </si>
  <si>
    <t>4.1.4</t>
  </si>
  <si>
    <t>4.1.5</t>
  </si>
  <si>
    <t>4.1.6</t>
  </si>
  <si>
    <t>4.1.7</t>
  </si>
  <si>
    <t>7. COMPONENTE FINANCIERO</t>
  </si>
  <si>
    <t>7.1</t>
  </si>
  <si>
    <t xml:space="preserve">Cuenta con un presupuesto de ingresos y gastos que permita mantener el equilibrio financiero para la prestación del servicio. </t>
  </si>
  <si>
    <t>ANEXO GESTIÓN DE RECURSOS FINANCIEROS CONTRATOS DE APORTE SERVICIOS DE PRIMERA INFANCIA V1 25/11/2024 Página 4, 5, 7</t>
  </si>
  <si>
    <t>CONT / ADM</t>
  </si>
  <si>
    <t>7.1.1</t>
  </si>
  <si>
    <t>NO APLICA</t>
  </si>
  <si>
    <t>ANEXO GESTIÓN DE RECURSOS FINANCIEROS CONTRATOS DE APORTE SERVICIOS DE PRIMERA INFANCIA V1 25/11/2024 Página 4, 5, 7,9,10</t>
  </si>
  <si>
    <t>7.2</t>
  </si>
  <si>
    <t xml:space="preserve"> Cumple con la Estructura de la Canasta del Servicio de HCB FAMI</t>
  </si>
  <si>
    <t>Guía Operativa del Servicio Hogar Comunitario de Bienestar Familiar GO5.MT2.PP 26/12/2025, Versión 2 Página 89 de 93</t>
  </si>
  <si>
    <t>7.2.1</t>
  </si>
  <si>
    <r>
      <rPr>
        <sz val="12"/>
        <color rgb="FF000000"/>
        <rFont val="Arial"/>
        <family val="2"/>
      </rPr>
      <t xml:space="preserve">Cuenta con soportes de implementación de la canasta del servicio para el componente de Dotación.
</t>
    </r>
    <r>
      <rPr>
        <b/>
        <sz val="12"/>
        <color rgb="FF000000"/>
        <rFont val="Arial"/>
        <family val="2"/>
      </rPr>
      <t>Nota</t>
    </r>
    <r>
      <rPr>
        <sz val="12"/>
        <color rgb="FF000000"/>
        <rFont val="Arial"/>
        <family val="2"/>
      </rPr>
      <t xml:space="preserve">: Reposición de dotación
</t>
    </r>
  </si>
  <si>
    <t>GUÍA OPERATIVA DEL SERVICIO HCB FAMILIA, MUJER E INFANCIA – HCB FAMI, Versión 2, 26/12/2025. Pag 88,89</t>
  </si>
  <si>
    <t>7.2.2</t>
  </si>
  <si>
    <r>
      <rPr>
        <sz val="12"/>
        <color rgb="FF000000"/>
        <rFont val="Arial"/>
        <family val="2"/>
      </rPr>
      <t xml:space="preserve">Cuenta con soportes de implementación de la canasta del servicio en referencia a: Costos operacionales.
</t>
    </r>
    <r>
      <rPr>
        <b/>
        <sz val="12"/>
        <color rgb="FF000000"/>
        <rFont val="Arial"/>
        <family val="2"/>
      </rPr>
      <t>Nota:</t>
    </r>
    <r>
      <rPr>
        <sz val="12"/>
        <color rgb="FF000000"/>
        <rFont val="Arial"/>
        <family val="2"/>
      </rPr>
      <t xml:space="preserve"> Material didáctico de consumo, Aseo, combustible y servicios públicos, Póliza participante, Gasto administrativo</t>
    </r>
  </si>
  <si>
    <t>7.2.3</t>
  </si>
  <si>
    <r>
      <t xml:space="preserve">Cuenta con soportes de implementación de la canasta del servicio para el componente de Talento Humano.
</t>
    </r>
    <r>
      <rPr>
        <b/>
        <sz val="12"/>
        <rFont val="Arial"/>
        <family val="2"/>
      </rPr>
      <t>Nota</t>
    </r>
    <r>
      <rPr>
        <sz val="12"/>
        <rFont val="Arial"/>
        <family val="2"/>
      </rPr>
      <t>: Se realiza la verificación de los pagos de Salarios, Honorarios y Seguridad Social.</t>
    </r>
  </si>
  <si>
    <t>7.2.4</t>
  </si>
  <si>
    <r>
      <rPr>
        <sz val="12"/>
        <color rgb="FF000000"/>
        <rFont val="Arial"/>
        <family val="2"/>
      </rPr>
      <t xml:space="preserve">Cuenta con soportes de implementación de la canasta del servicio para el componente de Alimentación.
</t>
    </r>
    <r>
      <rPr>
        <b/>
        <sz val="12"/>
        <color rgb="FF000000"/>
        <rFont val="Arial"/>
        <family val="2"/>
      </rPr>
      <t>Nota:</t>
    </r>
    <r>
      <rPr>
        <sz val="12"/>
        <color rgb="FF000000"/>
        <rFont val="Arial"/>
        <family val="2"/>
      </rPr>
      <t xml:space="preserve"> Refrigerio para el día de atención de cada participante: Aporta el 25 % de las recomendaciones diarias de energía y nutrientes. Un encuentro a la semana, 4 veces en el mes.</t>
    </r>
  </si>
  <si>
    <t>7.3</t>
  </si>
  <si>
    <t xml:space="preserve">Cumple con los requisitos de ley establecidos para la contabilidad, según el tipo de sociedad o empresa. </t>
  </si>
  <si>
    <t>ANEXO GESTIÓN DE RECURSOS FINANCIEROS CONTRATOS DE APORTE SERVICIOS DE PRIMERA INFANCIA V1 25/11/2024 Página 5</t>
  </si>
  <si>
    <t>7.3.1</t>
  </si>
  <si>
    <t>7.3.2</t>
  </si>
  <si>
    <t>7.3.3</t>
  </si>
  <si>
    <t>7.3.4</t>
  </si>
  <si>
    <t>8. COMPONENTE TALENTO HUMANO</t>
  </si>
  <si>
    <t>8.1</t>
  </si>
  <si>
    <t>8.1.1</t>
  </si>
  <si>
    <t>8.1.2</t>
  </si>
  <si>
    <t>8.1.3</t>
  </si>
  <si>
    <t>8.1.4</t>
  </si>
  <si>
    <t>8.2</t>
  </si>
  <si>
    <t>8.2.1</t>
  </si>
  <si>
    <t>8.2.2</t>
  </si>
  <si>
    <t>8.2.3</t>
  </si>
  <si>
    <r>
      <t xml:space="preserve">Cuenta con los soportes de verificación de consulta en páginas oficiales en el proceso de selección del talento humano:
- Certificado de antecedentes disciplinarios – Procuraduría.
- Certificado de antecedentes de responsabilidad fiscal – Contraloría.
- Certificado de antecedentes judiciales – Policía Nacional.
- Certificado del Sistema Registro Nacional de Medidas Correctivas – RNMC.
- Tarjeta profesional o registro profesional o tecnológico (cuando aplique).
- Registro Único Nacional del Talento Humano en Salud – RETHUS (cuando aplique).
</t>
    </r>
    <r>
      <rPr>
        <b/>
        <sz val="11"/>
        <color theme="1"/>
        <rFont val="Arial"/>
        <family val="2"/>
      </rPr>
      <t xml:space="preserve">Nota 1: </t>
    </r>
    <r>
      <rPr>
        <sz val="11"/>
        <color theme="1"/>
        <rFont val="Arial"/>
        <family val="2"/>
      </rPr>
      <t xml:space="preserve">No se podrá vincular talento humano que tenga antecedentes: fiscales, disciplinarios, ni judiciales (en Justicia Ordinaria y en el ejercicio de Justicia Propia para el caso de Pueblos Indígenas).
</t>
    </r>
    <r>
      <rPr>
        <b/>
        <sz val="11"/>
        <color theme="1"/>
        <rFont val="Arial"/>
        <family val="2"/>
      </rPr>
      <t xml:space="preserve">Nota 2: </t>
    </r>
    <r>
      <rPr>
        <sz val="11"/>
        <color theme="1"/>
        <rFont val="Arial"/>
        <family val="2"/>
      </rPr>
      <t xml:space="preserve">Para el caso de grupos étnicos, contar con el reconocimiento y aprobación de la comunidad por su saber tradicional, manejo de la lengua materna y conocimiento de la cultura y el territorio debe presentar el documento de manifestación que acredite tales calidades por parte de las autoridades competentes.
</t>
    </r>
    <r>
      <rPr>
        <b/>
        <sz val="11"/>
        <color theme="1"/>
        <rFont val="Arial"/>
        <family val="2"/>
      </rPr>
      <t>Nota 3</t>
    </r>
    <r>
      <rPr>
        <sz val="11"/>
        <color theme="1"/>
        <rFont val="Arial"/>
        <family val="2"/>
      </rPr>
      <t>: Solicitar la verificación de los antecedentes judiciales en las páginas oficiales de la muestra seleccionada.</t>
    </r>
  </si>
  <si>
    <t>8.2.4</t>
  </si>
  <si>
    <r>
      <t xml:space="preserve">Cuenta con los soportes de verificación de consulta en páginas oficiales en el proceso de selección, según corresponda del nucleo familiar y personas mayores de 18 años que residan en la vivienda:
- Certificado de antecedentes judiciales – Policía Nacional.
- Certificado del Sistema Registro Nacional de Medidas Correctivas – RNMC.
</t>
    </r>
    <r>
      <rPr>
        <b/>
        <sz val="11"/>
        <color theme="1"/>
        <rFont val="Arial"/>
        <family val="2"/>
      </rPr>
      <t>Nota 1</t>
    </r>
    <r>
      <rPr>
        <sz val="11"/>
        <color theme="1"/>
        <rFont val="Arial"/>
        <family val="2"/>
      </rPr>
      <t xml:space="preserve">: No se podrá vincular talento humano que tenga antecedentes: fiscales, disciplinarios, ni judiciales (en Justicia Ordinaria y en el ejercicio de Justicia Propia para el caso de Pueblos Indígenas).
</t>
    </r>
    <r>
      <rPr>
        <b/>
        <sz val="11"/>
        <color theme="1"/>
        <rFont val="Arial"/>
        <family val="2"/>
      </rPr>
      <t>Nota 2</t>
    </r>
    <r>
      <rPr>
        <sz val="11"/>
        <color theme="1"/>
        <rFont val="Arial"/>
        <family val="2"/>
      </rPr>
      <t>: solicitar la verificación de los antecedentes judiciales en las páginas oficiales de la muestra seleccionada.</t>
    </r>
  </si>
  <si>
    <t>8.3</t>
  </si>
  <si>
    <t>8.3.1</t>
  </si>
  <si>
    <t>8.3.2</t>
  </si>
  <si>
    <t>8.4</t>
  </si>
  <si>
    <t>8.4.1</t>
  </si>
  <si>
    <t>Cumple con la verificación del cumplimiento de lo establecido en la Ley 1918 de 2018, modificada por la Ley 2375 de 2024, referente a la consulta del registro de inhabilidades por delitos sexuales cometidos contra personas menores de edad del talento humano, su núcleo familiar y personas mayores de 18 años que residan en la vivienda.</t>
  </si>
  <si>
    <t>Ley 1918 de 2018, modificada por la Ley 2375 de 2024</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</si>
  <si>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su núcleo familiar y personas mayores de 18 años que residan en la vivienda,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 oficial.</t>
    </r>
  </si>
  <si>
    <t>TABLA 2. EVIDENCIA NO CUMPLIMIENTO PRIMERA INFANCIA</t>
  </si>
  <si>
    <t>Nombre y Apellidos</t>
  </si>
  <si>
    <t>Fecha de Ingreso</t>
  </si>
  <si>
    <t>Fecha de Nacimiento</t>
  </si>
  <si>
    <t>Edad</t>
  </si>
  <si>
    <t>No. Registro Civil</t>
  </si>
  <si>
    <t>Fotocopia Documento Padre y/o Madre</t>
  </si>
  <si>
    <t>Fotografía del usuario</t>
  </si>
  <si>
    <t>Focalización (Sisbén o otro)</t>
  </si>
  <si>
    <t>Caracterización
(SI/NO)</t>
  </si>
  <si>
    <t>EVCDI-R
(SI/NO)</t>
  </si>
  <si>
    <t xml:space="preserve"> Seguimiento al desarrollo </t>
  </si>
  <si>
    <t xml:space="preserve"> Observaciones </t>
  </si>
  <si>
    <t>PSIC / TS / PEDAG / LIC /ADMIN:</t>
  </si>
  <si>
    <t>ROL</t>
  </si>
  <si>
    <t>Estructura Operativa HCB FAMI – Grupo de Atención - GA</t>
  </si>
  <si>
    <t>HCB Un (1) Madre o Padre comunitario FAMI</t>
  </si>
  <si>
    <t>De 10 a 15 participantes1
(Según la demanda del territorio)</t>
  </si>
  <si>
    <t>Unidad Atención - UA 1
(3-5 participantes)</t>
  </si>
  <si>
    <t>Unidad Atención - UA 2
(3-5 participantes)</t>
  </si>
  <si>
    <t>Unidad Atención - UA 3
(3-5 participantes)</t>
  </si>
  <si>
    <t>1 EG de 2 horas efectivas
2 EG de 2 horas efectivas
3 EG de 2 horas efectivas
4 EG de 2 horas efectivas</t>
  </si>
  <si>
    <t>N°</t>
  </si>
  <si>
    <t>Nombre</t>
  </si>
  <si>
    <t>Profesión</t>
  </si>
  <si>
    <t>Cargo que desempeña</t>
  </si>
  <si>
    <t>Tiempo de Experiencia</t>
  </si>
  <si>
    <t>Tipo de Contrato</t>
  </si>
  <si>
    <t>Fecha Fin Contrato</t>
  </si>
  <si>
    <t>Salario / Honorario asignado</t>
  </si>
  <si>
    <t xml:space="preserve">Ingreso Base de Cotización </t>
  </si>
  <si>
    <t xml:space="preserve">Hoja de vida </t>
  </si>
  <si>
    <t>Consulta de Inhabilidades por delitos sexuales cometidos contra menores de 18 años (Ley 1918 de 2018 y Decreto 753 del 30 de abril de 2019)</t>
  </si>
  <si>
    <t>Certificado sobre Antecedentes Judiciales (Policía Nacional)</t>
  </si>
  <si>
    <t>Certificación de Antecedentes Disciplinarios (Procuraduría)</t>
  </si>
  <si>
    <t>Certificado de Responsables Fiscales (Contraloría)</t>
  </si>
  <si>
    <t>Certificaciones académicas</t>
  </si>
  <si>
    <t>Certificaciones de experiencia laboral</t>
  </si>
  <si>
    <t>Contrato vigente con la Institución</t>
  </si>
  <si>
    <t xml:space="preserve">Tarjeta profesional </t>
  </si>
  <si>
    <t>Inscripción en Rethus
(Solo profesiones del sector salud)</t>
  </si>
  <si>
    <t>Evidencia de inducción para el cargo</t>
  </si>
  <si>
    <t>Soportes de afiliación al SGSSS y ARL</t>
  </si>
  <si>
    <t>Reportado en Sistema Cuentame
(Sólo primera infancia)</t>
  </si>
  <si>
    <t>Observaciones</t>
  </si>
  <si>
    <t>SI</t>
  </si>
  <si>
    <t>NO</t>
  </si>
  <si>
    <r>
      <rPr>
        <b/>
        <sz val="12"/>
        <color theme="1"/>
        <rFont val="Arial"/>
        <family val="2"/>
      </rPr>
      <t xml:space="preserve">Nota: </t>
    </r>
    <r>
      <rPr>
        <sz val="12"/>
        <color theme="1"/>
        <rFont val="Arial"/>
        <family val="2"/>
      </rPr>
      <t>Una vez establecida la muestra a evaluar, digite el nombre de cada persona seleccionada y registre la totalidad de la información verificada. Asegúrese de no dejar campos sin diligenciar.</t>
    </r>
  </si>
  <si>
    <t>SEC</t>
  </si>
  <si>
    <t xml:space="preserve">OBSERVACIONES </t>
  </si>
  <si>
    <t>3.1</t>
  </si>
  <si>
    <t>4.1</t>
  </si>
  <si>
    <t>4.2</t>
  </si>
  <si>
    <t>5.1</t>
  </si>
  <si>
    <t>5.2</t>
  </si>
  <si>
    <t>5.3</t>
  </si>
  <si>
    <t>5.4</t>
  </si>
  <si>
    <t>6.1</t>
  </si>
  <si>
    <t>6.2</t>
  </si>
  <si>
    <t>6.3</t>
  </si>
  <si>
    <t>COMPONENTE</t>
  </si>
  <si>
    <t>CONSOLIDADO DE LAS CONDICIONES CON NO CUMPLIMIENTO</t>
  </si>
  <si>
    <t>Numeral</t>
  </si>
  <si>
    <t>CONDICIONES DE CALIDAD CON NO CUMPLIMIENTO</t>
  </si>
  <si>
    <t>ACTA DE CIERRE</t>
  </si>
  <si>
    <t xml:space="preserve">Siendo las __________ del dia __________del mes ____________ del _______, </t>
  </si>
  <si>
    <t>COMPONENTES</t>
  </si>
  <si>
    <t>CONDICIONES</t>
  </si>
  <si>
    <t xml:space="preserve">TOTAL </t>
  </si>
  <si>
    <t>TALENTO HUMANO</t>
  </si>
  <si>
    <t>FINANCIERO</t>
  </si>
  <si>
    <t>TOTAL</t>
  </si>
  <si>
    <t>VER HOJAS POR COMPONENTE</t>
  </si>
  <si>
    <t>VER HOJA CONDICIONES NO CUMPLIDAS</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</si>
  <si>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</si>
  <si>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</si>
  <si>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</si>
  <si>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</si>
  <si>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FIRMA</t>
  </si>
  <si>
    <t>PROFESIONALES ICBF QUE REALIZAN LA VISITA</t>
  </si>
  <si>
    <t>5. PROCESO PEDAGÓGICO</t>
  </si>
  <si>
    <t>6. ADMINISTRATIVO Y DE GESTIÓN</t>
  </si>
  <si>
    <t>7. FINANCIERO</t>
  </si>
  <si>
    <t>8. TALENTO HUMANO</t>
  </si>
  <si>
    <t>1. INFORMACIÓN DE LA INSTITUCIÓN</t>
  </si>
  <si>
    <t>2. SEDE / UNIDAD OPERATIVA 1</t>
  </si>
  <si>
    <t>Número de Licencia de Funcionamiento (Si aplica)</t>
  </si>
  <si>
    <t>Servicio  autorizado en la Licencia de Funcionamiento (Si aplica)</t>
  </si>
  <si>
    <t>Nombre de la Sede Operativa</t>
  </si>
  <si>
    <t>Departamento de la sede operativa</t>
  </si>
  <si>
    <t>Municipio o Ciudad de la sede operativa</t>
  </si>
  <si>
    <t>Dirección de la Sede / Unidad</t>
  </si>
  <si>
    <t>Fecha de Finalización Visita</t>
  </si>
  <si>
    <t>INSTRUCTIVO PARA DILIGENCIAR EL INSTRUMENTO DE VERIFICACION DE LAS CONDICIONES DE PRESTACION DEL SERVICIO - HCB Familia, Mujer e Infancia -HCB FAMI</t>
  </si>
  <si>
    <t>2. COMPONENTE AMBIENTES EDUCATIVOS Y PROTECTORES</t>
  </si>
  <si>
    <t>Seleccione la población encontrada al momento de la visita el servicio de HCB Familia, Mujer e Infancia - HCB FAMI esta dirigido a mujeres y personas en periodo de gestación, niñas y niños hasta los cinco (5) meses y veintinueve (29) días de edad.
Si atiende algunos de los siguientes grupos, niñas y niños hasta un (1) año y once (11) meses y veintinueve (29) días de edad, siempre y cuando en su entorno cercano no exista otra oferta de servicios de educación inicial en el marco de la atención integral y/o mujeres y personas en estado de gestación adolescentes que estén vinculadas al sistema educativo formal. En estos casos requiere aprobación del Comité Técnico Operativo, registre en el campo "observación" los datos de fecha y No. de esta acta o en caso de no contar con ella escriba :"No se tiene".</t>
  </si>
  <si>
    <t>2.7.3</t>
  </si>
  <si>
    <r>
      <t xml:space="preserve">Cuenta con soporte de afiliación en estado activo, vigente (no mayor a 6 meses), en físico o digital.
</t>
    </r>
    <r>
      <rPr>
        <b/>
        <sz val="11"/>
        <color theme="1"/>
        <rFont val="Arial"/>
        <family val="2"/>
      </rPr>
      <t xml:space="preserve">1: </t>
    </r>
    <r>
      <rPr>
        <sz val="11"/>
        <color theme="1"/>
        <rFont val="Arial"/>
        <family val="2"/>
      </rPr>
      <t xml:space="preserve">Régimen Especial: Certificación emitida por la Entidad Prestadora de Salud (EPS) o la EAPB: Entidad Administradora de Planes de Beneficio de Salud ( EAPB)
</t>
    </r>
    <r>
      <rPr>
        <b/>
        <sz val="11"/>
        <color theme="1"/>
        <rFont val="Arial"/>
        <family val="2"/>
      </rPr>
      <t>2:</t>
    </r>
    <r>
      <rPr>
        <sz val="11"/>
        <color theme="1"/>
        <rFont val="Arial"/>
        <family val="2"/>
      </rPr>
      <t xml:space="preserve"> En caso de no contar con el soporte verificar registro de novedades que incluye: orientación a familias y/o cuidadores para activar la ruta que permita la vinculación, razones por las cuales no se cuenta con el soporte y compromiso firmado por padres y/o cuidadores. Plazo: Zona Urbana: 1 mes, Zona Rural: 2 meses, ó reporte al supervisor del contrato por parte de la EAS, en caso de no cumplir tiempos establecidos.</t>
    </r>
  </si>
  <si>
    <t>Verifica la asistencia a consulta de valoración integral en salud para niñas y niños y consulta de atención para el cuidado prenatal o control prenatal de las mujeres y personas en estado de gestación.  (Línea 1).</t>
  </si>
  <si>
    <r>
      <t xml:space="preserve">Cuenta con soporte de asistencia a la consulta de valoración integral en salud.
</t>
    </r>
    <r>
      <rPr>
        <b/>
        <sz val="11"/>
        <rFont val="Arial"/>
        <family val="2"/>
      </rPr>
      <t xml:space="preserve">Nota 1: </t>
    </r>
    <r>
      <rPr>
        <sz val="11"/>
        <rFont val="Arial"/>
        <family val="2"/>
      </rPr>
      <t xml:space="preserve">En caso de no contar con el soporte verificar registro de novedades que incluye: orientación a familias y/o cuidadores, razones por las cuales no ha tenido acceso a estas atenciones en salud o no cuenta con el soporte de asistencia, firmado por la familia y/o cuidador especificando la fecha pactada para el cumplimiento.
</t>
    </r>
    <r>
      <rPr>
        <b/>
        <sz val="11"/>
        <rFont val="Arial"/>
        <family val="2"/>
      </rPr>
      <t xml:space="preserve">Nota 2: </t>
    </r>
    <r>
      <rPr>
        <sz val="11"/>
        <rFont val="Arial"/>
        <family val="2"/>
      </rPr>
      <t xml:space="preserve">En caso de que la madre o padre comunitario identifique imposibilidad de la familia y/o cuidador verificar soporte de reporte a la EAS o PDS para realizar articulación con las entidades del sector salud y autoridades tradicionales, con el fin de promocionar acciones para el acceso efectivo a las mismas.
</t>
    </r>
    <r>
      <rPr>
        <b/>
        <sz val="11"/>
        <rFont val="Arial"/>
        <family val="2"/>
      </rPr>
      <t xml:space="preserve">Nota 3: </t>
    </r>
    <r>
      <rPr>
        <sz val="11"/>
        <rFont val="Arial"/>
        <family val="2"/>
      </rPr>
      <t>En caso de presentarse barreras de acceso a salud verificar soporte de activación de ruta.</t>
    </r>
  </si>
  <si>
    <r>
      <t xml:space="preserve">Cuenta con soporte de atención en salud bucal realizado por profesional en odontología. 
</t>
    </r>
    <r>
      <rPr>
        <b/>
        <sz val="11"/>
        <rFont val="Arial"/>
        <family val="2"/>
      </rPr>
      <t xml:space="preserve">Nota 1: </t>
    </r>
    <r>
      <rPr>
        <sz val="11"/>
        <rFont val="Arial"/>
        <family val="2"/>
      </rPr>
      <t xml:space="preserve">En caso de no contar con el soporte verificar registro de novedades que incluye: orientación a familias y/o cuidadores, razones por las cuales no ha tenido acceso a estas atenciones en salud o no cuenta con el soporte de asistencia, firmado por la familia y/o cuidador especificando la fecha pactada para el cumplimiento.
</t>
    </r>
    <r>
      <rPr>
        <b/>
        <sz val="11"/>
        <rFont val="Arial"/>
        <family val="2"/>
      </rPr>
      <t xml:space="preserve">
Nota 2:</t>
    </r>
    <r>
      <rPr>
        <sz val="11"/>
        <rFont val="Arial"/>
        <family val="2"/>
      </rPr>
      <t xml:space="preserve"> En caso de que la madre o padre comunitario identifique imposibilidad de la familia y/o cuidador, y en caso de presentarse barreras de acceso a la salud verificar soporte de reporte a la EAS o PDS para realizar articulación con las entidades del sector salud y autoridades tradicionales, con el fin de promocionar acciones para el acceso efectivo a las mismas.</t>
    </r>
    <r>
      <rPr>
        <b/>
        <sz val="11"/>
        <rFont val="Arial"/>
        <family val="2"/>
      </rPr>
      <t xml:space="preserve">
</t>
    </r>
  </si>
  <si>
    <t xml:space="preserve">Cuenta con soportes de socialización de la Ruta para acceder a la valoración integral en salud y atención en salud bucal al atender grupos étnicos con autoridades tradicionales. </t>
  </si>
  <si>
    <t>En diálogo con los padres de familia y/o cuidadores, se evidencia la orientación sobre la Ruta para acceder a la valoración integral en salud y atención en salud bucal al atender grupos étnicos con autoridades tradicionales.</t>
  </si>
  <si>
    <r>
      <t xml:space="preserve">Cuenta con soporte en físico o digital de la aplicación del esquema de vacunación completo según la edad o las semanas gestacionales.
</t>
    </r>
    <r>
      <rPr>
        <b/>
        <sz val="11"/>
        <color theme="1"/>
        <rFont val="Arial"/>
        <family val="2"/>
      </rPr>
      <t xml:space="preserve">1: </t>
    </r>
    <r>
      <rPr>
        <sz val="11"/>
        <color theme="1"/>
        <rFont val="Arial"/>
        <family val="2"/>
      </rPr>
      <t xml:space="preserve">En caso de no contar con el soporte verificar registro de novedades que incluye:  razones por las cuales no cuentan con el soporte y orientación a familias y/o cuidadores sobre la ruta para el acceso a esta atención en salud y la obtención del documento, registro del compromiso firmado por la familia y/o cuidador especificando el plazo no mayor a un (1) mes para la zona urbana y dos (2) meses para la zona rural y rural dispersa.
</t>
    </r>
    <r>
      <rPr>
        <b/>
        <sz val="11"/>
        <color theme="1"/>
        <rFont val="Arial"/>
        <family val="2"/>
      </rPr>
      <t>2:</t>
    </r>
    <r>
      <rPr>
        <sz val="11"/>
        <color theme="1"/>
        <rFont val="Arial"/>
        <family val="2"/>
      </rPr>
      <t xml:space="preserve"> En caso de que la madre o padre comunitario FAMI identifique imposibilidad de la familia y/o cuidador verificar soporte de reporte a la EAS o PDS para realizar articulación con las entidades del sector salud y autoridades tradicionales, con el fin de promocionar acciones para el acceso al servicio de vacunación.
</t>
    </r>
    <r>
      <rPr>
        <b/>
        <sz val="11"/>
        <color theme="1"/>
        <rFont val="Arial"/>
        <family val="2"/>
      </rPr>
      <t xml:space="preserve">3: </t>
    </r>
    <r>
      <rPr>
        <sz val="11"/>
        <color theme="1"/>
        <rFont val="Arial"/>
        <family val="2"/>
      </rPr>
      <t>En los casos en que las familias y/o cuidadores no acepten la vacunación verificar soportes de articulación con las entidades de salud, procesos de información y sensibilización con las familias, cuidadores, comunidades y autoridades correspondientes.
4: En los casos de mujeres y personas en estado de gestación, niñas y niños extranjeros validación y actualización del esquema de vacunación completo para la edad, aprobado por el Ministerio de Salud y Protección Social</t>
    </r>
  </si>
  <si>
    <t>Cuenta con evidencias de implementación de la planeación de acciones de educación para la salud alimentaria.
1.Las actividades estan consignadas dentro de la planeación pedagógica.
2.Se evidencian planes de formación y acompañamiento a familias y cuidadores.
3.Las evidencias pueden ser fotografías, videos, actas firmadas, listados de asistencia,etc.</t>
  </si>
  <si>
    <t>3.4.4</t>
  </si>
  <si>
    <t>3.4.5</t>
  </si>
  <si>
    <t>3.4.6</t>
  </si>
  <si>
    <r>
      <t xml:space="preserve">
Implementa estrategias para la promoción de la práctica de la  lactancia humana</t>
    </r>
    <r>
      <rPr>
        <strike/>
        <sz val="11"/>
        <color theme="1"/>
        <rFont val="Arial"/>
        <family val="2"/>
      </rPr>
      <t xml:space="preserve"> </t>
    </r>
    <r>
      <rPr>
        <sz val="11"/>
        <color theme="1"/>
        <rFont val="Arial"/>
        <family val="2"/>
      </rPr>
      <t xml:space="preserve">en forma exclusiva para niñas y niños menores de seis meses de edad y en forma complementaria de los seis meses a los dos años y más, con el talento humano de la modalidad, las familias o cuidadores.  </t>
    </r>
  </si>
  <si>
    <t>Cuenta con los soportes (actas con los contenidos abordados, listados de asistencia, registro fotográfico o fílmico) de cualificación, por parte del nutricionista asignado (Centro Zonal o Dirección Regional del ICBF), sobre la toma de datos de toma de peso, longitud/talla y perímetro braquial, identificación de signos físicos asociados a la desnutrición aguda y soportes (actas con los contenidos abordados, listados de asistencia, registro fotográfico o fílmico) de cualificación al talento humano sobre suministro de la FTLC, en caso de que se presenten niños con suministro de la fórmula (FTLC).</t>
  </si>
  <si>
    <t xml:space="preserve">En observación de la atención verifica que se cumplen con las siguientes condiciones:
1.La madre o padre comunitario realiza correctamente la toma de peso, longitud/talla y perímetro braquial, según muestra y se contrasta su correspondencia con los datos registrados en el formato.
2.La madre o padre comunitario identifica los signos físicos asociados a la desnutrición aguda. </t>
  </si>
  <si>
    <r>
      <rPr>
        <b/>
        <sz val="11"/>
        <rFont val="Arial"/>
        <family val="2"/>
      </rPr>
      <t xml:space="preserve">Soportes de articulación y canalización para atención en salud de los casos de desnutrición aguda moderada o severa.  </t>
    </r>
    <r>
      <rPr>
        <sz val="11"/>
        <rFont val="Arial"/>
        <family val="2"/>
      </rPr>
      <t>Mediante revisión documental verifica que cumple con los siguientes pasos:
1. Identificación de usuarios en desnutrición aguda moderada o severa y aquellos con perímetro del brazo menor o igual a 11.5 cm. 
2. La madre, padre comunitario o el nutricionista del equipo interdisciplinario (cuando aplique) diligencia el registro de novedades con la información sobre la orientación a las familias y cuidadores para asistir de manera inmediata a los servicios de salud en los casos de desnutrición aguda moderada o severa.
3. El nutricionista asignado radica una comunicación (oficio y/o correo electrónico) con la información de los participantes para la atención en los servicios de salud.
-Esta información se envía  de manera inmediata y máximo a las veinticuatro (24) horas siguientes en los casos de Desnutrición aguda severa y a las (48 horas) en los casos de Desnutrición Aguda Moderada, a la Entidad Territorial de Salud correspondiente y a la Entidad Administradora de Planes de Beneficios -EAPB antes Entidad Promotora de Salud -EPS y a la Institución Prestado de Salud- IPS.
-Esta comunicación contiene como mínimo: la fecha de identificación, fecha de toma de medidas antropométricas, signos físicos de desnutrición detectados, peso, talla/longitud, clasificación del estado nutricional, perímetro del brazo de niñas y niños entre los seis (6) y cincuenta y nueve (59) meses, datos de ubicación de los participantes, número de documento de identidad, EAPB a la cual se encuentra afiliado la niña o el niño, nombre del acudiente, contacto telefónico y motivo de la canalización.
-Se realiza seguimiento a las 72 horas posteriores a la canalización al sector salud y luego semanalmente.</t>
    </r>
  </si>
  <si>
    <t>En diálogo con la madre o padre comunitario, se evidencia la orientación para la articulación y canalización para atención en salud de los casos de desnutrición aguda moderada o severa.</t>
  </si>
  <si>
    <r>
      <rPr>
        <b/>
        <sz val="11"/>
        <rFont val="Arial"/>
        <family val="2"/>
      </rPr>
      <t xml:space="preserve">Soportes del análisis de las situaciones socio familiares para determinar si la niña o el niño se encuentra expuesto a una posible negligencia que vulnere sus derechos, en caso de identificar y confirmar que la familia no asiste a la IPS con el participante.  </t>
    </r>
    <r>
      <rPr>
        <sz val="11"/>
        <rFont val="Arial"/>
        <family val="2"/>
      </rPr>
      <t>Verifica que cumple con:
1.Soporte de comunicación al supervisor o interventor del contrato o convenio para activar la Ruta Integral de Atenciones. 
2.Soporte: Activación de la Ruta Integral de Atenciones enviada al supervisor.</t>
    </r>
  </si>
  <si>
    <t>Cuenta con registro de novedades diligenciado y fórmula médica actualizada para el suministro y seguimiento del consumo de la Fórmula Terapéutica Lista para el Consumo - FTLC de los usuarios con tratamiento ambulatorio.</t>
  </si>
  <si>
    <r>
      <t>Brinda orientaciones frente a los casos de enfermedades inmunoprevenibles, prevalentes y las transmitidas por alimentos, presentados en la UA.
1.</t>
    </r>
    <r>
      <rPr>
        <b/>
        <sz val="11"/>
        <color theme="1"/>
        <rFont val="Arial"/>
        <family val="2"/>
      </rPr>
      <t xml:space="preserve">Enfermedades Inmunoprevenibles y prevalentes: </t>
    </r>
    <r>
      <rPr>
        <sz val="11"/>
        <color theme="1"/>
        <rFont val="Arial"/>
        <family val="2"/>
      </rPr>
      <t xml:space="preserve"> La madre o padre comunitario diligencia el registro de novedades las orientaciones suministradas a las familias para su cuidado, identificación de signos de alarma y atención oportuna por parte del sector salud.
2.</t>
    </r>
    <r>
      <rPr>
        <b/>
        <sz val="11"/>
        <color theme="1"/>
        <rFont val="Arial"/>
        <family val="2"/>
      </rPr>
      <t xml:space="preserve">Enfermedades Transmitidas por Alimentos: </t>
    </r>
    <r>
      <rPr>
        <sz val="11"/>
        <color theme="1"/>
        <rFont val="Arial"/>
        <family val="2"/>
      </rPr>
      <t>La madre o padre comunitario informa la situación al nutricionista asignado por el Centro Zonal o Dirección Regional para su verificación y reporte a la EAS o PDS, o apoyo a la coordinación en caso de operación directa por el ICBF.</t>
    </r>
  </si>
  <si>
    <r>
      <t xml:space="preserve">En diálogo con los padres de familia y/o cuidadores, y talento humano se evidencia la orientación sobre el procedimiento para identificar, reportar y actuar frente a enfermedades inmunoprevenibles, prevalentes en la primera infancia, transmitidas por alimentos y, de origen cultural (si aplica). 
</t>
    </r>
    <r>
      <rPr>
        <b/>
        <sz val="11"/>
        <rFont val="Arial"/>
        <family val="2"/>
      </rPr>
      <t xml:space="preserve">Nota 1: </t>
    </r>
    <r>
      <rPr>
        <sz val="11"/>
        <rFont val="Arial"/>
        <family val="2"/>
      </rPr>
      <t xml:space="preserve">En observación de la atención, verifica que en la unidad de servicio se implementen acciones de promoción, prevención y atención oportuna dirigido a familias. </t>
    </r>
  </si>
  <si>
    <t>3.6.4</t>
  </si>
  <si>
    <t xml:space="preserve">En observación se evidencia que el ciclo de menús se encuentran publicado en el área común y en el área de preparación de alimentos. </t>
  </si>
  <si>
    <t>Cumple con el suministro de los refrigerios de acuerdo con el ciclo de menús aprobado.
1.El sumistro se realiza durante los encuentros grupales.
2.Cuenta con registro de los intercambios de alimentos realizados con la respectiva justificación y fecha, no excede dos (2) en la minuta diaria. 
3.Implementa modificaciones o ajustes razonables a los que haya lugar de acuerdo con el Enfoque Diferencial de Derechos, cuando aplique.
4. Realizarla redistribución de los alimentos preparados del Refrigerio Listo para Consumo - RLC, entre los demás participantes cuando se evidencian inasistencias de uno o varios participantes al encuentro grupal.
5. Cumple con la cantidad de porción servida segun la minuta patrón.
6. Cuenta con el proceso de concertación de la composición de la RLC con la población de grupos étnicos, promoviendo la utilización de alimentos autóctonos.</t>
  </si>
  <si>
    <r>
      <t xml:space="preserve">Cuenta con registros de entrega de los alimentos por parte de la EAS o PDS al servicio con fecha y firma de recibido a satisfacción de estos.
</t>
    </r>
    <r>
      <rPr>
        <b/>
        <sz val="11"/>
        <rFont val="Arial"/>
        <family val="2"/>
      </rPr>
      <t xml:space="preserve">
Nota 1: </t>
    </r>
    <r>
      <rPr>
        <sz val="11"/>
        <rFont val="Arial"/>
        <family val="2"/>
      </rPr>
      <t xml:space="preserve">Verifica mediante observación que los alimentos entregados por la EAS o PDS se encuentran en adecuadas condiciones de calidad y coincide en cantidad y presentación con el registro. </t>
    </r>
  </si>
  <si>
    <t xml:space="preserve">Cuenta con el diligenciamiento completo, realizado en la periodicidad establecida, de los formatos de la Entrega de complementos alimentarios de primera infancia, el Formato Entrega de Refrigerios y la Entrega Alimentos de Alto Valor Nutricional a Beneficiarios.
1. Los formatos deben estar firmados por madres, padres o cuidadores y mujeres y personas en estado de gestación mayores de 14 
años.
2. Durante el diálogo con los padres de familia y/o cuidadores, se evidencia que la información suministrada es coherente con lo diligenciado.
3.Cuenta con los acuerdos documentados de la composición de la RPP/RFPP con la población de grupos étnicos. (Si aplica)
4. En caso de que pueda observarse la entrega en sitio del RPP/RFPP, verifica que implementan las minutas patrón, las fichas técnicas, la frecuencia concertada y las condiciones del empaque primario de los alimentos y el empaque secundario de la ración.
</t>
  </si>
  <si>
    <t>En dialogo con la madre o padre comunitario FAMI se evidencia que se conoce el ciclo de menús y preparaciones a suministrar durante el servicio.</t>
  </si>
  <si>
    <t>Garantiza las condiciones de inocuidad para el suministro de los alimentos sanos y seguros mediante la implementación del Plan de Saneamiento Básico y las Buenas Prácticas de Manufactura. (Línea 4).</t>
  </si>
  <si>
    <r>
      <t xml:space="preserve">Cuenta con el </t>
    </r>
    <r>
      <rPr>
        <b/>
        <sz val="11"/>
        <rFont val="Arial"/>
        <family val="2"/>
      </rPr>
      <t>Plan de Saneamiento Básico el cual cuenta con:</t>
    </r>
    <r>
      <rPr>
        <sz val="11"/>
        <rFont val="Arial"/>
        <family val="2"/>
      </rPr>
      <t xml:space="preserve">
1. Control de plagas.
2. Desechos sólidos y líquidos.
3. Agua segura.
4. Limpieza y desinfección.
Nota: Soporte de concertación en caso de atender comunidades étnicas (si aplica).</t>
    </r>
  </si>
  <si>
    <t xml:space="preserve">Cuenta con el documento de BPM donde se incluyan medidas para el control de riesgos que afecten la inocuidad de los alimentos durante los procesos de compra, transporte, recibo, almacenamiento, preparación, servido y distribución según las particularidades del servicio o de los procesos que apliquen. </t>
  </si>
  <si>
    <t>Cuenta con actas, listados de asistencia, registros fotográficos o videos, etc., que evidencien la capacitación de madres y padres comunitarios y talento humano interdisciplinario (cuando se cuente) en los programas del plan de saneamiento básico.</t>
  </si>
  <si>
    <t>En observación de la atención se evidencia la implementación de los cuatro (4) programas básicos del plan de saneamiento básico.</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</si>
  <si>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</si>
  <si>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En diálogo con madres y padres comunitarios se evidencia el conocimiento sobre temas específicos del Plan de Saneamiento Básico.</t>
  </si>
  <si>
    <t>3.8.6</t>
  </si>
  <si>
    <r>
      <t xml:space="preserve">
</t>
    </r>
    <r>
      <rPr>
        <sz val="11"/>
        <rFont val="Arial"/>
        <family val="2"/>
      </rPr>
      <t>Acceso y consumo diario de alimentos sanos y seguros con enfoque territorial. (Línea 4)</t>
    </r>
    <r>
      <rPr>
        <strike/>
        <sz val="11"/>
        <rFont val="Arial"/>
        <family val="2"/>
      </rPr>
      <t xml:space="preserve">
</t>
    </r>
  </si>
  <si>
    <r>
      <t xml:space="preserve">Cuenta con un área y equipos necesarios para el </t>
    </r>
    <r>
      <rPr>
        <b/>
        <sz val="11"/>
        <rFont val="Arial"/>
        <family val="2"/>
      </rPr>
      <t xml:space="preserve">almacenamiento adecuado de alimentos 
</t>
    </r>
    <r>
      <rPr>
        <sz val="11"/>
        <rFont val="Arial"/>
        <family val="2"/>
      </rPr>
      <t xml:space="preserve">
1. Area ubicado en un lugar alejado de focos de insalubridad como: basuras, agua estancada,sitios que puedan ser criaderos de insectos, roedores u otro tipo de plaga que pueda contaminar el alimento.
2. Los alimentos deben estar separados de las paredes, pisos y techo.
3. Deben tener equipos para mantenimiento de temperatura de alimentos que lo requieran.</t>
    </r>
  </si>
  <si>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</si>
  <si>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En observación de la atención se evidencia el cumplimiento del programa de selección y evaluación de proveedores, asegurando los criterios de aceptabilidad y calificación de proveedores para la compra de alimentos. </t>
  </si>
  <si>
    <t>Guía Operativa del Servicio HCB Familia, Mujer e Infancia - HCB FAMI. GO3.MT2.PP. Versión 2 del 26/12/2025. 3. Componentes del servicio, 3.1 Componentes de calidad de la educación inicial en el marco de la atención integral, 3.1.1 Componente familia, comunidad y redes sociales, 3.1.1.1 Linea 1 Acompañamiento y fortalecimiento familiar. Páginas 17 a la 22</t>
  </si>
  <si>
    <t>Guía Operativa del Servicio HCB Familia, Mujer e Infancia - HCB FAMI. GO3.MT2.PP. Versión 2 del 26/12/2025. 3. Componentes del servicio, 3.1 Componentes de calidad de la educación inicial en el marco de la atención integral, 3.1.1 Componente familia, comunidad y redes sociales, 3.1.1.1 Linea 1 Acompañamiento y fortalecimiento familiar. Páginas 17 a la 19</t>
  </si>
  <si>
    <t>Guía Operativa del Servicio HCB Familia, Mujer e Infancia - HCB FAMI. GO3.MT2.PP. Versión 2 del 26/12/2025. 3. Componentes del servicio, 3.1 Componentes de calidad de la educación inicial en el marco de la atención integral, 3.1.1 Componente familia, comunidad y redes sociales, 3.1.1.1 Linea 1 Acompañamiento y fortalecimiento familiar. Página 18</t>
  </si>
  <si>
    <t>Guía Operativa del Servicio HCB Familia, Mujer e Infancia - HCB FAMI. GO3.MT2.PP. Versión 2 del 26/12/2025. 3. Componentes del servicio, 3.1 Componentes de calidad de la educación inicial en el marco de la atención integral, 3.1.1 Componente familia, comunidad y redes sociales, 3.1.1.1 Linea 1 Acompañamiento y fortalecimiento familiar. Página 17</t>
  </si>
  <si>
    <t>Guía Operativa del Servicio HCB Familia, Mujer e Infancia - HCB FAMI. GO3.MT2.PP. Versión 2 del 26/12/2025. 3. Componentes del servicio, 3.1 Componentes de calidad de la educación inicial en el marco de la atención integral, 3.1.1 Componente familia, comunidad y redes sociales, 3.1.1.1 Linea 1 Acompañamiento y fortalecimiento familiar. Páginas 19 y 20</t>
  </si>
  <si>
    <t>Guía Operativa del Servicio HCB Familia, Mujer e Infancia - HCB FAMI. GO3.MT2.PP. Versión 2 del 26/12/2025. 3. Componentes del servicio, 3.1 Componentes de calidad de la educación inicial en el marco de la atención integral, 3.1.1 Componente familia, comunidad y redes sociales, 3.1.1.1 Linea 1 Acompañamiento y fortalecimiento familiar. Página 21</t>
  </si>
  <si>
    <t>Guía Operativa del Servicio HCB Familia, Mujer e Infancia - HCB FAMI. GO3.MT2.PP. Versión 2 del 26/12/2025. 3. Componentes del servicio, 3.1 Componentes de calidad de la educación inicial en el marco de la atención integral, 3.1.1 Componente familia, comunidad y redes sociales, 3.1.1.1 Linea 1 Acompañamiento y fortalecimiento familiar. Páginas 20 a la 22</t>
  </si>
  <si>
    <t>Guía Operativa del Servicio HCB Familia, Mujer e Infancia - HCB FAMI. GO3.MT2.PP. Versión 2 del 26/12/2025. 2. Descripción del servicio, 2.6 Estrategias de atención para la operación del servicio, 2.6.2 Encuentro grupal. Página 12</t>
  </si>
  <si>
    <t>Guía Operativa del Servicio HCB Familia, Mujer e Infancia - HCB FAMI. GO3.MT2.PP. Versión 2 del 26/12/2025. 2. Descripción del servicio, 2.6 Estrategias de atención para la operación del servicio, 2.6.2 Encuentro grupal. Página 14</t>
  </si>
  <si>
    <t>Guía Operativa del Servicio HCB Familia, Mujer e Infancia - HCB FAMI. GO3.MT2.PP. Versión 2 del 26/12/2025. 3. Componentes del servicio, 3.1 Componentes de calidad de la educación inicial en el marco de la atención integral, 3.1.1 Componente familia, comunidad y redes sociales, 3.1.1.2 Linea 2 La movilización de las comunidades alrededor de la protección integral . Páginas de la 22 a la 26</t>
  </si>
  <si>
    <t>Guía Operativa del Servicio HCB Familia, Mujer e Infancia - HCB FAMI. GO3.MT2.PP. Versión 2 del 26/12/2025. 3. Componentes del servicio, 3.1 Componentes de calidad de la educación inicial en el marco de la atención integral, 3.1.1 Componente familia, comunidad y redes sociales, 3.1.1.2 Linea 2 La movilización de las comunidades alrededor de la protección integral . Página 24</t>
  </si>
  <si>
    <t>Guía Operativa del Servicio HCB Familia, Mujer e Infancia - HCB FAMI. GO3.MT2.PP. Versión 2 del 26/12/2025. 3. Componentes del servicio, 3.1 Componentes de calidad de la educación inicial en el marco de la atención integral, 3.1.1 Componente familia, comunidad y redes sociales, 3.1.1.2 Linea 2 La movilización de las comunidades alrededor de la protección integral . Página 25</t>
  </si>
  <si>
    <r>
      <rPr>
        <sz val="11"/>
        <color rgb="FF000000"/>
        <rFont val="Arial"/>
        <family val="2"/>
      </rPr>
      <t xml:space="preserve">Aplica el formato de reporte de presuntos hechos de violencia, lesiones y fallecimientos de los usuarios de los servicios de Primera Infancia o documento que lo modifique o sustituya, en caso de accidentes, lesiones, fallecimientos o presuntos hechos de violencia.
</t>
    </r>
    <r>
      <rPr>
        <b/>
        <sz val="11"/>
        <color rgb="FF000000"/>
        <rFont val="Arial"/>
        <family val="2"/>
      </rPr>
      <t xml:space="preserve">Nota: </t>
    </r>
    <r>
      <rPr>
        <sz val="11"/>
        <color rgb="FF000000"/>
        <rFont val="Arial"/>
        <family val="2"/>
      </rPr>
      <t xml:space="preserve">En caso de que se identifique una amenaza, vulneración o inobservacia de los derechos de la niña y/o niño atendido, se evidencia el diligenciamiento de la hoja denominada </t>
    </r>
    <r>
      <rPr>
        <i/>
        <sz val="11"/>
        <color rgb="FF000000"/>
        <rFont val="Arial"/>
        <family val="2"/>
      </rPr>
      <t xml:space="preserve">Presuntos hechos de violencia </t>
    </r>
    <r>
      <rPr>
        <sz val="11"/>
        <color rgb="FF000000"/>
        <rFont val="Arial"/>
        <family val="2"/>
      </rPr>
      <t>del</t>
    </r>
    <r>
      <rPr>
        <i/>
        <sz val="11"/>
        <color rgb="FF000000"/>
        <rFont val="Arial"/>
        <family val="2"/>
      </rPr>
      <t xml:space="preserve"> </t>
    </r>
    <r>
      <rPr>
        <sz val="11"/>
        <color rgb="FF000000"/>
        <rFont val="Arial"/>
        <family val="2"/>
      </rPr>
      <t xml:space="preserve">formato de reportes, como soporte de la activación de la Ruta Integral de Atenciones para el restablecimiento y garantía de derechos.
Para la población de comunidades Negras, Afrocolombianas, Raizales, Palenqueras, pueblo Rrom, indigenas, se debe contar con la evidencia de la comunicación a la autoridad correspondiente, para que se articule con la autoridad tradicional indigena, los consejos comunitarios o representantes.
</t>
    </r>
    <r>
      <rPr>
        <b/>
        <sz val="11"/>
        <color rgb="FF000000"/>
        <rFont val="Arial"/>
        <family val="2"/>
      </rPr>
      <t xml:space="preserve">Nota: </t>
    </r>
    <r>
      <rPr>
        <sz val="11"/>
        <color rgb="FF000000"/>
        <rFont val="Arial"/>
        <family val="2"/>
      </rPr>
      <t>En caso de identificar una inobservancia en el certificado de afiliación al Sistema de Seguridad Social en Salud, se evidencia reporte al supervisor con las siguientes características: código y nombre de la UDS, nombres de las niñas y los niños que no cuentan con la afiliación activa, números de identificación, dirección y datos de ubicación. Para los casos en los que el ICBF opere directamente los servicios, el talento humano de la UDS debe realizar este reporte al apoyo a la coordinación de los servicios o quien haga sus veces en el Centro Zonal o Dirección Regional.</t>
    </r>
  </si>
  <si>
    <t>Guía Operativa del Servicio HCB Familia, Mujer e Infancia - HCB FAMI. GO3.MT2.PP. Versión 2 del 26/12/2025. 3. Componentes del servicio, 3.1 Componentes de calidad de la educación inicial en el marco de la atención integral, 3.1.1 Componente familia, comunidad y redes sociales, 3.1.1.2 Linea 2 La movilización de las comunidades alrededor de la protección integral . Página 26</t>
  </si>
  <si>
    <t>Guía Operativa del Servicio HCB Familia, Mujer e Infancia - HCB FAMI. GO3.MT2.PP. Versión 2 del 26/12/2025. 3. Componentes del servicio, 3.1 Componentes de calidad de la educación inicial en el marco de la atención integral, 3.1.3 Componente proceso pedagógico, 3.1.3.1 Línea 1. Proyecto y planeación pedagógica. Páginas 52 a la 58</t>
  </si>
  <si>
    <t xml:space="preserve">Guía Operativa del Servicio HCB Familia, Mujer e Infancia - HCB FAMI. GO3.MT2.PP. Versión 2 del 26/12/2025. 3. Componentes del servicio, 3.1 Componentes de calidad de la educación inicial en el marco de la atención integral, 3.1.3 Componente proceso pedagógico, 3.1.3.1 Línea 1. Proyecto y planeación pedagógica. Página 52 </t>
  </si>
  <si>
    <t>Guía Operativa del Servicio HCB Familia, Mujer e Infancia - HCB FAMI. GO3.MT2.PP. Versión 2 del 26/12/2025. 3. Componentes del servicio, 3.1 Componentes de calidad de la educación inicial en el marco de la atención integral, 3.1.3 Componente proceso pedagógico, 3.1.3.1 Línea 1. Proyecto y planeación pedagógica. Páginas 54 a la 56</t>
  </si>
  <si>
    <t>Guía Operativa del Servicio HCB Familia, Mujer e Infancia - HCB FAMI. GO3.MT2.PP. Versión 2 del 26/12/2025. 2. Descripción del servicio, 2.6 Estrategias de atención para la operación del servicio, 2.6.2 Encuentro grupal. Página 14 y 15</t>
  </si>
  <si>
    <t>Guía Operativa del Servicio HCB Familia, Mujer e Infancia - HCB FAMI. GO3.MT2.PP. Versión 2 del 26/12/2025. 2. Descripción del servicio, 2.6 Estrategias de atención para la operación del servicio, 2.6.1 Encuentro en el hogar. Página 13 y 14</t>
  </si>
  <si>
    <t>Guía Operativa del Servicio HCB Familia, Mujer e Infancia - HCB FAMI. GO3.MT2.PP. Versión 2 del 26/12/2025. 3. Componentes del servicio, 3.1 Componentes de calidad de la educación inicial en el marco de la atención integral, 3.1.3 Componente proceso pedagógico, 3.1.3.1 Línea 1. Proyecto y planeación pedagógica. Páginas 55 y 56</t>
  </si>
  <si>
    <t>Guía Operativa del Servicio HCB Familia, Mujer e Infancia - HCB FAMI. GO3.MT2.PP. Versión 2 del 26/12/2025. 3. Componentes del servicio, 3.1 Componentes de calidad de la educación inicial en el marco de la atención integral, 3.1.3 Componente proceso pedagógico, 3.1.3.1 Línea 1. Proyecto y planeación pedagógica. Página 56</t>
  </si>
  <si>
    <t>Guía Operativa del Servicio HCB Familia, Mujer e Infancia - HCB FAMI. GO3.MT2.PP. Versión 2 del 26/12/2025. 3. Componentes del servicio, 3.1 Componentes de calidad de la educación inicial en el marco de la atención integral, 3.1.3 Componente proceso pedagógico, 3.1.3.2 Línea 2. Acciones de cuidado. Páginas 59 y 60</t>
  </si>
  <si>
    <t>Guía Operativa del Servicio HCB Familia, Mujer e Infancia - HCB FAMI. GO3.MT2.PP. Versión 2 del 26/12/2025. 3. Componentes del servicio, 3.1 Componentes de calidad de la educación inicial en el marco de la atención integral, 3.1.3 Componente proceso pedagógico, 3.1.3.2 Línea 2. Acciones de cuidado. Página 60</t>
  </si>
  <si>
    <t>Guía Operativa del Servicio HCB Familia, Mujer e Infancia - HCB FAMI. GO3.MT2.PP. Versión 2 del 26/12/2025. 3. Componentes del servicio, 3.1 Componentes de calidad de la educación inicial en el marco de la atención integral, 3.1.3 Componente proceso pedagógico, 3.1.3.3 Línea 3. Seguimiento al desaarrollo infantil. Páginas 60 a la 63</t>
  </si>
  <si>
    <t>Guía Operativa del Servicio HCB Familia, Mujer e Infancia - HCB FAMI. GO3.MT2.PP. Versión 2 del 26/12/2025. 3. Componentes del servicio, 3.1 Componentes de calidad de la educación inicial en el marco de la atención integral, 3.1.3 Componente proceso pedagógico, 3.1.3.3 Línea 3. Seguimiento al desaarrollo infantil. Páginas 61 y 62</t>
  </si>
  <si>
    <t>Guía Operativa del Servicio HCB Familia, Mujer e Infancia - HCB FAMI. GO3.MT2.PP. Versión 2 del 26/12/2025. 3. Componentes del servicio, 3.1 Componentes de calidad de la educación inicial en el marco de la atención integral, 3.1.3 Componente proceso pedagógico, 3.1.3.3 Línea 3. Seguimiento al desaarrollo infantil. Página 62</t>
  </si>
  <si>
    <t>Guía Operativa del Servicio HCB Familia, Mujer e Infancia - HCB FAMI. GO3.MT2.PP. Versión 2 del 26/12/2025. 3. Componentes del servicio, 3.1 Componentes de calidad de la educación inicial en el marco de la atención integral, 3.1.3 Componente proceso pedagógico, 3.1.3.4 Línea 4. Jornadas de reflexión pedagógica y colectivos pedagógicos. Páginas 63 y 64</t>
  </si>
  <si>
    <t xml:space="preserve">Guía Operativa del Servicio HCB Familia, Mujer e Infancia - HCB FAMI. GO3.MT2.PP. Versión 2 del 26/12/2025. 3. Componentes del servicio, 3.1 Componentes de calidad de la educación inicial en el marco de la atención integral, 3.1.3 Componente proceso pedagógico, 3.1.3.4 Línea 4. Jornadas de reflexión pedagógica y colectivos pedagógicos. Páginas 63 </t>
  </si>
  <si>
    <t>Guía Operativa del Servicio HCB Familia, Mujer e Infancia - HCB FAMI. GO3.MT2.PP. Versión 2 del 26/12/2025. 3. Componentes del servicio, 3.1 Componentes de calidad de la educación inicial en el marco de la atención integral, 3.1.3 Componente proceso pedagógico, 3.1.3.4 Línea 4. Jornadas de reflexión pedagógica y colectivos pedagógicos. Página 64</t>
  </si>
  <si>
    <t>4.1.1</t>
  </si>
  <si>
    <t>Cuenta con actas, listados de asistencia, registro fotográfico,bitácoras, diarios de campo entre otros, que evidencien los encuentros grupales con las familias y cuidadores, una (1) vez al mes, como evidencia de la implementación del plan de formación y acompañamiento a familias.</t>
  </si>
  <si>
    <t xml:space="preserve">Cuentan con los soportes que permita evidenciar que los encuentros grupales se desarrollan bajo la siguiente estructura: 
a. Veinticuatro (24) horas para el desarrollo de doce (12) encuentros grupales al mes, que se concretan en cuatro (4) encuentros grupales, por cada uno de los tres (3) grupos de participantes. 
b. Para el desarrollo de los encuentros grupales se divide la Unidad de Atención en tres (3) grupos, de acuerdo con las particularidades de la población, de mínimo tres (3) participantes y máximo cinco (5). </t>
  </si>
  <si>
    <t>4. COMPONENTE FAMILIA, COMUNIDAD Y REDES  SOCIALES</t>
  </si>
  <si>
    <t>4.1.8</t>
  </si>
  <si>
    <t>4.1.9</t>
  </si>
  <si>
    <t>4.1.10</t>
  </si>
  <si>
    <t>4.1.11</t>
  </si>
  <si>
    <t>4.1.12</t>
  </si>
  <si>
    <t>4.1.13</t>
  </si>
  <si>
    <t>4.1.14</t>
  </si>
  <si>
    <t>4.1.15</t>
  </si>
  <si>
    <t>4.1.16</t>
  </si>
  <si>
    <t>4.1.17</t>
  </si>
  <si>
    <t>4.1.18</t>
  </si>
  <si>
    <t>4.1.19</t>
  </si>
  <si>
    <t>4.2.1</t>
  </si>
  <si>
    <r>
      <t>Cuenta con actas, listados de asistencia, entre otros, que evidencie la socialización al talento humano del "</t>
    </r>
    <r>
      <rPr>
        <i/>
        <sz val="11"/>
        <color rgb="FF000000"/>
        <rFont val="Arial"/>
        <family val="2"/>
      </rPr>
      <t>Protocolo de actuaciones ante alertas de amenazas, vulneración o inobservancia de derechos en los servicios de atención a la Primera Infancia del ICBF"</t>
    </r>
    <r>
      <rPr>
        <sz val="11"/>
        <color rgb="FF000000"/>
        <rFont val="Arial"/>
        <family val="2"/>
      </rPr>
      <t xml:space="preserve"> o documento que los modifique o sustituya. </t>
    </r>
  </si>
  <si>
    <r>
      <t>En diálogo con el talento humano, identifique si conoce el</t>
    </r>
    <r>
      <rPr>
        <i/>
        <sz val="11"/>
        <color theme="1"/>
        <rFont val="Arial"/>
        <family val="2"/>
      </rPr>
      <t xml:space="preserve"> "Protocolo de actuaciones ante alertas de amenazas, vulneración o inobservancia de derechos en los servicios de atención a la Primera Infancia del ICBF".</t>
    </r>
  </si>
  <si>
    <t>4.2.2</t>
  </si>
  <si>
    <t>4.2.3</t>
  </si>
  <si>
    <t>4.2.4</t>
  </si>
  <si>
    <t>4.2.5</t>
  </si>
  <si>
    <t>4.2.6</t>
  </si>
  <si>
    <t>4.2.7</t>
  </si>
  <si>
    <t>4.2.8</t>
  </si>
  <si>
    <t>4.2.9</t>
  </si>
  <si>
    <t>5.1.1</t>
  </si>
  <si>
    <t>3.7.6</t>
  </si>
  <si>
    <t>3.9.1</t>
  </si>
  <si>
    <t>3.9.2</t>
  </si>
  <si>
    <t>3.9.3</t>
  </si>
  <si>
    <t>3.9.4</t>
  </si>
  <si>
    <t>3.9.5</t>
  </si>
  <si>
    <t>3.10.3</t>
  </si>
  <si>
    <t>3.10.4</t>
  </si>
  <si>
    <t>3.10.5</t>
  </si>
  <si>
    <t>3.10.6</t>
  </si>
  <si>
    <t>5.1.5</t>
  </si>
  <si>
    <t>5.1.6</t>
  </si>
  <si>
    <t>5.1.7</t>
  </si>
  <si>
    <t>5.1.8</t>
  </si>
  <si>
    <r>
      <t xml:space="preserve">Cuenta con proyecto pedagógico que incluye:
a. Concepciones
b. Marco normativo y referentes técnicos 
c. Intencionalidades pedagógicas 
d. Estrategias pedagógica 
e. Planeación pedagógica 
f. Acciones de cuidado
g. Seguimiento al desarrollo infantil 
h. Seguimiento, evaluación y actualización (en el marco de la vigencia del documento)
i. Transiciones, armónicas en la primera infancia
j. El enfoque pedagógico, modelo, concepciones, filosofias o corrientes, son los mismos que se aplican en el desarrollo de las estrategias y/o acciones pedagógicas. 
k. La construcción de la identidad individual y colectiva de los participantes aporta a las relaciones personales y culturales al desarrollo de sus acciones pedagógicas. 
l. Fue construido y actualizado de manera participativa en cada vigencia antes del primer trimestre de operación. Los soportes pueden ser actas, listados de asitencia, entre otros.
</t>
    </r>
    <r>
      <rPr>
        <b/>
        <sz val="11"/>
        <rFont val="Arial"/>
        <family val="2"/>
      </rPr>
      <t>Nota:</t>
    </r>
    <r>
      <rPr>
        <sz val="11"/>
        <rFont val="Arial"/>
        <family val="2"/>
      </rPr>
      <t xml:space="preserve"> Esta verificación se realizará en contraste con el proyecto pedagógico y mediante diálogo con las familias y el talento humano se identifica que se ha construido de manera participativa.</t>
    </r>
  </si>
  <si>
    <t>Mediante la observación y diálogo con el talento humano, padres, cuidadores, niñas y niños, en referencia con lo descrito en el proyecto pedagógico y la planeación de las experiencias pedagógicas se identifica que:</t>
  </si>
  <si>
    <r>
      <t xml:space="preserve">Las planeaciones pedagógicas de las acciones pedagógicas cumple con los cuatro (4) momentos metodológicos, así: a) indagar, b) proyectar, c) vivir las experiencia y d) valorar el proceso, los cuales se encuentran articulados entre si y guardan un sentido siempre relacionado con la intensionalidad planteada en coherencia con la práctica y la acción priorizada. 
</t>
    </r>
    <r>
      <rPr>
        <b/>
        <sz val="11"/>
        <rFont val="Arial"/>
        <family val="2"/>
      </rPr>
      <t>NOTA:</t>
    </r>
    <r>
      <rPr>
        <sz val="11"/>
        <rFont val="Arial"/>
        <family val="2"/>
      </rPr>
      <t xml:space="preserve"> Cuenta con  los soportes que pueden ser actas, bitacoras, concertaciones, entre otros, donde se evidencie que esta registrada la concertación de los encuentros en el hogar con las familias. </t>
    </r>
  </si>
  <si>
    <t>En observación y dialogo  Identificar  con  las niñas, niños, mujeres o personas en estado de gestación y sus familias si se estan realizando los Encuentros en el Hogar teniendo encuenta lo siguiente:
a. Si se desarrollan los encuentros en el hogar mínimo una (1) vez al mes con una duración de noventa (90) minutos, y estos se encuentran registrados en los soportes correspondientes.
b. Identifcar con la familia si es concertado con ellos día y hora para el encuentro. 
c Si en el marco del hogar se desarrollan experiencias pedagógicas intencionadas por la madre o padre comunitario y con la participación de la familia (importante la niña y el niño).
d. Si contemplan experiencias que inviten a la escucha, la observación, el oler, el probar, exploración de materiales no estructurados (hojas, semillas, cajas, palos, tubos ollas, entre otros), construir juguetes y objetos con materiales, teniendo en cuenta los recursos con los que cuenta el hogar y sus alrededores.e. Si siguen una planeación personalizada para cada familia.</t>
  </si>
  <si>
    <r>
      <t xml:space="preserve">Cuenta con la planeación pedagógica, difital o física la cual contiene los siguientes aspectos: 
a. Fecha de la experiencia pedagógica 
b. Intencionalidades de las experiencias pedagógica 
c. Descripción de las experiencias pedagógicas
d. Estrategias pedagógicas 
e. Recursos y materiales 
f. Valoración de las experiencias (Esta debe realizarse al finalizar la experiencia pedagógica).
</t>
    </r>
    <r>
      <rPr>
        <b/>
        <sz val="11"/>
        <color theme="1"/>
        <rFont val="Arial"/>
        <family val="2"/>
      </rPr>
      <t xml:space="preserve">Nota: </t>
    </r>
    <r>
      <rPr>
        <sz val="11"/>
        <color theme="1"/>
        <rFont val="Arial"/>
        <family val="2"/>
      </rPr>
      <t>La planeación pedagógica deberá estar desde el primer día de atención, ser actualizada y realizada de forma diaria, semanal o máximo quincenalmente.</t>
    </r>
  </si>
  <si>
    <t>Mediante la observación, se identifica si se cuenta con ambientes pedagógicos que promueven las particularidades en el desarrollo del quehacer diario, teniendo en cuenta: 
a.  La igualdad y participación de las niñas, los niños, sus familias y cuidadores basados en las particularidades, intereses, gustos y características de su cultura.
b. La construcción de la identidad, teniendo en cuenta su cultura y contexto territorial. 
c. El acceso a materiales y recursos diversos y seguros con los cuales las niñas y los niños puedan vivir experiencias, propiciando oportunidades de interacción y autonomía.
d.La vivencia de experiencias en las que las niñas y los niños disfruten, creen y transformen su mundo a través del juego, las expresiones artísticas y la literatura, exploren el medio.
e. Ser flexibles,dinámicos, funcionales e inclusivos y sin estereotipos.</t>
  </si>
  <si>
    <r>
      <t xml:space="preserve">Cuentan con material que:  
a. Permite la exploración corporal, instrumentos musicales, juego de construcción, juego simbólico y de roles, material audiovisual, exploración sensorial necesarios, entre otros, suficientes y en buen estado.
b. Apuntan a potenciar la construcción del conocimiento y son de fácil manejo de las niñas y los niños. 
c. Permite la exploración de las particularidades, en caso de atender a niñas y niños de diferentes grupos poblacionales, basadas en la propuesta pedagógica en el marco de sus particularidades, intereses y cultura propia de la comunidad. 
d. Incluye ajustes tales como señales visuales acondicionadas en colores y contrastes, uso de imágenes reales como fotografías, material texturizado, agendas visuales, entre otros, 
e. Se encuentran al alcance de las niñas y los niños, permitiendo el fortalecimieno de habilidades y potencialidades. 
</t>
    </r>
    <r>
      <rPr>
        <b/>
        <sz val="11"/>
        <color theme="1"/>
        <rFont val="Arial"/>
        <family val="2"/>
      </rPr>
      <t>Nota:</t>
    </r>
    <r>
      <rPr>
        <sz val="11"/>
        <color theme="1"/>
        <rFont val="Arial"/>
        <family val="2"/>
      </rPr>
      <t xml:space="preserve"> Los materiales pueden ser:
*Estructurados: Como plastilina, crayolas, marcadores, colores, juegos didácticos, entre otros.
* No estructurados: De origen natural (semillas, hojas secas, ramas de árbol, entre otros). De origen industrial o reutilizables (retazos de tela, tubos de cartón, botellas plásticas, entre otros). Objetos de la vida cotidiana (vasos de plástico, coladores, cucharas de palo, entre otros. Herramientas y utensilios: lupas, linternas, pinzas, embudos, entre otros).</t>
    </r>
  </si>
  <si>
    <t xml:space="preserve">Los materiales favorecen la participación de todos los participantes, ajustados intencionalmente para promover la inclusión y participación de las niñas y los niños con discapacidad. </t>
  </si>
  <si>
    <t xml:space="preserve">Se identifica que los ambientes pedagógicos favorecen la participación de todas las personas, ajustados intencionalmente para promover la inclusión y participación de las niñas y los niños con discapacidad. </t>
  </si>
  <si>
    <t>En observación y dialogo  Identificar  con  las niñas, niños, mujeres o personas en estado de gestación y sus familias si se estan realizando los Encuentros grupales teniendo encuenta lo siguiente:
a. Se realizan 12 encuentros grupales al mes, desarrollados en cutro (4) encuentros grupales, por cada uno de los grupos de participantes. Con una duración de (2) horas.
b. Se concertan la fecha y hora con cada familia y cuidador,  teniendo en cuenta las condiciones geográficas, locativas y socioculturales
c. Se desarrollan experiencias pedagógicas que se fundamentan en la cotidianidad familiar y la vida en comunidad
d. Se movilizan experiencias que permitan el intercambio de saberes intergeneracionales alrededor del cuidado, crianza.
e. Las experiencias propuestas favorecen la comprensión de los procesos emocionales y físicos que se viven en el embarazo, parto y puerperio
f. Las experiencias están basadas en: El juego, las expresiones artísticas, la exploración del medio y la literatura</t>
  </si>
  <si>
    <t>Guía Operativa del Servicio HCB Familia, Mujer e Infancia - HCB FAMI. GO3.MT2.PP. Versión 2 del 26/12/2025. 2. Descripción del servicio, 2.6 Estrategias de atención para la operación del servicio, 2.6.2 Encuentro Grupal. Página 14, 15 y 16</t>
  </si>
  <si>
    <t xml:space="preserve">Cuenta con los ajustes razonables para el desarrollo de las acciones de cuidado para los participantes con discapacidad y étnicos,  partiendo de sus características, capacidades y habilidades. </t>
  </si>
  <si>
    <r>
      <t xml:space="preserve">Utiliza el talento humano de la Institución, lenguaje respetuoso, tiene disposición a la escucha y demuestra empatía con los niños y niñas. 
</t>
    </r>
    <r>
      <rPr>
        <b/>
        <sz val="11"/>
        <color theme="1"/>
        <rFont val="Arial"/>
        <family val="2"/>
      </rPr>
      <t xml:space="preserve">Nota: </t>
    </r>
    <r>
      <rPr>
        <sz val="11"/>
        <color theme="1"/>
        <rFont val="Arial"/>
        <family val="2"/>
      </rPr>
      <t>En observación del personal se evidencia que utilizan lenguaje verbal respetuoso (sin sarcasmos, gritos o descalificaciones), mantienen un tono de voz adecuado, cordial y amable con los niños y niñas.</t>
    </r>
  </si>
  <si>
    <t xml:space="preserve">Mediante la observación, se identifica que: </t>
  </si>
  <si>
    <t xml:space="preserve">Cuenta con La Escala de Valoración Cualitativa del Desarrollo Infantil - Revisada - EVCDI-R, la cual:
a. Es liderada por la madre o padre comunitario FAMI,  
b. Se aplica cada tres (3) meses a partir del ingreso de cada niña y niño al servicio y se registran las observaciones generales de cada toma.
c. Se socializan los resultados con las familias y cuidadores.
</t>
  </si>
  <si>
    <r>
      <t xml:space="preserve">Cuenta con metodologías implementadas para la socialización de los resultados con las familias y cuidadores, que pueden ser: exposiciones, galería de imágenes, descripciones cualitativas, videos y/o registros fotográficos en donde se reconozcan e involucren en los procesos de desarrollo y aprendizaje de las niñas y los niños.
</t>
    </r>
    <r>
      <rPr>
        <b/>
        <sz val="11"/>
        <color theme="1"/>
        <rFont val="Arial"/>
        <family val="2"/>
      </rPr>
      <t>NOTA 1:</t>
    </r>
    <r>
      <rPr>
        <sz val="11"/>
        <color theme="1"/>
        <rFont val="Arial"/>
        <family val="2"/>
      </rPr>
      <t xml:space="preserve"> Los soportes podrían ser acta y listado de asistencia, donde se evidencia la socialización del resultado de manera presencial a las familias y cuidadores como mínimo tres (3) veces al año.
</t>
    </r>
    <r>
      <rPr>
        <b/>
        <sz val="11"/>
        <color theme="1"/>
        <rFont val="Arial"/>
        <family val="2"/>
      </rPr>
      <t xml:space="preserve">NOTA 2: </t>
    </r>
    <r>
      <rPr>
        <sz val="11"/>
        <color theme="1"/>
        <rFont val="Arial"/>
        <family val="2"/>
      </rPr>
      <t>La socialización de los resultados de la Escala de Valoración culitativa del Desarrollo Infantil - Revisada -EVCDI-R también se verifica mediante el diálogo con el talento humano, y la familia o cuidador de acuerdo con la muestra.</t>
    </r>
  </si>
  <si>
    <r>
      <t xml:space="preserve">Cuenta e implementa jornadas de reflexión pedagógica las cuales:
a. Desarrollan espacios participativos de diálogo entre el talento humano interdisciplinario del servicio
b. Incluyen los compromisos y aportes para fortalecer el trabajo con las niñas, los niños, las mujeres y personas en estado de gestación.
d.Son realizadas una (1) vez al mes, cuatro (4) horas por un (1) día. </t>
    </r>
    <r>
      <rPr>
        <b/>
        <sz val="11"/>
        <rFont val="Arial"/>
        <family val="2"/>
      </rPr>
      <t xml:space="preserve">
Nota:</t>
    </r>
    <r>
      <rPr>
        <sz val="11"/>
        <rFont val="Arial"/>
        <family val="2"/>
      </rPr>
      <t xml:space="preserve"> los soportes podrian ser cronograma, actas, listados de asistencia, registros fotográficos entre otros.
</t>
    </r>
    <r>
      <rPr>
        <b/>
        <sz val="11"/>
        <rFont val="Arial"/>
        <family val="2"/>
      </rPr>
      <t>Nota 2:</t>
    </r>
    <r>
      <rPr>
        <sz val="11"/>
        <rFont val="Arial"/>
        <family val="2"/>
      </rPr>
      <t xml:space="preserve"> Las jornadas de reflexión pedagógicas también deben ser verificadas en diálogo con el talento humano.</t>
    </r>
  </si>
  <si>
    <r>
      <t xml:space="preserve">Cuenta con la participación del talento humano en los colectivos pedagógicos, quienes deberán: 
a. Movilizar y compartir los aprendizajes y construcciones pedagógicas, con sus compañeros durante las jornadas destinadas a la reflexión pedagógica.
b. Ser constantes con el fin de aportar a las apuestas territoriales que influyan en la garantía del derecho a la educación inicial de las niñas y los niños.
</t>
    </r>
    <r>
      <rPr>
        <b/>
        <sz val="11"/>
        <color theme="1"/>
        <rFont val="Arial"/>
        <family val="2"/>
      </rPr>
      <t>Nota 1:</t>
    </r>
    <r>
      <rPr>
        <sz val="11"/>
        <color theme="1"/>
        <rFont val="Arial"/>
        <family val="2"/>
      </rPr>
      <t xml:space="preserve"> los soportes podrian ser cronogramas, actas, registros de asistencia, entre otros.
</t>
    </r>
    <r>
      <rPr>
        <b/>
        <sz val="11"/>
        <color theme="1"/>
        <rFont val="Arial"/>
        <family val="2"/>
      </rPr>
      <t>Nota 2:</t>
    </r>
    <r>
      <rPr>
        <sz val="11"/>
        <color theme="1"/>
        <rFont val="Arial"/>
        <family val="2"/>
      </rPr>
      <t xml:space="preserve"> Los colectivos pedagógicos deben ser verificados en diálogo con el talento humano</t>
    </r>
  </si>
  <si>
    <t>6. COMPONENTE ADMINISTRATIVO Y DE GESTIÓN</t>
  </si>
  <si>
    <t>6.1.2</t>
  </si>
  <si>
    <t>6.1.1</t>
  </si>
  <si>
    <t>Diligencimiento Componente Financiero</t>
  </si>
  <si>
    <t>7.2.1 Cuenta con el RUT actualizado, completo y cumple con las responsabilidades registradas en el mismo.</t>
  </si>
  <si>
    <t>Para la verificación de este item solicite el RUT actualizado y completo, identifique lo relacionado con la "obligación de llevar contabilidad", e indique si cumple o no.
En el caso de encontrar inconsistencias relacionadas con la facturación electrónica estas se establecerán como "situación  a informar". 
Si se identifica el NO registro del contador y el revisor fiscal se adelantará una "acción inmediata".</t>
  </si>
  <si>
    <t>Este verifiable depende de las responsabilidade establecidas en el RUT</t>
  </si>
  <si>
    <t>7.2.4 Lleva la contabilidad desagregada por centro de costos.</t>
  </si>
  <si>
    <t>3.5.7 Soportes del análisis de las situaciones socio familiares para determinar si la niña o el niño se encuentra expuesto a una posible negligencia que vulnere sus derechos, en caso de identificar y confirmar que la familia no asiste a la IPS con el participante.  Verifica que cumple con:
1.Soporte de comunicación al supervisor o interventor del contrato o convenio para activar la Ruta Integral de Atenciones. 
2.Soporte: Activación de la Ruta Integral de Atenciones enviada al supervisor.</t>
  </si>
  <si>
    <t>3.5.4 Cuenta con la identificación de signos físicos asociados a la desnutrición aguda y signos de alarma en niñas y niños menores de cinco (5) años diligenciado por parte del perfil de salud y nutrición realizó la evaluación y validado por la nutricionista de la UCA.</t>
  </si>
  <si>
    <t xml:space="preserve">Verificar la información de los últimos tres meses </t>
  </si>
  <si>
    <t>Fuente: GUÍA OPERATIVA DEL SERVICIO HCB FAMILIA, MUJER E INFANCIA – HCB FAMI  GO5.MT2.PP 26/12/2025 Versión 2 Página 12</t>
  </si>
  <si>
    <r>
      <t xml:space="preserve">Cuenta con concepto técnico, certificacion o documento expedido por la Oficina de Planeación Municipal o entidad competente, que confirme lo siguiente:
a. El espacio o infraestructura donde se presta la atención está ubicado fuera de zonas de riesgo no mitigable por fenómenos naturales, socio-naturales o antropogénicos no intencionales (ej.: inundación, remoción en masa, entornos contaminantes, redes de alta tensión, vías de alto tráfico, rondas hídricas, rellenos sanitarios, botaderos a cielo abierto, entre otros.
b. Si no se cuenta con concepto técnico o certificación, debe haber evidencia de gestiones para obtenerlo.
c. Si no se obtiene en un plazo máximo de 3 meses desde el inicio del contrato, se debe reiterar la solicitud cada 3 meses hasta su obtención.
</t>
    </r>
    <r>
      <rPr>
        <b/>
        <sz val="11"/>
        <color theme="1"/>
        <rFont val="Arial"/>
        <family val="2"/>
      </rPr>
      <t>Nota</t>
    </r>
    <r>
      <rPr>
        <sz val="11"/>
        <color theme="1"/>
        <rFont val="Arial"/>
        <family val="2"/>
      </rPr>
      <t>: Si el concepto técnico indica riesgo no mitigable, muy alto o inminente debe existir notificación inmediata al supervisor del contrato y definición de acciones en comité técnico operativo extraordinario.</t>
    </r>
  </si>
  <si>
    <t>FAMILIAR Y COMUNITARIO</t>
  </si>
  <si>
    <t>HCB Familia, Mujer e Infancia -HCB FAMI</t>
  </si>
  <si>
    <t>5.1.2</t>
  </si>
  <si>
    <t>5.1.3</t>
  </si>
  <si>
    <t>5.1.4</t>
  </si>
  <si>
    <t>5.1.9</t>
  </si>
  <si>
    <t>5.1.10</t>
  </si>
  <si>
    <t>5.2.1</t>
  </si>
  <si>
    <t>5.2.2</t>
  </si>
  <si>
    <t>5.2.3</t>
  </si>
  <si>
    <t>5.3.4</t>
  </si>
  <si>
    <t>5.3.5</t>
  </si>
  <si>
    <t xml:space="preserve">Cuenta con un presupuesto de ingresos y gastos para la prestación del servicio </t>
  </si>
  <si>
    <t>Cuenta con Estados financieros completos del último año fiscal aprobados por el órgano máximo de administración.</t>
  </si>
  <si>
    <t>Implementa acciones de Educación para la Salud Alimentaria  (ESA).  (Línea 2).</t>
  </si>
  <si>
    <t>Cuenta con soportes para el seguimiento antropométrico quincenal de los casos de desnutrición aguda moderada o severa, y con seguimiento bimestral para los casos clasificados en riesgo de desnutrición.
1:  Realiza las mediciones antropométricas de los participantes y las registra en el Sistema de Información o herramienta que el ICBF determine, cada vez que se realice la captura de peso,talla y perímetro del brazo..
2: Verifica que en el registro de novedades se describan las actividades desarrolladas con los participantes y la información a las familias y cuidadores.</t>
  </si>
  <si>
    <t>Cuenta con el diligenciamiento completo, realizado en la periodicidad establecida, del formato para la identificación de signos físicos asociados a la desnutrición aguda y signos de alarma en niñas y niños menores de cinco (5) años de los servicios de primera infancia del ICBF.
1: La primera toma de datos antropométricos de la vigencia contractual deberá realizarse máximo durante los siguientes ocho (8) días 
calendario a partir del inicio de la atención.
2: Diligenciado máximo a los 5 días calendario siguientes a la evaluación realizada.</t>
  </si>
  <si>
    <r>
      <rPr>
        <sz val="11"/>
        <color rgb="FF000000"/>
        <rFont val="Arial"/>
        <family val="2"/>
      </rPr>
      <t>En diálogo con el talento humano se evidencia el conocimiento sobre la promoción, protección y apoyo de la práctica de lactancia humana.</t>
    </r>
    <r>
      <rPr>
        <sz val="11"/>
        <color rgb="FF4D93D9"/>
        <rFont val="Arial"/>
        <family val="2"/>
      </rPr>
      <t xml:space="preserve"> </t>
    </r>
  </si>
  <si>
    <t>8.2.5</t>
  </si>
  <si>
    <t>8.4.2</t>
  </si>
  <si>
    <t xml:space="preserve">Cuenta con los soportes de implementación del plan de cualificación tales como actas con el listado de asistencia, contemplando las temáticas mínimas establecidas en el  el Anexo Temáticas para cualificación del talento humano vinculado a los servicios de educación inicial en el marco de la atención integral o documento que lo modifique o sustituya. </t>
  </si>
  <si>
    <t>Se cuenta con un plan de cualificación del talento humano, el cual debe incorporar las temáticas de los componentes del servicio y estar estructurado a más tardar en el tercer (3) mes del inicio de la atención.</t>
  </si>
  <si>
    <t>Implementa, gestiona y hace seguimiento al plan de cualificación del talento humano (Línea 3).</t>
  </si>
  <si>
    <r>
      <t>Cuenta con los soportes de verificación de consulta del registro de inhabilidades por delitos sexuales cometidos contra personas menores de edad en el proceso de selección del talento humano,su núcleo familiar y personas mayores de 18 años que residan en la vivienda en cumplimiento de lo establecido en la Ley 1918 de 2018, modificada por la Ley 2375 de 2024</t>
    </r>
    <r>
      <rPr>
        <b/>
        <sz val="11"/>
        <color rgb="FF000000"/>
        <rFont val="Arial"/>
        <family val="2"/>
      </rPr>
      <t xml:space="preserve">.
Nota 1: </t>
    </r>
    <r>
      <rPr>
        <b/>
        <u/>
        <sz val="11"/>
        <color rgb="FF000000"/>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rgb="FF000000"/>
        <rFont val="Arial"/>
        <family val="2"/>
      </rPr>
      <t xml:space="preserve">
</t>
    </r>
    <r>
      <rPr>
        <b/>
        <sz val="11"/>
        <color rgb="FF000000"/>
        <rFont val="Arial"/>
        <family val="2"/>
      </rPr>
      <t>Nota 2:</t>
    </r>
    <r>
      <rPr>
        <sz val="11"/>
        <color rgb="FF000000"/>
        <rFont val="Arial"/>
        <family val="2"/>
      </rPr>
      <t xml:space="preserve"> Verificar que la institución haya realizado la validación de antecedentes del talento humano, como requisito previo a su incorporación.</t>
    </r>
  </si>
  <si>
    <t>Cuenta con los soportes que evidencian la implementación del proceso de bienestar y satisfacción con una periodicidad mínima de cada 3 meses.</t>
  </si>
  <si>
    <t>8.2.8</t>
  </si>
  <si>
    <r>
      <t xml:space="preserve">Cuenta con los soportes que evidencian la implementación del proceso de evaluación y desempeño coherentes con los roles y acciones que desempeña el talento humano. 
</t>
    </r>
    <r>
      <rPr>
        <b/>
        <sz val="11"/>
        <rFont val="Arial"/>
        <family val="2"/>
      </rPr>
      <t>Nota:</t>
    </r>
    <r>
      <rPr>
        <sz val="11"/>
        <rFont val="Arial"/>
        <family val="2"/>
      </rPr>
      <t xml:space="preserve"> Verificar que de acuerdo con el proceso de evaluación se retroalimente el plan de cualificación.</t>
    </r>
  </si>
  <si>
    <t>8.2.7</t>
  </si>
  <si>
    <r>
      <t xml:space="preserve">En diálogo con la madre o padre comunitario se evidencia el conocimiento adquirido en el proceso de inducción, en contraste con las evidencias presentadas.
</t>
    </r>
    <r>
      <rPr>
        <b/>
        <sz val="11"/>
        <rFont val="Arial"/>
        <family val="2"/>
      </rPr>
      <t>Nota</t>
    </r>
    <r>
      <rPr>
        <sz val="11"/>
        <rFont val="Arial"/>
        <family val="2"/>
      </rPr>
      <t>: El proceso de inducción, tendrá en cuenta las temáticas mínimas establecidas en la guía operativa.</t>
    </r>
  </si>
  <si>
    <t>8.2.6</t>
  </si>
  <si>
    <r>
      <t xml:space="preserve">El talento humano cuenta con la afiliación y el pago oportuno de los aportes al Sistema General de Seguridad Social (salud, pensión y riesgos laborales) desde el primer día de vinculación.
</t>
    </r>
    <r>
      <rPr>
        <b/>
        <sz val="11"/>
        <rFont val="Arial"/>
        <family val="2"/>
      </rPr>
      <t>Nota:</t>
    </r>
    <r>
      <rPr>
        <sz val="11"/>
        <rFont val="Arial"/>
        <family val="2"/>
      </rPr>
      <t xml:space="preserve"> Este verificable se revisará a través de la consulta de pago de la seguridad social de la muestra y el dialógo con el Talento Humano.</t>
    </r>
  </si>
  <si>
    <t>Vincula el talento humano bajo una modalidad de Contratación legal vigente, que cumpla con las formalidades plenas segun lo estipulado por la ley laboral y civil</t>
  </si>
  <si>
    <t>Se ha priorizado la contratación de personal que conozca la lengua materna y conocimiento de la cultura y el territorio.</t>
  </si>
  <si>
    <t>Se ha registrado el talento humano vinculado en el sistema de información o herramienta que el ICBF determine.</t>
  </si>
  <si>
    <t>8.1.5</t>
  </si>
  <si>
    <t>Las madres y/o padres comunitarios desarrollan las actividades según las obligaciones establecidas.</t>
  </si>
  <si>
    <t>DESCRIPCIÓN DEL PERFIL Y REQUISITOS</t>
  </si>
  <si>
    <t>Madre o padre comunitario</t>
  </si>
  <si>
    <t>f. El interesado en ser madre o padre comunitario debe garantizar que su cónyuge, compañero o compañera permanente, hijos mayores de 18 años u otras personas que residen en la vivienda no deben tener antecedentes que afecten a las niñas y los niños como violencias basadas en género o sexuales.
g. El interesado en ser madre o padre comunitario no debe haber sido desvinculado de otros servicio de atención a la Primera Infancia por incumplimiento de sus obligaciones y del manual técnico.  Lo anterior, debe cotejarse a nivel de la Regional, verificando la vinculación como madre o padre comunitario en el Ssitema de Información o herramienta que designe el ICBF, y en caso de haber sido cerrada la UDS, solicitar al Centro zonal respectivo la resolución de cierre.  En el caso de que venga de otra región, se debe solicitar a la Dirección de Primera Infancia, al municipio y al Centro Zonal de la UDS de la que proviene, a fin de solicitar los antecedentes de la prestación del servicio al coordinador del Centro zonal respectivo, quien debe informar los resultados de supervisión y el desempeño de la misma y entregar a la Regional solicitante la información requerida para la toma de decisiones.</t>
  </si>
  <si>
    <t xml:space="preserve">Fuente: GUÍA OPERATIVA DEL SERVICIO HCB familia, Mujer e Infancia _ HCB FAMI  GO3.MT2.PP 26/12/2025 Versión 2 Página 65 </t>
  </si>
  <si>
    <t xml:space="preserve">8.1.3 Las madres o padres comunitarios cumplen con los perfiles y requisitos establecidos para ejercer el cargo contemplados para el servicio.  </t>
  </si>
  <si>
    <t xml:space="preserve">Las madres o padres comunitarios cumplen con los perfiles y requisitos establecidos para ejercer el cargo contemplados para el servicio.  
</t>
  </si>
  <si>
    <t>Cuenta con vinculación de practicantes garantizando la idoneidad, con el perfil y requisitos establecidos para modalidad 
*Cuenta con propuesta formal para la vinculación de practicantes, aprobada por el comité técnico operativo.
*Los practicantes cumplen con la documentación requerida en la guía operativa y portan su identificación de manera visible
*Los practicantes han sido asignados para suplir los perfiles del talento humano del servicio.</t>
  </si>
  <si>
    <t>h. Para el caso de grupos érnicos, la madre o padre comunitario debe contar con el reconocimiento y aprobación de la comunidad por su saber tradicional, manejo de la lengua materna, conocimiento de la cultura y el territorio, además de haber terminado el máximo grado de educación formal ofertado en las instituciones educativas de su respectiva comunidad.  Para lo anterio, se debe contar por escrito con el certificado idóneo que acredite tales calidades por parte de las autoridades competentes.
i. El interesado en ser madre o padre comunitario debe contar con el certificado de capacitación en buenas prácticas de manufactura y prácticas higiénicas en manipulación de alimentos.  Lo anterior, de acuerdo con lo establecido por el Ministerio de Trabajo mediante la Resolución 2674 de 2013, o la que lo modifique, sustituya o haga sus veces.</t>
  </si>
  <si>
    <t xml:space="preserve">El talento humano cumple con perfil y el rol para el adecuado desarrollo de la atención - (Línea 1). </t>
  </si>
  <si>
    <t>Cumple con la gestión del talento humano (Línea 2)</t>
  </si>
  <si>
    <t>GUÍA OPERATIVA DEL SERVICIO HCB FAMILIA, MUJER E INFANCIA – HCB FAMI GO3.MT2.PP 26/12/2025
Versión 2 página 64 a la 65
MANUAL TÉCNICO MODALIDAD FAMILIAR Y COMUNITARIA V2 del 26/12/2025. Página 67 a la 70</t>
  </si>
  <si>
    <t>GUÍA OPERATIVA DEL SERVICIO HCB FAMILIA, MUJER E INFANCIA – HCB FAMI GO3.MT2.PP 26/12/2025
Versión 2 página 65 a la 71
MANUAL TÉCNICO MODALIDAD FAMILIAR Y COMUNITARIA V2 del 26/12/2025. Página 67 a la 70</t>
  </si>
  <si>
    <t>GUÍA OPERATIVA DEL SERVICIO HCB FAMILIA, MUJER E INFANCIA – HCB FAMI GO3.MT2.PP 26/12/2025
Versión 2 página 71 a la 73
MANUAL TÉCNICO MODALIDAD FAMILIAR Y COMUNITARIA V2 del 26/12/2025. Página 67 a la 70</t>
  </si>
  <si>
    <t>Anexo 2. REQUISITOS MADRE O PADRE COMUNITARIO</t>
  </si>
  <si>
    <t>HCB_ FAMI</t>
  </si>
  <si>
    <r>
      <t xml:space="preserve">Cuentan con el directorio de familias y cuidadores principales de los participantes actualizado con la siguiente información:
* Nombre y apellido de la niña y/o niño.
* Nombre del padre, madre y/o adulto cuidador principal.
* Dirección o ubicación de la vivienda de la niña y/o niño.
* Teléfonos de contacto (fijo o celular).
* Datos de contacto alterno de un familiar o cuidador (Nombre, parentesco y número de contacto).
* Teléfono de líder o representante de autoridad tradicional para los casos de pertenencia a comunidades étnicas (cuando se cuente con esta información).
</t>
    </r>
    <r>
      <rPr>
        <b/>
        <sz val="11"/>
        <rFont val="Arial"/>
        <family val="2"/>
      </rPr>
      <t xml:space="preserve">
Nota 1:</t>
    </r>
    <r>
      <rPr>
        <sz val="11"/>
        <rFont val="Arial"/>
        <family val="2"/>
      </rPr>
      <t xml:space="preserve"> A través de diálogo con los padres y/o cuidadores se verifican los datos del directorio, de acuerdo con la muestra seleccionada.</t>
    </r>
  </si>
  <si>
    <t>6.6.1</t>
  </si>
  <si>
    <t>Cuenta con la información de los padres, las madres o los adultos responsables de las niñas, los niños y mujer gestante en un directorio completo y actualizado.</t>
  </si>
  <si>
    <t>6.6</t>
  </si>
  <si>
    <r>
      <t xml:space="preserve">Disponen del Registro de Asistencia Mensual RAM, que se aplica diariamente a niñas y niños, y cargan la información en el sistema o herramienta que defina el ICBF para tal fin, la cual debe guardar total relación con la asistencia efectiva de los participantes a la UDS.
</t>
    </r>
    <r>
      <rPr>
        <b/>
        <sz val="11"/>
        <rFont val="Arial"/>
        <family val="2"/>
      </rPr>
      <t>Nota 1</t>
    </r>
    <r>
      <rPr>
        <sz val="11"/>
        <rFont val="Arial"/>
        <family val="2"/>
      </rPr>
      <t xml:space="preserve">: Esta verificación se realiza de acuerdo con la muestra seleccionada. 
</t>
    </r>
    <r>
      <rPr>
        <b/>
        <sz val="11"/>
        <rFont val="Arial"/>
        <family val="2"/>
      </rPr>
      <t xml:space="preserve">Nota 2: </t>
    </r>
    <r>
      <rPr>
        <sz val="11"/>
        <rFont val="Arial"/>
        <family val="2"/>
      </rPr>
      <t xml:space="preserve">En caso que los participantes reportados en el RAM no sean los mismos, cuenta con los soportes de solicitud de actualización y ajuste de los datos de las niñas y niños no relacionados. Los soportes pueden ser actas, correos electrónicos, entre otros.
</t>
    </r>
    <r>
      <rPr>
        <b/>
        <sz val="11"/>
        <rFont val="Arial"/>
        <family val="2"/>
      </rPr>
      <t xml:space="preserve">Nota 3.: </t>
    </r>
    <r>
      <rPr>
        <sz val="11"/>
        <rFont val="Arial"/>
        <family val="2"/>
      </rPr>
      <t xml:space="preserve"> El Registro de Asistencia Mensual RAM, no debe tener alteraciones. </t>
    </r>
  </si>
  <si>
    <t>6.5.1</t>
  </si>
  <si>
    <t>PSIC / TS / PEDAG / LIC /ADMIN</t>
  </si>
  <si>
    <t>Registra y actualiza la información de las niñas, los niños, sus familias, cuidadores y el talento humano a través de los mecanismos que definan las entidades competentes.</t>
  </si>
  <si>
    <t>6.5</t>
  </si>
  <si>
    <t>Manual Técnico Modalidad Familia y Comunitaria para la Atención a la Primera Infancia. MT2.PP. Versión 2 del 26/12/2025. 2.3.2 Formalización de la inscripción al servicio de atención. 2.6.1.1.5 Formalización de la población a atender. Tabla 2. Documentos básicos de inscripción. Páginas 52 a la 54, 77 y 78.</t>
  </si>
  <si>
    <r>
      <t xml:space="preserve">Cuenta con las gestiones realizadas con las entidades territoriales y/o tradicionales para la adquisición de los documentos faltantes. 
</t>
    </r>
    <r>
      <rPr>
        <b/>
        <sz val="11"/>
        <rFont val="Arial"/>
        <family val="2"/>
      </rPr>
      <t>Nota:</t>
    </r>
    <r>
      <rPr>
        <sz val="11"/>
        <rFont val="Arial"/>
        <family val="2"/>
      </rPr>
      <t xml:space="preserve"> los soportes pueden ser actas, listados de asistencia, correos electrónicos, entre otros. </t>
    </r>
  </si>
  <si>
    <t>6.4.4</t>
  </si>
  <si>
    <r>
      <t xml:space="preserve">Aplican las jornadas de sensibilización y orientación a la familia, cuidador y autoridades tradicionales para la adquisición de los documentos.
</t>
    </r>
    <r>
      <rPr>
        <b/>
        <sz val="11"/>
        <rFont val="Arial"/>
        <family val="2"/>
      </rPr>
      <t xml:space="preserve">Nota: </t>
    </r>
    <r>
      <rPr>
        <sz val="11"/>
        <rFont val="Arial"/>
        <family val="2"/>
      </rPr>
      <t>los soportes pueden ser</t>
    </r>
    <r>
      <rPr>
        <b/>
        <sz val="11"/>
        <rFont val="Arial"/>
        <family val="2"/>
      </rPr>
      <t xml:space="preserve"> </t>
    </r>
    <r>
      <rPr>
        <sz val="11"/>
        <rFont val="Arial"/>
        <family val="2"/>
      </rPr>
      <t xml:space="preserve">actas, listados de asistencia, correos electrónicos, entre otros. </t>
    </r>
  </si>
  <si>
    <t>6.4.3</t>
  </si>
  <si>
    <t xml:space="preserve">Cuentan con la documentación requerida para los niñas y niños en proceso migratorio.  </t>
  </si>
  <si>
    <t>6.4.2</t>
  </si>
  <si>
    <r>
      <t xml:space="preserve">Cuentan los niños y niñas con la totalidad de los documentos requeridos según la muestra seleccionada y están disponibles para consulta.
</t>
    </r>
    <r>
      <rPr>
        <b/>
        <sz val="11"/>
        <color theme="1"/>
        <rFont val="Arial"/>
        <family val="2"/>
      </rPr>
      <t>Nota 1</t>
    </r>
    <r>
      <rPr>
        <sz val="11"/>
        <color theme="1"/>
        <rFont val="Arial"/>
        <family val="2"/>
      </rPr>
      <t xml:space="preserve">: En caso de no contar con algun documento, se relacionan las acciones en el registro de novedades para la adquisición de los documentos de las niñas y niños atendidos.
</t>
    </r>
    <r>
      <rPr>
        <b/>
        <sz val="11"/>
        <color theme="1"/>
        <rFont val="Arial"/>
        <family val="2"/>
      </rPr>
      <t xml:space="preserve">Nota 2: </t>
    </r>
    <r>
      <rPr>
        <sz val="11"/>
        <color theme="1"/>
        <rFont val="Arial"/>
        <family val="2"/>
      </rPr>
      <t>Esta verificación se realizará a través de la muestra seleccionada.</t>
    </r>
  </si>
  <si>
    <t>6.4.1</t>
  </si>
  <si>
    <t>Cuenta con la formalización de la inscripción al servicio de atención</t>
  </si>
  <si>
    <t>6.4</t>
  </si>
  <si>
    <t>6.3.2</t>
  </si>
  <si>
    <t xml:space="preserve">Cuentan un procedimiento para el trámite de las PQRFS que cuenta como mínimo con: 
a. Tiempos de respuesta.
b. Registro de la PQRFS.
c. Direccionamiento y seguimiento a la respuesta.
d. Asignación de los responsables para gestionar una respuesta oportuna y veraz. </t>
  </si>
  <si>
    <t>Cuentan con el mecanismo que permita registrar, analizar y tramitar las sugerencias, quejas y reclamos. (Línea 2)</t>
  </si>
  <si>
    <r>
      <t xml:space="preserve">Cuentan con los soportes que permiten evidenciar que posibilitan a la comunidad y a los participantes ejercer el control social sobre la calidad de la atención.
</t>
    </r>
    <r>
      <rPr>
        <b/>
        <sz val="11"/>
        <color theme="1"/>
        <rFont val="Arial"/>
        <family val="2"/>
      </rPr>
      <t xml:space="preserve">Nota: </t>
    </r>
    <r>
      <rPr>
        <sz val="11"/>
        <color theme="1"/>
        <rFont val="Arial"/>
        <family val="2"/>
      </rPr>
      <t>los soportes pueden ser los</t>
    </r>
    <r>
      <rPr>
        <b/>
        <sz val="11"/>
        <color theme="1"/>
        <rFont val="Arial"/>
        <family val="2"/>
      </rPr>
      <t xml:space="preserve"> </t>
    </r>
    <r>
      <rPr>
        <sz val="11"/>
        <color theme="1"/>
        <rFont val="Arial"/>
        <family val="2"/>
      </rPr>
      <t xml:space="preserve">resultados de las visitas desarrolladas por veedurías ciudadanas. </t>
    </r>
  </si>
  <si>
    <r>
      <t xml:space="preserve">En observación de la atención y dialogo con los padres de familia se identifica que se presta el servicio ocho (8) horas diarias, cinco (5) días a la semana.
</t>
    </r>
    <r>
      <rPr>
        <b/>
        <sz val="11"/>
        <rFont val="Arial"/>
        <family val="2"/>
      </rPr>
      <t>Nota:</t>
    </r>
    <r>
      <rPr>
        <sz val="11"/>
        <rFont val="Arial"/>
        <family val="2"/>
      </rPr>
      <t xml:space="preserve"> Un (1) día a la semana finaliza la jornada dos (2) horas antes del horario habitual, garantizando treinta y ocho (38) horas de atención directa con las niñas y niños a la semana previó acuerdo con las familias. </t>
    </r>
  </si>
  <si>
    <t>En observación de la atención y dialogo con los padres de familia se evidencia que las niñas y niños no se involucran en la búsqueda de recaudación de fondos tanto para la atención como para otros propósitos.</t>
  </si>
  <si>
    <t>Cuenta con acciones de identidad de un servicio de educación inicial (Linea 1)</t>
  </si>
  <si>
    <t xml:space="preserve">Cuentan con los folletos, infografías, cuñas radiales, entre otros, que permiten identificar la socialización a la comunidad de los servicios contratados, así: 
a. Primera Jornada durante el segundo (2) mes de la atención.
b. Segunda jornada durante el mes anterior al que finaliza la atención (es decir en el penúltimo mes de dicha atención). (Cuando aplique). </t>
  </si>
  <si>
    <t>Mediante la observación y diálogo con el talento humano identifique las siguientes condiciones:
a. El archivo está disponible en cualquier momento que se requiera por parte del ICBF o por una entidad competente que la solicite.
b.Las carpetas de las niñas y los niños cuenta con la totalidad de los soportes requeridos.</t>
  </si>
  <si>
    <r>
      <t xml:space="preserve">El procedimiento para el trámite de las PQRFS es implementado de acuerdo con lo documentado.
</t>
    </r>
    <r>
      <rPr>
        <b/>
        <sz val="11"/>
        <rFont val="Arial"/>
        <family val="2"/>
      </rPr>
      <t>Nota 1:</t>
    </r>
    <r>
      <rPr>
        <sz val="11"/>
        <rFont val="Arial"/>
        <family val="2"/>
      </rPr>
      <t xml:space="preserve"> Esta verificación se realiza mediante el diálogo con los padres y/o cuidadores y el talento humano, identificando si se conoce y se da respuesta a las PQRFS.</t>
    </r>
  </si>
  <si>
    <t>Cuenta con RUT que esta:
a.Completo.
b.Activo.
c.La razón social corresponda con la que se está revisando.
d.Los datos del Represente legal y miembros de la Junta coinciden
e. Los datos de Contador y Revisor Fiscal coinciden (cuando aplique).</t>
  </si>
  <si>
    <t xml:space="preserve">GUÍA OPERATIVA DEL SERVICIO HCB FAMILIA, MUJER E INFANCIA – HCB FAMI GO3.MT2.PP 26/12/2025 Versión 2 Página 82 </t>
  </si>
  <si>
    <t xml:space="preserve">GUÍA OPERATIVA DEL SERVICIO HCB FAMILIA, MUJER E INFANCIA – HCB FAMI GO3.MT2.PP 26/12/2025 Versión 2 Página 82 - 85 </t>
  </si>
  <si>
    <t xml:space="preserve">Manual Técnico Modalidad Familia y Comunitaria para la Atención a la Primera Infancia. MT2.PP. Versión 2 del 26/12/2025. 2.3.2  Páginas 55
GUÍA OPERATIVA DEL SERVICIO HCB FAMILIA, MUJER E INFANCIA – HCB FAMI GO3.MT2.PP 26/12/2025 Versión 2 Página 82 - 85 </t>
  </si>
  <si>
    <t>el equipo de la Oficina de Inspección, Vigilancia y Control y Calidad de Servicios, realiza socialización de las situaciones encontradas durante la visita por cada uno de los componentes:  y se le informa que podrá pronunciarse frente al desarrollo de la misma.</t>
  </si>
  <si>
    <t>Espacios pedagógicos</t>
  </si>
  <si>
    <t>Click</t>
  </si>
  <si>
    <t>Ubicación</t>
  </si>
  <si>
    <t>Denominación del espacio pedagógico</t>
  </si>
  <si>
    <t>Rango de edad 
(años)</t>
  </si>
  <si>
    <t>Área (m²)</t>
  </si>
  <si>
    <t>Índice (m²/niña-niño)</t>
  </si>
  <si>
    <t xml:space="preserve">Capacidad máxima 
(Área / Índice)
</t>
  </si>
  <si>
    <t>No. niñas y niños (Cupos ubicados)</t>
  </si>
  <si>
    <t>Cumple - No cumple - No aplica</t>
  </si>
  <si>
    <t>observaciones</t>
  </si>
  <si>
    <t>Los requisitos que debe cumplir una pesona de la comunidad para que pueda ser seleccionada como madre o padre comunitario deben ser los siguientes:
a. Ser mayor de 18 años
b. Haber residido en el sector donde funcionará el HCB_FAMI por lo menos, durante un año.
c. Tener como escolaridad minima ser normalista o ténico en Primera Infancia.  En los casos donde no se encuentre el perfil definido, el requisito puede validar el máximo grado de escolaridad en el territorio, caso en el que la EAS o PDS debe presentar los soportes y evidencias de las estrategias de convocatoria empleadas para la selección del talento humano.
d. El interesado en ser padro o madre comunitario debe manifestar por escrito a la EAS, junto con las personas que residen en la vivienda, que en caso de ser contratado como madre o padre comunitario permitirá que en la vivienda se brinde la atención a las niñas y niños que tendrá a cargo en la UDS.
e. Examen médico ocupacional de ingreso, de acuerdo con lo establecido por el Ministerio del Trabajo mediante el Decreto 1072 de 2015, o el que lo modifique, sustituya o haga sus veces.</t>
  </si>
  <si>
    <t xml:space="preserve">Cuenta con soportes de acciones de promoción, protección y apoyo de la práctica de la lactancia humana dirigida a las personas en periodo de lactancia, mujeres en gestación, las familias y/o cuidadores y con el talento humano.
a. El plazo máximo para la construcción y puesta en marcha de las estrategias de promoción, protección y apoyo de la lactancia humana, es de un (1) mes a partir del inicio de la atención.
b. Lo soportes de implementación son fotografías, actas, registros de asistencia, entre otros. </t>
  </si>
  <si>
    <r>
      <t xml:space="preserve">Cuenta con el diligenciamiento completo, realizado en la periodicidad establecida, de los formatos de captura de datos antropométricos del ICBF, para niñas, niños y mujeres gestantes.
1: Realiza y registra la toma de medidas  antropométricos (peso, talla/longitud y perímetro braquial) de la totalidad de los participantes vinculados al servicio. 
2: Para participantes con discapacidad se  implementa lo descrito en  la Guía técnica del componente de alimentación y nutrición para las personas con discapacidad en el marco de los procesos de atención del ICBF.
3: Realiza la toma de peso y talla de niñas y niños recién nacidos en el encuentro en el hogar, por parte la madre o padre comunitario.
</t>
    </r>
    <r>
      <rPr>
        <strike/>
        <sz val="11"/>
        <color theme="1"/>
        <rFont val="Arial"/>
        <family val="2"/>
      </rPr>
      <t xml:space="preserve">
</t>
    </r>
    <r>
      <rPr>
        <sz val="11"/>
        <color theme="1"/>
        <rFont val="Arial"/>
        <family val="2"/>
      </rPr>
      <t>4: La primera toma se realiza máximo durante los siguientes 8 días calendario a partir del inicio de la atención. Los niños y niñas que ingresan al servicio en meses posteriores al inicio de la atención se les realiza la toma de manera inmediata o  máximo durante los siguientes ocho (8) días calendario.
5: Realiza la toma del perímetro braquial y la identificación de signos físicos asociados a la desnutrición aguda, mínimo una (1) vez al mes.
6: Los datos se registran en el Sistema de Información o herramienta que el ICBF determine los datos antropómétricos en un plazo máximo de 8 días calendario posterior a la toma.
7:Realiza y registra los seguimientos antropométricos de las niñas y niños que no presenten malnutrición por déficit de forma trimestral y de las mujeres y personas en estado de gestación de manera mensual, asegurando que las valoraciones posteriores se efectúen dentro de un margen de cinco (5) días antes o después de la fecha programada.</t>
    </r>
  </si>
  <si>
    <r>
      <t xml:space="preserve">Aporta el soporte de construcción y socialización del procedimiento para la prevención, identificación, reporte y actuación frente a posibles casos de brotes relacionados con enfermedades inmunoprevenibles, enfermedades prevalentes de la primera infancia (Infección Respiratoria Aguda -IRA-, Enfermedad Diarreica Aguda -EDA-, Malaria y Dengue) enfermedades transmitidas por alimentos ETA y enfermedades desde la visión de las culturas locales, teniendo en cuenta el análisis del contexto y el proceso de caracterización.
</t>
    </r>
    <r>
      <rPr>
        <b/>
        <sz val="11"/>
        <color theme="1"/>
        <rFont val="Arial"/>
        <family val="2"/>
      </rPr>
      <t xml:space="preserve">
</t>
    </r>
    <r>
      <rPr>
        <sz val="11"/>
        <color theme="1"/>
        <rFont val="Arial"/>
        <family val="2"/>
      </rPr>
      <t xml:space="preserve">1: Cuenta con soportes de procesos de formación y acompañamiento a familias y desarrollo de las experiencias pedagógicas y educativas (fotografías, videos, actas firmadas, experiencias documentadas, listados de asistencia, y otros)
2.Cuenta con soportes de implementación de acciones preventivas con grupos étnicos, que cuenten con curanderos y médicos tradicionales reconocidos y avalados por la comunidad, teniendo en cuenta su cosmovisión y el interés superior de las niñas y los niños. </t>
    </r>
  </si>
  <si>
    <t>Cuenta con el ciclo de menús y lista de intercambios de alimentos documentado, de los refrigerios para encuentros grupales, elaborado por el nutricionista del Centro Zonal o Dirección Regional del ICBF.
1:  Los refrigerios del ciclo de menús tienen un enfoque cultural, son acordes a los hábitos alimentarios de la población participante del servicio y están disponibles en el territorio.</t>
  </si>
  <si>
    <r>
      <t xml:space="preserve">Cuenta con soportes de socialización dirigido a las EAS o PDS, madres y padres comunitarios, participantes y sus familias, de los ciclos de menús y preparaciones a suministrar durante el servicio.
</t>
    </r>
    <r>
      <rPr>
        <b/>
        <sz val="11"/>
        <color theme="1"/>
        <rFont val="Arial"/>
        <family val="2"/>
      </rPr>
      <t>Nota 1:</t>
    </r>
    <r>
      <rPr>
        <sz val="11"/>
        <color theme="1"/>
        <rFont val="Arial"/>
        <family val="2"/>
      </rPr>
      <t xml:space="preserve"> Debe ser socializado por el nutricionista asignado por el Centro Zonal o Dirección Regional.</t>
    </r>
  </si>
  <si>
    <r>
      <t xml:space="preserve">La madre o padre comunitario FAMI cumple con las prácticas higiénicas y medidas de protección mientras manipula  alimentos. 
•No comer, no beber, no fumar en ningún área de manipulación de alimentos.
• Lavarse las manos con agua y jabón cada vez que sea necesario (se debe limitar el uso de guantes plásticos y/o nitrilo, los cuales solo serán utilizados en casos extremos y justificados ante el Centro Zonal o la Regional.
• Mantienen uñas cortas, limpias y sin esmalte.
• Contar con </t>
    </r>
    <r>
      <rPr>
        <b/>
        <sz val="11"/>
        <rFont val="Arial"/>
        <family val="2"/>
      </rPr>
      <t>dotación de uniformes</t>
    </r>
    <r>
      <rPr>
        <sz val="11"/>
        <rFont val="Arial"/>
        <family val="2"/>
      </rPr>
      <t xml:space="preserve"> (pantalón, camisa o bata de color claro, sin botones, sólo cremalleras, cierres o broches y sin bolsillos de la cintura hacia arriba) y </t>
    </r>
    <r>
      <rPr>
        <b/>
        <sz val="11"/>
        <rFont val="Arial"/>
        <family val="2"/>
      </rPr>
      <t xml:space="preserve">calzado </t>
    </r>
    <r>
      <rPr>
        <sz val="11"/>
        <rFont val="Arial"/>
        <family val="2"/>
      </rPr>
      <t xml:space="preserve">( antideslizante, bajo, de color claro, cubierto y en material no poroso (no tela))
• Utilizar delantal plástico para las actividades de aseo y limpieza.
• No rascarse, toser, escupir,estornudar, entre otras.
• Uso obligatorio de tapabocas mientras se manipula el alimento (área de preparación y en momento de servido).
• No uso de anillos, aretes, joyas u otros accesorios mientras el personal realice sus labores. 
• No uso demaquillaje.
• Mantienen el cabello recogido y cubierto totalmente mediante una malla, gorro u otro medio efectivo; en caso de llevar barba, bigote o patillas anchas, se debe usar cubiertas para estas. </t>
    </r>
  </si>
  <si>
    <r>
      <t xml:space="preserve">Cuenta con acciones de cuidado que:
a. Promueven en el desarrollo del quehacer diario: Estilos de vida saludable, la alimentación, la siesta, las actividades de cuerpo y movimiento, la higiene (cambio de pañal, control de esfínteres, higiene oral, lavado de manos, entre otros).
b.Tienen un sentido claro y una intencionalidad, las cuales promueven interacciones sensibles, bienestar físico, bienestar emocional y buen trato.
c. Parten del reconocimiento de las particularidades de los participantes, respetando siempre sus ritmos y sus tiempos; permitiendo que las vivan de forma natural, propiciando la construcción de vínculos, relaciones de afecto y seguridad. 
</t>
    </r>
    <r>
      <rPr>
        <b/>
        <sz val="11"/>
        <color theme="1"/>
        <rFont val="Arial"/>
        <family val="2"/>
      </rPr>
      <t>Nota 1:</t>
    </r>
    <r>
      <rPr>
        <sz val="11"/>
        <color theme="1"/>
        <rFont val="Arial"/>
        <family val="2"/>
      </rPr>
      <t xml:space="preserve"> La sensibilidad, el cariño y el afecto cumplen un papel relevante en los momentos, prácticas y vivencias cotidianas. Verifique si el talento humano demuestra de forma consistente sensibilidad, cariño y afecto a través de: tono de voz calmado, contacto físico respetuoso y oportuno, escucha atenta, validación de emociones, consuelo ante el llanto o malestar, trato no violento (sin gritos, humillaciones ni burlas) y gestos de acercamiento y acompañamiento afectuoso.</t>
    </r>
  </si>
  <si>
    <t>6.4.5</t>
  </si>
  <si>
    <r>
      <t xml:space="preserve">Cuenta con archivos físicos o digitales con la documentación de todo el talento humano que se contrate para hacer parte del servicio
</t>
    </r>
    <r>
      <rPr>
        <b/>
        <sz val="11"/>
        <rFont val="Arial"/>
        <family val="2"/>
      </rPr>
      <t>Nota:</t>
    </r>
    <r>
      <rPr>
        <sz val="11"/>
        <rFont val="Arial"/>
        <family val="2"/>
      </rPr>
      <t xml:space="preserve"> Para las madres o padres comunitarios que venían vinculados al servicio, no es necesario adelantar el proceso de selección en la medida en que se debe garantizar su incorporación de acuerdo con los requisitos establecidos en línea 1. Roles y perfiles.</t>
    </r>
  </si>
  <si>
    <t>asdfghjk</t>
  </si>
  <si>
    <t>2.9</t>
  </si>
  <si>
    <t>2.10</t>
  </si>
  <si>
    <t>2. AMBIENTES EDUCATIVOS Y PROTECTORES</t>
  </si>
  <si>
    <t>4. FAMILIA, COMUNIDAD Y REDES  SOCIALES</t>
  </si>
  <si>
    <t>WERTYUI</t>
  </si>
  <si>
    <t>SADFGHJK</t>
  </si>
  <si>
    <t>ASDFGHJK</t>
  </si>
  <si>
    <t>ASDFGH</t>
  </si>
  <si>
    <t>Asdfghjk</t>
  </si>
  <si>
    <t>AMBIENTES EDUCATIVOS Y PROTECTORES</t>
  </si>
  <si>
    <t>3. SALUD Y NUTRICIÓN</t>
  </si>
  <si>
    <t>SALUD Y NUTRICIÓN</t>
  </si>
  <si>
    <t>FAMILIA, COMUNIDAD Y REDES  SOCIALES</t>
  </si>
  <si>
    <t>PROCESO PEDAGÓGICO</t>
  </si>
  <si>
    <t>ADMINISTRATIVO Y DE GESTIÓN</t>
  </si>
  <si>
    <t>PROCESO DE INSPECCIÓN, VIGILANCIA Y CONTROL
INSTRUMENTO IV 
HCB FAMILIA, MUJER e INFANCIA - HCB FAMI</t>
  </si>
  <si>
    <r>
      <rPr>
        <b/>
        <i/>
        <sz val="16"/>
        <color theme="1"/>
        <rFont val="Tempus Sans ITC"/>
      </rPr>
      <t xml:space="preserve">¡Antes de imprimir este documento… piense en el medio ambiente!  </t>
    </r>
    <r>
      <rPr>
        <sz val="11"/>
        <color theme="1"/>
        <rFont val="Aptos Narrow"/>
        <family val="2"/>
        <scheme val="minor"/>
      </rPr>
      <t xml:space="preserve">
</t>
    </r>
    <r>
      <rPr>
        <sz val="11"/>
        <color theme="1"/>
        <rFont val="Arial"/>
        <family val="2"/>
      </rPr>
      <t xml:space="preserve">     </t>
    </r>
    <r>
      <rPr>
        <sz val="6"/>
        <color theme="1"/>
        <rFont val="Arial"/>
        <family val="2"/>
      </rPr>
      <t>Cualquier copia impresa de este documento se considera como COPIA NO CONTROLADA.
LOS DATOS PROPORCIONADOS SERAN TRATADOS DE ACUERDO A LA POLITICA DE TRATAMIENTO DE DATOS PERSONALES DEL ICBF Y A LA LEY 1581 DE 2012</t>
    </r>
  </si>
  <si>
    <t>IN93.IVC
Versión 1
21/07/2026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</si>
</sst>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
  </numFmts>
  <fonts count="77">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2"/>
      <color theme="1"/>
      <name val="Arial"/>
      <family val="2"/>
    </font>
    <font>
      <b/>
      <sz val="11"/>
      <color theme="1"/>
      <name val="Aptos Narrow"/>
      <family val="2"/>
      <scheme val="minor"/>
    </font>
    <font>
      <sz val="5"/>
      <color theme="1"/>
      <name val="Aptos Narrow"/>
      <family val="2"/>
      <scheme val="minor"/>
    </font>
    <font>
      <sz val="11"/>
      <color rgb="FF000000"/>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10"/>
      <name val="Arial"/>
      <family val="2"/>
    </font>
    <font>
      <b/>
      <sz val="10"/>
      <name val="Arial"/>
      <family val="2"/>
    </font>
    <font>
      <b/>
      <sz val="11"/>
      <color theme="1"/>
      <name val="Aptos Display"/>
      <family val="2"/>
      <scheme val="major"/>
    </font>
    <font>
      <b/>
      <sz val="11"/>
      <color rgb="FF000000"/>
      <name val="Arial"/>
      <family val="2"/>
    </font>
    <font>
      <sz val="12"/>
      <color theme="1"/>
      <name val="Aptos Narrow"/>
      <family val="2"/>
      <scheme val="minor"/>
    </font>
    <font>
      <sz val="11"/>
      <color rgb="FF000000"/>
      <name val="Arial"/>
      <family val="2"/>
    </font>
    <font>
      <sz val="12"/>
      <color theme="1"/>
      <name val="Arial"/>
      <family val="2"/>
    </font>
    <font>
      <sz val="11"/>
      <name val="Arial"/>
      <family val="2"/>
    </font>
    <font>
      <b/>
      <u/>
      <sz val="11"/>
      <color theme="1"/>
      <name val="Arial"/>
      <family val="2"/>
    </font>
    <font>
      <sz val="8"/>
      <name val="Aptos Narrow"/>
      <family val="2"/>
      <scheme val="minor"/>
    </font>
    <font>
      <sz val="5"/>
      <color theme="1"/>
      <name val="Arial"/>
      <family val="2"/>
    </font>
    <font>
      <sz val="9"/>
      <color theme="1"/>
      <name val="Arial"/>
      <family val="2"/>
    </font>
    <font>
      <sz val="11"/>
      <name val="Aptos Narrow"/>
      <family val="2"/>
      <scheme val="minor"/>
    </font>
    <font>
      <b/>
      <sz val="5"/>
      <color theme="1"/>
      <name val="Aptos Narrow"/>
      <family val="2"/>
      <scheme val="minor"/>
    </font>
    <font>
      <sz val="10"/>
      <color theme="1"/>
      <name val="Aptos Narrow"/>
      <family val="2"/>
      <scheme val="minor"/>
    </font>
    <font>
      <sz val="11"/>
      <name val="Arial Narrow"/>
      <family val="2"/>
    </font>
    <font>
      <u/>
      <sz val="11"/>
      <color theme="10"/>
      <name val="Aptos Narrow"/>
      <family val="2"/>
      <scheme val="minor"/>
    </font>
    <font>
      <sz val="22"/>
      <color theme="1"/>
      <name val="Arial"/>
      <family val="2"/>
    </font>
    <font>
      <sz val="10"/>
      <color theme="1"/>
      <name val="Arial"/>
      <family val="2"/>
    </font>
    <font>
      <b/>
      <sz val="12"/>
      <color theme="1"/>
      <name val="Aptos Narrow"/>
      <family val="2"/>
      <scheme val="minor"/>
    </font>
    <font>
      <b/>
      <sz val="8"/>
      <color theme="0"/>
      <name val="Arial"/>
      <family val="2"/>
    </font>
    <font>
      <sz val="11"/>
      <color rgb="FFFF0000"/>
      <name val="Aptos Narrow"/>
      <family val="2"/>
      <scheme val="minor"/>
    </font>
    <font>
      <b/>
      <sz val="11"/>
      <color rgb="FF000000"/>
      <name val="Aptos Narrow"/>
      <family val="2"/>
    </font>
    <font>
      <b/>
      <sz val="12"/>
      <name val="Arial"/>
      <family val="2"/>
    </font>
    <font>
      <i/>
      <sz val="11"/>
      <color theme="1"/>
      <name val="Arial"/>
      <family val="2"/>
    </font>
    <font>
      <b/>
      <sz val="11"/>
      <color theme="1"/>
      <name val="Arial Narrow"/>
      <family val="2"/>
    </font>
    <font>
      <sz val="5"/>
      <color rgb="FF000000"/>
      <name val="Aptos Display"/>
      <family val="2"/>
    </font>
    <font>
      <sz val="11"/>
      <color rgb="FF000000"/>
      <name val="Arial Narrow"/>
      <family val="2"/>
    </font>
    <font>
      <b/>
      <u/>
      <sz val="11"/>
      <color theme="0"/>
      <name val="Aptos Narrow"/>
      <family val="2"/>
      <scheme val="minor"/>
    </font>
    <font>
      <b/>
      <u/>
      <sz val="11"/>
      <color rgb="FF000000"/>
      <name val="Arial"/>
      <family val="2"/>
    </font>
    <font>
      <sz val="10"/>
      <color theme="1"/>
      <name val="Zurich BT"/>
      <family val="2"/>
    </font>
    <font>
      <sz val="12"/>
      <color rgb="FF000000"/>
      <name val="Arial"/>
      <family val="2"/>
    </font>
    <font>
      <sz val="10"/>
      <color rgb="FF000000"/>
      <name val="Arial"/>
      <family val="2"/>
    </font>
    <font>
      <sz val="8"/>
      <name val="Arial"/>
      <family val="2"/>
    </font>
    <font>
      <b/>
      <sz val="11"/>
      <name val="Arial Narrow"/>
      <family val="2"/>
    </font>
    <font>
      <u/>
      <sz val="11"/>
      <color theme="1"/>
      <name val="Arial"/>
      <family val="2"/>
    </font>
    <font>
      <sz val="5"/>
      <name val="Aptos Narrow"/>
      <family val="2"/>
      <scheme val="minor"/>
    </font>
    <font>
      <sz val="11"/>
      <color theme="6" tint="0.39997558519241921"/>
      <name val="Aptos Narrow"/>
      <family val="2"/>
      <scheme val="minor"/>
    </font>
    <font>
      <sz val="5"/>
      <name val="Arial"/>
      <family val="2"/>
    </font>
    <font>
      <sz val="10"/>
      <name val="Aptos Narrow"/>
      <family val="2"/>
      <scheme val="minor"/>
    </font>
    <font>
      <b/>
      <sz val="11"/>
      <color rgb="FFFF0000"/>
      <name val="Arial"/>
      <family val="2"/>
    </font>
    <font>
      <sz val="11"/>
      <color rgb="FF4D93D9"/>
      <name val="Arial"/>
      <family val="2"/>
    </font>
    <font>
      <sz val="11"/>
      <color rgb="FF000000"/>
      <name val="Aptos Narrow"/>
      <family val="2"/>
    </font>
    <font>
      <sz val="11"/>
      <color rgb="FF000000"/>
      <name val="Arial"/>
      <family val="2"/>
    </font>
    <font>
      <sz val="12"/>
      <color rgb="FF000000"/>
      <name val="Arial"/>
      <family val="2"/>
    </font>
    <font>
      <b/>
      <sz val="12"/>
      <color rgb="FF000000"/>
      <name val="Arial"/>
      <family val="2"/>
    </font>
    <font>
      <sz val="12"/>
      <name val="Arial"/>
      <family val="2"/>
    </font>
    <font>
      <strike/>
      <sz val="11"/>
      <color theme="1"/>
      <name val="Arial"/>
      <family val="2"/>
    </font>
    <font>
      <strike/>
      <sz val="11"/>
      <name val="Arial"/>
      <family val="2"/>
    </font>
    <font>
      <i/>
      <sz val="11"/>
      <color rgb="FF000000"/>
      <name val="Arial"/>
      <family val="2"/>
    </font>
    <font>
      <sz val="5"/>
      <name val="Aptos Display"/>
      <family val="2"/>
    </font>
    <font>
      <b/>
      <u/>
      <sz val="11"/>
      <color theme="0"/>
      <name val="Arial"/>
      <family val="2"/>
    </font>
    <font>
      <b/>
      <sz val="10"/>
      <color theme="1"/>
      <name val="Arial"/>
      <family val="2"/>
    </font>
    <font>
      <b/>
      <i/>
      <sz val="16"/>
      <color theme="1"/>
      <name val="Tempus Sans ITC"/>
    </font>
    <font>
      <sz val="6"/>
      <color theme="1"/>
      <name val="Aptos Narrow"/>
      <family val="2"/>
      <scheme val="minor"/>
    </font>
    <font>
      <sz val="6"/>
      <color theme="1"/>
      <name val="Arial"/>
      <family val="2"/>
    </font>
  </fonts>
  <fills count="39">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DAE9F8"/>
        <bgColor rgb="FF000000"/>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theme="0" tint="-0.249977111117893"/>
        <bgColor indexed="64"/>
      </patternFill>
    </fill>
    <fill>
      <patternFill patternType="solid">
        <fgColor rgb="FFFCE4D6"/>
        <bgColor indexed="64"/>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theme="3" tint="0.74999237037263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0000FF"/>
        <bgColor indexed="64"/>
      </patternFill>
    </fill>
    <fill>
      <patternFill patternType="solid">
        <fgColor rgb="FFFFCCCC"/>
        <bgColor rgb="FF000000"/>
      </patternFill>
    </fill>
    <fill>
      <patternFill patternType="solid">
        <fgColor theme="0"/>
        <bgColor rgb="FF000000"/>
      </patternFill>
    </fill>
    <fill>
      <patternFill patternType="solid">
        <fgColor theme="5" tint="0.79998168889431442"/>
        <bgColor rgb="FF000000"/>
      </patternFill>
    </fill>
    <fill>
      <patternFill patternType="solid">
        <fgColor theme="6" tint="0.59999389629810485"/>
        <bgColor indexed="64"/>
      </patternFill>
    </fill>
    <fill>
      <patternFill patternType="solid">
        <fgColor rgb="FFFFFF00"/>
        <bgColor rgb="FF000000"/>
      </patternFill>
    </fill>
    <fill>
      <patternFill patternType="solid">
        <fgColor theme="4" tint="0.59999389629810485"/>
        <bgColor rgb="FF000000"/>
      </patternFill>
    </fill>
    <fill>
      <patternFill patternType="solid">
        <fgColor rgb="FFFFFFFF"/>
        <bgColor rgb="FF000000"/>
      </patternFill>
    </fill>
    <fill>
      <patternFill patternType="solid">
        <fgColor theme="1" tint="0.499984740745262"/>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9" tint="0.39997558519241921"/>
        <bgColor indexed="64"/>
      </patternFill>
    </fill>
  </fills>
  <borders count="8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indexed="64"/>
      </right>
      <top style="medium">
        <color indexed="64"/>
      </top>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right style="thin">
        <color rgb="FF000000"/>
      </right>
      <top style="thin">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rgb="FF000000"/>
      </left>
      <right style="medium">
        <color indexed="64"/>
      </right>
      <top style="thin">
        <color rgb="FF000000"/>
      </top>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medium">
        <color indexed="64"/>
      </right>
      <top style="thin">
        <color rgb="FF000000"/>
      </top>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right style="medium">
        <color indexed="64"/>
      </right>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5">
    <xf numFmtId="0" fontId="0" fillId="0" borderId="0"/>
    <xf numFmtId="0" fontId="21" fillId="0" borderId="0"/>
    <xf numFmtId="0" fontId="21" fillId="0" borderId="0"/>
    <xf numFmtId="0" fontId="37" fillId="0" borderId="0" applyNumberFormat="0" applyFill="0" applyBorder="0" applyAlignment="0" applyProtection="0"/>
    <xf numFmtId="0" fontId="51" fillId="0" borderId="0"/>
  </cellStyleXfs>
  <cellXfs count="611">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8"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8" xfId="0" applyFont="1" applyBorder="1" applyAlignment="1">
      <alignment vertical="center"/>
    </xf>
    <xf numFmtId="0" fontId="3" fillId="2" borderId="3" xfId="0" applyFont="1" applyFill="1" applyBorder="1" applyAlignment="1">
      <alignment vertical="center" wrapText="1"/>
    </xf>
    <xf numFmtId="0" fontId="6" fillId="0" borderId="16" xfId="0" applyFont="1" applyBorder="1" applyAlignment="1">
      <alignment vertical="center" wrapText="1"/>
    </xf>
    <xf numFmtId="0" fontId="7" fillId="0" borderId="17"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wrapText="1"/>
    </xf>
    <xf numFmtId="0" fontId="8" fillId="0" borderId="17" xfId="0" applyFont="1" applyBorder="1" applyAlignment="1">
      <alignment vertical="center" wrapText="1"/>
    </xf>
    <xf numFmtId="0" fontId="6" fillId="0" borderId="17" xfId="0" applyFont="1" applyBorder="1" applyAlignment="1">
      <alignment vertical="center"/>
    </xf>
    <xf numFmtId="0" fontId="4" fillId="0" borderId="0" xfId="0" applyFont="1" applyAlignment="1">
      <alignment vertical="center"/>
    </xf>
    <xf numFmtId="0" fontId="0" fillId="0" borderId="0" xfId="0" applyAlignment="1">
      <alignment horizontal="center"/>
    </xf>
    <xf numFmtId="0" fontId="0" fillId="0" borderId="0" xfId="0" applyAlignment="1">
      <alignment horizontal="justify" vertical="center" wrapText="1"/>
    </xf>
    <xf numFmtId="0" fontId="14" fillId="0" borderId="0" xfId="0" applyFont="1"/>
    <xf numFmtId="0" fontId="15" fillId="0" borderId="0" xfId="0" applyFont="1"/>
    <xf numFmtId="0" fontId="16" fillId="0" borderId="0" xfId="0" applyFont="1"/>
    <xf numFmtId="0" fontId="17" fillId="7" borderId="2" xfId="0" applyFont="1" applyFill="1" applyBorder="1" applyAlignment="1" applyProtection="1">
      <alignment horizontal="center" vertical="center" wrapText="1"/>
      <protection locked="0"/>
    </xf>
    <xf numFmtId="0" fontId="18" fillId="0" borderId="0" xfId="0" applyFont="1"/>
    <xf numFmtId="0" fontId="0" fillId="9" borderId="0" xfId="0" applyFill="1"/>
    <xf numFmtId="0" fontId="0" fillId="0" borderId="8" xfId="0" applyBorder="1" applyAlignment="1">
      <alignment horizontal="center" vertical="center" wrapText="1"/>
    </xf>
    <xf numFmtId="0" fontId="9" fillId="0" borderId="0" xfId="0" applyFont="1" applyAlignment="1">
      <alignment wrapText="1"/>
    </xf>
    <xf numFmtId="0" fontId="12" fillId="0" borderId="0" xfId="0" applyFont="1" applyAlignment="1">
      <alignment vertical="center"/>
    </xf>
    <xf numFmtId="0" fontId="24" fillId="11" borderId="12" xfId="0" applyFont="1" applyFill="1" applyBorder="1" applyAlignment="1">
      <alignment horizontal="center" vertical="center" wrapText="1"/>
    </xf>
    <xf numFmtId="0" fontId="26" fillId="0" borderId="0" xfId="0" applyFont="1" applyAlignment="1">
      <alignment vertical="center"/>
    </xf>
    <xf numFmtId="0" fontId="4" fillId="5" borderId="22" xfId="0" applyFont="1" applyFill="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justify" vertical="center" wrapText="1"/>
    </xf>
    <xf numFmtId="0" fontId="4" fillId="5" borderId="11" xfId="0" applyFont="1" applyFill="1" applyBorder="1" applyAlignment="1">
      <alignment horizontal="center" vertical="center"/>
    </xf>
    <xf numFmtId="0" fontId="28" fillId="0" borderId="8" xfId="0" applyFont="1" applyBorder="1" applyAlignment="1">
      <alignment horizontal="justify" vertical="center" wrapText="1"/>
    </xf>
    <xf numFmtId="0" fontId="4" fillId="0" borderId="13" xfId="0" applyFont="1" applyBorder="1" applyAlignment="1">
      <alignment horizontal="center" vertical="center"/>
    </xf>
    <xf numFmtId="0" fontId="3" fillId="7" borderId="21" xfId="0" applyFont="1" applyFill="1" applyBorder="1" applyAlignment="1">
      <alignment horizontal="center" vertical="center"/>
    </xf>
    <xf numFmtId="0" fontId="3" fillId="7" borderId="21" xfId="0" applyFont="1" applyFill="1" applyBorder="1" applyAlignment="1" applyProtection="1">
      <alignment horizontal="center" vertical="center" wrapText="1"/>
      <protection locked="0"/>
    </xf>
    <xf numFmtId="0" fontId="3" fillId="7" borderId="7" xfId="0" applyFont="1" applyFill="1" applyBorder="1" applyAlignment="1" applyProtection="1">
      <alignment horizontal="center" vertical="center" wrapText="1"/>
      <protection locked="0"/>
    </xf>
    <xf numFmtId="0" fontId="3" fillId="7" borderId="10" xfId="0" applyFont="1" applyFill="1" applyBorder="1" applyAlignment="1">
      <alignment horizontal="center" vertical="center"/>
    </xf>
    <xf numFmtId="0" fontId="4" fillId="0" borderId="8" xfId="0" applyFont="1" applyBorder="1" applyAlignment="1">
      <alignment vertical="center" wrapText="1"/>
    </xf>
    <xf numFmtId="0" fontId="4" fillId="9" borderId="11" xfId="0" applyFont="1" applyFill="1" applyBorder="1" applyAlignment="1">
      <alignment horizontal="center" vertical="center"/>
    </xf>
    <xf numFmtId="0" fontId="28" fillId="5" borderId="8" xfId="0" applyFont="1" applyFill="1" applyBorder="1" applyAlignment="1">
      <alignment vertical="center" wrapText="1"/>
    </xf>
    <xf numFmtId="0" fontId="28" fillId="9" borderId="8" xfId="0" applyFont="1" applyFill="1" applyBorder="1" applyAlignment="1">
      <alignment horizontal="justify" vertical="center" wrapText="1"/>
    </xf>
    <xf numFmtId="0" fontId="0" fillId="0" borderId="0" xfId="0" applyAlignment="1">
      <alignment vertical="center" wrapText="1"/>
    </xf>
    <xf numFmtId="0" fontId="3" fillId="5" borderId="8" xfId="0" applyFont="1" applyFill="1" applyBorder="1" applyAlignment="1">
      <alignment horizontal="center" vertical="center" wrapText="1"/>
    </xf>
    <xf numFmtId="0" fontId="3" fillId="7" borderId="45" xfId="0" applyFont="1" applyFill="1" applyBorder="1" applyAlignment="1">
      <alignment horizontal="center" vertical="center"/>
    </xf>
    <xf numFmtId="0" fontId="3" fillId="7" borderId="45"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10" fillId="0" borderId="0" xfId="0" applyFont="1" applyAlignment="1">
      <alignment horizontal="center" vertical="center"/>
    </xf>
    <xf numFmtId="0" fontId="5" fillId="5" borderId="31" xfId="2" applyFont="1" applyFill="1" applyBorder="1" applyAlignment="1" applyProtection="1">
      <alignment horizontal="center" vertical="center" wrapText="1"/>
      <protection locked="0"/>
    </xf>
    <xf numFmtId="0" fontId="32" fillId="0" borderId="0" xfId="0" applyFont="1"/>
    <xf numFmtId="0" fontId="32"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0" fillId="16" borderId="14"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28" fillId="0" borderId="14" xfId="0" applyFont="1" applyBorder="1" applyAlignment="1">
      <alignment horizontal="justify" vertical="center" wrapText="1"/>
    </xf>
    <xf numFmtId="0" fontId="28" fillId="5" borderId="8" xfId="0" applyFont="1" applyFill="1" applyBorder="1" applyAlignment="1">
      <alignment horizontal="justify" vertical="center" wrapText="1"/>
    </xf>
    <xf numFmtId="0" fontId="28" fillId="0" borderId="0" xfId="0" applyFont="1" applyAlignment="1">
      <alignment horizontal="right" vertical="center" wrapText="1"/>
    </xf>
    <xf numFmtId="0" fontId="0" fillId="0" borderId="8" xfId="0" applyBorder="1" applyAlignment="1">
      <alignment horizontal="center" vertical="center"/>
    </xf>
    <xf numFmtId="0" fontId="10" fillId="0" borderId="0" xfId="0" applyFont="1" applyAlignment="1">
      <alignment horizontal="justify" vertical="center" wrapText="1"/>
    </xf>
    <xf numFmtId="0" fontId="3" fillId="2" borderId="48" xfId="0" applyFont="1" applyFill="1" applyBorder="1" applyAlignment="1">
      <alignment vertical="center" wrapText="1"/>
    </xf>
    <xf numFmtId="0" fontId="5" fillId="2" borderId="1" xfId="0" applyFont="1" applyFill="1" applyBorder="1" applyAlignment="1">
      <alignment horizontal="center" vertical="center" wrapText="1"/>
    </xf>
    <xf numFmtId="0" fontId="34" fillId="7" borderId="2"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11" fillId="12" borderId="0" xfId="0" applyFont="1" applyFill="1" applyAlignment="1">
      <alignment horizontal="center" vertical="center"/>
    </xf>
    <xf numFmtId="0" fontId="11" fillId="0" borderId="0" xfId="0" applyFont="1"/>
    <xf numFmtId="0" fontId="19" fillId="0" borderId="7" xfId="0" applyFont="1" applyBorder="1" applyAlignment="1" applyProtection="1">
      <alignment horizontal="justify" vertical="center" wrapText="1"/>
      <protection locked="0"/>
    </xf>
    <xf numFmtId="0" fontId="4" fillId="0" borderId="2" xfId="0" applyFont="1" applyBorder="1" applyAlignment="1" applyProtection="1">
      <alignment vertical="center"/>
      <protection locked="0"/>
    </xf>
    <xf numFmtId="1" fontId="4" fillId="0" borderId="2" xfId="0" applyNumberFormat="1" applyFont="1" applyBorder="1" applyAlignment="1" applyProtection="1">
      <alignment vertical="center"/>
      <protection locked="0"/>
    </xf>
    <xf numFmtId="0" fontId="3" fillId="0" borderId="2" xfId="0" applyFont="1" applyBorder="1" applyAlignment="1" applyProtection="1">
      <alignment horizontal="center" vertical="center"/>
      <protection locked="0"/>
    </xf>
    <xf numFmtId="0" fontId="3" fillId="0" borderId="2" xfId="0"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4" fillId="0" borderId="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28" fillId="0" borderId="8" xfId="0" applyFont="1" applyBorder="1" applyAlignment="1" applyProtection="1">
      <alignment horizontal="center" vertical="center" wrapText="1"/>
      <protection locked="0"/>
    </xf>
    <xf numFmtId="0" fontId="22" fillId="4" borderId="8" xfId="2" applyFont="1" applyFill="1" applyBorder="1" applyAlignment="1">
      <alignment horizontal="center" vertical="center" wrapText="1"/>
    </xf>
    <xf numFmtId="0" fontId="22" fillId="4" borderId="12" xfId="2" applyFont="1" applyFill="1" applyBorder="1" applyAlignment="1">
      <alignment horizontal="center" vertical="center" wrapText="1"/>
    </xf>
    <xf numFmtId="0" fontId="0" fillId="0" borderId="12" xfId="0" applyBorder="1" applyAlignment="1">
      <alignment horizontal="center" vertical="center" wrapText="1"/>
    </xf>
    <xf numFmtId="0" fontId="13" fillId="0" borderId="8" xfId="0" applyFont="1" applyBorder="1" applyAlignment="1">
      <alignment horizontal="center"/>
    </xf>
    <xf numFmtId="0" fontId="13" fillId="0" borderId="12" xfId="0" applyFont="1" applyBorder="1" applyAlignment="1">
      <alignment horizontal="center"/>
    </xf>
    <xf numFmtId="0" fontId="0" fillId="0" borderId="48" xfId="0" applyBorder="1" applyAlignment="1">
      <alignment horizontal="left" vertical="center" wrapText="1"/>
    </xf>
    <xf numFmtId="0" fontId="0" fillId="0" borderId="38" xfId="0" applyBorder="1" applyAlignment="1">
      <alignment horizontal="left" vertical="center" wrapText="1"/>
    </xf>
    <xf numFmtId="0" fontId="13" fillId="0" borderId="14"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26" fillId="0" borderId="12" xfId="0" applyFont="1" applyBorder="1" applyAlignment="1" applyProtection="1">
      <alignment vertical="center"/>
      <protection locked="0"/>
    </xf>
    <xf numFmtId="0" fontId="26" fillId="0" borderId="15" xfId="0" applyFont="1" applyBorder="1" applyAlignment="1" applyProtection="1">
      <alignment vertical="center"/>
      <protection locked="0"/>
    </xf>
    <xf numFmtId="0" fontId="1" fillId="0" borderId="0" xfId="0" applyFont="1" applyAlignment="1">
      <alignment horizontal="left"/>
    </xf>
    <xf numFmtId="0" fontId="38" fillId="0" borderId="28" xfId="0" applyFont="1" applyBorder="1" applyAlignment="1">
      <alignment horizontal="left" vertical="center" wrapText="1"/>
    </xf>
    <xf numFmtId="0" fontId="38" fillId="0" borderId="28" xfId="0" applyFont="1" applyBorder="1" applyAlignment="1">
      <alignment horizontal="center" vertical="center" wrapText="1"/>
    </xf>
    <xf numFmtId="0" fontId="38" fillId="0" borderId="8" xfId="0" applyFont="1" applyBorder="1" applyAlignment="1">
      <alignment horizontal="left" vertical="center" wrapText="1"/>
    </xf>
    <xf numFmtId="0" fontId="38" fillId="0" borderId="8" xfId="0" applyFont="1" applyBorder="1" applyAlignment="1">
      <alignment horizontal="center" vertical="center" wrapText="1"/>
    </xf>
    <xf numFmtId="0" fontId="39" fillId="0" borderId="28" xfId="0" applyFont="1" applyBorder="1" applyAlignment="1">
      <alignment horizontal="left" vertical="center" wrapText="1"/>
    </xf>
    <xf numFmtId="0" fontId="39" fillId="0" borderId="28" xfId="0" applyFont="1" applyBorder="1" applyAlignment="1">
      <alignment vertical="center" wrapText="1"/>
    </xf>
    <xf numFmtId="0" fontId="39" fillId="0" borderId="29" xfId="0" applyFont="1" applyBorder="1" applyAlignment="1">
      <alignment vertical="center" wrapText="1"/>
    </xf>
    <xf numFmtId="0" fontId="39" fillId="0" borderId="8" xfId="0" applyFont="1" applyBorder="1" applyAlignment="1">
      <alignment horizontal="left" vertical="center" wrapText="1"/>
    </xf>
    <xf numFmtId="0" fontId="39" fillId="0" borderId="8" xfId="0" applyFont="1" applyBorder="1" applyAlignment="1">
      <alignment vertical="center" wrapText="1"/>
    </xf>
    <xf numFmtId="0" fontId="39" fillId="0" borderId="12" xfId="0" applyFont="1" applyBorder="1" applyAlignment="1">
      <alignment vertical="center" wrapText="1"/>
    </xf>
    <xf numFmtId="0" fontId="40" fillId="16" borderId="13" xfId="0" applyFont="1" applyFill="1" applyBorder="1" applyAlignment="1">
      <alignment horizontal="center" vertical="center" wrapText="1"/>
    </xf>
    <xf numFmtId="0" fontId="27" fillId="0" borderId="27" xfId="0" applyFont="1" applyBorder="1" applyAlignment="1">
      <alignment horizontal="center" vertical="center" wrapText="1"/>
    </xf>
    <xf numFmtId="0" fontId="27" fillId="0" borderId="11" xfId="0" applyFont="1" applyBorder="1" applyAlignment="1">
      <alignment horizontal="center" vertical="center" wrapText="1"/>
    </xf>
    <xf numFmtId="0" fontId="25" fillId="0" borderId="0" xfId="0" applyFont="1"/>
    <xf numFmtId="0" fontId="1" fillId="0" borderId="28" xfId="0" applyFont="1" applyBorder="1" applyAlignment="1">
      <alignment horizontal="left" vertical="center" wrapText="1"/>
    </xf>
    <xf numFmtId="0" fontId="1" fillId="0" borderId="8" xfId="0" applyFont="1" applyBorder="1" applyAlignment="1">
      <alignment horizontal="left" vertical="center" wrapText="1"/>
    </xf>
    <xf numFmtId="0" fontId="41" fillId="22" borderId="56" xfId="0" applyFont="1" applyFill="1" applyBorder="1" applyAlignment="1">
      <alignment horizontal="center" vertical="center"/>
    </xf>
    <xf numFmtId="0" fontId="1" fillId="23" borderId="56" xfId="0" applyFont="1" applyFill="1" applyBorder="1" applyAlignment="1">
      <alignment vertical="center"/>
    </xf>
    <xf numFmtId="0" fontId="1" fillId="0" borderId="56" xfId="0" applyFont="1" applyBorder="1" applyAlignment="1">
      <alignment vertical="center"/>
    </xf>
    <xf numFmtId="0" fontId="4" fillId="0" borderId="3" xfId="0" applyFont="1" applyBorder="1" applyAlignment="1" applyProtection="1">
      <alignment horizontal="center" vertical="center"/>
      <protection locked="0"/>
    </xf>
    <xf numFmtId="164" fontId="0" fillId="3" borderId="26" xfId="0" applyNumberFormat="1" applyFill="1" applyBorder="1" applyAlignment="1">
      <alignment horizontal="center" vertical="center"/>
    </xf>
    <xf numFmtId="0" fontId="43" fillId="11" borderId="25" xfId="0" applyFont="1" applyFill="1" applyBorder="1" applyAlignment="1">
      <alignment horizontal="left" vertical="center" wrapText="1"/>
    </xf>
    <xf numFmtId="0" fontId="43" fillId="11" borderId="26" xfId="0" applyFont="1" applyFill="1" applyBorder="1" applyAlignment="1">
      <alignment horizontal="left" vertical="center" wrapText="1"/>
    </xf>
    <xf numFmtId="0" fontId="0" fillId="0" borderId="2" xfId="0" applyBorder="1" applyAlignment="1" applyProtection="1">
      <alignment horizontal="center" vertical="center"/>
      <protection locked="0"/>
    </xf>
    <xf numFmtId="0" fontId="20" fillId="8" borderId="8" xfId="0" applyFont="1" applyFill="1" applyBorder="1" applyAlignment="1">
      <alignment horizontal="center" vertical="center" wrapText="1"/>
    </xf>
    <xf numFmtId="0" fontId="20" fillId="0" borderId="0" xfId="0" applyFont="1" applyAlignment="1">
      <alignment horizontal="left" vertical="justify" wrapText="1"/>
    </xf>
    <xf numFmtId="0" fontId="33" fillId="0" borderId="0" xfId="0" applyFont="1" applyAlignment="1">
      <alignment horizontal="justify" vertical="center" wrapText="1"/>
    </xf>
    <xf numFmtId="0" fontId="0" fillId="0" borderId="8" xfId="0" applyBorder="1" applyAlignment="1">
      <alignment horizontal="justify" vertical="center" wrapText="1"/>
    </xf>
    <xf numFmtId="0" fontId="0" fillId="12" borderId="8" xfId="0" applyFill="1" applyBorder="1" applyAlignment="1">
      <alignment horizontal="left" vertical="center"/>
    </xf>
    <xf numFmtId="0" fontId="0" fillId="13" borderId="8" xfId="0" applyFill="1" applyBorder="1" applyAlignment="1">
      <alignment horizontal="left" vertical="center"/>
    </xf>
    <xf numFmtId="0" fontId="18" fillId="15" borderId="8" xfId="0" applyFont="1" applyFill="1" applyBorder="1" applyAlignment="1">
      <alignment horizontal="left" vertical="center"/>
    </xf>
    <xf numFmtId="0" fontId="18" fillId="14" borderId="8" xfId="0" applyFont="1" applyFill="1" applyBorder="1" applyAlignment="1">
      <alignment horizontal="left" vertical="center"/>
    </xf>
    <xf numFmtId="0" fontId="4" fillId="0" borderId="2" xfId="0" applyFont="1" applyBorder="1" applyAlignment="1" applyProtection="1">
      <alignment horizontal="center" vertical="center"/>
      <protection locked="0"/>
    </xf>
    <xf numFmtId="14" fontId="4" fillId="0" borderId="2" xfId="0" applyNumberFormat="1" applyFont="1" applyBorder="1" applyAlignment="1" applyProtection="1">
      <alignment horizontal="center" vertical="center" wrapText="1"/>
      <protection locked="0"/>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3" fillId="11" borderId="8" xfId="0" applyFont="1" applyFill="1" applyBorder="1" applyAlignment="1">
      <alignment horizontal="center" vertical="center" wrapText="1"/>
    </xf>
    <xf numFmtId="0" fontId="43" fillId="11"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4" fillId="9" borderId="8" xfId="0" applyFont="1" applyFill="1" applyBorder="1" applyAlignment="1">
      <alignment horizontal="justify" vertical="center" wrapText="1"/>
    </xf>
    <xf numFmtId="0" fontId="4" fillId="24" borderId="11" xfId="0" applyFont="1" applyFill="1" applyBorder="1" applyAlignment="1">
      <alignment horizontal="center" vertical="center"/>
    </xf>
    <xf numFmtId="0" fontId="4" fillId="24" borderId="8" xfId="0" applyFont="1" applyFill="1" applyBorder="1" applyAlignment="1">
      <alignment horizontal="justify" vertical="center" wrapText="1"/>
    </xf>
    <xf numFmtId="0" fontId="4" fillId="5" borderId="8" xfId="0" applyFont="1" applyFill="1" applyBorder="1" applyAlignment="1">
      <alignment vertical="center"/>
    </xf>
    <xf numFmtId="0" fontId="4" fillId="5" borderId="8" xfId="0" applyFont="1" applyFill="1" applyBorder="1" applyAlignment="1">
      <alignment vertical="center" wrapText="1"/>
    </xf>
    <xf numFmtId="0" fontId="4" fillId="5" borderId="23" xfId="0" applyFont="1" applyFill="1" applyBorder="1" applyAlignment="1">
      <alignment horizontal="justify" vertical="center" wrapText="1"/>
    </xf>
    <xf numFmtId="0" fontId="28" fillId="9" borderId="8" xfId="0" applyFont="1" applyFill="1" applyBorder="1" applyAlignment="1">
      <alignment horizontal="left" vertical="center" wrapText="1"/>
    </xf>
    <xf numFmtId="0" fontId="4" fillId="5" borderId="8" xfId="0" applyFont="1" applyFill="1" applyBorder="1" applyAlignment="1">
      <alignment horizontal="justify" vertical="center" wrapText="1"/>
    </xf>
    <xf numFmtId="0" fontId="26" fillId="0" borderId="8" xfId="0" applyFont="1" applyBorder="1" applyAlignment="1">
      <alignment horizontal="justify" vertical="center" wrapText="1"/>
    </xf>
    <xf numFmtId="0" fontId="4" fillId="0" borderId="14" xfId="0" applyFont="1" applyBorder="1" applyAlignment="1">
      <alignment horizontal="justify" vertical="center" wrapText="1"/>
    </xf>
    <xf numFmtId="0" fontId="4" fillId="9" borderId="8" xfId="0" applyFont="1" applyFill="1" applyBorder="1" applyAlignment="1">
      <alignment vertical="center" wrapText="1"/>
    </xf>
    <xf numFmtId="0" fontId="0" fillId="9" borderId="0" xfId="0" applyFill="1" applyAlignment="1">
      <alignment horizontal="center" vertical="center"/>
    </xf>
    <xf numFmtId="0" fontId="4" fillId="9" borderId="14" xfId="0" applyFont="1" applyFill="1" applyBorder="1" applyAlignment="1">
      <alignment horizontal="justify" vertical="center" wrapText="1"/>
    </xf>
    <xf numFmtId="0" fontId="4" fillId="0" borderId="28" xfId="0" applyFont="1" applyBorder="1" applyAlignment="1">
      <alignment horizontal="justify" vertical="center" wrapText="1"/>
    </xf>
    <xf numFmtId="0" fontId="26" fillId="5" borderId="8" xfId="0" applyFont="1" applyFill="1" applyBorder="1" applyAlignment="1">
      <alignment horizontal="left" vertical="center" wrapText="1"/>
    </xf>
    <xf numFmtId="0" fontId="10" fillId="0" borderId="8" xfId="0" applyFont="1" applyBorder="1" applyAlignment="1">
      <alignment horizontal="justify" vertical="center" wrapText="1"/>
    </xf>
    <xf numFmtId="0" fontId="0" fillId="9" borderId="17" xfId="0" applyFill="1" applyBorder="1" applyAlignment="1">
      <alignment horizontal="justify" vertical="top" wrapText="1"/>
    </xf>
    <xf numFmtId="0" fontId="48" fillId="29" borderId="8" xfId="0" applyFont="1" applyFill="1" applyBorder="1" applyAlignment="1">
      <alignment horizontal="left" vertical="top" wrapText="1"/>
    </xf>
    <xf numFmtId="0" fontId="33" fillId="9" borderId="8" xfId="0" applyFont="1" applyFill="1" applyBorder="1" applyAlignment="1">
      <alignment horizontal="justify" vertical="center" wrapText="1"/>
    </xf>
    <xf numFmtId="0" fontId="0" fillId="9" borderId="17" xfId="0" applyFill="1" applyBorder="1" applyAlignment="1">
      <alignment horizontal="justify" vertical="center" wrapText="1"/>
    </xf>
    <xf numFmtId="0" fontId="49" fillId="27" borderId="0" xfId="3" applyFont="1" applyFill="1" applyAlignment="1">
      <alignment horizontal="center" vertical="center"/>
    </xf>
    <xf numFmtId="0" fontId="34" fillId="7" borderId="3" xfId="0" applyFont="1" applyFill="1" applyBorder="1" applyAlignment="1" applyProtection="1">
      <alignment horizontal="center" vertical="center" wrapText="1"/>
      <protection locked="0"/>
    </xf>
    <xf numFmtId="0" fontId="3" fillId="7" borderId="60" xfId="0" applyFont="1" applyFill="1" applyBorder="1" applyAlignment="1">
      <alignment horizontal="center" vertical="center"/>
    </xf>
    <xf numFmtId="0" fontId="3" fillId="7" borderId="53" xfId="0" applyFont="1" applyFill="1" applyBorder="1" applyAlignment="1">
      <alignment horizontal="center" vertical="center" wrapText="1"/>
    </xf>
    <xf numFmtId="0" fontId="3" fillId="7" borderId="53" xfId="0" applyFont="1" applyFill="1" applyBorder="1" applyAlignment="1" applyProtection="1">
      <alignment horizontal="center" vertical="center" wrapText="1"/>
      <protection locked="0"/>
    </xf>
    <xf numFmtId="0" fontId="15" fillId="14" borderId="0" xfId="0" applyFont="1" applyFill="1" applyAlignment="1">
      <alignment horizontal="center" vertical="center"/>
    </xf>
    <xf numFmtId="0" fontId="19" fillId="0" borderId="7" xfId="0" applyFont="1" applyBorder="1" applyAlignment="1" applyProtection="1">
      <alignment horizontal="left" vertical="center" wrapText="1"/>
      <protection locked="0"/>
    </xf>
    <xf numFmtId="0" fontId="0" fillId="9" borderId="0" xfId="0" applyFill="1" applyAlignment="1">
      <alignment vertical="center"/>
    </xf>
    <xf numFmtId="0" fontId="39" fillId="0" borderId="0" xfId="0" applyFont="1"/>
    <xf numFmtId="0" fontId="21" fillId="0" borderId="0" xfId="0" applyFont="1"/>
    <xf numFmtId="0" fontId="27" fillId="0" borderId="0" xfId="0" applyFont="1" applyAlignment="1">
      <alignment wrapText="1"/>
    </xf>
    <xf numFmtId="0" fontId="39" fillId="0" borderId="0" xfId="0" applyFont="1" applyAlignment="1">
      <alignment wrapText="1"/>
    </xf>
    <xf numFmtId="0" fontId="52" fillId="2" borderId="8" xfId="0" applyFont="1" applyFill="1" applyBorder="1" applyAlignment="1">
      <alignment horizontal="center" textRotation="90" wrapText="1"/>
    </xf>
    <xf numFmtId="0" fontId="52" fillId="2" borderId="8" xfId="0" applyFont="1" applyFill="1" applyBorder="1" applyAlignment="1">
      <alignment horizontal="center" vertical="center" textRotation="90" wrapText="1"/>
    </xf>
    <xf numFmtId="0" fontId="39" fillId="0" borderId="8" xfId="0" applyFont="1" applyBorder="1" applyAlignment="1">
      <alignment horizontal="center" vertical="center" wrapText="1"/>
    </xf>
    <xf numFmtId="0" fontId="52" fillId="0" borderId="8" xfId="0" applyFont="1" applyBorder="1" applyAlignment="1">
      <alignment wrapText="1"/>
    </xf>
    <xf numFmtId="0" fontId="52" fillId="9" borderId="8" xfId="0" applyFont="1" applyFill="1" applyBorder="1" applyAlignment="1">
      <alignment wrapText="1"/>
    </xf>
    <xf numFmtId="14" fontId="52" fillId="0" borderId="8" xfId="0" applyNumberFormat="1" applyFont="1" applyBorder="1" applyAlignment="1">
      <alignment wrapText="1"/>
    </xf>
    <xf numFmtId="0" fontId="27" fillId="0" borderId="8" xfId="0" applyFont="1" applyBorder="1" applyAlignment="1">
      <alignment wrapText="1"/>
    </xf>
    <xf numFmtId="0" fontId="27" fillId="0" borderId="0" xfId="0" applyFont="1"/>
    <xf numFmtId="0" fontId="21" fillId="0" borderId="0" xfId="0" applyFont="1" applyAlignment="1">
      <alignment horizontal="center" vertical="center"/>
    </xf>
    <xf numFmtId="0" fontId="4" fillId="9" borderId="8" xfId="0" applyFont="1" applyFill="1" applyBorder="1" applyAlignment="1">
      <alignment horizontal="left" vertical="center" wrapText="1"/>
    </xf>
    <xf numFmtId="0" fontId="28" fillId="0" borderId="8" xfId="0" applyFont="1" applyBorder="1" applyAlignment="1">
      <alignment vertical="center" wrapText="1"/>
    </xf>
    <xf numFmtId="0" fontId="28" fillId="9" borderId="8" xfId="0" applyFont="1" applyFill="1" applyBorder="1" applyAlignment="1">
      <alignment vertical="center" wrapText="1"/>
    </xf>
    <xf numFmtId="0" fontId="10" fillId="9" borderId="6" xfId="0" applyFont="1" applyFill="1" applyBorder="1" applyAlignment="1">
      <alignment vertical="center"/>
    </xf>
    <xf numFmtId="0" fontId="10" fillId="9" borderId="7" xfId="0" applyFont="1" applyFill="1" applyBorder="1" applyAlignment="1">
      <alignment vertical="center"/>
    </xf>
    <xf numFmtId="0" fontId="34" fillId="7" borderId="9"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4" fillId="2" borderId="59" xfId="0" applyFont="1" applyFill="1" applyBorder="1" applyAlignment="1">
      <alignment horizontal="center" vertical="center" wrapText="1"/>
    </xf>
    <xf numFmtId="0" fontId="47" fillId="28" borderId="9" xfId="0" applyFont="1" applyFill="1" applyBorder="1" applyAlignment="1">
      <alignment horizontal="center" vertical="center" wrapText="1"/>
    </xf>
    <xf numFmtId="0" fontId="4" fillId="0" borderId="27" xfId="0" applyFont="1" applyBorder="1" applyAlignment="1" applyProtection="1">
      <alignment horizontal="center" vertical="center" wrapText="1"/>
      <protection locked="0"/>
    </xf>
    <xf numFmtId="0" fontId="4" fillId="0" borderId="28" xfId="0" applyFont="1" applyBorder="1" applyAlignment="1" applyProtection="1">
      <alignment horizontal="justify" vertical="center" wrapText="1"/>
      <protection locked="0"/>
    </xf>
    <xf numFmtId="14" fontId="4" fillId="0" borderId="28" xfId="0" applyNumberFormat="1" applyFont="1" applyBorder="1" applyAlignment="1" applyProtection="1">
      <alignment horizontal="justify" vertical="center" wrapText="1"/>
      <protection locked="0"/>
    </xf>
    <xf numFmtId="1" fontId="4" fillId="0" borderId="28" xfId="0" applyNumberFormat="1" applyFont="1" applyBorder="1" applyAlignment="1" applyProtection="1">
      <alignment horizontal="justify" vertical="center" wrapText="1"/>
      <protection locked="0"/>
    </xf>
    <xf numFmtId="0" fontId="4" fillId="0" borderId="28" xfId="0" applyFont="1" applyBorder="1" applyAlignment="1" applyProtection="1">
      <alignment horizontal="center" vertical="center" wrapText="1"/>
      <protection locked="0"/>
    </xf>
    <xf numFmtId="0" fontId="0" fillId="0" borderId="28" xfId="0" applyBorder="1" applyProtection="1">
      <protection locked="0"/>
    </xf>
    <xf numFmtId="0" fontId="0" fillId="0" borderId="29" xfId="0" applyBorder="1" applyProtection="1">
      <protection locked="0"/>
    </xf>
    <xf numFmtId="0" fontId="4" fillId="0" borderId="11" xfId="0" applyFont="1" applyBorder="1" applyAlignment="1" applyProtection="1">
      <alignment horizontal="center" vertical="center" wrapText="1"/>
      <protection locked="0"/>
    </xf>
    <xf numFmtId="0" fontId="4" fillId="0" borderId="8" xfId="0" applyFont="1" applyBorder="1" applyAlignment="1" applyProtection="1">
      <alignment horizontal="justify" vertical="center" wrapText="1"/>
      <protection locked="0"/>
    </xf>
    <xf numFmtId="14" fontId="4" fillId="0" borderId="8" xfId="0" applyNumberFormat="1" applyFont="1" applyBorder="1" applyAlignment="1" applyProtection="1">
      <alignment horizontal="justify" vertical="center" wrapText="1"/>
      <protection locked="0"/>
    </xf>
    <xf numFmtId="1" fontId="4" fillId="0" borderId="8" xfId="0" applyNumberFormat="1" applyFont="1" applyBorder="1" applyAlignment="1" applyProtection="1">
      <alignment horizontal="justify" vertical="center" wrapText="1"/>
      <protection locked="0"/>
    </xf>
    <xf numFmtId="0" fontId="0" fillId="0" borderId="8" xfId="0" applyBorder="1" applyProtection="1">
      <protection locked="0"/>
    </xf>
    <xf numFmtId="0" fontId="0" fillId="0" borderId="12" xfId="0" applyBorder="1" applyProtection="1">
      <protection locked="0"/>
    </xf>
    <xf numFmtId="0" fontId="4" fillId="0" borderId="13" xfId="0" applyFont="1" applyBorder="1" applyAlignment="1" applyProtection="1">
      <alignment horizontal="center" vertical="center" wrapText="1"/>
      <protection locked="0"/>
    </xf>
    <xf numFmtId="0" fontId="4" fillId="0" borderId="14" xfId="0" applyFont="1" applyBorder="1" applyAlignment="1" applyProtection="1">
      <alignment horizontal="justify" vertical="center" wrapText="1"/>
      <protection locked="0"/>
    </xf>
    <xf numFmtId="14" fontId="4" fillId="0" borderId="14" xfId="0" applyNumberFormat="1" applyFont="1" applyBorder="1" applyAlignment="1" applyProtection="1">
      <alignment horizontal="justify" vertical="center" wrapText="1"/>
      <protection locked="0"/>
    </xf>
    <xf numFmtId="1" fontId="4" fillId="0" borderId="14" xfId="0" applyNumberFormat="1" applyFont="1" applyBorder="1" applyAlignment="1" applyProtection="1">
      <alignment horizontal="justify" vertical="center" wrapText="1"/>
      <protection locked="0"/>
    </xf>
    <xf numFmtId="0" fontId="4" fillId="0" borderId="58" xfId="0" applyFont="1" applyBorder="1" applyAlignment="1" applyProtection="1">
      <alignment horizontal="center" vertical="center" wrapText="1"/>
      <protection locked="0"/>
    </xf>
    <xf numFmtId="0" fontId="0" fillId="0" borderId="14" xfId="0" applyBorder="1" applyProtection="1">
      <protection locked="0"/>
    </xf>
    <xf numFmtId="0" fontId="0" fillId="0" borderId="15" xfId="0" applyBorder="1" applyProtection="1">
      <protection locked="0"/>
    </xf>
    <xf numFmtId="0" fontId="28" fillId="6" borderId="8" xfId="0" applyFont="1" applyFill="1" applyBorder="1" applyAlignment="1">
      <alignment vertical="center"/>
    </xf>
    <xf numFmtId="0" fontId="28" fillId="5" borderId="8" xfId="0" applyFont="1" applyFill="1" applyBorder="1" applyAlignment="1">
      <alignment vertical="center"/>
    </xf>
    <xf numFmtId="0" fontId="15" fillId="9" borderId="0" xfId="0" applyFont="1" applyFill="1" applyAlignment="1">
      <alignment horizontal="center" vertical="center"/>
    </xf>
    <xf numFmtId="0" fontId="3" fillId="0" borderId="2" xfId="0" applyFont="1" applyBorder="1" applyAlignment="1">
      <alignment horizontal="center" vertical="center" wrapText="1"/>
    </xf>
    <xf numFmtId="0" fontId="4" fillId="0" borderId="8" xfId="0" applyFont="1" applyBorder="1" applyAlignment="1">
      <alignment vertical="center" wrapText="1"/>
      <extLst>
        <ext xmlns:xfpb="http://schemas.microsoft.com/office/spreadsheetml/2022/featurepropertybag" uri="{C7286773-470A-42A8-94C5-96B5CB345126}">
          <xfpb:xfComplement i="0"/>
        </ext>
      </extLst>
    </xf>
    <xf numFmtId="0" fontId="0" fillId="9" borderId="0" xfId="0" applyFill="1" applyAlignment="1">
      <alignment horizontal="justify" vertical="center" wrapText="1"/>
    </xf>
    <xf numFmtId="0" fontId="10" fillId="9" borderId="0" xfId="0" applyFont="1" applyFill="1" applyAlignment="1">
      <alignment horizontal="justify" vertical="center" wrapText="1"/>
    </xf>
    <xf numFmtId="0" fontId="26" fillId="5" borderId="8" xfId="0" applyFont="1" applyFill="1" applyBorder="1" applyAlignment="1">
      <alignment horizontal="justify" vertical="center" wrapText="1"/>
    </xf>
    <xf numFmtId="0" fontId="28" fillId="9" borderId="62" xfId="0" applyFont="1" applyFill="1" applyBorder="1" applyAlignment="1">
      <alignment horizontal="justify" vertical="center" wrapText="1"/>
    </xf>
    <xf numFmtId="0" fontId="28" fillId="9" borderId="62" xfId="0" applyFont="1" applyFill="1" applyBorder="1" applyAlignment="1">
      <alignment horizontal="left" vertical="center" wrapText="1"/>
    </xf>
    <xf numFmtId="0" fontId="28" fillId="0" borderId="62" xfId="0" applyFont="1" applyBorder="1" applyAlignment="1">
      <alignment horizontal="justify" vertical="center" wrapText="1"/>
    </xf>
    <xf numFmtId="0" fontId="4" fillId="9" borderId="62" xfId="0" applyFont="1" applyFill="1" applyBorder="1" applyAlignment="1">
      <alignment horizontal="justify" vertical="center" wrapText="1"/>
    </xf>
    <xf numFmtId="0" fontId="4" fillId="9" borderId="62" xfId="0" applyFont="1" applyFill="1" applyBorder="1" applyAlignment="1">
      <alignment horizontal="left" vertical="center" wrapText="1"/>
    </xf>
    <xf numFmtId="0" fontId="36" fillId="29" borderId="8" xfId="0" applyFont="1" applyFill="1" applyBorder="1" applyAlignment="1">
      <alignment horizontal="left" vertical="top" wrapText="1"/>
    </xf>
    <xf numFmtId="0" fontId="28" fillId="5" borderId="8" xfId="0" applyFont="1" applyFill="1" applyBorder="1" applyAlignment="1">
      <alignment horizontal="left" vertical="center" wrapText="1"/>
    </xf>
    <xf numFmtId="0" fontId="28" fillId="9" borderId="11" xfId="0" applyFont="1" applyFill="1" applyBorder="1" applyAlignment="1">
      <alignment horizontal="center" vertical="center"/>
    </xf>
    <xf numFmtId="0" fontId="4" fillId="0" borderId="64" xfId="0" applyFont="1" applyBorder="1" applyAlignment="1">
      <alignment horizontal="justify" vertical="center" wrapText="1"/>
    </xf>
    <xf numFmtId="0" fontId="4" fillId="9" borderId="64" xfId="0" applyFont="1" applyFill="1" applyBorder="1" applyAlignment="1">
      <alignment horizontal="justify" vertical="center" wrapText="1"/>
    </xf>
    <xf numFmtId="0" fontId="0" fillId="0" borderId="19" xfId="0" applyBorder="1" applyAlignment="1">
      <alignment horizontal="justify" vertical="center" wrapText="1"/>
    </xf>
    <xf numFmtId="0" fontId="28" fillId="0" borderId="9" xfId="0" applyFont="1" applyBorder="1" applyAlignment="1">
      <alignment horizontal="justify" vertical="center" wrapText="1"/>
    </xf>
    <xf numFmtId="0" fontId="28" fillId="0" borderId="0" xfId="3" applyFont="1" applyFill="1" applyAlignment="1">
      <alignment horizontal="center" vertical="center"/>
    </xf>
    <xf numFmtId="0" fontId="17" fillId="7" borderId="21" xfId="0" applyFont="1" applyFill="1" applyBorder="1" applyAlignment="1" applyProtection="1">
      <alignment horizontal="center" vertical="center" wrapText="1"/>
      <protection locked="0"/>
    </xf>
    <xf numFmtId="0" fontId="31" fillId="5" borderId="67" xfId="0" applyFont="1" applyFill="1" applyBorder="1" applyAlignment="1">
      <alignment horizontal="justify" vertical="center" wrapText="1"/>
    </xf>
    <xf numFmtId="0" fontId="11" fillId="0" borderId="57" xfId="0" applyFont="1" applyBorder="1" applyAlignment="1">
      <alignment horizontal="justify" vertical="center" wrapText="1"/>
    </xf>
    <xf numFmtId="0" fontId="31" fillId="5" borderId="57" xfId="0" applyFont="1" applyFill="1" applyBorder="1" applyAlignment="1">
      <alignment horizontal="justify" vertical="center" wrapText="1"/>
    </xf>
    <xf numFmtId="0" fontId="31" fillId="5" borderId="57" xfId="0" applyFont="1" applyFill="1" applyBorder="1" applyAlignment="1">
      <alignment horizontal="left" vertical="center" wrapText="1"/>
    </xf>
    <xf numFmtId="0" fontId="47" fillId="28" borderId="0" xfId="0" applyFont="1" applyFill="1" applyAlignment="1">
      <alignment vertical="center"/>
    </xf>
    <xf numFmtId="0" fontId="28" fillId="0" borderId="28" xfId="0" applyFont="1" applyBorder="1" applyAlignment="1">
      <alignment horizontal="justify" vertical="center" wrapText="1"/>
    </xf>
    <xf numFmtId="0" fontId="26" fillId="0" borderId="9" xfId="0" applyFont="1" applyBorder="1" applyAlignment="1">
      <alignment horizontal="justify" vertical="center" wrapText="1"/>
    </xf>
    <xf numFmtId="0" fontId="4" fillId="0" borderId="9" xfId="0" applyFont="1" applyBorder="1" applyAlignment="1">
      <alignment horizontal="justify" vertical="center" wrapText="1"/>
    </xf>
    <xf numFmtId="0" fontId="56" fillId="0" borderId="9" xfId="0" applyFont="1" applyBorder="1" applyAlignment="1">
      <alignment horizontal="justify" vertical="center" wrapText="1"/>
    </xf>
    <xf numFmtId="0" fontId="14" fillId="0" borderId="0" xfId="0" applyFont="1" applyAlignment="1">
      <alignment horizontal="center" vertical="center"/>
    </xf>
    <xf numFmtId="0" fontId="3" fillId="7" borderId="23" xfId="0" applyFont="1" applyFill="1" applyBorder="1" applyAlignment="1">
      <alignment horizontal="center" vertical="center"/>
    </xf>
    <xf numFmtId="0" fontId="3" fillId="7" borderId="23" xfId="0" applyFont="1" applyFill="1" applyBorder="1" applyAlignment="1" applyProtection="1">
      <alignment horizontal="center" vertical="center" wrapText="1"/>
      <protection locked="0"/>
    </xf>
    <xf numFmtId="0" fontId="16" fillId="0" borderId="0" xfId="0" applyFont="1" applyAlignment="1">
      <alignment horizontal="center" vertical="center"/>
    </xf>
    <xf numFmtId="0" fontId="58" fillId="9" borderId="0" xfId="0" applyFont="1" applyFill="1" applyAlignment="1">
      <alignment horizontal="center" vertical="center"/>
    </xf>
    <xf numFmtId="0" fontId="11" fillId="13" borderId="42" xfId="0" applyFont="1" applyFill="1" applyBorder="1" applyAlignment="1">
      <alignment horizontal="center" vertical="center"/>
    </xf>
    <xf numFmtId="0" fontId="28" fillId="17" borderId="8" xfId="0" applyFont="1" applyFill="1" applyBorder="1" applyAlignment="1">
      <alignment vertical="center" wrapText="1"/>
    </xf>
    <xf numFmtId="0" fontId="28" fillId="9" borderId="8" xfId="0" applyFont="1" applyFill="1" applyBorder="1" applyAlignment="1">
      <alignment horizontal="justify" vertical="center"/>
    </xf>
    <xf numFmtId="0" fontId="10" fillId="7" borderId="7" xfId="0" applyFont="1" applyFill="1" applyBorder="1" applyAlignment="1" applyProtection="1">
      <alignment horizontal="center" vertical="center" wrapText="1"/>
      <protection locked="0"/>
    </xf>
    <xf numFmtId="0" fontId="15" fillId="15" borderId="0" xfId="0" applyFont="1" applyFill="1" applyAlignment="1">
      <alignment horizontal="center" vertical="center"/>
    </xf>
    <xf numFmtId="0" fontId="4" fillId="24" borderId="8" xfId="0" applyFont="1" applyFill="1" applyBorder="1" applyAlignment="1" applyProtection="1">
      <alignment horizontal="center" vertical="center"/>
      <protection locked="0"/>
    </xf>
    <xf numFmtId="0" fontId="4" fillId="24" borderId="11" xfId="0" applyFont="1" applyFill="1" applyBorder="1" applyAlignment="1">
      <alignment horizontal="center" vertical="center" wrapText="1"/>
    </xf>
    <xf numFmtId="0" fontId="28" fillId="0" borderId="8" xfId="0" applyFont="1" applyBorder="1" applyAlignment="1" applyProtection="1">
      <alignment horizontal="center" vertical="center"/>
      <protection locked="0"/>
    </xf>
    <xf numFmtId="0" fontId="18" fillId="0" borderId="0" xfId="0" applyFont="1" applyAlignment="1">
      <alignment wrapText="1"/>
    </xf>
    <xf numFmtId="0" fontId="18" fillId="0" borderId="0" xfId="0" applyFont="1" applyAlignment="1">
      <alignment horizontal="center" vertical="center"/>
    </xf>
    <xf numFmtId="0" fontId="18" fillId="0" borderId="0" xfId="0" applyFont="1" applyAlignment="1">
      <alignment horizontal="justify" vertical="center" wrapText="1"/>
    </xf>
    <xf numFmtId="0" fontId="59" fillId="5" borderId="57" xfId="0" applyFont="1" applyFill="1" applyBorder="1" applyAlignment="1">
      <alignment horizontal="justify" vertical="center" wrapText="1"/>
    </xf>
    <xf numFmtId="0" fontId="4" fillId="9" borderId="8" xfId="0" applyFont="1" applyFill="1" applyBorder="1" applyAlignment="1" applyProtection="1">
      <alignment horizontal="center" vertical="center"/>
      <protection locked="0"/>
    </xf>
    <xf numFmtId="0" fontId="57" fillId="0" borderId="57" xfId="0" applyFont="1" applyBorder="1" applyAlignment="1">
      <alignment horizontal="justify" vertical="center" wrapText="1"/>
    </xf>
    <xf numFmtId="0" fontId="17" fillId="0" borderId="7" xfId="0" applyFont="1" applyBorder="1" applyAlignment="1" applyProtection="1">
      <alignment vertical="center" wrapText="1"/>
      <protection locked="0"/>
    </xf>
    <xf numFmtId="0" fontId="60" fillId="0" borderId="5" xfId="0" applyFont="1" applyBorder="1" applyAlignment="1">
      <alignment vertical="center" wrapText="1"/>
    </xf>
    <xf numFmtId="0" fontId="35" fillId="0" borderId="0" xfId="0" applyFont="1" applyAlignment="1">
      <alignment horizontal="center" vertical="center"/>
    </xf>
    <xf numFmtId="0" fontId="35" fillId="0" borderId="0" xfId="0" applyFont="1" applyAlignment="1">
      <alignment vertical="center" wrapText="1"/>
    </xf>
    <xf numFmtId="0" fontId="43" fillId="34" borderId="32" xfId="0" applyFont="1" applyFill="1" applyBorder="1" applyAlignment="1">
      <alignment horizontal="center" wrapText="1"/>
    </xf>
    <xf numFmtId="0" fontId="63" fillId="34" borderId="32" xfId="0" applyFont="1" applyFill="1" applyBorder="1" applyAlignment="1">
      <alignment horizontal="center" wrapText="1"/>
    </xf>
    <xf numFmtId="0" fontId="65" fillId="0" borderId="62" xfId="0" applyFont="1" applyBorder="1" applyAlignment="1">
      <alignment horizontal="left" vertical="center" wrapText="1"/>
    </xf>
    <xf numFmtId="0" fontId="67" fillId="0" borderId="62" xfId="0" applyFont="1" applyBorder="1" applyAlignment="1">
      <alignment horizontal="left" vertical="center" wrapText="1"/>
    </xf>
    <xf numFmtId="0" fontId="4" fillId="9" borderId="9" xfId="0" applyFont="1" applyFill="1" applyBorder="1" applyAlignment="1">
      <alignment horizontal="justify" vertical="center" wrapText="1"/>
    </xf>
    <xf numFmtId="0" fontId="4" fillId="9" borderId="8" xfId="0" applyFont="1" applyFill="1" applyBorder="1" applyAlignment="1">
      <alignment horizontal="justify" vertical="top" wrapText="1"/>
    </xf>
    <xf numFmtId="0" fontId="4" fillId="9" borderId="8" xfId="0" applyFont="1" applyFill="1" applyBorder="1" applyAlignment="1">
      <alignment horizontal="justify" wrapText="1"/>
    </xf>
    <xf numFmtId="0" fontId="69" fillId="5" borderId="8" xfId="0" applyFont="1" applyFill="1" applyBorder="1" applyAlignment="1">
      <alignment vertical="center" wrapText="1"/>
    </xf>
    <xf numFmtId="0" fontId="64" fillId="0" borderId="8" xfId="0" applyFont="1" applyBorder="1" applyAlignment="1">
      <alignment horizontal="justify" vertical="center" wrapText="1"/>
    </xf>
    <xf numFmtId="0" fontId="64" fillId="9" borderId="8" xfId="0" applyFont="1" applyFill="1" applyBorder="1" applyAlignment="1">
      <alignment horizontal="justify" vertical="center" wrapText="1"/>
    </xf>
    <xf numFmtId="0" fontId="4" fillId="24" borderId="19" xfId="0" applyFont="1" applyFill="1" applyBorder="1" applyAlignment="1">
      <alignment horizontal="justify" vertical="center" wrapText="1"/>
    </xf>
    <xf numFmtId="0" fontId="33" fillId="9" borderId="8" xfId="0" applyFont="1" applyFill="1" applyBorder="1" applyAlignment="1">
      <alignment horizontal="justify" vertical="top" wrapText="1"/>
    </xf>
    <xf numFmtId="0" fontId="4" fillId="5" borderId="11" xfId="0" applyFont="1" applyFill="1" applyBorder="1" applyAlignment="1">
      <alignment horizontal="center" vertical="center" wrapText="1"/>
    </xf>
    <xf numFmtId="0" fontId="4" fillId="0" borderId="11" xfId="0" applyFont="1" applyBorder="1" applyAlignment="1">
      <alignment horizontal="center" vertical="center" wrapText="1"/>
    </xf>
    <xf numFmtId="0" fontId="28" fillId="5" borderId="62" xfId="0" applyFont="1" applyFill="1" applyBorder="1" applyAlignment="1">
      <alignment horizontal="justify" vertical="center" wrapText="1"/>
    </xf>
    <xf numFmtId="0" fontId="4" fillId="5" borderId="62" xfId="0" applyFont="1" applyFill="1" applyBorder="1" applyAlignment="1">
      <alignment horizontal="left" vertical="center" wrapText="1"/>
    </xf>
    <xf numFmtId="0" fontId="0" fillId="0" borderId="0" xfId="0" applyAlignment="1">
      <alignment horizontal="left"/>
    </xf>
    <xf numFmtId="0" fontId="4" fillId="0" borderId="19" xfId="0" applyFont="1" applyBorder="1" applyAlignment="1" applyProtection="1">
      <alignment horizontal="center" vertical="center"/>
      <protection locked="0"/>
    </xf>
    <xf numFmtId="0" fontId="4" fillId="9" borderId="19" xfId="0" applyFont="1" applyFill="1" applyBorder="1" applyAlignment="1" applyProtection="1">
      <alignment horizontal="center" vertical="center"/>
      <protection locked="0"/>
    </xf>
    <xf numFmtId="0" fontId="10" fillId="21" borderId="8" xfId="0" applyFont="1" applyFill="1" applyBorder="1" applyAlignment="1">
      <alignment horizontal="center"/>
    </xf>
    <xf numFmtId="0" fontId="4" fillId="5" borderId="64" xfId="0" applyFont="1" applyFill="1" applyBorder="1" applyAlignment="1">
      <alignment horizontal="justify" vertical="center" wrapText="1"/>
    </xf>
    <xf numFmtId="0" fontId="15" fillId="9" borderId="43" xfId="0" applyFont="1" applyFill="1" applyBorder="1" applyAlignment="1">
      <alignment horizontal="justify" vertical="center" wrapText="1"/>
    </xf>
    <xf numFmtId="0" fontId="15" fillId="14" borderId="9" xfId="0" applyFont="1" applyFill="1" applyBorder="1" applyAlignment="1">
      <alignment horizontal="center" vertical="center" wrapText="1"/>
    </xf>
    <xf numFmtId="0" fontId="15" fillId="6" borderId="43" xfId="0" applyFont="1" applyFill="1" applyBorder="1" applyAlignment="1">
      <alignment horizontal="justify" vertical="center" wrapText="1"/>
    </xf>
    <xf numFmtId="0" fontId="4" fillId="5" borderId="12" xfId="0" applyFont="1" applyFill="1" applyBorder="1" applyAlignment="1">
      <alignment horizontal="left" vertical="center" wrapText="1"/>
    </xf>
    <xf numFmtId="0" fontId="15" fillId="9" borderId="9" xfId="0" applyFont="1" applyFill="1" applyBorder="1" applyAlignment="1">
      <alignment horizontal="center" vertical="center" wrapText="1"/>
    </xf>
    <xf numFmtId="0" fontId="71" fillId="9" borderId="55" xfId="0" applyFont="1" applyFill="1" applyBorder="1" applyAlignment="1">
      <alignment vertical="center" wrapText="1"/>
    </xf>
    <xf numFmtId="0" fontId="15" fillId="15" borderId="16" xfId="0" applyFont="1" applyFill="1" applyBorder="1" applyAlignment="1">
      <alignment horizontal="center" vertical="center" wrapText="1"/>
    </xf>
    <xf numFmtId="0" fontId="71" fillId="6" borderId="55" xfId="0" applyFont="1" applyFill="1" applyBorder="1" applyAlignment="1">
      <alignment vertical="center" wrapText="1"/>
    </xf>
    <xf numFmtId="0" fontId="15" fillId="9" borderId="0" xfId="0" applyFont="1" applyFill="1" applyAlignment="1">
      <alignment horizontal="center" vertical="center" wrapText="1"/>
    </xf>
    <xf numFmtId="0" fontId="71" fillId="0" borderId="55" xfId="0" applyFont="1" applyBorder="1" applyAlignment="1">
      <alignment wrapText="1"/>
    </xf>
    <xf numFmtId="0" fontId="15" fillId="15" borderId="9" xfId="0" applyFont="1" applyFill="1" applyBorder="1" applyAlignment="1">
      <alignment horizontal="center" vertical="center" wrapText="1"/>
    </xf>
    <xf numFmtId="0" fontId="15" fillId="0" borderId="43" xfId="0" applyFont="1" applyBorder="1" applyAlignment="1">
      <alignment vertical="center" wrapText="1"/>
    </xf>
    <xf numFmtId="0" fontId="15" fillId="6" borderId="43" xfId="0" applyFont="1" applyFill="1" applyBorder="1" applyAlignment="1">
      <alignment vertical="center" wrapText="1"/>
    </xf>
    <xf numFmtId="0" fontId="15" fillId="9" borderId="55" xfId="0" applyFont="1" applyFill="1" applyBorder="1" applyAlignment="1">
      <alignment vertical="center" wrapText="1"/>
    </xf>
    <xf numFmtId="0" fontId="15" fillId="6" borderId="55" xfId="0" applyFont="1" applyFill="1" applyBorder="1" applyAlignment="1">
      <alignment vertical="center" wrapText="1"/>
    </xf>
    <xf numFmtId="0" fontId="15" fillId="0" borderId="9" xfId="0" applyFont="1" applyBorder="1"/>
    <xf numFmtId="0" fontId="4" fillId="9" borderId="12" xfId="0" applyFont="1" applyFill="1" applyBorder="1" applyAlignment="1" applyProtection="1">
      <alignment horizontal="left" vertical="center" wrapText="1"/>
      <protection locked="0"/>
    </xf>
    <xf numFmtId="0" fontId="4" fillId="6" borderId="11" xfId="0" applyFont="1" applyFill="1" applyBorder="1" applyAlignment="1">
      <alignment horizontal="center" vertical="center"/>
    </xf>
    <xf numFmtId="0" fontId="34" fillId="9" borderId="9" xfId="0" applyFont="1" applyFill="1" applyBorder="1" applyAlignment="1" applyProtection="1">
      <alignment horizontal="center" vertical="center" wrapText="1"/>
      <protection locked="0"/>
    </xf>
    <xf numFmtId="0" fontId="34" fillId="7" borderId="33" xfId="0" applyFont="1" applyFill="1" applyBorder="1" applyAlignment="1" applyProtection="1">
      <alignment horizontal="center" vertical="center" wrapText="1"/>
      <protection locked="0"/>
    </xf>
    <xf numFmtId="0" fontId="15" fillId="9" borderId="8" xfId="0" applyFont="1" applyFill="1" applyBorder="1" applyAlignment="1">
      <alignment vertical="center" wrapText="1"/>
    </xf>
    <xf numFmtId="0" fontId="28" fillId="0" borderId="0" xfId="0" applyFont="1" applyProtection="1">
      <protection locked="0"/>
    </xf>
    <xf numFmtId="0" fontId="5" fillId="0" borderId="0" xfId="0" applyFont="1" applyAlignment="1" applyProtection="1">
      <alignment horizontal="center"/>
      <protection locked="0"/>
    </xf>
    <xf numFmtId="0" fontId="28" fillId="0" borderId="0" xfId="0" applyFont="1" applyAlignment="1" applyProtection="1">
      <alignment horizontal="center"/>
      <protection locked="0"/>
    </xf>
    <xf numFmtId="0" fontId="72" fillId="35" borderId="0" xfId="3" applyFont="1" applyFill="1" applyAlignment="1" applyProtection="1">
      <alignment horizontal="center" vertical="center"/>
      <protection locked="0"/>
    </xf>
    <xf numFmtId="0" fontId="5" fillId="21" borderId="32" xfId="0" applyFont="1" applyFill="1" applyBorder="1" applyAlignment="1">
      <alignment horizontal="center" vertical="center" wrapText="1"/>
    </xf>
    <xf numFmtId="0" fontId="5" fillId="21" borderId="28" xfId="0" applyFont="1" applyFill="1" applyBorder="1" applyAlignment="1">
      <alignment horizontal="center" vertical="center" wrapText="1"/>
    </xf>
    <xf numFmtId="0" fontId="5" fillId="21" borderId="52" xfId="0" applyFont="1" applyFill="1" applyBorder="1" applyAlignment="1">
      <alignment horizontal="center" vertical="center" wrapText="1"/>
    </xf>
    <xf numFmtId="0" fontId="28" fillId="0" borderId="19" xfId="0" applyFont="1" applyBorder="1" applyAlignment="1" applyProtection="1">
      <alignment horizontal="center" vertical="center" wrapText="1"/>
      <protection locked="0"/>
    </xf>
    <xf numFmtId="2" fontId="28" fillId="0" borderId="8" xfId="0" applyNumberFormat="1" applyFont="1" applyBorder="1" applyAlignment="1" applyProtection="1">
      <alignment horizontal="center" vertical="center" wrapText="1"/>
      <protection locked="0"/>
    </xf>
    <xf numFmtId="0" fontId="28" fillId="9" borderId="8" xfId="0" applyFont="1" applyFill="1" applyBorder="1" applyAlignment="1" applyProtection="1">
      <alignment horizontal="center" vertical="center" wrapText="1"/>
      <protection locked="0"/>
    </xf>
    <xf numFmtId="1" fontId="28" fillId="9" borderId="8" xfId="0" applyNumberFormat="1" applyFont="1" applyFill="1" applyBorder="1" applyAlignment="1">
      <alignment horizontal="center" vertical="center" wrapText="1"/>
    </xf>
    <xf numFmtId="0" fontId="28" fillId="9" borderId="8" xfId="0" applyFont="1" applyFill="1" applyBorder="1" applyAlignment="1">
      <alignment horizontal="center" vertical="center" wrapText="1"/>
    </xf>
    <xf numFmtId="0" fontId="28" fillId="0" borderId="9" xfId="0" applyFont="1" applyBorder="1" applyAlignment="1" applyProtection="1">
      <alignment horizontal="justify" vertical="center" wrapText="1"/>
      <protection locked="0"/>
    </xf>
    <xf numFmtId="3" fontId="28" fillId="9" borderId="8" xfId="0" applyNumberFormat="1" applyFont="1" applyFill="1" applyBorder="1" applyAlignment="1" applyProtection="1">
      <alignment horizontal="center" vertical="center" wrapText="1"/>
      <protection locked="0"/>
    </xf>
    <xf numFmtId="0" fontId="49" fillId="27" borderId="0" xfId="3" applyFont="1" applyFill="1" applyAlignment="1" applyProtection="1">
      <alignment horizontal="center" vertical="center" wrapText="1"/>
      <protection locked="0"/>
    </xf>
    <xf numFmtId="0" fontId="4" fillId="5" borderId="12" xfId="0" applyFont="1" applyFill="1" applyBorder="1" applyAlignment="1">
      <alignment vertical="center" wrapText="1"/>
    </xf>
    <xf numFmtId="0" fontId="4" fillId="0" borderId="12" xfId="0" applyFont="1" applyBorder="1" applyAlignment="1" applyProtection="1">
      <alignment vertical="center" wrapText="1"/>
      <protection locked="0"/>
    </xf>
    <xf numFmtId="0" fontId="5" fillId="5" borderId="23"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28" fillId="9" borderId="8" xfId="0" applyFont="1" applyFill="1" applyBorder="1" applyAlignment="1" applyProtection="1">
      <alignment horizontal="center" vertical="center"/>
      <protection locked="0"/>
    </xf>
    <xf numFmtId="0" fontId="28" fillId="0" borderId="58" xfId="0" applyFont="1" applyBorder="1" applyAlignment="1" applyProtection="1">
      <alignment horizontal="center" vertical="center"/>
      <protection locked="0"/>
    </xf>
    <xf numFmtId="0" fontId="4" fillId="5" borderId="24" xfId="0" applyFont="1" applyFill="1" applyBorder="1" applyAlignment="1">
      <alignment horizontal="left" vertical="center" wrapText="1"/>
    </xf>
    <xf numFmtId="0" fontId="4" fillId="0" borderId="12" xfId="0" applyFont="1" applyBorder="1" applyAlignment="1" applyProtection="1">
      <alignment horizontal="left" vertical="center" wrapText="1"/>
      <protection locked="0"/>
    </xf>
    <xf numFmtId="0" fontId="34" fillId="7" borderId="35" xfId="0" applyFont="1" applyFill="1" applyBorder="1" applyAlignment="1" applyProtection="1">
      <alignment horizontal="center" vertical="center" wrapText="1"/>
      <protection locked="0"/>
    </xf>
    <xf numFmtId="0" fontId="11" fillId="0" borderId="20" xfId="0" applyFont="1" applyBorder="1"/>
    <xf numFmtId="0" fontId="11" fillId="13" borderId="20" xfId="0" applyFont="1" applyFill="1" applyBorder="1" applyAlignment="1">
      <alignment horizontal="center" vertical="center"/>
    </xf>
    <xf numFmtId="0" fontId="11" fillId="9" borderId="20" xfId="0" applyFont="1" applyFill="1" applyBorder="1"/>
    <xf numFmtId="0" fontId="11" fillId="9" borderId="20" xfId="0" applyFont="1" applyFill="1" applyBorder="1" applyAlignment="1">
      <alignment horizontal="center" vertical="center"/>
    </xf>
    <xf numFmtId="0" fontId="17" fillId="7" borderId="44" xfId="0" applyFont="1" applyFill="1" applyBorder="1" applyAlignment="1" applyProtection="1">
      <alignment horizontal="center" vertical="center" wrapText="1"/>
      <protection locked="0"/>
    </xf>
    <xf numFmtId="0" fontId="60" fillId="0" borderId="43" xfId="0" applyFont="1" applyBorder="1" applyAlignment="1">
      <alignment vertical="center" wrapText="1"/>
    </xf>
    <xf numFmtId="0" fontId="60" fillId="9" borderId="43" xfId="0" applyFont="1" applyFill="1" applyBorder="1" applyAlignment="1">
      <alignment horizontal="justify" vertical="center" wrapText="1"/>
    </xf>
    <xf numFmtId="0" fontId="60" fillId="9" borderId="43" xfId="0" applyFont="1" applyFill="1" applyBorder="1" applyAlignment="1">
      <alignment horizontal="left" vertical="center" wrapText="1"/>
    </xf>
    <xf numFmtId="0" fontId="35" fillId="9" borderId="43" xfId="0" applyFont="1" applyFill="1" applyBorder="1" applyAlignment="1">
      <alignment horizontal="justify" vertical="center" wrapText="1"/>
    </xf>
    <xf numFmtId="0" fontId="21" fillId="9" borderId="43" xfId="0" applyFont="1" applyFill="1" applyBorder="1" applyAlignment="1">
      <alignment horizontal="justify" vertical="center" wrapText="1"/>
    </xf>
    <xf numFmtId="0" fontId="60" fillId="9" borderId="43" xfId="0" applyFont="1" applyFill="1" applyBorder="1" applyAlignment="1">
      <alignment vertical="center" wrapText="1"/>
    </xf>
    <xf numFmtId="0" fontId="3" fillId="7" borderId="22" xfId="0" applyFont="1" applyFill="1" applyBorder="1" applyAlignment="1">
      <alignment horizontal="center" vertical="center"/>
    </xf>
    <xf numFmtId="0" fontId="3" fillId="7" borderId="24" xfId="0" applyFont="1" applyFill="1" applyBorder="1" applyAlignment="1" applyProtection="1">
      <alignment horizontal="center" vertical="center" wrapText="1"/>
      <protection locked="0"/>
    </xf>
    <xf numFmtId="0" fontId="28" fillId="5" borderId="11" xfId="0" applyFont="1" applyFill="1" applyBorder="1" applyAlignment="1">
      <alignment horizontal="center" vertical="center"/>
    </xf>
    <xf numFmtId="0" fontId="28" fillId="0" borderId="11" xfId="0" applyFont="1" applyBorder="1" applyAlignment="1">
      <alignment horizontal="center" vertical="center"/>
    </xf>
    <xf numFmtId="0" fontId="4" fillId="0" borderId="15" xfId="0" applyFont="1" applyBorder="1" applyAlignment="1" applyProtection="1">
      <alignment horizontal="left" vertical="center" wrapText="1"/>
      <protection locked="0"/>
    </xf>
    <xf numFmtId="0" fontId="28" fillId="17" borderId="11" xfId="0" applyFont="1" applyFill="1" applyBorder="1" applyAlignment="1">
      <alignment horizontal="center" vertical="center"/>
    </xf>
    <xf numFmtId="0" fontId="28" fillId="17" borderId="12" xfId="0" applyFont="1" applyFill="1" applyBorder="1" applyAlignment="1">
      <alignment horizontal="left" vertical="center" wrapText="1"/>
    </xf>
    <xf numFmtId="0" fontId="28" fillId="5" borderId="27" xfId="0" applyFont="1" applyFill="1" applyBorder="1" applyAlignment="1">
      <alignment horizontal="center" vertical="center"/>
    </xf>
    <xf numFmtId="0" fontId="28" fillId="5" borderId="28" xfId="0" applyFont="1" applyFill="1" applyBorder="1" applyAlignment="1">
      <alignment vertical="center" wrapText="1"/>
    </xf>
    <xf numFmtId="0" fontId="5" fillId="5" borderId="28" xfId="0" applyFont="1" applyFill="1" applyBorder="1" applyAlignment="1">
      <alignment horizontal="center" vertical="center" wrapText="1"/>
    </xf>
    <xf numFmtId="0" fontId="3" fillId="7" borderId="25" xfId="0" applyFont="1" applyFill="1" applyBorder="1" applyAlignment="1">
      <alignment horizontal="center" vertical="center"/>
    </xf>
    <xf numFmtId="0" fontId="3" fillId="7" borderId="26" xfId="0" applyFont="1" applyFill="1" applyBorder="1" applyAlignment="1">
      <alignment horizontal="center" vertical="center"/>
    </xf>
    <xf numFmtId="0" fontId="3" fillId="7" borderId="26" xfId="0" applyFont="1" applyFill="1" applyBorder="1" applyAlignment="1" applyProtection="1">
      <alignment horizontal="center" vertical="center" wrapText="1"/>
      <protection locked="0"/>
    </xf>
    <xf numFmtId="0" fontId="3" fillId="7" borderId="59" xfId="0" applyFont="1" applyFill="1" applyBorder="1" applyAlignment="1" applyProtection="1">
      <alignment horizontal="center" vertical="center" wrapText="1"/>
      <protection locked="0"/>
    </xf>
    <xf numFmtId="0" fontId="28" fillId="0" borderId="12" xfId="0" applyFont="1" applyBorder="1" applyAlignment="1" applyProtection="1">
      <alignment horizontal="left" vertical="center" wrapText="1"/>
      <protection locked="0"/>
    </xf>
    <xf numFmtId="0" fontId="5" fillId="17" borderId="8" xfId="0" applyFont="1" applyFill="1" applyBorder="1" applyAlignment="1">
      <alignment horizontal="center" vertical="center"/>
    </xf>
    <xf numFmtId="0" fontId="28" fillId="5" borderId="29" xfId="0" applyFont="1" applyFill="1" applyBorder="1" applyAlignment="1">
      <alignment horizontal="left" vertical="center" wrapText="1"/>
    </xf>
    <xf numFmtId="0" fontId="28" fillId="5" borderId="12" xfId="0" applyFont="1" applyFill="1" applyBorder="1" applyAlignment="1">
      <alignment horizontal="left" vertical="center" wrapText="1"/>
    </xf>
    <xf numFmtId="0" fontId="28" fillId="9" borderId="12" xfId="0" applyFont="1" applyFill="1" applyBorder="1" applyAlignment="1" applyProtection="1">
      <alignment horizontal="left" vertical="center" wrapText="1"/>
      <protection locked="0"/>
    </xf>
    <xf numFmtId="0" fontId="28" fillId="0" borderId="15" xfId="0" applyFont="1" applyBorder="1" applyAlignment="1" applyProtection="1">
      <alignment horizontal="left" vertical="center" wrapText="1"/>
      <protection locked="0"/>
    </xf>
    <xf numFmtId="0" fontId="4" fillId="9" borderId="8" xfId="0" applyFont="1" applyFill="1" applyBorder="1" applyAlignment="1" applyProtection="1">
      <alignment horizontal="center" vertical="center" wrapText="1"/>
      <protection locked="0"/>
    </xf>
    <xf numFmtId="0" fontId="5" fillId="0" borderId="12" xfId="0" applyFont="1" applyBorder="1" applyAlignment="1" applyProtection="1">
      <alignment horizontal="left" vertical="center" wrapText="1"/>
      <protection locked="0"/>
    </xf>
    <xf numFmtId="0" fontId="26" fillId="0" borderId="12" xfId="0" applyFont="1" applyBorder="1" applyAlignment="1" applyProtection="1">
      <alignment horizontal="left" vertical="center" wrapText="1"/>
      <protection locked="0"/>
    </xf>
    <xf numFmtId="0" fontId="61" fillId="0" borderId="12" xfId="0" applyFont="1" applyBorder="1" applyAlignment="1" applyProtection="1">
      <alignment horizontal="left" vertical="center" wrapText="1"/>
      <protection locked="0"/>
    </xf>
    <xf numFmtId="0" fontId="4" fillId="0" borderId="69" xfId="0" applyFont="1" applyBorder="1" applyAlignment="1" applyProtection="1">
      <alignment horizontal="left" vertical="center" wrapText="1"/>
      <protection locked="0"/>
    </xf>
    <xf numFmtId="0" fontId="15" fillId="0" borderId="70" xfId="0" applyFont="1" applyBorder="1" applyAlignment="1">
      <alignment vertical="center" wrapText="1"/>
    </xf>
    <xf numFmtId="0" fontId="4" fillId="0" borderId="8" xfId="0" applyFont="1" applyBorder="1" applyAlignment="1" applyProtection="1">
      <alignment horizontal="center" vertical="center" wrapText="1"/>
      <protection locked="0"/>
    </xf>
    <xf numFmtId="0" fontId="18" fillId="0" borderId="12" xfId="0" applyFont="1" applyBorder="1" applyAlignment="1" applyProtection="1">
      <alignment wrapText="1"/>
      <protection locked="0"/>
    </xf>
    <xf numFmtId="0" fontId="18" fillId="9" borderId="12" xfId="0" applyFont="1" applyFill="1" applyBorder="1" applyAlignment="1" applyProtection="1">
      <alignment wrapText="1"/>
      <protection locked="0"/>
    </xf>
    <xf numFmtId="0" fontId="4" fillId="9" borderId="12" xfId="0" applyFont="1" applyFill="1" applyBorder="1" applyAlignment="1" applyProtection="1">
      <alignment vertical="center" wrapText="1"/>
      <protection locked="0"/>
    </xf>
    <xf numFmtId="0" fontId="4" fillId="24" borderId="8" xfId="0" applyFont="1" applyFill="1" applyBorder="1" applyAlignment="1" applyProtection="1">
      <alignment horizontal="center" vertical="center" wrapText="1"/>
      <protection locked="0"/>
    </xf>
    <xf numFmtId="0" fontId="4" fillId="24" borderId="12" xfId="0" applyFont="1" applyFill="1" applyBorder="1" applyAlignment="1" applyProtection="1">
      <alignment vertical="center" wrapText="1"/>
      <protection locked="0"/>
    </xf>
    <xf numFmtId="0" fontId="4" fillId="0" borderId="13" xfId="0" applyFont="1" applyBorder="1" applyAlignment="1">
      <alignment horizontal="center" vertical="center" wrapText="1"/>
    </xf>
    <xf numFmtId="0" fontId="4" fillId="9" borderId="14" xfId="0" applyFont="1" applyFill="1" applyBorder="1" applyAlignment="1" applyProtection="1">
      <alignment horizontal="center" vertical="center" wrapText="1"/>
      <protection locked="0"/>
    </xf>
    <xf numFmtId="0" fontId="4" fillId="9" borderId="15" xfId="0" applyFont="1" applyFill="1" applyBorder="1" applyAlignment="1" applyProtection="1">
      <alignment vertical="center" wrapText="1"/>
      <protection locked="0"/>
    </xf>
    <xf numFmtId="0" fontId="34" fillId="7" borderId="18" xfId="0" applyFont="1" applyFill="1" applyBorder="1" applyAlignment="1" applyProtection="1">
      <alignment horizontal="center" vertical="center" wrapText="1"/>
      <protection locked="0"/>
    </xf>
    <xf numFmtId="0" fontId="3" fillId="7" borderId="8" xfId="0" applyFont="1" applyFill="1" applyBorder="1" applyAlignment="1">
      <alignment horizontal="center" vertical="center"/>
    </xf>
    <xf numFmtId="0" fontId="3" fillId="7" borderId="8" xfId="0" applyFont="1" applyFill="1" applyBorder="1" applyAlignment="1" applyProtection="1">
      <alignment horizontal="center" vertical="center" wrapText="1"/>
      <protection locked="0"/>
    </xf>
    <xf numFmtId="0" fontId="4" fillId="24" borderId="8" xfId="0" applyFont="1" applyFill="1" applyBorder="1" applyAlignment="1">
      <alignment horizontal="center" vertical="center" wrapText="1"/>
    </xf>
    <xf numFmtId="0" fontId="3" fillId="7" borderId="11" xfId="0" applyFont="1" applyFill="1" applyBorder="1" applyAlignment="1">
      <alignment horizontal="center" vertical="center"/>
    </xf>
    <xf numFmtId="0" fontId="3" fillId="7" borderId="12" xfId="0" applyFont="1" applyFill="1" applyBorder="1" applyAlignment="1" applyProtection="1">
      <alignment horizontal="center" vertical="center" wrapText="1"/>
      <protection locked="0"/>
    </xf>
    <xf numFmtId="0" fontId="18" fillId="0" borderId="12" xfId="0" applyFont="1" applyBorder="1" applyAlignment="1" applyProtection="1">
      <alignment horizontal="left" vertical="center" wrapText="1"/>
      <protection locked="0"/>
    </xf>
    <xf numFmtId="0" fontId="18" fillId="24" borderId="12" xfId="0" applyFont="1" applyFill="1" applyBorder="1" applyAlignment="1" applyProtection="1">
      <alignment horizontal="left" vertical="center" wrapText="1"/>
      <protection locked="0"/>
    </xf>
    <xf numFmtId="0" fontId="4" fillId="24" borderId="12" xfId="0" applyFont="1" applyFill="1" applyBorder="1" applyAlignment="1">
      <alignment horizontal="left" vertical="center" wrapText="1"/>
    </xf>
    <xf numFmtId="0" fontId="18" fillId="0" borderId="0" xfId="0" applyFont="1" applyAlignment="1" applyProtection="1">
      <alignment horizontal="left" vertical="center" wrapText="1"/>
      <protection locked="0"/>
    </xf>
    <xf numFmtId="0" fontId="4" fillId="0" borderId="62" xfId="0" applyFont="1" applyBorder="1" applyAlignment="1" applyProtection="1">
      <alignment horizontal="center" vertical="center" wrapText="1"/>
      <protection locked="0"/>
    </xf>
    <xf numFmtId="0" fontId="28" fillId="5" borderId="73" xfId="0" applyFont="1" applyFill="1" applyBorder="1" applyAlignment="1">
      <alignment horizontal="center" vertical="center" wrapText="1"/>
    </xf>
    <xf numFmtId="0" fontId="67" fillId="0" borderId="73" xfId="0" applyFont="1" applyBorder="1" applyAlignment="1">
      <alignment horizontal="center" vertical="center" wrapText="1"/>
    </xf>
    <xf numFmtId="0" fontId="67" fillId="0" borderId="74" xfId="0" applyFont="1" applyBorder="1" applyAlignment="1">
      <alignment horizontal="center" vertical="center" wrapText="1"/>
    </xf>
    <xf numFmtId="0" fontId="65" fillId="0" borderId="75" xfId="0" applyFont="1" applyBorder="1" applyAlignment="1">
      <alignment horizontal="left" vertical="center" wrapText="1"/>
    </xf>
    <xf numFmtId="0" fontId="4" fillId="0" borderId="75" xfId="0" applyFont="1" applyBorder="1" applyAlignment="1" applyProtection="1">
      <alignment horizontal="center" vertical="center" wrapText="1"/>
      <protection locked="0"/>
    </xf>
    <xf numFmtId="0" fontId="19" fillId="7" borderId="7" xfId="0" applyFont="1" applyFill="1" applyBorder="1" applyAlignment="1" applyProtection="1">
      <alignment vertical="center" wrapText="1"/>
      <protection locked="0"/>
    </xf>
    <xf numFmtId="0" fontId="17" fillId="7" borderId="7" xfId="0" applyFont="1" applyFill="1" applyBorder="1" applyAlignment="1" applyProtection="1">
      <alignment horizontal="center" vertical="center" wrapText="1"/>
      <protection locked="0"/>
    </xf>
    <xf numFmtId="0" fontId="32" fillId="5" borderId="77" xfId="0" applyFont="1" applyFill="1" applyBorder="1" applyAlignment="1">
      <alignment horizontal="left" vertical="center" wrapText="1"/>
    </xf>
    <xf numFmtId="0" fontId="32" fillId="9" borderId="77" xfId="0" applyFont="1" applyFill="1" applyBorder="1" applyAlignment="1">
      <alignment horizontal="left" vertical="center" wrapText="1"/>
    </xf>
    <xf numFmtId="0" fontId="32" fillId="6" borderId="77" xfId="0" applyFont="1" applyFill="1" applyBorder="1" applyAlignment="1">
      <alignment horizontal="left" vertical="center" wrapText="1"/>
    </xf>
    <xf numFmtId="0" fontId="32" fillId="0" borderId="78" xfId="0" applyFont="1" applyBorder="1" applyAlignment="1">
      <alignment horizontal="left" vertical="center" wrapText="1"/>
    </xf>
    <xf numFmtId="0" fontId="32" fillId="5" borderId="78" xfId="0" applyFont="1" applyFill="1" applyBorder="1" applyAlignment="1">
      <alignment horizontal="left" vertical="center" wrapText="1"/>
    </xf>
    <xf numFmtId="0" fontId="32" fillId="0" borderId="79" xfId="0" applyFont="1" applyBorder="1" applyAlignment="1">
      <alignment horizontal="left" vertical="center" wrapText="1"/>
    </xf>
    <xf numFmtId="0" fontId="3" fillId="7" borderId="61" xfId="0" applyFont="1" applyFill="1" applyBorder="1" applyAlignment="1" applyProtection="1">
      <alignment horizontal="center" vertical="center" wrapText="1"/>
      <protection locked="0"/>
    </xf>
    <xf numFmtId="0" fontId="0" fillId="0" borderId="72" xfId="0" applyBorder="1" applyAlignment="1" applyProtection="1">
      <alignment horizontal="left" vertical="center" wrapText="1"/>
      <protection locked="0"/>
    </xf>
    <xf numFmtId="0" fontId="27" fillId="9" borderId="71" xfId="0" applyFont="1" applyFill="1" applyBorder="1" applyAlignment="1" applyProtection="1">
      <alignment horizontal="left" vertical="center" wrapText="1"/>
      <protection locked="0"/>
    </xf>
    <xf numFmtId="0" fontId="4" fillId="9" borderId="71" xfId="0" applyFont="1" applyFill="1" applyBorder="1" applyAlignment="1" applyProtection="1">
      <alignment horizontal="left" vertical="center" wrapText="1"/>
      <protection locked="0"/>
    </xf>
    <xf numFmtId="0" fontId="53" fillId="9" borderId="78" xfId="0" applyFont="1" applyFill="1" applyBorder="1" applyAlignment="1" applyProtection="1">
      <alignment horizontal="left" vertical="center" wrapText="1"/>
      <protection locked="0"/>
    </xf>
    <xf numFmtId="0" fontId="26" fillId="0" borderId="80" xfId="0" applyFont="1" applyBorder="1" applyAlignment="1" applyProtection="1">
      <alignment horizontal="left" vertical="center" wrapText="1"/>
      <protection locked="0"/>
    </xf>
    <xf numFmtId="0" fontId="4" fillId="0" borderId="72" xfId="0" applyFont="1" applyBorder="1" applyAlignment="1" applyProtection="1">
      <alignment horizontal="left" vertical="center" wrapText="1"/>
      <protection locked="0"/>
    </xf>
    <xf numFmtId="0" fontId="4" fillId="0" borderId="76" xfId="0" applyFont="1" applyBorder="1" applyAlignment="1" applyProtection="1">
      <alignment horizontal="left" vertical="center" wrapText="1"/>
      <protection locked="0"/>
    </xf>
    <xf numFmtId="0" fontId="11" fillId="0" borderId="64" xfId="0" applyFont="1" applyBorder="1"/>
    <xf numFmtId="0" fontId="15" fillId="14" borderId="64" xfId="0" applyFont="1" applyFill="1" applyBorder="1" applyAlignment="1">
      <alignment horizontal="center" vertical="center"/>
    </xf>
    <xf numFmtId="0" fontId="15" fillId="14" borderId="81" xfId="0" applyFont="1" applyFill="1" applyBorder="1" applyAlignment="1">
      <alignment horizontal="center" vertical="center"/>
    </xf>
    <xf numFmtId="0" fontId="54" fillId="5" borderId="33" xfId="0" applyFont="1" applyFill="1" applyBorder="1" applyAlignment="1">
      <alignment horizontal="left" vertical="center" wrapText="1"/>
    </xf>
    <xf numFmtId="0" fontId="54" fillId="0" borderId="33" xfId="0" applyFont="1" applyBorder="1" applyAlignment="1">
      <alignment horizontal="left" vertical="center" wrapText="1"/>
    </xf>
    <xf numFmtId="0" fontId="54" fillId="0" borderId="82" xfId="0" applyFont="1" applyBorder="1" applyAlignment="1">
      <alignment horizontal="left" vertical="center" wrapText="1"/>
    </xf>
    <xf numFmtId="0" fontId="54" fillId="5" borderId="19" xfId="0" applyFont="1" applyFill="1" applyBorder="1" applyAlignment="1">
      <alignment horizontal="left" vertical="top" wrapText="1"/>
    </xf>
    <xf numFmtId="0" fontId="54" fillId="0" borderId="19" xfId="0" applyFont="1" applyBorder="1" applyAlignment="1">
      <alignment horizontal="left" vertical="top"/>
    </xf>
    <xf numFmtId="0" fontId="54" fillId="0" borderId="19" xfId="0" applyFont="1" applyBorder="1" applyAlignment="1" applyProtection="1">
      <alignment horizontal="left" vertical="center" wrapText="1"/>
      <protection locked="0"/>
    </xf>
    <xf numFmtId="0" fontId="4" fillId="5" borderId="73" xfId="0" applyFont="1" applyFill="1" applyBorder="1" applyAlignment="1">
      <alignment horizontal="center" vertical="center"/>
    </xf>
    <xf numFmtId="0" fontId="4" fillId="0" borderId="73" xfId="0" applyFont="1" applyBorder="1" applyAlignment="1">
      <alignment horizontal="center" vertical="center"/>
    </xf>
    <xf numFmtId="0" fontId="4" fillId="9" borderId="73" xfId="0" applyFont="1" applyFill="1" applyBorder="1" applyAlignment="1">
      <alignment horizontal="center" vertical="center"/>
    </xf>
    <xf numFmtId="0" fontId="0" fillId="5" borderId="73" xfId="0" applyFill="1" applyBorder="1" applyAlignment="1">
      <alignment horizontal="center" vertical="center"/>
    </xf>
    <xf numFmtId="0" fontId="4" fillId="0" borderId="74" xfId="0" applyFont="1" applyBorder="1" applyAlignment="1">
      <alignment horizontal="center" vertical="center"/>
    </xf>
    <xf numFmtId="0" fontId="4" fillId="9" borderId="75" xfId="0" applyFont="1" applyFill="1" applyBorder="1" applyAlignment="1">
      <alignment horizontal="left" vertical="center" wrapText="1"/>
    </xf>
    <xf numFmtId="0" fontId="4" fillId="0" borderId="83" xfId="0" applyFont="1" applyBorder="1" applyAlignment="1">
      <alignment horizontal="center" vertical="center"/>
    </xf>
    <xf numFmtId="0" fontId="28" fillId="0" borderId="63" xfId="0" applyFont="1" applyBorder="1" applyAlignment="1">
      <alignment horizontal="justify" vertical="center" wrapText="1"/>
    </xf>
    <xf numFmtId="0" fontId="4" fillId="0" borderId="34" xfId="0" applyFont="1" applyBorder="1" applyAlignment="1" applyProtection="1">
      <alignment horizontal="center" vertical="center"/>
      <protection locked="0"/>
    </xf>
    <xf numFmtId="0" fontId="4" fillId="9" borderId="84" xfId="0" applyFont="1" applyFill="1" applyBorder="1" applyAlignment="1">
      <alignment horizontal="center" vertical="center"/>
    </xf>
    <xf numFmtId="0" fontId="26" fillId="0" borderId="85" xfId="0" applyFont="1" applyBorder="1" applyAlignment="1">
      <alignment horizontal="justify" vertical="center" wrapText="1"/>
    </xf>
    <xf numFmtId="0" fontId="4" fillId="0" borderId="32" xfId="0" applyFont="1" applyBorder="1" applyAlignment="1" applyProtection="1">
      <alignment horizontal="center" vertical="center"/>
      <protection locked="0"/>
    </xf>
    <xf numFmtId="0" fontId="4" fillId="5" borderId="84" xfId="0" applyFont="1" applyFill="1" applyBorder="1" applyAlignment="1">
      <alignment horizontal="center" vertical="center"/>
    </xf>
    <xf numFmtId="0" fontId="4" fillId="5" borderId="85"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4" fillId="0" borderId="37" xfId="0" applyFont="1"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4" fillId="9" borderId="29" xfId="0" applyFont="1" applyFill="1" applyBorder="1" applyAlignment="1" applyProtection="1">
      <alignment horizontal="left" vertical="center" wrapText="1"/>
      <protection locked="0"/>
    </xf>
    <xf numFmtId="0" fontId="13" fillId="9" borderId="12" xfId="0" applyFont="1" applyFill="1" applyBorder="1" applyAlignment="1" applyProtection="1">
      <alignment horizontal="left" vertical="center" wrapText="1"/>
      <protection locked="0"/>
    </xf>
    <xf numFmtId="1" fontId="0" fillId="0" borderId="0" xfId="0" applyNumberFormat="1"/>
    <xf numFmtId="0" fontId="4" fillId="0" borderId="3" xfId="0" applyFont="1" applyBorder="1" applyAlignment="1" applyProtection="1">
      <alignment vertical="center"/>
      <protection locked="0"/>
    </xf>
    <xf numFmtId="14" fontId="0" fillId="0" borderId="0" xfId="0" applyNumberFormat="1"/>
    <xf numFmtId="0" fontId="28" fillId="0" borderId="34" xfId="0" applyFont="1" applyBorder="1" applyAlignment="1" applyProtection="1">
      <alignment horizontal="center" vertical="center" wrapText="1"/>
      <protection locked="0"/>
    </xf>
    <xf numFmtId="0" fontId="28" fillId="0" borderId="17" xfId="0" applyFont="1" applyBorder="1" applyAlignment="1" applyProtection="1">
      <alignment horizontal="center" vertical="center" wrapText="1"/>
      <protection locked="0"/>
    </xf>
    <xf numFmtId="2" fontId="28" fillId="0" borderId="17" xfId="0" applyNumberFormat="1" applyFont="1" applyBorder="1" applyAlignment="1" applyProtection="1">
      <alignment horizontal="center" vertical="center" wrapText="1"/>
      <protection locked="0"/>
    </xf>
    <xf numFmtId="0" fontId="28" fillId="9" borderId="17" xfId="0" applyFont="1" applyFill="1" applyBorder="1" applyAlignment="1" applyProtection="1">
      <alignment horizontal="center" vertical="center" wrapText="1"/>
      <protection locked="0"/>
    </xf>
    <xf numFmtId="1" fontId="28" fillId="9" borderId="17" xfId="0" applyNumberFormat="1" applyFont="1" applyFill="1" applyBorder="1" applyAlignment="1">
      <alignment horizontal="center" vertical="center" wrapText="1"/>
    </xf>
    <xf numFmtId="0" fontId="28" fillId="9" borderId="17" xfId="0" applyFont="1" applyFill="1" applyBorder="1" applyAlignment="1">
      <alignment horizontal="center" vertical="center" wrapText="1"/>
    </xf>
    <xf numFmtId="0" fontId="28" fillId="0" borderId="16" xfId="0" applyFont="1" applyBorder="1" applyAlignment="1" applyProtection="1">
      <alignment horizontal="justify" vertical="center" wrapText="1"/>
      <protection locked="0"/>
    </xf>
    <xf numFmtId="0" fontId="0" fillId="0" borderId="0" xfId="0" applyAlignment="1">
      <alignment horizontal="right" vertical="center" wrapText="1"/>
    </xf>
    <xf numFmtId="0" fontId="0" fillId="0" borderId="0" xfId="0" applyAlignment="1">
      <alignment horizontal="right" vertical="center"/>
    </xf>
    <xf numFmtId="0" fontId="73"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75" fillId="0" borderId="0" xfId="0" applyFont="1" applyAlignment="1">
      <alignment horizontal="center" vertical="center"/>
    </xf>
    <xf numFmtId="0" fontId="20" fillId="19" borderId="6" xfId="0" applyFont="1" applyFill="1" applyBorder="1" applyAlignment="1">
      <alignment horizontal="center" vertical="justify" wrapText="1"/>
    </xf>
    <xf numFmtId="0" fontId="20" fillId="18" borderId="48" xfId="0" applyFont="1" applyFill="1" applyBorder="1" applyAlignment="1">
      <alignment horizontal="center" vertical="justify" wrapText="1"/>
    </xf>
    <xf numFmtId="0" fontId="20" fillId="18" borderId="4" xfId="0" applyFont="1" applyFill="1" applyBorder="1" applyAlignment="1">
      <alignment horizontal="center" vertical="justify" wrapText="1"/>
    </xf>
    <xf numFmtId="0" fontId="10" fillId="31" borderId="9" xfId="0" applyFont="1" applyFill="1" applyBorder="1" applyAlignment="1">
      <alignment horizontal="center" vertical="center"/>
    </xf>
    <xf numFmtId="0" fontId="10" fillId="31" borderId="19" xfId="0" applyFont="1" applyFill="1" applyBorder="1" applyAlignment="1">
      <alignment horizontal="center" vertical="center"/>
    </xf>
    <xf numFmtId="0" fontId="20" fillId="32" borderId="8" xfId="0" applyFont="1" applyFill="1" applyBorder="1" applyAlignment="1">
      <alignment horizontal="center" vertical="justify" wrapText="1"/>
    </xf>
    <xf numFmtId="0" fontId="20" fillId="33" borderId="8" xfId="0" applyFont="1" applyFill="1" applyBorder="1" applyAlignment="1">
      <alignment horizontal="center" vertical="justify" wrapText="1"/>
    </xf>
    <xf numFmtId="0" fontId="20" fillId="20" borderId="42" xfId="0" applyFont="1" applyFill="1" applyBorder="1" applyAlignment="1">
      <alignment horizontal="center" vertical="justify" wrapText="1"/>
    </xf>
    <xf numFmtId="0" fontId="20" fillId="20" borderId="0" xfId="0" applyFont="1" applyFill="1" applyAlignment="1">
      <alignment horizontal="center" vertical="justify" wrapText="1"/>
    </xf>
    <xf numFmtId="0" fontId="10" fillId="0" borderId="8" xfId="0" applyFont="1" applyBorder="1" applyAlignment="1">
      <alignment horizontal="left" vertical="center" wrapText="1"/>
    </xf>
    <xf numFmtId="0" fontId="46" fillId="24" borderId="9" xfId="0" applyFont="1" applyFill="1" applyBorder="1" applyAlignment="1">
      <alignment horizontal="center" vertical="center"/>
    </xf>
    <xf numFmtId="0" fontId="46" fillId="24" borderId="19" xfId="0" applyFont="1" applyFill="1" applyBorder="1" applyAlignment="1">
      <alignment horizontal="center" vertical="center"/>
    </xf>
    <xf numFmtId="0" fontId="20" fillId="30" borderId="8" xfId="0" applyFont="1" applyFill="1" applyBorder="1" applyAlignment="1">
      <alignment horizontal="center" vertical="justify" wrapText="1"/>
    </xf>
    <xf numFmtId="0" fontId="20" fillId="32" borderId="19" xfId="0" applyFont="1" applyFill="1" applyBorder="1" applyAlignment="1">
      <alignment horizontal="center" vertical="justify" wrapText="1"/>
    </xf>
    <xf numFmtId="0" fontId="10" fillId="13" borderId="9" xfId="0" applyFont="1" applyFill="1" applyBorder="1" applyAlignment="1">
      <alignment horizontal="center" vertical="center"/>
    </xf>
    <xf numFmtId="0" fontId="10" fillId="13" borderId="19" xfId="0" applyFont="1" applyFill="1" applyBorder="1" applyAlignment="1">
      <alignment horizontal="center" vertical="center"/>
    </xf>
    <xf numFmtId="0" fontId="20" fillId="30" borderId="8" xfId="0" applyFont="1" applyFill="1" applyBorder="1" applyAlignment="1">
      <alignment horizontal="center" vertical="center" wrapText="1"/>
    </xf>
    <xf numFmtId="0" fontId="4" fillId="0" borderId="3"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3" fillId="4" borderId="1"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4" xfId="0" applyFont="1" applyBorder="1" applyAlignment="1">
      <alignment horizontal="center" vertical="center" wrapText="1"/>
    </xf>
    <xf numFmtId="0" fontId="3" fillId="0" borderId="49"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0" borderId="51" xfId="0" applyFont="1" applyBorder="1" applyAlignment="1">
      <alignment horizontal="left" vertical="center" wrapText="1"/>
    </xf>
    <xf numFmtId="0" fontId="4" fillId="0" borderId="6" xfId="0" applyFont="1" applyBorder="1" applyAlignment="1">
      <alignment horizontal="left" vertical="center" wrapText="1"/>
    </xf>
    <xf numFmtId="0" fontId="4" fillId="0" borderId="65" xfId="0" applyFont="1" applyBorder="1" applyAlignment="1">
      <alignment horizontal="left" vertical="center" wrapText="1"/>
    </xf>
    <xf numFmtId="0" fontId="4" fillId="0" borderId="31"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66" xfId="0" applyFont="1" applyBorder="1" applyAlignment="1" applyProtection="1">
      <alignment horizontal="left" vertical="top" wrapText="1"/>
      <protection locked="0"/>
    </xf>
    <xf numFmtId="0" fontId="4" fillId="0" borderId="52" xfId="0" applyFont="1" applyBorder="1" applyAlignment="1" applyProtection="1">
      <alignment horizontal="left" vertical="top" wrapText="1"/>
      <protection locked="0"/>
    </xf>
    <xf numFmtId="0" fontId="4" fillId="0" borderId="54" xfId="0" applyFont="1" applyBorder="1" applyAlignment="1" applyProtection="1">
      <alignment horizontal="left" vertical="top" wrapText="1"/>
      <protection locked="0"/>
    </xf>
    <xf numFmtId="0" fontId="4" fillId="0" borderId="32" xfId="0" applyFont="1" applyBorder="1" applyAlignment="1" applyProtection="1">
      <alignment horizontal="left" vertical="top" wrapText="1"/>
      <protection locked="0"/>
    </xf>
    <xf numFmtId="0" fontId="3" fillId="4" borderId="1"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pplyProtection="1">
      <alignment horizontal="center" vertical="center" wrapText="1"/>
      <protection locked="0"/>
    </xf>
    <xf numFmtId="0" fontId="19" fillId="7" borderId="35" xfId="0" applyFont="1" applyFill="1" applyBorder="1" applyAlignment="1" applyProtection="1">
      <alignment horizontal="center" vertical="center" wrapText="1"/>
      <protection locked="0"/>
    </xf>
    <xf numFmtId="0" fontId="19" fillId="7" borderId="36" xfId="0" applyFont="1" applyFill="1" applyBorder="1" applyAlignment="1" applyProtection="1">
      <alignment horizontal="center" vertical="center" wrapText="1"/>
      <protection locked="0"/>
    </xf>
    <xf numFmtId="0" fontId="19" fillId="7" borderId="44" xfId="0" applyFont="1" applyFill="1" applyBorder="1" applyAlignment="1" applyProtection="1">
      <alignment horizontal="center" vertical="center" wrapText="1"/>
      <protection locked="0"/>
    </xf>
    <xf numFmtId="0" fontId="19" fillId="7" borderId="10" xfId="0" applyFont="1" applyFill="1" applyBorder="1" applyAlignment="1" applyProtection="1">
      <alignment horizontal="center" vertical="center" wrapText="1"/>
      <protection locked="0"/>
    </xf>
    <xf numFmtId="0" fontId="19" fillId="7" borderId="6" xfId="0" applyFont="1" applyFill="1" applyBorder="1" applyAlignment="1" applyProtection="1">
      <alignment horizontal="center" vertical="center" wrapText="1"/>
      <protection locked="0"/>
    </xf>
    <xf numFmtId="0" fontId="19" fillId="7" borderId="7" xfId="0" applyFont="1" applyFill="1" applyBorder="1" applyAlignment="1" applyProtection="1">
      <alignment horizontal="center" vertical="center" wrapText="1"/>
      <protection locked="0"/>
    </xf>
    <xf numFmtId="0" fontId="19" fillId="7" borderId="22" xfId="0" applyFont="1" applyFill="1" applyBorder="1" applyAlignment="1" applyProtection="1">
      <alignment horizontal="center" vertical="center" wrapText="1"/>
      <protection locked="0"/>
    </xf>
    <xf numFmtId="0" fontId="19" fillId="7" borderId="23" xfId="0" applyFont="1" applyFill="1" applyBorder="1" applyAlignment="1" applyProtection="1">
      <alignment horizontal="center" vertical="center" wrapText="1"/>
      <protection locked="0"/>
    </xf>
    <xf numFmtId="0" fontId="19" fillId="7" borderId="24" xfId="0" applyFont="1" applyFill="1" applyBorder="1" applyAlignment="1" applyProtection="1">
      <alignment horizontal="center" vertical="center" wrapText="1"/>
      <protection locked="0"/>
    </xf>
    <xf numFmtId="0" fontId="19" fillId="7" borderId="1" xfId="0" applyFont="1" applyFill="1" applyBorder="1" applyAlignment="1" applyProtection="1">
      <alignment horizontal="center" vertical="center" wrapText="1"/>
      <protection locked="0"/>
    </xf>
    <xf numFmtId="0" fontId="19" fillId="7" borderId="3"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locked="0"/>
    </xf>
    <xf numFmtId="0" fontId="19" fillId="7" borderId="45" xfId="0" applyFont="1" applyFill="1" applyBorder="1" applyAlignment="1" applyProtection="1">
      <alignment horizontal="center" vertical="center" wrapText="1"/>
      <protection locked="0"/>
    </xf>
    <xf numFmtId="0" fontId="5" fillId="21" borderId="25" xfId="0" applyFont="1" applyFill="1" applyBorder="1" applyAlignment="1">
      <alignment horizontal="center" vertical="center" wrapText="1"/>
    </xf>
    <xf numFmtId="0" fontId="5" fillId="21" borderId="26" xfId="0" applyFont="1" applyFill="1" applyBorder="1" applyAlignment="1">
      <alignment horizontal="center" vertical="center" wrapText="1"/>
    </xf>
    <xf numFmtId="0" fontId="5" fillId="21" borderId="59" xfId="0" applyFont="1" applyFill="1" applyBorder="1" applyAlignment="1">
      <alignment horizontal="center" vertical="center" wrapText="1"/>
    </xf>
    <xf numFmtId="0" fontId="10" fillId="9" borderId="0" xfId="0" applyFont="1" applyFill="1" applyAlignment="1">
      <alignment horizontal="center" vertical="center"/>
    </xf>
    <xf numFmtId="0" fontId="63" fillId="34" borderId="9" xfId="0" applyFont="1" applyFill="1" applyBorder="1" applyAlignment="1">
      <alignment horizontal="center" wrapText="1"/>
    </xf>
    <xf numFmtId="0" fontId="63" fillId="34" borderId="68" xfId="0" applyFont="1" applyFill="1" applyBorder="1" applyAlignment="1">
      <alignment horizontal="center" wrapText="1"/>
    </xf>
    <xf numFmtId="0" fontId="63" fillId="0" borderId="33" xfId="0" applyFont="1" applyBorder="1" applyAlignment="1">
      <alignment wrapText="1"/>
    </xf>
    <xf numFmtId="0" fontId="63" fillId="0" borderId="33" xfId="0" applyFont="1" applyBorder="1"/>
    <xf numFmtId="0" fontId="43" fillId="11" borderId="9" xfId="0" applyFont="1" applyFill="1" applyBorder="1" applyAlignment="1">
      <alignment horizontal="center" vertical="center" wrapText="1"/>
    </xf>
    <xf numFmtId="0" fontId="43" fillId="11" borderId="18" xfId="0" applyFont="1" applyFill="1" applyBorder="1" applyAlignment="1">
      <alignment horizontal="center" vertical="center" wrapText="1"/>
    </xf>
    <xf numFmtId="0" fontId="43" fillId="11" borderId="19" xfId="0" applyFont="1" applyFill="1" applyBorder="1" applyAlignment="1">
      <alignment horizontal="center" vertical="center" wrapText="1"/>
    </xf>
    <xf numFmtId="0" fontId="63" fillId="34" borderId="9" xfId="0" applyFont="1" applyFill="1" applyBorder="1" applyAlignment="1">
      <alignment horizontal="center"/>
    </xf>
    <xf numFmtId="0" fontId="63" fillId="34" borderId="18" xfId="0" applyFont="1" applyFill="1" applyBorder="1" applyAlignment="1">
      <alignment horizontal="center"/>
    </xf>
    <xf numFmtId="0" fontId="63" fillId="34" borderId="19" xfId="0" applyFont="1" applyFill="1" applyBorder="1" applyAlignment="1">
      <alignment horizontal="center"/>
    </xf>
    <xf numFmtId="0" fontId="43" fillId="34" borderId="9" xfId="0" applyFont="1" applyFill="1" applyBorder="1" applyAlignment="1">
      <alignment horizontal="center" wrapText="1"/>
    </xf>
    <xf numFmtId="0" fontId="43" fillId="34" borderId="68" xfId="0" applyFont="1" applyFill="1" applyBorder="1" applyAlignment="1">
      <alignment horizontal="center"/>
    </xf>
    <xf numFmtId="0" fontId="53" fillId="2" borderId="8" xfId="0" applyFont="1" applyFill="1" applyBorder="1" applyAlignment="1">
      <alignment horizontal="center" vertical="center" textRotation="90" wrapText="1"/>
    </xf>
    <xf numFmtId="0" fontId="27" fillId="0" borderId="31" xfId="0" applyFont="1" applyBorder="1" applyAlignment="1">
      <alignment horizontal="left" vertical="top" wrapText="1"/>
    </xf>
    <xf numFmtId="0" fontId="27" fillId="0" borderId="0" xfId="0" applyFont="1" applyAlignment="1">
      <alignment horizontal="left" vertical="top" wrapText="1"/>
    </xf>
    <xf numFmtId="0" fontId="53" fillId="2" borderId="9" xfId="0" applyFont="1" applyFill="1" applyBorder="1" applyAlignment="1">
      <alignment horizontal="center" vertical="center" textRotation="90" wrapText="1"/>
    </xf>
    <xf numFmtId="0" fontId="53" fillId="2" borderId="19" xfId="0" applyFont="1" applyFill="1" applyBorder="1" applyAlignment="1">
      <alignment horizontal="center" vertical="center" textRotation="90" wrapText="1"/>
    </xf>
    <xf numFmtId="0" fontId="52" fillId="2" borderId="8" xfId="0" applyFont="1" applyFill="1" applyBorder="1" applyAlignment="1">
      <alignment horizontal="center" vertical="center" wrapText="1"/>
    </xf>
    <xf numFmtId="0" fontId="10" fillId="21" borderId="9" xfId="0" applyFont="1" applyFill="1" applyBorder="1" applyAlignment="1">
      <alignment horizontal="center" vertical="center" wrapText="1"/>
    </xf>
    <xf numFmtId="0" fontId="10" fillId="21" borderId="18" xfId="0" applyFont="1" applyFill="1" applyBorder="1" applyAlignment="1">
      <alignment horizontal="center" vertical="center" wrapText="1"/>
    </xf>
    <xf numFmtId="0" fontId="10" fillId="21" borderId="19" xfId="0" applyFont="1" applyFill="1" applyBorder="1" applyAlignment="1">
      <alignment horizontal="center" vertical="center" wrapText="1"/>
    </xf>
    <xf numFmtId="0" fontId="10" fillId="21" borderId="8" xfId="0" applyFont="1" applyFill="1" applyBorder="1" applyAlignment="1">
      <alignment horizontal="center"/>
    </xf>
    <xf numFmtId="0" fontId="0" fillId="0" borderId="8" xfId="0" applyBorder="1" applyAlignment="1">
      <alignment horizontal="center" vertical="center"/>
    </xf>
    <xf numFmtId="0" fontId="0" fillId="0" borderId="8" xfId="0" applyBorder="1" applyAlignment="1">
      <alignment horizontal="center" vertical="center" wrapText="1"/>
    </xf>
    <xf numFmtId="0" fontId="0" fillId="0" borderId="8" xfId="0" applyBorder="1" applyAlignment="1">
      <alignment horizontal="justify" wrapText="1"/>
    </xf>
    <xf numFmtId="0" fontId="0" fillId="0" borderId="8" xfId="0" applyBorder="1" applyAlignment="1">
      <alignment horizontal="left" vertical="top" wrapText="1"/>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25" fillId="0" borderId="8" xfId="0" applyFont="1" applyBorder="1" applyAlignment="1" applyProtection="1">
      <alignment horizontal="left" vertical="center" wrapText="1"/>
      <protection locked="0"/>
    </xf>
    <xf numFmtId="0" fontId="25" fillId="0" borderId="8" xfId="0" applyFont="1" applyBorder="1" applyAlignment="1">
      <alignment horizontal="left" vertical="center" wrapText="1"/>
    </xf>
    <xf numFmtId="0" fontId="23" fillId="6" borderId="22" xfId="0" applyFont="1" applyFill="1" applyBorder="1" applyAlignment="1">
      <alignment horizontal="center" vertical="center" wrapText="1"/>
    </xf>
    <xf numFmtId="0" fontId="23" fillId="6" borderId="23" xfId="0" applyFont="1" applyFill="1" applyBorder="1" applyAlignment="1">
      <alignment horizontal="center" vertical="center" wrapText="1"/>
    </xf>
    <xf numFmtId="0" fontId="23" fillId="6" borderId="24" xfId="0" applyFont="1" applyFill="1" applyBorder="1" applyAlignment="1">
      <alignment horizontal="center" vertical="center" wrapText="1"/>
    </xf>
    <xf numFmtId="0" fontId="22" fillId="4" borderId="11" xfId="2" applyFont="1" applyFill="1" applyBorder="1" applyAlignment="1">
      <alignment horizontal="center" vertical="center" wrapText="1"/>
    </xf>
    <xf numFmtId="0" fontId="22" fillId="4" borderId="8" xfId="2" applyFont="1" applyFill="1" applyBorder="1" applyAlignment="1">
      <alignment horizontal="center" vertical="center" wrapText="1"/>
    </xf>
    <xf numFmtId="0" fontId="26" fillId="0" borderId="39" xfId="0" applyFont="1" applyBorder="1" applyAlignment="1" applyProtection="1">
      <alignment horizontal="center" vertical="center"/>
      <protection locked="0"/>
    </xf>
    <xf numFmtId="0" fontId="26" fillId="0" borderId="30" xfId="0" applyFont="1" applyBorder="1" applyAlignment="1" applyProtection="1">
      <alignment horizontal="center" vertical="center"/>
      <protection locked="0"/>
    </xf>
    <xf numFmtId="0" fontId="26" fillId="0" borderId="40" xfId="0" applyFont="1" applyBorder="1" applyAlignment="1" applyProtection="1">
      <alignment horizontal="center" vertical="center"/>
      <protection locked="0"/>
    </xf>
    <xf numFmtId="0" fontId="26" fillId="0" borderId="41" xfId="0" applyFont="1" applyBorder="1" applyAlignment="1" applyProtection="1">
      <alignment horizontal="center" vertical="center"/>
      <protection locked="0"/>
    </xf>
    <xf numFmtId="0" fontId="26" fillId="0" borderId="20" xfId="0" applyFont="1" applyBorder="1" applyAlignment="1" applyProtection="1">
      <alignment horizontal="center" vertical="center"/>
      <protection locked="0"/>
    </xf>
    <xf numFmtId="0" fontId="26" fillId="0" borderId="19" xfId="0" applyFont="1" applyBorder="1" applyAlignment="1" applyProtection="1">
      <alignment horizontal="center" vertical="center"/>
      <protection locked="0"/>
    </xf>
    <xf numFmtId="0" fontId="26" fillId="0" borderId="9" xfId="0" applyFont="1" applyBorder="1" applyAlignment="1" applyProtection="1">
      <alignment horizontal="center" vertical="center"/>
      <protection locked="0"/>
    </xf>
    <xf numFmtId="0" fontId="26" fillId="0" borderId="18" xfId="0" applyFont="1" applyBorder="1" applyAlignment="1" applyProtection="1">
      <alignment horizontal="center" vertical="center"/>
      <protection locked="0"/>
    </xf>
    <xf numFmtId="0" fontId="24" fillId="10" borderId="35" xfId="0" applyFont="1" applyFill="1" applyBorder="1" applyAlignment="1">
      <alignment horizontal="center" vertical="center"/>
    </xf>
    <xf numFmtId="0" fontId="24" fillId="10" borderId="36" xfId="0" applyFont="1" applyFill="1" applyBorder="1" applyAlignment="1">
      <alignment horizontal="center" vertical="center"/>
    </xf>
    <xf numFmtId="0" fontId="24" fillId="10" borderId="44" xfId="0" applyFont="1" applyFill="1" applyBorder="1" applyAlignment="1">
      <alignment horizontal="center" vertical="center"/>
    </xf>
    <xf numFmtId="0" fontId="24" fillId="11" borderId="20" xfId="0" applyFont="1" applyFill="1" applyBorder="1" applyAlignment="1">
      <alignment horizontal="center" vertical="center"/>
    </xf>
    <xf numFmtId="0" fontId="24" fillId="11" borderId="19" xfId="0" applyFont="1" applyFill="1" applyBorder="1" applyAlignment="1">
      <alignment horizontal="center" vertical="center"/>
    </xf>
    <xf numFmtId="0" fontId="24" fillId="11" borderId="9" xfId="0" applyFont="1" applyFill="1" applyBorder="1" applyAlignment="1">
      <alignment horizontal="center" vertical="center"/>
    </xf>
    <xf numFmtId="0" fontId="24" fillId="11" borderId="18" xfId="0" applyFont="1" applyFill="1" applyBorder="1" applyAlignment="1">
      <alignment horizontal="center" vertical="center"/>
    </xf>
    <xf numFmtId="0" fontId="26" fillId="0" borderId="3" xfId="0" applyFont="1" applyBorder="1" applyAlignment="1">
      <alignment horizontal="center" vertical="center"/>
    </xf>
    <xf numFmtId="0" fontId="0" fillId="0" borderId="47" xfId="0" applyBorder="1" applyAlignment="1">
      <alignment horizontal="left" vertical="center" wrapText="1"/>
    </xf>
    <xf numFmtId="0" fontId="0" fillId="0" borderId="32" xfId="0" applyBorder="1" applyAlignment="1">
      <alignment horizontal="left" vertical="center" wrapText="1"/>
    </xf>
    <xf numFmtId="0" fontId="23" fillId="0" borderId="46" xfId="0" applyFont="1" applyBorder="1" applyAlignment="1" applyProtection="1">
      <alignment horizontal="left" vertical="center" wrapText="1"/>
      <protection locked="0"/>
    </xf>
    <xf numFmtId="0" fontId="23" fillId="0" borderId="33" xfId="0" applyFont="1" applyBorder="1" applyAlignment="1" applyProtection="1">
      <alignment horizontal="left" vertical="center" wrapText="1"/>
      <protection locked="0"/>
    </xf>
    <xf numFmtId="0" fontId="23" fillId="0" borderId="50" xfId="0" applyFont="1" applyBorder="1" applyAlignment="1" applyProtection="1">
      <alignment horizontal="left" vertical="center" wrapText="1"/>
      <protection locked="0"/>
    </xf>
    <xf numFmtId="0" fontId="23" fillId="0" borderId="48" xfId="0" applyFont="1" applyBorder="1" applyAlignment="1" applyProtection="1">
      <alignment horizontal="left" vertical="center" wrapText="1"/>
      <protection locked="0"/>
    </xf>
    <xf numFmtId="0" fontId="23" fillId="0" borderId="4" xfId="0" applyFont="1" applyBorder="1" applyAlignment="1" applyProtection="1">
      <alignment horizontal="left" vertical="center" wrapText="1"/>
      <protection locked="0"/>
    </xf>
    <xf numFmtId="0" fontId="23" fillId="0" borderId="49" xfId="0" applyFont="1" applyBorder="1" applyAlignment="1" applyProtection="1">
      <alignment horizontal="left" vertical="center" wrapText="1"/>
      <protection locked="0"/>
    </xf>
    <xf numFmtId="0" fontId="19" fillId="7" borderId="1"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19" fillId="4" borderId="8"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0" fillId="0" borderId="20" xfId="0" applyBorder="1" applyAlignment="1">
      <alignment horizontal="left" vertical="center" wrapText="1"/>
    </xf>
    <xf numFmtId="0" fontId="0" fillId="0" borderId="19" xfId="0" applyBorder="1" applyAlignment="1">
      <alignment horizontal="left" vertical="center" wrapText="1"/>
    </xf>
    <xf numFmtId="0" fontId="0" fillId="0" borderId="42" xfId="0" applyBorder="1" applyAlignment="1" applyProtection="1">
      <alignment horizontal="center"/>
      <protection locked="0"/>
    </xf>
    <xf numFmtId="0" fontId="0" fillId="0" borderId="0" xfId="0" applyAlignment="1" applyProtection="1">
      <alignment horizontal="center"/>
      <protection locked="0"/>
    </xf>
    <xf numFmtId="0" fontId="0" fillId="0" borderId="5" xfId="0" applyBorder="1" applyAlignment="1" applyProtection="1">
      <alignment horizontal="center"/>
      <protection locked="0"/>
    </xf>
    <xf numFmtId="0" fontId="24" fillId="10" borderId="47" xfId="0" applyFont="1" applyFill="1" applyBorder="1" applyAlignment="1">
      <alignment horizontal="center" vertical="center"/>
    </xf>
    <xf numFmtId="0" fontId="24" fillId="10" borderId="54" xfId="0" applyFont="1" applyFill="1" applyBorder="1" applyAlignment="1">
      <alignment horizontal="center" vertical="center"/>
    </xf>
    <xf numFmtId="0" fontId="24" fillId="10" borderId="55" xfId="0" applyFont="1" applyFill="1" applyBorder="1" applyAlignment="1">
      <alignment horizontal="center" vertical="center"/>
    </xf>
    <xf numFmtId="0" fontId="10" fillId="9" borderId="8" xfId="0" applyFont="1" applyFill="1" applyBorder="1" applyAlignment="1">
      <alignment horizontal="center"/>
    </xf>
    <xf numFmtId="0" fontId="10" fillId="9" borderId="9" xfId="0" applyFont="1" applyFill="1" applyBorder="1" applyAlignment="1">
      <alignment horizontal="center"/>
    </xf>
    <xf numFmtId="0" fontId="3" fillId="24" borderId="8" xfId="0" applyFont="1" applyFill="1" applyBorder="1" applyAlignment="1" applyProtection="1">
      <alignment horizontal="center" vertical="center"/>
      <protection locked="0"/>
    </xf>
    <xf numFmtId="0" fontId="3" fillId="24" borderId="9" xfId="0" applyFont="1" applyFill="1" applyBorder="1" applyAlignment="1" applyProtection="1">
      <alignment horizontal="center" vertical="center"/>
      <protection locked="0"/>
    </xf>
    <xf numFmtId="0" fontId="3" fillId="25" borderId="8" xfId="0" applyFont="1" applyFill="1" applyBorder="1" applyAlignment="1">
      <alignment horizontal="center" vertical="center"/>
    </xf>
    <xf numFmtId="0" fontId="3" fillId="9" borderId="42" xfId="0" applyFont="1" applyFill="1" applyBorder="1" applyAlignment="1">
      <alignment horizontal="center" vertical="center"/>
    </xf>
    <xf numFmtId="0" fontId="3" fillId="9" borderId="0" xfId="0" applyFont="1" applyFill="1" applyAlignment="1">
      <alignment horizontal="center" vertical="center"/>
    </xf>
    <xf numFmtId="0" fontId="10" fillId="4" borderId="8" xfId="0" applyFont="1" applyFill="1" applyBorder="1" applyAlignment="1">
      <alignment horizontal="center"/>
    </xf>
    <xf numFmtId="0" fontId="10" fillId="4" borderId="9" xfId="0" applyFont="1" applyFill="1" applyBorder="1" applyAlignment="1">
      <alignment horizontal="center"/>
    </xf>
    <xf numFmtId="0" fontId="3" fillId="26" borderId="42" xfId="0" applyFont="1" applyFill="1" applyBorder="1" applyAlignment="1">
      <alignment horizontal="center" vertical="center"/>
    </xf>
    <xf numFmtId="0" fontId="3" fillId="26" borderId="0" xfId="0" applyFont="1" applyFill="1" applyAlignment="1">
      <alignment horizontal="center" vertical="center"/>
    </xf>
    <xf numFmtId="0" fontId="0" fillId="37" borderId="0" xfId="0" applyFill="1" applyAlignment="1">
      <alignment horizontal="center" vertical="center"/>
    </xf>
    <xf numFmtId="0" fontId="0" fillId="38" borderId="0" xfId="0" applyFill="1" applyAlignment="1">
      <alignment horizontal="center" vertical="center"/>
    </xf>
    <xf numFmtId="0" fontId="0" fillId="3" borderId="0" xfId="0" applyFill="1" applyAlignment="1">
      <alignment horizontal="center" vertical="center"/>
    </xf>
    <xf numFmtId="0" fontId="0" fillId="25" borderId="0" xfId="0" applyFill="1" applyAlignment="1">
      <alignment horizontal="center" vertical="center"/>
    </xf>
    <xf numFmtId="0" fontId="0" fillId="24" borderId="54" xfId="0" applyFill="1" applyBorder="1" applyAlignment="1">
      <alignment horizontal="center" vertical="center"/>
    </xf>
    <xf numFmtId="0" fontId="0" fillId="36" borderId="54" xfId="0" applyFill="1" applyBorder="1" applyAlignment="1">
      <alignment horizontal="center" vertical="center"/>
    </xf>
  </cellXfs>
  <cellStyles count="5">
    <cellStyle name="Hipervínculo" xfId="3" builtinId="8"/>
    <cellStyle name="Normal" xfId="0" builtinId="0"/>
    <cellStyle name="Normal 2" xfId="2" xr:uid="{00000000-0005-0000-0000-000002000000}"/>
    <cellStyle name="Normal 5" xfId="1" xr:uid="{00000000-0005-0000-0000-000003000000}"/>
    <cellStyle name="Normal 5 2" xfId="4" xr:uid="{00000000-0005-0000-0000-000004000000}"/>
  </cellStyles>
  <dxfs count="398">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rial"/>
        <scheme val="none"/>
      </font>
      <fill>
        <patternFill patternType="solid">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F57C00"/>
      <color rgb="FFFF99FF"/>
      <color rgb="FF00FFFF"/>
      <color rgb="FF66FF33"/>
      <color rgb="FFFFCCCC"/>
      <color rgb="FFFF9800"/>
      <color rgb="FF616161"/>
      <color rgb="FFA45200"/>
      <color rgb="FF28A745"/>
      <color rgb="FF4CAF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microsoft.com/office/2022/11/relationships/FeaturePropertyBag" Target="featurePropertyBag/featurePropertyBag.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hyperlink" Target="#'7. Financiero '!A1"/><Relationship Id="rId13" Type="http://schemas.openxmlformats.org/officeDocument/2006/relationships/hyperlink" Target="#'Tabla 4 Registro Muestra TH'!A1"/><Relationship Id="rId3" Type="http://schemas.openxmlformats.org/officeDocument/2006/relationships/hyperlink" Target="#'2.Ambientes Edu. y Protectores'!A1"/><Relationship Id="rId7" Type="http://schemas.openxmlformats.org/officeDocument/2006/relationships/hyperlink" Target="#'6. AdministrativoYdeGestion'!A1"/><Relationship Id="rId12" Type="http://schemas.openxmlformats.org/officeDocument/2006/relationships/hyperlink" Target="#'Tabla 3 Perfiles TH'!A1"/><Relationship Id="rId17" Type="http://schemas.openxmlformats.org/officeDocument/2006/relationships/image" Target="../media/image1.jpeg"/><Relationship Id="rId2" Type="http://schemas.openxmlformats.org/officeDocument/2006/relationships/hyperlink" Target="#'1. Informaci&#243;n General'!A1"/><Relationship Id="rId16" Type="http://schemas.openxmlformats.org/officeDocument/2006/relationships/hyperlink" Target="#Acta_Cierre!A1"/><Relationship Id="rId1" Type="http://schemas.openxmlformats.org/officeDocument/2006/relationships/hyperlink" Target="#INSTRUCTIVO!A1"/><Relationship Id="rId6" Type="http://schemas.openxmlformats.org/officeDocument/2006/relationships/hyperlink" Target="#'5. Proceso pedag&#243;gico'!A1"/><Relationship Id="rId11" Type="http://schemas.openxmlformats.org/officeDocument/2006/relationships/hyperlink" Target="#'Tabla 2 Evid. no cumpl P.I.'!A1"/><Relationship Id="rId5" Type="http://schemas.openxmlformats.org/officeDocument/2006/relationships/hyperlink" Target="#'4. Familia,ComunidadyRedes '!A1"/><Relationship Id="rId15" Type="http://schemas.openxmlformats.org/officeDocument/2006/relationships/hyperlink" Target="#'Condiciones NO cumplimiento'!A1"/><Relationship Id="rId10" Type="http://schemas.openxmlformats.org/officeDocument/2006/relationships/hyperlink" Target="#'Tabla 1. &#193;reas'!A1"/><Relationship Id="rId4" Type="http://schemas.openxmlformats.org/officeDocument/2006/relationships/hyperlink" Target="#'3. Salud y Nutrici&#243;n'!A1"/><Relationship Id="rId9" Type="http://schemas.openxmlformats.org/officeDocument/2006/relationships/hyperlink" Target="#'8. Talento Humano '!A1"/><Relationship Id="rId14" Type="http://schemas.openxmlformats.org/officeDocument/2006/relationships/hyperlink" Target="#'Anexo 1. Requisitos de Inscripc'!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485775</xdr:colOff>
      <xdr:row>6</xdr:row>
      <xdr:rowOff>180975</xdr:rowOff>
    </xdr:from>
    <xdr:to>
      <xdr:col>1</xdr:col>
      <xdr:colOff>2003425</xdr:colOff>
      <xdr:row>10</xdr:row>
      <xdr:rowOff>92075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C051412-A923-4119-AAE4-4D73B33F8A5A}"/>
            </a:ext>
          </a:extLst>
        </xdr:cNvPr>
        <xdr:cNvSpPr/>
      </xdr:nvSpPr>
      <xdr:spPr>
        <a:xfrm>
          <a:off x="485775" y="1779058"/>
          <a:ext cx="3909483"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0</xdr:col>
      <xdr:colOff>485775</xdr:colOff>
      <xdr:row>11</xdr:row>
      <xdr:rowOff>171450</xdr:rowOff>
    </xdr:from>
    <xdr:to>
      <xdr:col>1</xdr:col>
      <xdr:colOff>2003425</xdr:colOff>
      <xdr:row>15</xdr:row>
      <xdr:rowOff>82550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6933FAF6-5BCE-457A-B70A-A9051B6FCACE}"/>
            </a:ext>
          </a:extLst>
        </xdr:cNvPr>
        <xdr:cNvSpPr/>
      </xdr:nvSpPr>
      <xdr:spPr>
        <a:xfrm>
          <a:off x="485775" y="2714625"/>
          <a:ext cx="3908425"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485775</xdr:colOff>
      <xdr:row>16</xdr:row>
      <xdr:rowOff>161925</xdr:rowOff>
    </xdr:from>
    <xdr:to>
      <xdr:col>1</xdr:col>
      <xdr:colOff>2003425</xdr:colOff>
      <xdr:row>20</xdr:row>
      <xdr:rowOff>73025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2FDAEF82-27D3-4BF4-BDB4-407FB266F656}"/>
            </a:ext>
          </a:extLst>
        </xdr:cNvPr>
        <xdr:cNvSpPr/>
      </xdr:nvSpPr>
      <xdr:spPr>
        <a:xfrm>
          <a:off x="485775" y="3657600"/>
          <a:ext cx="3908425"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EDUCATIVOS Y PROTECTORES</a:t>
          </a:r>
          <a:endParaRPr lang="en-US" sz="1600" b="1">
            <a:solidFill>
              <a:sysClr val="windowText" lastClr="000000"/>
            </a:solidFill>
          </a:endParaRPr>
        </a:p>
      </xdr:txBody>
    </xdr:sp>
    <xdr:clientData/>
  </xdr:twoCellAnchor>
  <xdr:twoCellAnchor>
    <xdr:from>
      <xdr:col>0</xdr:col>
      <xdr:colOff>485775</xdr:colOff>
      <xdr:row>21</xdr:row>
      <xdr:rowOff>152400</xdr:rowOff>
    </xdr:from>
    <xdr:to>
      <xdr:col>1</xdr:col>
      <xdr:colOff>2003425</xdr:colOff>
      <xdr:row>25</xdr:row>
      <xdr:rowOff>63500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83025A77-5916-4FC2-9087-D83D66DB784C}"/>
            </a:ext>
          </a:extLst>
        </xdr:cNvPr>
        <xdr:cNvSpPr/>
      </xdr:nvSpPr>
      <xdr:spPr>
        <a:xfrm>
          <a:off x="485775" y="4600575"/>
          <a:ext cx="3908425" cy="673100"/>
        </a:xfrm>
        <a:prstGeom prst="roundRect">
          <a:avLst/>
        </a:prstGeom>
        <a:solidFill>
          <a:schemeClr val="accent5">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3. SALUD Y NUTRICIÓN</a:t>
          </a:r>
        </a:p>
      </xdr:txBody>
    </xdr:sp>
    <xdr:clientData/>
  </xdr:twoCellAnchor>
  <xdr:twoCellAnchor>
    <xdr:from>
      <xdr:col>0</xdr:col>
      <xdr:colOff>517525</xdr:colOff>
      <xdr:row>26</xdr:row>
      <xdr:rowOff>132293</xdr:rowOff>
    </xdr:from>
    <xdr:to>
      <xdr:col>1</xdr:col>
      <xdr:colOff>2035175</xdr:colOff>
      <xdr:row>30</xdr:row>
      <xdr:rowOff>43393</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CC026FF4-F728-469A-A854-F9DC21084123}"/>
            </a:ext>
          </a:extLst>
        </xdr:cNvPr>
        <xdr:cNvSpPr/>
      </xdr:nvSpPr>
      <xdr:spPr>
        <a:xfrm>
          <a:off x="517525" y="5540376"/>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ysClr val="windowText" lastClr="000000"/>
              </a:solidFill>
            </a:rPr>
            <a:t>4. FAMILIA, COMUNIDAD Y REDES</a:t>
          </a:r>
        </a:p>
      </xdr:txBody>
    </xdr:sp>
    <xdr:clientData/>
  </xdr:twoCellAnchor>
  <xdr:twoCellAnchor>
    <xdr:from>
      <xdr:col>1</xdr:col>
      <xdr:colOff>2597150</xdr:colOff>
      <xdr:row>7</xdr:row>
      <xdr:rowOff>23283</xdr:rowOff>
    </xdr:from>
    <xdr:to>
      <xdr:col>3</xdr:col>
      <xdr:colOff>1098550</xdr:colOff>
      <xdr:row>10</xdr:row>
      <xdr:rowOff>118533</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AD3BB85-37D9-49DB-96EB-964AE8C33796}"/>
            </a:ext>
          </a:extLst>
        </xdr:cNvPr>
        <xdr:cNvSpPr/>
      </xdr:nvSpPr>
      <xdr:spPr>
        <a:xfrm>
          <a:off x="4978400" y="1804458"/>
          <a:ext cx="3597275" cy="6667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a:t>
          </a:r>
          <a:r>
            <a:rPr lang="en-US" sz="1800" b="1" baseline="0">
              <a:solidFill>
                <a:sysClr val="windowText" lastClr="000000"/>
              </a:solidFill>
            </a:rPr>
            <a:t>PROCESO PEDAGÓGICO</a:t>
          </a:r>
          <a:endParaRPr lang="en-US" sz="1800" b="1">
            <a:solidFill>
              <a:sysClr val="windowText" lastClr="000000"/>
            </a:solidFill>
          </a:endParaRPr>
        </a:p>
      </xdr:txBody>
    </xdr:sp>
    <xdr:clientData/>
  </xdr:twoCellAnchor>
  <xdr:twoCellAnchor>
    <xdr:from>
      <xdr:col>1</xdr:col>
      <xdr:colOff>2597150</xdr:colOff>
      <xdr:row>12</xdr:row>
      <xdr:rowOff>0</xdr:rowOff>
    </xdr:from>
    <xdr:to>
      <xdr:col>3</xdr:col>
      <xdr:colOff>1098550</xdr:colOff>
      <xdr:row>15</xdr:row>
      <xdr:rowOff>95250</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4917DE89-0D36-4B99-8997-FCA1494D843D}"/>
            </a:ext>
          </a:extLst>
        </xdr:cNvPr>
        <xdr:cNvSpPr/>
      </xdr:nvSpPr>
      <xdr:spPr>
        <a:xfrm>
          <a:off x="4978400" y="2733675"/>
          <a:ext cx="3597275" cy="6667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a:t>
          </a:r>
          <a:r>
            <a:rPr lang="en-US" sz="1800" b="1" baseline="0">
              <a:solidFill>
                <a:sysClr val="windowText" lastClr="000000"/>
              </a:solidFill>
            </a:rPr>
            <a:t> ADMINISTRATIVO Y DE GESTIÓN</a:t>
          </a:r>
          <a:endParaRPr lang="en-US" sz="1800" b="1">
            <a:solidFill>
              <a:sysClr val="windowText" lastClr="000000"/>
            </a:solidFill>
          </a:endParaRPr>
        </a:p>
      </xdr:txBody>
    </xdr:sp>
    <xdr:clientData/>
  </xdr:twoCellAnchor>
  <xdr:twoCellAnchor>
    <xdr:from>
      <xdr:col>1</xdr:col>
      <xdr:colOff>2597150</xdr:colOff>
      <xdr:row>16</xdr:row>
      <xdr:rowOff>160867</xdr:rowOff>
    </xdr:from>
    <xdr:to>
      <xdr:col>3</xdr:col>
      <xdr:colOff>1098550</xdr:colOff>
      <xdr:row>20</xdr:row>
      <xdr:rowOff>71967</xdr:rowOff>
    </xdr:to>
    <xdr:sp macro="" textlink="">
      <xdr:nvSpPr>
        <xdr:cNvPr id="9" name="Rectángulo: esquinas redondeadas 8">
          <a:hlinkClick xmlns:r="http://schemas.openxmlformats.org/officeDocument/2006/relationships" r:id="rId8"/>
          <a:extLst>
            <a:ext uri="{FF2B5EF4-FFF2-40B4-BE49-F238E27FC236}">
              <a16:creationId xmlns:a16="http://schemas.microsoft.com/office/drawing/2014/main" id="{F4643EE7-6FA4-4C8D-82DF-846FA2739F8A}"/>
            </a:ext>
          </a:extLst>
        </xdr:cNvPr>
        <xdr:cNvSpPr/>
      </xdr:nvSpPr>
      <xdr:spPr>
        <a:xfrm>
          <a:off x="4978400" y="3656542"/>
          <a:ext cx="3597275"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7.FINANCIERO</a:t>
          </a:r>
        </a:p>
      </xdr:txBody>
    </xdr:sp>
    <xdr:clientData/>
  </xdr:twoCellAnchor>
  <xdr:twoCellAnchor>
    <xdr:from>
      <xdr:col>1</xdr:col>
      <xdr:colOff>2597150</xdr:colOff>
      <xdr:row>21</xdr:row>
      <xdr:rowOff>137584</xdr:rowOff>
    </xdr:from>
    <xdr:to>
      <xdr:col>3</xdr:col>
      <xdr:colOff>1098550</xdr:colOff>
      <xdr:row>25</xdr:row>
      <xdr:rowOff>48684</xdr:rowOff>
    </xdr:to>
    <xdr:sp macro="" textlink="">
      <xdr:nvSpPr>
        <xdr:cNvPr id="10" name="Rectángulo: esquinas redondeadas 9">
          <a:hlinkClick xmlns:r="http://schemas.openxmlformats.org/officeDocument/2006/relationships" r:id="rId9"/>
          <a:extLst>
            <a:ext uri="{FF2B5EF4-FFF2-40B4-BE49-F238E27FC236}">
              <a16:creationId xmlns:a16="http://schemas.microsoft.com/office/drawing/2014/main" id="{E881DF64-342E-42C6-835C-AC8B92343A22}"/>
            </a:ext>
          </a:extLst>
        </xdr:cNvPr>
        <xdr:cNvSpPr/>
      </xdr:nvSpPr>
      <xdr:spPr>
        <a:xfrm>
          <a:off x="4978400" y="4585759"/>
          <a:ext cx="3597275"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a:t>
          </a:r>
          <a:r>
            <a:rPr lang="en-US" sz="1800" b="1" baseline="0">
              <a:solidFill>
                <a:sysClr val="windowText" lastClr="000000"/>
              </a:solidFill>
            </a:rPr>
            <a:t> TALENTO HUMANO</a:t>
          </a:r>
          <a:endParaRPr lang="en-US" sz="1800" b="1">
            <a:solidFill>
              <a:sysClr val="windowText" lastClr="000000"/>
            </a:solidFill>
          </a:endParaRPr>
        </a:p>
      </xdr:txBody>
    </xdr:sp>
    <xdr:clientData/>
  </xdr:twoCellAnchor>
  <xdr:twoCellAnchor>
    <xdr:from>
      <xdr:col>1</xdr:col>
      <xdr:colOff>2555876</xdr:colOff>
      <xdr:row>26</xdr:row>
      <xdr:rowOff>135466</xdr:rowOff>
    </xdr:from>
    <xdr:to>
      <xdr:col>3</xdr:col>
      <xdr:colOff>1066801</xdr:colOff>
      <xdr:row>30</xdr:row>
      <xdr:rowOff>46566</xdr:rowOff>
    </xdr:to>
    <xdr:sp macro="" textlink="">
      <xdr:nvSpPr>
        <xdr:cNvPr id="11" name="Rectángulo: esquinas redondeadas 10">
          <a:hlinkClick xmlns:r="http://schemas.openxmlformats.org/officeDocument/2006/relationships" r:id="rId10"/>
          <a:extLst>
            <a:ext uri="{FF2B5EF4-FFF2-40B4-BE49-F238E27FC236}">
              <a16:creationId xmlns:a16="http://schemas.microsoft.com/office/drawing/2014/main" id="{F989A7AA-9E49-49E5-8E3C-423A01D133D8}"/>
            </a:ext>
          </a:extLst>
        </xdr:cNvPr>
        <xdr:cNvSpPr/>
      </xdr:nvSpPr>
      <xdr:spPr>
        <a:xfrm>
          <a:off x="4947709" y="5543549"/>
          <a:ext cx="3601509" cy="673100"/>
        </a:xfrm>
        <a:prstGeom prst="roundRect">
          <a:avLst/>
        </a:prstGeom>
        <a:solidFill>
          <a:srgbClr val="FFFF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ysClr val="windowText" lastClr="000000"/>
              </a:solidFill>
            </a:rPr>
            <a:t>TABLA 1. AREAS</a:t>
          </a:r>
        </a:p>
      </xdr:txBody>
    </xdr:sp>
    <xdr:clientData/>
  </xdr:twoCellAnchor>
  <xdr:twoCellAnchor>
    <xdr:from>
      <xdr:col>3</xdr:col>
      <xdr:colOff>1457325</xdr:colOff>
      <xdr:row>6</xdr:row>
      <xdr:rowOff>177800</xdr:rowOff>
    </xdr:from>
    <xdr:to>
      <xdr:col>4</xdr:col>
      <xdr:colOff>111125</xdr:colOff>
      <xdr:row>10</xdr:row>
      <xdr:rowOff>88900</xdr:rowOff>
    </xdr:to>
    <xdr:sp macro="" textlink="">
      <xdr:nvSpPr>
        <xdr:cNvPr id="12" name="Rectángulo: esquinas redondeadas 11">
          <a:hlinkClick xmlns:r="http://schemas.openxmlformats.org/officeDocument/2006/relationships" r:id="rId11"/>
          <a:extLst>
            <a:ext uri="{FF2B5EF4-FFF2-40B4-BE49-F238E27FC236}">
              <a16:creationId xmlns:a16="http://schemas.microsoft.com/office/drawing/2014/main" id="{DFE7B874-3C38-4DC0-8A38-068A362692EF}"/>
            </a:ext>
          </a:extLst>
        </xdr:cNvPr>
        <xdr:cNvSpPr/>
      </xdr:nvSpPr>
      <xdr:spPr>
        <a:xfrm>
          <a:off x="8934450" y="1768475"/>
          <a:ext cx="3597275"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 2. EVIDENCIA NO CUMPLIMIENTO</a:t>
          </a:r>
        </a:p>
      </xdr:txBody>
    </xdr:sp>
    <xdr:clientData/>
  </xdr:twoCellAnchor>
  <xdr:twoCellAnchor>
    <xdr:from>
      <xdr:col>3</xdr:col>
      <xdr:colOff>1446742</xdr:colOff>
      <xdr:row>12</xdr:row>
      <xdr:rowOff>62441</xdr:rowOff>
    </xdr:from>
    <xdr:to>
      <xdr:col>4</xdr:col>
      <xdr:colOff>100542</xdr:colOff>
      <xdr:row>15</xdr:row>
      <xdr:rowOff>164041</xdr:rowOff>
    </xdr:to>
    <xdr:sp macro="" textlink="">
      <xdr:nvSpPr>
        <xdr:cNvPr id="14" name="Rectángulo: esquinas redondeadas 13">
          <a:hlinkClick xmlns:r="http://schemas.openxmlformats.org/officeDocument/2006/relationships" r:id="rId12"/>
          <a:extLst>
            <a:ext uri="{FF2B5EF4-FFF2-40B4-BE49-F238E27FC236}">
              <a16:creationId xmlns:a16="http://schemas.microsoft.com/office/drawing/2014/main" id="{79E72F05-942C-4667-B9BA-7F7D41311354}"/>
            </a:ext>
          </a:extLst>
        </xdr:cNvPr>
        <xdr:cNvSpPr/>
      </xdr:nvSpPr>
      <xdr:spPr>
        <a:xfrm>
          <a:off x="8929159" y="2803524"/>
          <a:ext cx="3596216" cy="673100"/>
        </a:xfrm>
        <a:prstGeom prst="roundRect">
          <a:avLst/>
        </a:prstGeom>
        <a:solidFill>
          <a:schemeClr val="accent3">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PERFILES TALENTO HUMANO</a:t>
          </a:r>
        </a:p>
      </xdr:txBody>
    </xdr:sp>
    <xdr:clientData/>
  </xdr:twoCellAnchor>
  <xdr:twoCellAnchor>
    <xdr:from>
      <xdr:col>3</xdr:col>
      <xdr:colOff>1425575</xdr:colOff>
      <xdr:row>16</xdr:row>
      <xdr:rowOff>189971</xdr:rowOff>
    </xdr:from>
    <xdr:to>
      <xdr:col>4</xdr:col>
      <xdr:colOff>79375</xdr:colOff>
      <xdr:row>20</xdr:row>
      <xdr:rowOff>101071</xdr:rowOff>
    </xdr:to>
    <xdr:sp macro="" textlink="">
      <xdr:nvSpPr>
        <xdr:cNvPr id="15" name="Rectángulo: esquinas redondeadas 14">
          <a:hlinkClick xmlns:r="http://schemas.openxmlformats.org/officeDocument/2006/relationships" r:id="rId13"/>
          <a:extLst>
            <a:ext uri="{FF2B5EF4-FFF2-40B4-BE49-F238E27FC236}">
              <a16:creationId xmlns:a16="http://schemas.microsoft.com/office/drawing/2014/main" id="{5FD577BB-8E7F-4789-B969-CABAE1CC1D45}"/>
            </a:ext>
          </a:extLst>
        </xdr:cNvPr>
        <xdr:cNvSpPr/>
      </xdr:nvSpPr>
      <xdr:spPr>
        <a:xfrm>
          <a:off x="8907992" y="3693054"/>
          <a:ext cx="3596216" cy="673100"/>
        </a:xfrm>
        <a:prstGeom prst="roundRect">
          <a:avLst/>
        </a:prstGeom>
        <a:solidFill>
          <a:schemeClr val="accent3">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4. REGISTRO</a:t>
          </a:r>
          <a:r>
            <a:rPr lang="en-US" sz="1400" b="1" baseline="0">
              <a:solidFill>
                <a:sysClr val="windowText" lastClr="000000"/>
              </a:solidFill>
            </a:rPr>
            <a:t> MUESTRA </a:t>
          </a:r>
          <a:r>
            <a:rPr lang="en-US" sz="1400" b="1">
              <a:solidFill>
                <a:sysClr val="windowText" lastClr="000000"/>
              </a:solidFill>
            </a:rPr>
            <a:t>TALENTO HUMANO</a:t>
          </a:r>
        </a:p>
      </xdr:txBody>
    </xdr:sp>
    <xdr:clientData/>
  </xdr:twoCellAnchor>
  <xdr:twoCellAnchor>
    <xdr:from>
      <xdr:col>3</xdr:col>
      <xdr:colOff>1372658</xdr:colOff>
      <xdr:row>21</xdr:row>
      <xdr:rowOff>137583</xdr:rowOff>
    </xdr:from>
    <xdr:to>
      <xdr:col>4</xdr:col>
      <xdr:colOff>26458</xdr:colOff>
      <xdr:row>25</xdr:row>
      <xdr:rowOff>48683</xdr:rowOff>
    </xdr:to>
    <xdr:sp macro="" textlink="">
      <xdr:nvSpPr>
        <xdr:cNvPr id="16" name="Rectángulo: esquinas redondeadas 15">
          <a:hlinkClick xmlns:r="http://schemas.openxmlformats.org/officeDocument/2006/relationships" r:id="rId14"/>
          <a:extLst>
            <a:ext uri="{FF2B5EF4-FFF2-40B4-BE49-F238E27FC236}">
              <a16:creationId xmlns:a16="http://schemas.microsoft.com/office/drawing/2014/main" id="{4A29AB65-470F-4EE1-96B7-E7EAD196569D}"/>
            </a:ext>
          </a:extLst>
        </xdr:cNvPr>
        <xdr:cNvSpPr/>
      </xdr:nvSpPr>
      <xdr:spPr>
        <a:xfrm>
          <a:off x="8855075" y="4593166"/>
          <a:ext cx="3596216"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ANEXO</a:t>
          </a:r>
          <a:r>
            <a:rPr lang="en-US" sz="1400" b="1" baseline="0">
              <a:solidFill>
                <a:sysClr val="windowText" lastClr="000000"/>
              </a:solidFill>
            </a:rPr>
            <a:t> 1. DOCUMENTOS INSCRIPCION</a:t>
          </a:r>
        </a:p>
      </xdr:txBody>
    </xdr:sp>
    <xdr:clientData/>
  </xdr:twoCellAnchor>
  <xdr:twoCellAnchor>
    <xdr:from>
      <xdr:col>0</xdr:col>
      <xdr:colOff>2199217</xdr:colOff>
      <xdr:row>31</xdr:row>
      <xdr:rowOff>101599</xdr:rowOff>
    </xdr:from>
    <xdr:to>
      <xdr:col>2</xdr:col>
      <xdr:colOff>918634</xdr:colOff>
      <xdr:row>34</xdr:row>
      <xdr:rowOff>203199</xdr:rowOff>
    </xdr:to>
    <xdr:sp macro="" textlink="">
      <xdr:nvSpPr>
        <xdr:cNvPr id="17" name="Rectángulo: esquinas redondeadas 16">
          <a:hlinkClick xmlns:r="http://schemas.openxmlformats.org/officeDocument/2006/relationships" r:id="rId15"/>
          <a:extLst>
            <a:ext uri="{FF2B5EF4-FFF2-40B4-BE49-F238E27FC236}">
              <a16:creationId xmlns:a16="http://schemas.microsoft.com/office/drawing/2014/main" id="{8E0DFF83-307C-4749-B110-82506575E0D4}"/>
            </a:ext>
          </a:extLst>
        </xdr:cNvPr>
        <xdr:cNvSpPr/>
      </xdr:nvSpPr>
      <xdr:spPr>
        <a:xfrm>
          <a:off x="2199217" y="6462182"/>
          <a:ext cx="3704167"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2</xdr:col>
      <xdr:colOff>2197101</xdr:colOff>
      <xdr:row>31</xdr:row>
      <xdr:rowOff>127000</xdr:rowOff>
    </xdr:from>
    <xdr:to>
      <xdr:col>3</xdr:col>
      <xdr:colOff>3302000</xdr:colOff>
      <xdr:row>34</xdr:row>
      <xdr:rowOff>228600</xdr:rowOff>
    </xdr:to>
    <xdr:sp macro="" textlink="">
      <xdr:nvSpPr>
        <xdr:cNvPr id="18" name="Rectángulo: esquinas redondeadas 17">
          <a:hlinkClick xmlns:r="http://schemas.openxmlformats.org/officeDocument/2006/relationships" r:id="rId16"/>
          <a:extLst>
            <a:ext uri="{FF2B5EF4-FFF2-40B4-BE49-F238E27FC236}">
              <a16:creationId xmlns:a16="http://schemas.microsoft.com/office/drawing/2014/main" id="{980CC7E6-F5DB-4086-A9FF-9B3E0F6E9B98}"/>
            </a:ext>
          </a:extLst>
        </xdr:cNvPr>
        <xdr:cNvSpPr/>
      </xdr:nvSpPr>
      <xdr:spPr>
        <a:xfrm>
          <a:off x="7181851" y="6487583"/>
          <a:ext cx="3602566" cy="673100"/>
        </a:xfrm>
        <a:prstGeom prst="roundRect">
          <a:avLst/>
        </a:prstGeom>
        <a:solidFill>
          <a:schemeClr val="tx2">
            <a:lumMod val="75000"/>
            <a:lumOff val="25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3</xdr:row>
      <xdr:rowOff>413357</xdr:rowOff>
    </xdr:to>
    <xdr:pic>
      <xdr:nvPicPr>
        <xdr:cNvPr id="19" name="Imagen 18">
          <a:extLst>
            <a:ext uri="{FF2B5EF4-FFF2-40B4-BE49-F238E27FC236}">
              <a16:creationId xmlns:a16="http://schemas.microsoft.com/office/drawing/2014/main" id="{0BFA391E-E332-4578-A312-2AC0707D3823}"/>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82084" y="148166"/>
          <a:ext cx="931333" cy="97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3071812</xdr:colOff>
      <xdr:row>8</xdr:row>
      <xdr:rowOff>0</xdr:rowOff>
    </xdr:from>
    <xdr:ext cx="184731" cy="264560"/>
    <xdr:sp macro="" textlink="">
      <xdr:nvSpPr>
        <xdr:cNvPr id="3" name="CuadroTexto 2">
          <a:extLst>
            <a:ext uri="{FF2B5EF4-FFF2-40B4-BE49-F238E27FC236}">
              <a16:creationId xmlns:a16="http://schemas.microsoft.com/office/drawing/2014/main" id="{1CE81458-B780-4A72-A7DA-1ABDBF758583}"/>
            </a:ext>
          </a:extLst>
        </xdr:cNvPr>
        <xdr:cNvSpPr txBox="1"/>
      </xdr:nvSpPr>
      <xdr:spPr>
        <a:xfrm>
          <a:off x="3814762"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oneCellAnchor>
    <xdr:from>
      <xdr:col>4</xdr:col>
      <xdr:colOff>3071812</xdr:colOff>
      <xdr:row>21</xdr:row>
      <xdr:rowOff>0</xdr:rowOff>
    </xdr:from>
    <xdr:ext cx="184731" cy="264560"/>
    <xdr:sp macro="" textlink="">
      <xdr:nvSpPr>
        <xdr:cNvPr id="4" name="CuadroTexto 3">
          <a:extLst>
            <a:ext uri="{FF2B5EF4-FFF2-40B4-BE49-F238E27FC236}">
              <a16:creationId xmlns:a16="http://schemas.microsoft.com/office/drawing/2014/main" id="{72366885-1649-467C-ACC3-5E060207ED2D}"/>
            </a:ext>
          </a:extLst>
        </xdr:cNvPr>
        <xdr:cNvSpPr txBox="1"/>
      </xdr:nvSpPr>
      <xdr:spPr>
        <a:xfrm>
          <a:off x="3814762" y="41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42D7564/in21.ivc_instrumento_de_verificacion_rd_medio_dif._flia_internado_aplica_prog.esp_.gestantes_v6.xlsx" TargetMode="External"/><Relationship Id="rId1" Type="http://schemas.openxmlformats.org/officeDocument/2006/relationships/externalLinkPath" Target="/A42D7564/in21.ivc_instrumento_de_verificacion_rd_medio_dif._flia_internado_aplica_prog.esp_.gestantes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sheetData sheetId="17"/>
      <sheetData sheetId="18"/>
      <sheetData sheetId="19"/>
      <sheetData sheetId="20"/>
      <sheetData sheetId="21"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397" dataDxfId="396">
  <autoFilter ref="B89:B91" xr:uid="{00000000-0009-0000-0100-000001000000}"/>
  <tableColumns count="1">
    <tableColumn id="1" xr3:uid="{00000000-0010-0000-0000-000001000000}" name="SERVICIOS" dataDxfId="395"/>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370" dataDxfId="369">
  <autoFilter ref="F10:F13" xr:uid="{00000000-0009-0000-0100-00000A000000}"/>
  <tableColumns count="1">
    <tableColumn id="1" xr3:uid="{00000000-0010-0000-0900-000001000000}" name="POB_RESTABLECIMIENTO_DE_DERECHOS" dataDxfId="368"/>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115">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114">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113">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112">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11">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10">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09">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08">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07">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06" dataDxfId="105">
  <autoFilter ref="H19:H23" xr:uid="{00000000-0009-0000-0100-000070000000}"/>
  <tableColumns count="1">
    <tableColumn id="1" xr3:uid="{00000000-0010-0000-6C00-000001000000}" name="MOD_RESTABLECIMIENTO_DE_DERECHOS" dataDxfId="10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367" dataDxfId="366">
  <autoFilter ref="F34:F35" xr:uid="{00000000-0009-0000-0100-00000B000000}"/>
  <tableColumns count="1">
    <tableColumn id="1" xr3:uid="{00000000-0010-0000-0A00-000001000000}" name="POB_SISTEMA_DE_RESPONSABILIDAD_PENAL_ADOLESCENTES" dataDxfId="365"/>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03" dataDxfId="102">
  <autoFilter ref="J64:J66" xr:uid="{00000000-0009-0000-0100-000071000000}"/>
  <tableColumns count="1">
    <tableColumn id="1" xr3:uid="{00000000-0010-0000-6D00-000001000000}" name="SERV_UBICACION INICIAL" dataDxfId="101"/>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00" dataDxfId="99">
  <autoFilter ref="J68:J72" xr:uid="{00000000-0009-0000-0100-000072000000}"/>
  <tableColumns count="1">
    <tableColumn id="1" xr3:uid="{00000000-0010-0000-6E00-000001000000}" name="SERV_APOYO Y FORTALECIMIENTO A LA FAMILIA Y/O RED VINCULAR" dataDxfId="98"/>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97" dataDxfId="96">
  <autoFilter ref="J74:J75" xr:uid="{00000000-0009-0000-0100-000073000000}"/>
  <tableColumns count="1">
    <tableColumn id="1" xr3:uid="{00000000-0010-0000-6F00-000001000000}" name="SERV_ACOGIMIENTO FAMILIAR" dataDxfId="95"/>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94" dataDxfId="93">
  <autoFilter ref="J77:J81" xr:uid="{00000000-0009-0000-0100-000075000000}"/>
  <tableColumns count="1">
    <tableColumn id="1" xr3:uid="{00000000-0010-0000-7000-000001000000}" name="SERV_ACOGIMIENTO RESIDENCIAL" dataDxfId="92"/>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54CF15B8-78BF-4495-B1E1-5BC628F64E2B}" name="Tabla1117" displayName="Tabla1117" ref="A3:I8" totalsRowShown="0" headerRowDxfId="91" dataDxfId="89" headerRowBorderDxfId="90" tableBorderDxfId="88" totalsRowBorderDxfId="87">
  <tableColumns count="9">
    <tableColumn id="1" xr3:uid="{CE119C86-7A02-4D55-959D-DCC2C1B0DBC4}" name="Ubicación" dataDxfId="86"/>
    <tableColumn id="7" xr3:uid="{F1D09F59-2182-4157-94A8-04189782CB10}" name="Denominación del espacio pedagógico" dataDxfId="85"/>
    <tableColumn id="8" xr3:uid="{7DDDD15F-5D71-4E36-91CB-1BBAD3DA5619}" name="Rango de edad _x000a_(años)" dataDxfId="84"/>
    <tableColumn id="2" xr3:uid="{DFFA592F-570F-4368-9DC5-1298F18893D0}" name="Área (m²)" dataDxfId="83"/>
    <tableColumn id="3" xr3:uid="{A96B8A7E-3FB1-46DC-919B-C0B75713CD32}" name="Índice (m²/niña-niño)" dataDxfId="82"/>
    <tableColumn id="4" xr3:uid="{23CFCBFD-EFB3-4729-AB62-0715DD44EE56}" name="Capacidad máxima _x000a_(Área / Índice)_x000a_" dataDxfId="81">
      <calculatedColumnFormula>IFERROR(ROUNDDOWN((Tabla1117[[#This Row],[Área (m²)]]/Tabla1117[[#This Row],[Índice (m²/niña-niño)]]),0)," ")</calculatedColumnFormula>
    </tableColumn>
    <tableColumn id="5" xr3:uid="{B73ACC0F-77F0-48B8-8C69-7E5369CA3FA2}" name="No. niñas y niños (Cupos ubicados)" dataDxfId="80"/>
    <tableColumn id="10" xr3:uid="{808DA3D2-56F5-401B-B21B-06558A3830AD}" name="Cumple - No cumple - No aplica" dataDxfId="79">
      <calculatedColumnFormula>IF(OR(ISBLANK(Tabla1117[[#This Row],[Capacidad máxima 
(Área / Índice)
]]),ISBLANK(Tabla1117[[#This Row],[No. niñas y niños (Cupos ubicados)]])),"No aplica",IF(Tabla1117[[#This Row],[No. niñas y niños (Cupos ubicados)]]&lt;=Tabla1117[[#This Row],[Capacidad máxima 
(Área / Índice)
]],"Cumple","No cumple"))</calculatedColumnFormula>
    </tableColumn>
    <tableColumn id="6" xr3:uid="{24D7B487-FBE3-42F9-9C77-949786FBA31B}" name="observaciones" dataDxfId="78"/>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364" dataDxfId="363">
  <autoFilter ref="F84:F85" xr:uid="{00000000-0009-0000-0100-00000C000000}"/>
  <tableColumns count="1">
    <tableColumn id="1" xr3:uid="{00000000-0010-0000-0B00-000001000000}" name="POB_ADOPCIONES" dataDxfId="36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361" dataDxfId="360">
  <autoFilter ref="H102:H106" xr:uid="{00000000-0009-0000-0100-00000D000000}"/>
  <tableColumns count="1">
    <tableColumn id="1" xr3:uid="{00000000-0010-0000-0C00-000001000000}" name="MOD_PRIMERA_INFANCIA" dataDxfId="359"/>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358" dataDxfId="357">
  <autoFilter ref="J95:J101" xr:uid="{00000000-0009-0000-0100-00000E000000}"/>
  <tableColumns count="1">
    <tableColumn id="1" xr3:uid="{00000000-0010-0000-0D00-000001000000}" name="SERV_INSTITUCIONAL" dataDxfId="356"/>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355" dataDxfId="354">
  <autoFilter ref="J103:J106" xr:uid="{00000000-0009-0000-0100-00000F000000}"/>
  <tableColumns count="1">
    <tableColumn id="1" xr3:uid="{00000000-0010-0000-0E00-000001000000}" name="SERV_COMUNITARIA" dataDxfId="353"/>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352" dataDxfId="351">
  <autoFilter ref="J108:J111" xr:uid="{00000000-0009-0000-0100-000010000000}"/>
  <tableColumns count="1">
    <tableColumn id="1" xr3:uid="{00000000-0010-0000-0F00-000001000000}" name="SERV_FAMILIAR" dataDxfId="350"/>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349" dataDxfId="348">
  <autoFilter ref="J113:J114" xr:uid="{00000000-0009-0000-0100-000011000000}"/>
  <tableColumns count="1">
    <tableColumn id="1" xr3:uid="{00000000-0010-0000-1000-000001000000}" name="SERV_PROPIA_E_INTERCULTURAL" dataDxfId="347"/>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346" dataDxfId="345">
  <autoFilter ref="H116:H117" xr:uid="{00000000-0009-0000-0100-000012000000}"/>
  <tableColumns count="1">
    <tableColumn id="1" xr3:uid="{00000000-0010-0000-1100-000001000000}" name="MOD_INFANCIA" dataDxfId="344"/>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343" dataDxfId="342">
  <autoFilter ref="J117:J121" xr:uid="{00000000-0009-0000-0100-000013000000}"/>
  <tableColumns count="1">
    <tableColumn id="1" xr3:uid="{00000000-0010-0000-1200-000001000000}" name="SERV_ATRAPASUEÑOS" dataDxfId="34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394" dataDxfId="393">
  <autoFilter ref="D117:D123" xr:uid="{00000000-0009-0000-0100-000002000000}"/>
  <tableColumns count="1">
    <tableColumn id="1" xr3:uid="{00000000-0010-0000-0100-000001000000}" name="DIR_PROMOCIÓN_Y_PREVENCION" dataDxfId="392"/>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340" dataDxfId="339">
  <autoFilter ref="H130:H133" xr:uid="{00000000-0009-0000-0100-000014000000}"/>
  <tableColumns count="1">
    <tableColumn id="1" xr3:uid="{00000000-0010-0000-1300-000001000000}" name="MOD_NUTRICION" dataDxfId="338"/>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337" dataDxfId="336">
  <autoFilter ref="J128:J129" xr:uid="{00000000-0009-0000-0100-000015000000}"/>
  <tableColumns count="1">
    <tableColumn id="1" xr3:uid="{00000000-0010-0000-1400-000001000000}" name="SERV_CENTROS_DE_RECUPERACION_INSTITUCIONAL" dataDxfId="335"/>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334" dataDxfId="333">
  <autoFilter ref="H144:H147" xr:uid="{00000000-0009-0000-0100-000016000000}"/>
  <tableColumns count="1">
    <tableColumn id="1" xr3:uid="{00000000-0010-0000-1500-000001000000}" name="MOD_FAMILIAS_Y_COMUNIDADES" dataDxfId="332"/>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331" dataDxfId="330">
  <autoFilter ref="H10:H14" xr:uid="{00000000-0009-0000-0100-000017000000}"/>
  <tableColumns count="1">
    <tableColumn id="1" xr3:uid="{00000000-0010-0000-1600-000001000000}" name="MOD_RESTABLECIMIENTO_DE_DERECHOS" dataDxfId="329"/>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328" dataDxfId="327">
  <autoFilter ref="J2:J6" xr:uid="{00000000-0009-0000-0100-000018000000}"/>
  <tableColumns count="1">
    <tableColumn id="1" xr3:uid="{00000000-0010-0000-1700-000001000000}" name="SERV_PRIVATIVAS_DE_LA_LIBERTAD" dataDxfId="326"/>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325" dataDxfId="324">
  <autoFilter ref="J8:J11" xr:uid="{00000000-0009-0000-0100-000019000000}"/>
  <tableColumns count="1">
    <tableColumn id="1" xr3:uid="{00000000-0010-0000-1800-000001000000}" name="SERV_NO_PRIVATIVAS_DE_LA_LIBERTAD" dataDxfId="323"/>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322" dataDxfId="321">
  <autoFilter ref="J13:J18" xr:uid="{00000000-0009-0000-0100-00001A000000}"/>
  <tableColumns count="1">
    <tableColumn id="1" xr3:uid="{00000000-0010-0000-1900-000001000000}" name="SERV_COMPLEMENTARIAS_Y_DE_RESTABLECIMIENTO_EN_ADMINISTRACION_DE_JUSTICIA" dataDxfId="320"/>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319" dataDxfId="318">
  <autoFilter ref="J20:J22" xr:uid="{00000000-0009-0000-0100-00001B000000}"/>
  <tableColumns count="1">
    <tableColumn id="1" xr3:uid="{00000000-0010-0000-1A00-000001000000}" name="SERV_PROGRAMA_DE_INCLUSION_SOCIAL" dataDxfId="317"/>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316" dataDxfId="315">
  <autoFilter ref="H32:H37" xr:uid="{00000000-0009-0000-0100-00001C000000}"/>
  <tableColumns count="1">
    <tableColumn id="1" xr3:uid="{00000000-0010-0000-1B00-000001000000}" name="MOD_SISTEMA_DE_RESPONSABILIDAD_PENAL_ADOLESCENTES" dataDxfId="314"/>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313" dataDxfId="312">
  <autoFilter ref="J25:J26" xr:uid="{00000000-0009-0000-0100-00001D000000}"/>
  <tableColumns count="1">
    <tableColumn id="1" xr3:uid="{00000000-0010-0000-1C00-000001000000}" name="SERV_CENTRO_DE_EMERGENCIA" dataDxfId="31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391" dataDxfId="390">
  <autoFilter ref="D22:D25" xr:uid="{00000000-0009-0000-0100-000003000000}"/>
  <tableColumns count="1">
    <tableColumn id="1" xr3:uid="{00000000-0010-0000-0200-000001000000}" name="DIR_PROTECCION" dataDxfId="389"/>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10" dataDxfId="309">
  <autoFilter ref="J28:J36" xr:uid="{00000000-0009-0000-0100-00001E000000}"/>
  <tableColumns count="1">
    <tableColumn id="1" xr3:uid="{00000000-0010-0000-1D00-000001000000}" name="SERV_SERVICIO_DE_APOYO_Y_FORTALECIMIENTO_A_LA_FAMILIA" dataDxfId="308"/>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07" dataDxfId="306">
  <autoFilter ref="J38:J43" xr:uid="{00000000-0009-0000-0100-00001F000000}"/>
  <tableColumns count="1">
    <tableColumn id="1" xr3:uid="{00000000-0010-0000-1E00-000001000000}" name="SERV_ACOGIMIENTO_FAMILIAR" dataDxfId="305"/>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04" dataDxfId="303">
  <autoFilter ref="J45:J58" xr:uid="{00000000-0009-0000-0100-000020000000}"/>
  <tableColumns count="1">
    <tableColumn id="1" xr3:uid="{00000000-0010-0000-1F00-000001000000}" name="SERV_ACOGIMIENTO_RESIDENCIAL" dataDxfId="302"/>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01" dataDxfId="300">
  <autoFilter ref="J60:J61" xr:uid="{00000000-0009-0000-0100-000021000000}"/>
  <tableColumns count="1">
    <tableColumn id="1" xr3:uid="{00000000-0010-0000-2000-000001000000}" name="SERV_ESTRATEGIA_UNIDADES_MOVILES" dataDxfId="299"/>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298" dataDxfId="297">
  <autoFilter ref="H119:H120" xr:uid="{00000000-0009-0000-0100-00002B000000}"/>
  <tableColumns count="1">
    <tableColumn id="1" xr3:uid="{00000000-0010-0000-2100-000001000000}" name="MOD_ADOLESCENCIA" dataDxfId="296"/>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295" dataDxfId="294">
  <autoFilter ref="H122:H123" xr:uid="{00000000-0009-0000-0100-00002C000000}"/>
  <tableColumns count="1">
    <tableColumn id="1" xr3:uid="{00000000-0010-0000-2200-000001000000}" name="MOD_JUVENTUD" dataDxfId="293"/>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292" dataDxfId="291">
  <autoFilter ref="J142:J143" xr:uid="{00000000-0009-0000-0100-00002D000000}"/>
  <tableColumns count="1">
    <tableColumn id="1" xr3:uid="{00000000-0010-0000-2300-000001000000}" name="SERV_SOMOS_FAMILIA_SOMOS_COMUNIDAD" dataDxfId="290"/>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289" dataDxfId="288">
  <autoFilter ref="H84:H85" xr:uid="{00000000-0009-0000-0100-00002E000000}"/>
  <tableColumns count="1">
    <tableColumn id="1" xr3:uid="{00000000-0010-0000-2400-000001000000}" name="MOD_ADOPCIONES" dataDxfId="287"/>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286" dataDxfId="285">
  <autoFilter ref="J84:J85" xr:uid="{00000000-0009-0000-0100-00002F000000}"/>
  <tableColumns count="1">
    <tableColumn id="1" xr3:uid="{00000000-0010-0000-2500-000001000000}" name="SERV_ADOPCIONES" dataDxfId="284"/>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283" dataDxfId="282">
  <autoFilter ref="J131:J132" xr:uid="{00000000-0009-0000-0100-000022000000}"/>
  <tableColumns count="1">
    <tableColumn id="1" xr3:uid="{00000000-0010-0000-2600-000001000000}" name="SERV_1000_DÍAS_PARA_CAMBIAR_EL_MUNDO" dataDxfId="28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388" dataDxfId="387">
  <autoFilter ref="F104:F105" xr:uid="{00000000-0009-0000-0100-000004000000}"/>
  <tableColumns count="1">
    <tableColumn id="1" xr3:uid="{00000000-0010-0000-0300-000001000000}" name="POB_PRIMERA_INFANCIA" dataDxfId="386"/>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280" dataDxfId="279">
  <autoFilter ref="J134:J135" xr:uid="{00000000-0009-0000-0100-000023000000}"/>
  <tableColumns count="1">
    <tableColumn id="1" xr3:uid="{00000000-0010-0000-2700-000001000000}" name="SERV_SERVICIOS_DE_UNIDADES_DE_BUSQUEDA_ACTIVA" dataDxfId="278"/>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277" dataDxfId="276">
  <autoFilter ref="J145:J146" xr:uid="{00000000-0009-0000-0100-000024000000}"/>
  <tableColumns count="1">
    <tableColumn id="1" xr3:uid="{00000000-0010-0000-2800-000001000000}" name="SERV_SOMOS_FAMILIA_CONECTADAS" dataDxfId="275"/>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274" dataDxfId="273">
  <autoFilter ref="J148:J149" xr:uid="{00000000-0009-0000-0100-000025000000}"/>
  <tableColumns count="1">
    <tableColumn id="1" xr3:uid="{00000000-0010-0000-2900-000001000000}" name="SERV_ACOMPAÑAMIENTO_INTERCULTURAL_ETNICA_Y_CAMPESINA_TEJIENDO_INTERCULTURALIDAD" dataDxfId="272"/>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271" dataDxfId="270" tableBorderDxfId="269">
  <autoFilter ref="D171:D172" xr:uid="{00000000-0009-0000-0100-000026000000}"/>
  <tableColumns count="1">
    <tableColumn id="1" xr3:uid="{00000000-0010-0000-2A00-000001000000}" name="AMAZONAS." dataDxfId="268"/>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267" dataDxfId="266" tableBorderDxfId="265">
  <autoFilter ref="E171:E189" xr:uid="{00000000-0009-0000-0100-000027000000}"/>
  <tableColumns count="1">
    <tableColumn id="1" xr3:uid="{00000000-0010-0000-2B00-000001000000}" name="ANTIOQUIA." dataDxfId="264"/>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263" dataDxfId="262" tableBorderDxfId="261">
  <autoFilter ref="F171:F174" xr:uid="{00000000-0009-0000-0100-000028000000}"/>
  <tableColumns count="1">
    <tableColumn id="1" xr3:uid="{00000000-0010-0000-2C00-000001000000}" name="ARAUCA." dataDxfId="260"/>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259" dataDxfId="258" tableBorderDxfId="257">
  <autoFilter ref="G171:G178" xr:uid="{00000000-0009-0000-0100-000029000000}"/>
  <tableColumns count="1">
    <tableColumn id="1" xr3:uid="{00000000-0010-0000-2D00-000001000000}" name="ATLANTICO." dataDxfId="256"/>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255" dataDxfId="254" tableBorderDxfId="253">
  <autoFilter ref="H171:H189" xr:uid="{00000000-0009-0000-0100-00002A000000}"/>
  <tableColumns count="1">
    <tableColumn id="1" xr3:uid="{00000000-0010-0000-2E00-000001000000}" name="BOGOTA." dataDxfId="252"/>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251" dataDxfId="250" tableBorderDxfId="249">
  <autoFilter ref="I171:I179" xr:uid="{00000000-0009-0000-0100-000030000000}"/>
  <tableColumns count="1">
    <tableColumn id="1" xr3:uid="{00000000-0010-0000-2F00-000001000000}" name="BOLIVAR." dataDxfId="248"/>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247" dataDxfId="246" tableBorderDxfId="245">
  <autoFilter ref="J171:J183" xr:uid="{00000000-0009-0000-0100-000031000000}"/>
  <tableColumns count="1">
    <tableColumn id="1" xr3:uid="{00000000-0010-0000-3000-000001000000}" name="BOYACA." dataDxfId="24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385" dataDxfId="384">
  <autoFilter ref="F116:F117" xr:uid="{00000000-0009-0000-0100-000005000000}"/>
  <tableColumns count="1">
    <tableColumn id="1" xr3:uid="{00000000-0010-0000-0400-000001000000}" name="POB_INFANCIA" dataDxfId="383"/>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243" dataDxfId="242" tableBorderDxfId="241">
  <autoFilter ref="K171:K178" xr:uid="{00000000-0009-0000-0100-000032000000}"/>
  <tableColumns count="1">
    <tableColumn id="1" xr3:uid="{00000000-0010-0000-3100-000001000000}" name="CALDAS." dataDxfId="240"/>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239" dataDxfId="238" tableBorderDxfId="237">
  <autoFilter ref="L171:L175" xr:uid="{00000000-0009-0000-0100-000033000000}"/>
  <tableColumns count="1">
    <tableColumn id="1" xr3:uid="{00000000-0010-0000-3200-000001000000}" name="CAQUETA." dataDxfId="236"/>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235" dataDxfId="234" tableBorderDxfId="233">
  <autoFilter ref="M171:M174" xr:uid="{00000000-0009-0000-0100-000034000000}"/>
  <tableColumns count="1">
    <tableColumn id="1" xr3:uid="{00000000-0010-0000-3300-000001000000}" name="CASANARE." dataDxfId="232"/>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231" dataDxfId="230" tableBorderDxfId="229">
  <autoFilter ref="N171:N178" xr:uid="{00000000-0009-0000-0100-000035000000}"/>
  <tableColumns count="1">
    <tableColumn id="1" xr3:uid="{00000000-0010-0000-3400-000001000000}" name="CAUCA." dataDxfId="228"/>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227" dataDxfId="226" tableBorderDxfId="225">
  <autoFilter ref="O171:O176" xr:uid="{00000000-0009-0000-0100-000036000000}"/>
  <tableColumns count="1">
    <tableColumn id="1" xr3:uid="{00000000-0010-0000-3500-000001000000}" name="CESAR." dataDxfId="224"/>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223" dataDxfId="222" tableBorderDxfId="221">
  <autoFilter ref="P171:P177" xr:uid="{00000000-0009-0000-0100-000037000000}"/>
  <tableColumns count="1">
    <tableColumn id="1" xr3:uid="{00000000-0010-0000-3600-000001000000}" name="CHOCO." dataDxfId="220"/>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219" dataDxfId="218" tableBorderDxfId="217">
  <autoFilter ref="Q171:Q179" xr:uid="{00000000-0009-0000-0100-000038000000}"/>
  <tableColumns count="1">
    <tableColumn id="1" xr3:uid="{00000000-0010-0000-3700-000001000000}" name="CORDOBA." dataDxfId="216"/>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215" dataDxfId="214" tableBorderDxfId="213">
  <autoFilter ref="R171:R185" xr:uid="{00000000-0009-0000-0100-000039000000}"/>
  <tableColumns count="1">
    <tableColumn id="1" xr3:uid="{00000000-0010-0000-3800-000001000000}" name="CUNDINAMARCA." dataDxfId="212"/>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11" dataDxfId="210" tableBorderDxfId="209">
  <autoFilter ref="S171:S172" xr:uid="{00000000-0009-0000-0100-00003A000000}"/>
  <tableColumns count="1">
    <tableColumn id="1" xr3:uid="{00000000-0010-0000-3900-000001000000}" name="GUAINIA." dataDxfId="208"/>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07" dataDxfId="206" tableBorderDxfId="205">
  <autoFilter ref="T171:T178" xr:uid="{00000000-0009-0000-0100-00003B000000}"/>
  <tableColumns count="1">
    <tableColumn id="1" xr3:uid="{00000000-0010-0000-3A00-000001000000}" name="LA_GUAJIRA." dataDxfId="20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382" dataDxfId="381">
  <autoFilter ref="F119:F120" xr:uid="{00000000-0009-0000-0100-000006000000}"/>
  <tableColumns count="1">
    <tableColumn id="1" xr3:uid="{00000000-0010-0000-0500-000001000000}" name="POB_ADOLESCENCIA" dataDxfId="380"/>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03" dataDxfId="202" tableBorderDxfId="201">
  <autoFilter ref="U171:U172" xr:uid="{00000000-0009-0000-0100-00003C000000}"/>
  <tableColumns count="1">
    <tableColumn id="1" xr3:uid="{00000000-0010-0000-3B00-000001000000}" name="GUAVIARE." dataDxfId="200"/>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199" dataDxfId="198" tableBorderDxfId="197">
  <autoFilter ref="V171:V176" xr:uid="{00000000-0009-0000-0100-00003D000000}"/>
  <tableColumns count="1">
    <tableColumn id="1" xr3:uid="{00000000-0010-0000-3C00-000001000000}" name="HUILA." dataDxfId="196"/>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195" dataDxfId="194" tableBorderDxfId="193">
  <autoFilter ref="W171:W179" xr:uid="{00000000-0009-0000-0100-00003E000000}"/>
  <tableColumns count="1">
    <tableColumn id="1" xr3:uid="{00000000-0010-0000-3D00-000001000000}" name="MAGDALENA." dataDxfId="192"/>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191" dataDxfId="190" tableBorderDxfId="189">
  <autoFilter ref="X171:X176" xr:uid="{00000000-0009-0000-0100-00003F000000}"/>
  <tableColumns count="1">
    <tableColumn id="1" xr3:uid="{00000000-0010-0000-3E00-000001000000}" name="META." dataDxfId="188"/>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187" dataDxfId="186" tableBorderDxfId="185">
  <autoFilter ref="Y171:Y179" xr:uid="{00000000-0009-0000-0100-000040000000}"/>
  <tableColumns count="1">
    <tableColumn id="1" xr3:uid="{00000000-0010-0000-3F00-000001000000}" name="NARIÑO." dataDxfId="184"/>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183" dataDxfId="182" tableBorderDxfId="181">
  <autoFilter ref="Z171:Z177" xr:uid="{00000000-0009-0000-0100-000041000000}"/>
  <tableColumns count="1">
    <tableColumn id="1" xr3:uid="{00000000-0010-0000-4000-000001000000}" name="NORTE_DE_SANTANDER." dataDxfId="180"/>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179" dataDxfId="178" tableBorderDxfId="177">
  <autoFilter ref="AA171:AA175" xr:uid="{00000000-0009-0000-0100-000042000000}"/>
  <tableColumns count="1">
    <tableColumn id="1" xr3:uid="{00000000-0010-0000-4100-000001000000}" name="PUTUMAYO." dataDxfId="176"/>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175" dataDxfId="174" tableBorderDxfId="173">
  <autoFilter ref="AB171:AB174" xr:uid="{00000000-0009-0000-0100-000043000000}"/>
  <tableColumns count="1">
    <tableColumn id="1" xr3:uid="{00000000-0010-0000-4200-000001000000}" name="QUINDIO." dataDxfId="172"/>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171" dataDxfId="170" tableBorderDxfId="169">
  <autoFilter ref="AC171:AC176" xr:uid="{00000000-0009-0000-0100-000044000000}"/>
  <tableColumns count="1">
    <tableColumn id="1" xr3:uid="{00000000-0010-0000-4300-000001000000}" name="RISARALDA." dataDxfId="168"/>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167" dataDxfId="166" tableBorderDxfId="165">
  <autoFilter ref="AD171:AD173" xr:uid="{00000000-0009-0000-0100-000045000000}"/>
  <tableColumns count="1">
    <tableColumn id="1" xr3:uid="{00000000-0010-0000-4400-000001000000}" name="SAN_ANDRES." dataDxfId="16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379" dataDxfId="378">
  <autoFilter ref="F122:F123" xr:uid="{00000000-0009-0000-0100-000007000000}"/>
  <tableColumns count="1">
    <tableColumn id="1" xr3:uid="{00000000-0010-0000-0600-000001000000}" name="POB_JUVENTUD" dataDxfId="377"/>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163" dataDxfId="162" tableBorderDxfId="161">
  <autoFilter ref="AE171:AE182" xr:uid="{00000000-0009-0000-0100-000046000000}"/>
  <tableColumns count="1">
    <tableColumn id="1" xr3:uid="{00000000-0010-0000-4500-000001000000}" name="SANTANDER." dataDxfId="160"/>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159" dataDxfId="158" tableBorderDxfId="157">
  <autoFilter ref="AF171:AF175" xr:uid="{00000000-0009-0000-0100-000047000000}"/>
  <tableColumns count="1">
    <tableColumn id="1" xr3:uid="{00000000-0010-0000-4600-000001000000}" name="SUCRE." dataDxfId="156"/>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155" dataDxfId="154" tableBorderDxfId="153">
  <autoFilter ref="AG171:AG181" xr:uid="{00000000-0009-0000-0100-000048000000}"/>
  <tableColumns count="1">
    <tableColumn id="1" xr3:uid="{00000000-0010-0000-4700-000001000000}" name="TOLIMA." dataDxfId="152"/>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151" dataDxfId="150" tableBorderDxfId="149">
  <autoFilter ref="AH171:AH186" xr:uid="{00000000-0009-0000-0100-000049000000}"/>
  <tableColumns count="1">
    <tableColumn id="1" xr3:uid="{00000000-0010-0000-4800-000001000000}" name="VALLE_DEL_CAUCA." dataDxfId="148"/>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147" dataDxfId="146" tableBorderDxfId="145">
  <autoFilter ref="AI171:AI172" xr:uid="{00000000-0009-0000-0100-00004A000000}"/>
  <tableColumns count="1">
    <tableColumn id="1" xr3:uid="{00000000-0010-0000-4900-000001000000}" name="VAUPES." dataDxfId="144"/>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143" dataDxfId="142" tableBorderDxfId="141">
  <autoFilter ref="AJ171:AJ172" xr:uid="{00000000-0009-0000-0100-00004B000000}"/>
  <tableColumns count="1">
    <tableColumn id="1" xr3:uid="{00000000-0010-0000-4A00-000001000000}" name="VICHADA." dataDxfId="140"/>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139">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138">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137">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136">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376" dataDxfId="375">
  <autoFilter ref="F130:F131" xr:uid="{00000000-0009-0000-0100-000008000000}"/>
  <tableColumns count="1">
    <tableColumn id="1" xr3:uid="{00000000-0010-0000-0700-000001000000}" name="POB_NUTRICION" dataDxfId="374"/>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135">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134">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133">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132">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131">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130">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129">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128">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127">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126">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373" dataDxfId="372">
  <autoFilter ref="F145:F146" xr:uid="{00000000-0009-0000-0100-000009000000}"/>
  <tableColumns count="1">
    <tableColumn id="1" xr3:uid="{00000000-0010-0000-0800-000001000000}" name="POB_FAMILIAS_Y_COMUNIDADES" dataDxfId="371"/>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125">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124">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123">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122">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121">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120">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119">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118">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117">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116">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J460"/>
  <sheetViews>
    <sheetView topLeftCell="A132" zoomScale="85" zoomScaleNormal="85" workbookViewId="0">
      <selection activeCell="D58" sqref="D58"/>
    </sheetView>
  </sheetViews>
  <sheetFormatPr baseColWidth="10" defaultColWidth="11.42578125" defaultRowHeight="11.25"/>
  <cols>
    <col min="1" max="1" width="4.140625" style="2" customWidth="1"/>
    <col min="2" max="2" width="29.42578125" style="2" customWidth="1"/>
    <col min="3" max="3" width="4.140625" style="2" customWidth="1"/>
    <col min="4" max="4" width="60.85546875" style="2" bestFit="1" customWidth="1"/>
    <col min="5" max="5" width="22.85546875" style="2" bestFit="1" customWidth="1"/>
    <col min="6" max="6" width="78" style="2" bestFit="1" customWidth="1"/>
    <col min="7" max="7" width="28.855468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42578125" style="2" customWidth="1"/>
    <col min="16" max="16" width="24.425781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425781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42578125" style="2" customWidth="1"/>
    <col min="35" max="35" width="11.42578125" style="2"/>
    <col min="36" max="36" width="32.140625" style="2" customWidth="1"/>
    <col min="37" max="16384" width="11.42578125" style="2"/>
  </cols>
  <sheetData>
    <row r="2" spans="6:13">
      <c r="J2" s="3" t="s">
        <v>0</v>
      </c>
    </row>
    <row r="3" spans="6:13">
      <c r="J3" s="4" t="s">
        <v>1</v>
      </c>
    </row>
    <row r="4" spans="6:13">
      <c r="J4" s="4" t="s">
        <v>2</v>
      </c>
    </row>
    <row r="5" spans="6:13">
      <c r="J5" s="4" t="s">
        <v>3</v>
      </c>
    </row>
    <row r="6" spans="6:13">
      <c r="J6" s="4" t="s">
        <v>4</v>
      </c>
    </row>
    <row r="7" spans="6:13">
      <c r="J7" s="4"/>
    </row>
    <row r="8" spans="6:13">
      <c r="J8" s="3" t="s">
        <v>5</v>
      </c>
      <c r="M8" s="4"/>
    </row>
    <row r="9" spans="6:13">
      <c r="J9" s="4" t="s">
        <v>6</v>
      </c>
    </row>
    <row r="10" spans="6:13">
      <c r="F10" s="3" t="s">
        <v>7</v>
      </c>
      <c r="H10" s="3" t="s">
        <v>8</v>
      </c>
      <c r="J10" s="4" t="s">
        <v>9</v>
      </c>
    </row>
    <row r="11" spans="6:13">
      <c r="F11" s="5" t="s">
        <v>10</v>
      </c>
      <c r="H11" s="4" t="s">
        <v>11</v>
      </c>
      <c r="J11" s="4" t="s">
        <v>12</v>
      </c>
      <c r="M11" s="4"/>
    </row>
    <row r="12" spans="6:13">
      <c r="F12" s="5" t="s">
        <v>13</v>
      </c>
      <c r="H12" s="4" t="s">
        <v>14</v>
      </c>
    </row>
    <row r="13" spans="6:13">
      <c r="F13" s="5" t="s">
        <v>15</v>
      </c>
      <c r="H13" s="5" t="s">
        <v>16</v>
      </c>
      <c r="J13" s="3" t="s">
        <v>17</v>
      </c>
    </row>
    <row r="14" spans="6:13">
      <c r="H14" s="4" t="s">
        <v>18</v>
      </c>
      <c r="J14" s="5" t="s">
        <v>19</v>
      </c>
    </row>
    <row r="15" spans="6:13">
      <c r="J15" s="5" t="s">
        <v>20</v>
      </c>
    </row>
    <row r="16" spans="6:13">
      <c r="J16" s="5" t="s">
        <v>21</v>
      </c>
    </row>
    <row r="17" spans="2:20">
      <c r="J17" s="5" t="s">
        <v>22</v>
      </c>
    </row>
    <row r="18" spans="2:20">
      <c r="C18" s="4"/>
      <c r="E18" s="4"/>
      <c r="G18" s="3"/>
      <c r="H18" s="4"/>
      <c r="J18" s="5" t="s">
        <v>23</v>
      </c>
      <c r="T18" s="4"/>
    </row>
    <row r="19" spans="2:20">
      <c r="C19" s="4"/>
      <c r="E19" s="4"/>
      <c r="G19" s="4"/>
      <c r="H19" s="3" t="s">
        <v>8</v>
      </c>
      <c r="J19" s="4"/>
      <c r="T19" s="4"/>
    </row>
    <row r="20" spans="2:20">
      <c r="C20" s="4"/>
      <c r="E20" s="4"/>
      <c r="G20" s="4"/>
      <c r="H20" s="4" t="s">
        <v>24</v>
      </c>
      <c r="J20" s="3" t="s">
        <v>25</v>
      </c>
      <c r="T20" s="4"/>
    </row>
    <row r="21" spans="2:20">
      <c r="B21" s="4"/>
      <c r="C21" s="4"/>
      <c r="E21" s="4"/>
      <c r="G21" s="4"/>
      <c r="H21" s="4" t="s">
        <v>26</v>
      </c>
      <c r="J21" s="4" t="s">
        <v>27</v>
      </c>
      <c r="T21" s="4"/>
    </row>
    <row r="22" spans="2:20">
      <c r="B22" s="4"/>
      <c r="C22" s="4"/>
      <c r="D22" s="3" t="s">
        <v>28</v>
      </c>
      <c r="E22" s="4"/>
      <c r="G22" s="4"/>
      <c r="H22" s="5" t="s">
        <v>29</v>
      </c>
      <c r="J22" s="4" t="s">
        <v>30</v>
      </c>
      <c r="T22" s="4"/>
    </row>
    <row r="23" spans="2:20">
      <c r="B23" s="4"/>
      <c r="C23" s="4"/>
      <c r="D23" s="4" t="s">
        <v>31</v>
      </c>
      <c r="E23" s="4"/>
      <c r="G23" s="4"/>
      <c r="H23" s="4" t="s">
        <v>32</v>
      </c>
      <c r="T23" s="4"/>
    </row>
    <row r="24" spans="2:20">
      <c r="B24" s="4"/>
      <c r="C24" s="4"/>
      <c r="D24" s="4" t="s">
        <v>33</v>
      </c>
      <c r="E24" s="4"/>
      <c r="G24" s="4"/>
      <c r="H24" s="4"/>
      <c r="T24" s="4"/>
    </row>
    <row r="25" spans="2:20">
      <c r="B25" s="4"/>
      <c r="C25" s="4"/>
      <c r="D25" s="4" t="s">
        <v>34</v>
      </c>
      <c r="E25" s="4"/>
      <c r="G25" s="4"/>
      <c r="J25" s="3" t="s">
        <v>35</v>
      </c>
      <c r="T25" s="4"/>
    </row>
    <row r="26" spans="2:20">
      <c r="B26" s="4"/>
      <c r="C26" s="4"/>
      <c r="D26" s="4"/>
      <c r="E26" s="4"/>
      <c r="G26" s="3"/>
      <c r="J26" s="4" t="s">
        <v>36</v>
      </c>
      <c r="T26" s="4"/>
    </row>
    <row r="27" spans="2:20">
      <c r="B27" s="4"/>
      <c r="C27" s="4"/>
      <c r="D27" s="4"/>
      <c r="E27" s="4"/>
      <c r="G27" s="3"/>
      <c r="T27" s="4"/>
    </row>
    <row r="28" spans="2:20">
      <c r="B28" s="4"/>
      <c r="C28" s="4"/>
      <c r="D28" s="4"/>
      <c r="E28" s="4"/>
      <c r="G28" s="3"/>
      <c r="J28" s="3" t="s">
        <v>37</v>
      </c>
      <c r="M28" s="4"/>
      <c r="T28" s="4"/>
    </row>
    <row r="29" spans="2:20">
      <c r="B29" s="4"/>
      <c r="C29" s="4"/>
      <c r="D29" s="4"/>
      <c r="E29" s="4"/>
      <c r="G29" s="3"/>
      <c r="J29" s="4" t="s">
        <v>38</v>
      </c>
      <c r="M29" s="4"/>
      <c r="T29" s="4"/>
    </row>
    <row r="30" spans="2:20">
      <c r="B30" s="4"/>
      <c r="C30" s="4"/>
      <c r="D30" s="4"/>
      <c r="E30" s="4"/>
      <c r="G30" s="3"/>
      <c r="J30" s="4" t="s">
        <v>39</v>
      </c>
      <c r="M30" s="4"/>
      <c r="T30" s="4"/>
    </row>
    <row r="31" spans="2:20">
      <c r="B31" s="4"/>
      <c r="C31" s="4"/>
      <c r="D31" s="4"/>
      <c r="E31" s="4"/>
      <c r="G31" s="3"/>
      <c r="J31" s="4" t="s">
        <v>40</v>
      </c>
      <c r="M31" s="4"/>
      <c r="T31" s="4"/>
    </row>
    <row r="32" spans="2:20">
      <c r="B32" s="4"/>
      <c r="C32" s="4"/>
      <c r="D32" s="4"/>
      <c r="E32" s="4"/>
      <c r="G32" s="3"/>
      <c r="H32" s="3" t="s">
        <v>41</v>
      </c>
      <c r="J32" s="4" t="s">
        <v>42</v>
      </c>
      <c r="M32" s="4"/>
      <c r="T32" s="4"/>
    </row>
    <row r="33" spans="2:20">
      <c r="B33" s="4"/>
      <c r="C33" s="4"/>
      <c r="D33" s="4"/>
      <c r="E33" s="4"/>
      <c r="G33" s="3"/>
      <c r="H33" s="4" t="s">
        <v>43</v>
      </c>
      <c r="J33" s="4" t="s">
        <v>44</v>
      </c>
      <c r="M33" s="4"/>
      <c r="T33" s="4"/>
    </row>
    <row r="34" spans="2:20" ht="22.5">
      <c r="B34" s="4"/>
      <c r="C34" s="4"/>
      <c r="D34" s="4"/>
      <c r="E34" s="4"/>
      <c r="F34" s="3" t="s">
        <v>45</v>
      </c>
      <c r="G34" s="3"/>
      <c r="H34" s="4" t="s">
        <v>46</v>
      </c>
      <c r="J34" s="5" t="s">
        <v>47</v>
      </c>
      <c r="M34" s="4"/>
      <c r="T34" s="4"/>
    </row>
    <row r="35" spans="2:20" ht="22.5">
      <c r="B35" s="4"/>
      <c r="C35" s="4"/>
      <c r="D35" s="4"/>
      <c r="E35" s="4"/>
      <c r="F35" s="5" t="s">
        <v>48</v>
      </c>
      <c r="G35" s="3"/>
      <c r="H35" s="4" t="s">
        <v>49</v>
      </c>
      <c r="J35" s="5" t="s">
        <v>50</v>
      </c>
      <c r="M35" s="4"/>
      <c r="T35" s="4"/>
    </row>
    <row r="36" spans="2:20" ht="22.5">
      <c r="B36" s="4"/>
      <c r="C36" s="4"/>
      <c r="D36" s="4"/>
      <c r="E36" s="4"/>
      <c r="G36" s="3"/>
      <c r="H36" s="4" t="s">
        <v>51</v>
      </c>
      <c r="J36" s="5" t="s">
        <v>52</v>
      </c>
      <c r="M36" s="4"/>
      <c r="T36" s="4"/>
    </row>
    <row r="37" spans="2:20">
      <c r="B37" s="4"/>
      <c r="C37" s="4"/>
      <c r="D37" s="4"/>
      <c r="E37" s="4"/>
      <c r="G37" s="3"/>
      <c r="H37" s="4" t="s">
        <v>53</v>
      </c>
      <c r="M37" s="4"/>
      <c r="T37" s="4"/>
    </row>
    <row r="38" spans="2:20">
      <c r="B38" s="4"/>
      <c r="C38" s="4"/>
      <c r="D38" s="4"/>
      <c r="E38" s="4"/>
      <c r="G38" s="3"/>
      <c r="J38" s="3" t="s">
        <v>54</v>
      </c>
      <c r="M38" s="4"/>
      <c r="T38" s="4"/>
    </row>
    <row r="39" spans="2:20">
      <c r="B39" s="4"/>
      <c r="C39" s="4"/>
      <c r="D39" s="4"/>
      <c r="E39" s="4"/>
      <c r="G39" s="3"/>
      <c r="J39" s="4" t="s">
        <v>55</v>
      </c>
      <c r="M39" s="4"/>
      <c r="T39" s="4"/>
    </row>
    <row r="40" spans="2:20">
      <c r="B40" s="4"/>
      <c r="C40" s="4"/>
      <c r="D40" s="4"/>
      <c r="E40" s="4"/>
      <c r="G40" s="3"/>
      <c r="J40" s="4" t="s">
        <v>56</v>
      </c>
      <c r="M40" s="4"/>
      <c r="T40" s="4"/>
    </row>
    <row r="41" spans="2:20">
      <c r="B41" s="4"/>
      <c r="C41" s="4"/>
      <c r="D41" s="4"/>
      <c r="E41" s="4"/>
      <c r="G41" s="3"/>
      <c r="J41" s="4" t="s">
        <v>57</v>
      </c>
      <c r="M41" s="4"/>
      <c r="T41" s="4"/>
    </row>
    <row r="42" spans="2:20">
      <c r="B42" s="4"/>
      <c r="C42" s="4"/>
      <c r="D42" s="4"/>
      <c r="E42" s="4"/>
      <c r="G42" s="3"/>
      <c r="J42" s="4" t="s">
        <v>58</v>
      </c>
      <c r="M42" s="4"/>
      <c r="T42" s="4"/>
    </row>
    <row r="43" spans="2:20">
      <c r="B43" s="4"/>
      <c r="C43" s="4"/>
      <c r="D43" s="4"/>
      <c r="E43" s="4"/>
      <c r="G43" s="3"/>
      <c r="J43" s="4" t="s">
        <v>59</v>
      </c>
      <c r="M43" s="4"/>
      <c r="T43" s="4"/>
    </row>
    <row r="44" spans="2:20">
      <c r="B44" s="4"/>
      <c r="C44" s="4"/>
      <c r="D44" s="4"/>
      <c r="E44" s="4"/>
      <c r="G44" s="3"/>
      <c r="M44" s="4"/>
      <c r="T44" s="4"/>
    </row>
    <row r="45" spans="2:20">
      <c r="B45" s="4"/>
      <c r="C45" s="4"/>
      <c r="D45" s="4"/>
      <c r="E45" s="4"/>
      <c r="G45" s="3"/>
      <c r="J45" s="3" t="s">
        <v>60</v>
      </c>
      <c r="M45" s="4"/>
      <c r="T45" s="4"/>
    </row>
    <row r="46" spans="2:20">
      <c r="B46" s="4"/>
      <c r="C46" s="4"/>
      <c r="D46" s="4"/>
      <c r="E46" s="4"/>
      <c r="G46" s="3"/>
      <c r="J46" s="4" t="s">
        <v>61</v>
      </c>
      <c r="M46" s="4"/>
      <c r="T46" s="4"/>
    </row>
    <row r="47" spans="2:20">
      <c r="B47" s="4"/>
      <c r="C47" s="4"/>
      <c r="D47" s="4"/>
      <c r="E47" s="4"/>
      <c r="G47" s="3"/>
      <c r="J47" s="4" t="s">
        <v>62</v>
      </c>
      <c r="M47" s="4"/>
      <c r="T47" s="4"/>
    </row>
    <row r="48" spans="2:20">
      <c r="B48" s="4"/>
      <c r="C48" s="4"/>
      <c r="D48" s="118" t="s">
        <v>63</v>
      </c>
      <c r="E48" s="4"/>
      <c r="G48" s="3"/>
      <c r="J48" s="4" t="s">
        <v>64</v>
      </c>
      <c r="T48" s="4"/>
    </row>
    <row r="49" spans="2:20">
      <c r="B49" s="4"/>
      <c r="C49" s="4"/>
      <c r="D49" s="119" t="s">
        <v>65</v>
      </c>
      <c r="E49" s="4"/>
      <c r="F49" s="5"/>
      <c r="G49" s="3"/>
      <c r="J49" s="4" t="s">
        <v>66</v>
      </c>
      <c r="T49" s="4"/>
    </row>
    <row r="50" spans="2:20">
      <c r="B50" s="4"/>
      <c r="C50" s="4"/>
      <c r="D50" s="120" t="s">
        <v>67</v>
      </c>
      <c r="E50" s="4"/>
      <c r="F50" s="5"/>
      <c r="G50" s="3"/>
      <c r="J50" s="4" t="s">
        <v>68</v>
      </c>
      <c r="T50" s="4"/>
    </row>
    <row r="51" spans="2:20">
      <c r="B51" s="4"/>
      <c r="C51" s="4"/>
      <c r="D51" s="119" t="s">
        <v>69</v>
      </c>
      <c r="E51" s="4"/>
      <c r="F51" s="5"/>
      <c r="G51" s="3"/>
      <c r="J51" s="4" t="s">
        <v>70</v>
      </c>
      <c r="T51" s="4"/>
    </row>
    <row r="52" spans="2:20">
      <c r="B52" s="4"/>
      <c r="C52" s="4"/>
      <c r="D52" s="4"/>
      <c r="E52" s="4"/>
      <c r="F52" s="5"/>
      <c r="G52" s="3"/>
      <c r="J52" s="4" t="s">
        <v>71</v>
      </c>
      <c r="T52" s="4"/>
    </row>
    <row r="53" spans="2:20">
      <c r="B53" s="4"/>
      <c r="C53" s="4"/>
      <c r="D53" s="4"/>
      <c r="E53" s="4"/>
      <c r="F53" s="5"/>
      <c r="G53" s="3"/>
      <c r="J53" s="4" t="s">
        <v>72</v>
      </c>
      <c r="T53" s="4"/>
    </row>
    <row r="54" spans="2:20">
      <c r="B54" s="4"/>
      <c r="C54" s="4"/>
      <c r="D54" s="4"/>
      <c r="E54" s="4"/>
      <c r="F54" s="5"/>
      <c r="G54" s="3"/>
      <c r="J54" s="4" t="s">
        <v>73</v>
      </c>
      <c r="T54" s="4"/>
    </row>
    <row r="55" spans="2:20">
      <c r="B55" s="4"/>
      <c r="C55" s="4"/>
      <c r="D55" s="4"/>
      <c r="E55" s="4"/>
      <c r="F55" s="5"/>
      <c r="G55" s="3"/>
      <c r="H55" s="4"/>
      <c r="J55" s="4" t="s">
        <v>74</v>
      </c>
      <c r="T55" s="4"/>
    </row>
    <row r="56" spans="2:20">
      <c r="B56" s="4"/>
      <c r="C56" s="4"/>
      <c r="D56" s="4"/>
      <c r="E56" s="4"/>
      <c r="F56" s="5"/>
      <c r="G56" s="3"/>
      <c r="H56" s="4"/>
      <c r="J56" s="4" t="s">
        <v>75</v>
      </c>
      <c r="T56" s="4"/>
    </row>
    <row r="57" spans="2:20">
      <c r="B57" s="4"/>
      <c r="C57" s="4"/>
      <c r="D57" s="118" t="s">
        <v>76</v>
      </c>
      <c r="E57" s="4"/>
      <c r="F57" s="5"/>
      <c r="G57" s="3"/>
      <c r="H57" s="4"/>
      <c r="J57" s="4" t="s">
        <v>77</v>
      </c>
      <c r="T57" s="4"/>
    </row>
    <row r="58" spans="2:20">
      <c r="B58" s="4"/>
      <c r="C58" s="4"/>
      <c r="E58" s="4"/>
      <c r="G58" s="3"/>
      <c r="H58" s="4"/>
      <c r="J58" s="4" t="s">
        <v>78</v>
      </c>
      <c r="T58" s="4"/>
    </row>
    <row r="59" spans="2:20">
      <c r="B59" s="4"/>
      <c r="C59" s="4"/>
      <c r="D59" s="4" t="s">
        <v>79</v>
      </c>
      <c r="E59" s="4"/>
      <c r="G59" s="3"/>
      <c r="H59" s="4"/>
      <c r="J59" s="4"/>
      <c r="T59" s="4"/>
    </row>
    <row r="60" spans="2:20">
      <c r="B60" s="4"/>
      <c r="C60" s="4"/>
      <c r="E60" s="4"/>
      <c r="F60" s="5"/>
      <c r="G60" s="3"/>
      <c r="H60" s="4"/>
      <c r="J60" s="3" t="s">
        <v>80</v>
      </c>
      <c r="T60" s="4"/>
    </row>
    <row r="61" spans="2:20">
      <c r="B61" s="4"/>
      <c r="C61" s="4"/>
      <c r="E61" s="4"/>
      <c r="F61" s="5"/>
      <c r="G61" s="3"/>
      <c r="H61" s="4"/>
      <c r="J61" s="4" t="s">
        <v>81</v>
      </c>
      <c r="T61" s="4"/>
    </row>
    <row r="62" spans="2:20">
      <c r="B62" s="4"/>
      <c r="C62" s="4"/>
      <c r="D62" s="4"/>
      <c r="E62" s="4"/>
      <c r="F62" s="5"/>
      <c r="G62" s="3"/>
      <c r="H62" s="4"/>
      <c r="J62" s="4"/>
      <c r="T62" s="4"/>
    </row>
    <row r="63" spans="2:20">
      <c r="B63" s="4"/>
      <c r="C63" s="4"/>
      <c r="D63" s="4"/>
      <c r="E63" s="4"/>
      <c r="F63" s="5"/>
      <c r="G63" s="3"/>
      <c r="H63" s="4"/>
      <c r="J63" s="4"/>
      <c r="T63" s="4"/>
    </row>
    <row r="64" spans="2:20">
      <c r="B64" s="4"/>
      <c r="C64" s="4"/>
      <c r="D64" s="4"/>
      <c r="E64" s="4"/>
      <c r="F64" s="5"/>
      <c r="G64" s="3"/>
      <c r="H64" s="4"/>
      <c r="J64" s="3" t="s">
        <v>82</v>
      </c>
      <c r="T64" s="4"/>
    </row>
    <row r="65" spans="2:20">
      <c r="B65" s="4"/>
      <c r="C65" s="4"/>
      <c r="D65" s="4"/>
      <c r="E65" s="4"/>
      <c r="F65" s="5"/>
      <c r="G65" s="3"/>
      <c r="H65" s="4"/>
      <c r="J65" s="4" t="s">
        <v>36</v>
      </c>
      <c r="T65" s="4"/>
    </row>
    <row r="66" spans="2:20">
      <c r="B66" s="4"/>
      <c r="C66" s="4"/>
      <c r="D66" s="4"/>
      <c r="E66" s="4"/>
      <c r="F66" s="5"/>
      <c r="G66" s="3"/>
      <c r="H66" s="4"/>
      <c r="J66" s="4" t="s">
        <v>83</v>
      </c>
      <c r="T66" s="4"/>
    </row>
    <row r="67" spans="2:20">
      <c r="B67" s="4"/>
      <c r="C67" s="4"/>
      <c r="D67" s="4"/>
      <c r="E67" s="4"/>
      <c r="F67" s="5"/>
      <c r="G67" s="3"/>
      <c r="H67" s="4"/>
      <c r="J67" s="4"/>
      <c r="T67" s="4"/>
    </row>
    <row r="68" spans="2:20">
      <c r="B68" s="4"/>
      <c r="C68" s="4"/>
      <c r="D68" s="4"/>
      <c r="E68" s="4"/>
      <c r="F68" s="5"/>
      <c r="G68" s="3"/>
      <c r="H68" s="4"/>
      <c r="J68" s="3" t="s">
        <v>84</v>
      </c>
      <c r="T68" s="4"/>
    </row>
    <row r="69" spans="2:20">
      <c r="B69" s="4"/>
      <c r="C69" s="4"/>
      <c r="D69" s="4"/>
      <c r="E69" s="4"/>
      <c r="F69" s="5"/>
      <c r="G69" s="3"/>
      <c r="H69" s="4"/>
      <c r="J69" s="4" t="s">
        <v>85</v>
      </c>
      <c r="T69" s="4"/>
    </row>
    <row r="70" spans="2:20">
      <c r="B70" s="4"/>
      <c r="C70" s="4"/>
      <c r="D70" s="4"/>
      <c r="E70" s="4"/>
      <c r="F70" s="5"/>
      <c r="G70" s="3"/>
      <c r="H70" s="4"/>
      <c r="J70" s="4" t="s">
        <v>86</v>
      </c>
      <c r="T70" s="4"/>
    </row>
    <row r="71" spans="2:20">
      <c r="B71" s="4"/>
      <c r="C71" s="4"/>
      <c r="D71" s="4"/>
      <c r="E71" s="4"/>
      <c r="F71" s="5"/>
      <c r="G71" s="3"/>
      <c r="H71" s="4"/>
      <c r="J71" s="4" t="s">
        <v>42</v>
      </c>
      <c r="T71" s="4"/>
    </row>
    <row r="72" spans="2:20">
      <c r="B72" s="4"/>
      <c r="C72" s="4"/>
      <c r="D72" s="4"/>
      <c r="E72" s="4"/>
      <c r="F72" s="5"/>
      <c r="G72" s="3"/>
      <c r="H72" s="4"/>
      <c r="J72" s="4" t="s">
        <v>44</v>
      </c>
      <c r="T72" s="4"/>
    </row>
    <row r="73" spans="2:20">
      <c r="B73" s="4"/>
      <c r="C73" s="4"/>
      <c r="D73" s="4"/>
      <c r="E73" s="4"/>
      <c r="F73" s="5"/>
      <c r="G73" s="3"/>
      <c r="H73" s="4"/>
      <c r="J73" s="4"/>
      <c r="T73" s="4"/>
    </row>
    <row r="74" spans="2:20">
      <c r="B74" s="4"/>
      <c r="C74" s="4"/>
      <c r="D74" s="4"/>
      <c r="E74" s="4"/>
      <c r="F74" s="5"/>
      <c r="G74" s="3"/>
      <c r="H74" s="4"/>
      <c r="J74" s="3" t="s">
        <v>87</v>
      </c>
      <c r="T74" s="4"/>
    </row>
    <row r="75" spans="2:20">
      <c r="B75" s="4"/>
      <c r="C75" s="4"/>
      <c r="D75" s="4"/>
      <c r="E75" s="4"/>
      <c r="F75" s="5"/>
      <c r="G75" s="3"/>
      <c r="H75" s="4"/>
      <c r="J75" s="4" t="s">
        <v>88</v>
      </c>
      <c r="T75" s="4"/>
    </row>
    <row r="76" spans="2:20">
      <c r="B76" s="4"/>
      <c r="C76" s="4"/>
      <c r="D76" s="4"/>
      <c r="E76" s="4"/>
      <c r="F76" s="5"/>
      <c r="G76" s="3"/>
      <c r="H76" s="4"/>
      <c r="J76" s="4"/>
      <c r="T76" s="4"/>
    </row>
    <row r="77" spans="2:20">
      <c r="B77" s="4"/>
      <c r="C77" s="4"/>
      <c r="D77" s="4"/>
      <c r="E77" s="4"/>
      <c r="F77" s="5"/>
      <c r="G77" s="3"/>
      <c r="H77" s="4"/>
      <c r="J77" s="3" t="s">
        <v>89</v>
      </c>
      <c r="T77" s="4"/>
    </row>
    <row r="78" spans="2:20">
      <c r="B78" s="4"/>
      <c r="C78" s="4"/>
      <c r="D78" s="4"/>
      <c r="E78" s="4"/>
      <c r="F78" s="5"/>
      <c r="G78" s="3"/>
      <c r="H78" s="4"/>
      <c r="J78" s="4" t="s">
        <v>61</v>
      </c>
      <c r="T78" s="4"/>
    </row>
    <row r="79" spans="2:20">
      <c r="B79" s="4"/>
      <c r="C79" s="4"/>
      <c r="D79" s="4"/>
      <c r="E79" s="4"/>
      <c r="F79" s="5"/>
      <c r="G79" s="3"/>
      <c r="H79" s="4"/>
      <c r="J79" s="4" t="s">
        <v>90</v>
      </c>
      <c r="T79" s="4"/>
    </row>
    <row r="80" spans="2:20">
      <c r="B80" s="4"/>
      <c r="C80" s="4"/>
      <c r="D80" s="4"/>
      <c r="E80" s="4"/>
      <c r="F80" s="5"/>
      <c r="G80" s="3"/>
      <c r="H80" s="4"/>
      <c r="J80" s="4" t="s">
        <v>91</v>
      </c>
      <c r="T80" s="4"/>
    </row>
    <row r="81" spans="2:20">
      <c r="B81" s="4"/>
      <c r="C81" s="4"/>
      <c r="D81" s="4"/>
      <c r="E81" s="4"/>
      <c r="F81" s="5"/>
      <c r="G81" s="3"/>
      <c r="H81" s="4"/>
      <c r="J81" s="4" t="s">
        <v>92</v>
      </c>
      <c r="T81" s="4"/>
    </row>
    <row r="82" spans="2:20">
      <c r="B82" s="4"/>
      <c r="C82" s="4"/>
      <c r="D82" s="4"/>
      <c r="E82" s="4"/>
      <c r="F82" s="5"/>
      <c r="G82" s="3"/>
      <c r="H82" s="4"/>
      <c r="J82" s="4"/>
      <c r="T82" s="4"/>
    </row>
    <row r="83" spans="2:20">
      <c r="B83" s="4"/>
      <c r="C83" s="4"/>
      <c r="D83" s="4"/>
      <c r="E83" s="4"/>
      <c r="F83" s="5"/>
      <c r="G83" s="3"/>
      <c r="H83" s="4"/>
      <c r="T83" s="4"/>
    </row>
    <row r="84" spans="2:20">
      <c r="B84" s="4"/>
      <c r="C84" s="4"/>
      <c r="D84" s="4"/>
      <c r="E84" s="4"/>
      <c r="F84" s="3" t="s">
        <v>93</v>
      </c>
      <c r="G84" s="3"/>
      <c r="H84" s="3" t="s">
        <v>94</v>
      </c>
      <c r="J84" s="3" t="s">
        <v>95</v>
      </c>
      <c r="T84" s="4"/>
    </row>
    <row r="85" spans="2:20" ht="33.75">
      <c r="B85" s="4"/>
      <c r="C85" s="4"/>
      <c r="D85" s="4"/>
      <c r="E85" s="4"/>
      <c r="F85" s="5" t="s">
        <v>96</v>
      </c>
      <c r="G85" s="3"/>
      <c r="H85" s="4" t="s">
        <v>34</v>
      </c>
      <c r="J85" s="4" t="s">
        <v>34</v>
      </c>
      <c r="T85" s="4"/>
    </row>
    <row r="86" spans="2:20">
      <c r="B86" s="4"/>
      <c r="C86" s="4"/>
      <c r="D86" s="4"/>
      <c r="E86" s="4"/>
      <c r="F86" s="5"/>
      <c r="G86" s="3"/>
      <c r="H86" s="4"/>
      <c r="T86" s="4"/>
    </row>
    <row r="87" spans="2:20">
      <c r="B87" s="4"/>
      <c r="C87" s="4"/>
      <c r="D87" s="4"/>
      <c r="E87" s="4"/>
      <c r="F87" s="5"/>
      <c r="G87" s="3"/>
      <c r="H87" s="4"/>
      <c r="T87" s="4"/>
    </row>
    <row r="88" spans="2:20">
      <c r="B88" s="4"/>
      <c r="C88" s="4"/>
      <c r="D88" s="4"/>
      <c r="E88" s="4"/>
      <c r="F88" s="5"/>
      <c r="G88" s="3"/>
      <c r="H88" s="4"/>
      <c r="T88" s="4"/>
    </row>
    <row r="89" spans="2:20" s="9" customFormat="1">
      <c r="B89" s="3" t="s">
        <v>97</v>
      </c>
      <c r="C89" s="6"/>
      <c r="D89" s="6"/>
      <c r="E89" s="6"/>
      <c r="F89" s="7"/>
      <c r="G89" s="8"/>
      <c r="H89" s="6"/>
      <c r="T89" s="6"/>
    </row>
    <row r="90" spans="2:20" s="9" customFormat="1">
      <c r="B90" s="4" t="s">
        <v>98</v>
      </c>
      <c r="C90" s="6"/>
      <c r="D90" s="6"/>
      <c r="E90" s="6"/>
      <c r="F90" s="7"/>
      <c r="G90" s="8"/>
      <c r="H90" s="6"/>
      <c r="T90" s="6"/>
    </row>
    <row r="91" spans="2:20" s="9" customFormat="1">
      <c r="B91" s="4" t="s">
        <v>99</v>
      </c>
      <c r="C91" s="6"/>
      <c r="D91" s="6"/>
      <c r="E91" s="6"/>
      <c r="F91" s="7"/>
      <c r="G91" s="8"/>
      <c r="H91" s="6"/>
      <c r="T91" s="6"/>
    </row>
    <row r="92" spans="2:20">
      <c r="B92" s="4"/>
      <c r="C92" s="4"/>
      <c r="D92" s="4"/>
      <c r="E92" s="4"/>
      <c r="F92" s="5"/>
      <c r="G92" s="3"/>
      <c r="H92" s="4"/>
      <c r="T92" s="4"/>
    </row>
    <row r="93" spans="2:20">
      <c r="B93" s="4"/>
      <c r="C93" s="4"/>
      <c r="D93" s="4"/>
      <c r="E93" s="4"/>
      <c r="F93" s="5"/>
      <c r="G93" s="3"/>
      <c r="H93" s="4"/>
      <c r="T93" s="4"/>
    </row>
    <row r="94" spans="2:20">
      <c r="B94" s="4"/>
      <c r="C94" s="4"/>
      <c r="D94" s="4"/>
      <c r="E94" s="4"/>
      <c r="F94" s="5"/>
      <c r="G94" s="3"/>
      <c r="H94" s="4"/>
      <c r="T94" s="4"/>
    </row>
    <row r="95" spans="2:20">
      <c r="B95" s="4"/>
      <c r="C95" s="4"/>
      <c r="D95" s="4"/>
      <c r="E95" s="4"/>
      <c r="F95" s="5"/>
      <c r="G95" s="3"/>
      <c r="H95" s="4"/>
      <c r="J95" s="3" t="s">
        <v>100</v>
      </c>
      <c r="T95" s="4"/>
    </row>
    <row r="96" spans="2:20">
      <c r="B96" s="4"/>
      <c r="C96" s="4"/>
      <c r="D96" s="4"/>
      <c r="E96" s="4"/>
      <c r="G96" s="3"/>
      <c r="H96" s="4"/>
      <c r="J96" s="4" t="s">
        <v>101</v>
      </c>
      <c r="T96" s="4"/>
    </row>
    <row r="97" spans="2:20">
      <c r="B97" s="4"/>
      <c r="C97" s="4"/>
      <c r="D97" s="4"/>
      <c r="E97" s="4"/>
      <c r="G97" s="3"/>
      <c r="H97" s="4"/>
      <c r="J97" s="4" t="s">
        <v>102</v>
      </c>
      <c r="T97" s="4"/>
    </row>
    <row r="98" spans="2:20">
      <c r="B98" s="4"/>
      <c r="C98" s="4"/>
      <c r="D98" s="4"/>
      <c r="E98" s="4"/>
      <c r="G98" s="3"/>
      <c r="H98" s="4"/>
      <c r="J98" s="4" t="s">
        <v>103</v>
      </c>
      <c r="T98" s="4"/>
    </row>
    <row r="99" spans="2:20">
      <c r="B99" s="4"/>
      <c r="C99" s="4"/>
      <c r="D99" s="4"/>
      <c r="E99" s="4"/>
      <c r="G99" s="3"/>
      <c r="H99" s="4"/>
      <c r="J99" s="4" t="s">
        <v>104</v>
      </c>
      <c r="T99" s="4"/>
    </row>
    <row r="100" spans="2:20">
      <c r="B100" s="4"/>
      <c r="C100" s="4"/>
      <c r="D100" s="4"/>
      <c r="E100" s="4"/>
      <c r="G100" s="10"/>
      <c r="H100" s="4"/>
      <c r="J100" s="4" t="s">
        <v>105</v>
      </c>
      <c r="T100" s="4"/>
    </row>
    <row r="101" spans="2:20">
      <c r="B101" s="4"/>
      <c r="C101" s="4"/>
      <c r="D101" s="4"/>
      <c r="E101" s="4"/>
      <c r="G101" s="4"/>
      <c r="H101" s="4"/>
      <c r="J101" s="4" t="s">
        <v>106</v>
      </c>
      <c r="T101" s="4"/>
    </row>
    <row r="102" spans="2:20">
      <c r="B102" s="4"/>
      <c r="C102" s="4"/>
      <c r="D102" s="4"/>
      <c r="E102" s="4"/>
      <c r="G102" s="3"/>
      <c r="H102" s="3" t="s">
        <v>107</v>
      </c>
      <c r="T102" s="4"/>
    </row>
    <row r="103" spans="2:20">
      <c r="B103" s="4"/>
      <c r="C103" s="4"/>
      <c r="D103" s="4"/>
      <c r="E103" s="4"/>
      <c r="G103" s="10"/>
      <c r="H103" s="2" t="s">
        <v>108</v>
      </c>
      <c r="J103" s="3" t="s">
        <v>109</v>
      </c>
      <c r="T103" s="4"/>
    </row>
    <row r="104" spans="2:20">
      <c r="B104" s="4"/>
      <c r="C104" s="4"/>
      <c r="D104" s="4"/>
      <c r="E104" s="4"/>
      <c r="F104" s="3" t="s">
        <v>110</v>
      </c>
      <c r="G104" s="4"/>
      <c r="H104" s="2" t="s">
        <v>111</v>
      </c>
      <c r="J104" s="4" t="s">
        <v>112</v>
      </c>
      <c r="T104" s="4"/>
    </row>
    <row r="105" spans="2:20">
      <c r="F105" s="10" t="s">
        <v>113</v>
      </c>
      <c r="G105" s="3"/>
      <c r="H105" s="11" t="s">
        <v>114</v>
      </c>
      <c r="J105" s="4" t="s">
        <v>115</v>
      </c>
      <c r="T105" s="4"/>
    </row>
    <row r="106" spans="2:20">
      <c r="G106" s="10"/>
      <c r="H106" s="2" t="s">
        <v>116</v>
      </c>
      <c r="J106" s="4" t="s">
        <v>117</v>
      </c>
      <c r="T106" s="4"/>
    </row>
    <row r="107" spans="2:20">
      <c r="T107" s="4"/>
    </row>
    <row r="108" spans="2:20">
      <c r="G108" s="3"/>
      <c r="J108" s="3" t="s">
        <v>118</v>
      </c>
      <c r="T108" s="4"/>
    </row>
    <row r="109" spans="2:20">
      <c r="G109" s="3"/>
      <c r="J109" s="4" t="s">
        <v>119</v>
      </c>
      <c r="T109" s="4"/>
    </row>
    <row r="110" spans="2:20">
      <c r="B110" s="4"/>
      <c r="G110" s="3"/>
      <c r="J110" s="4" t="s">
        <v>120</v>
      </c>
      <c r="T110" s="4"/>
    </row>
    <row r="111" spans="2:20">
      <c r="B111" s="4"/>
      <c r="G111" s="3"/>
      <c r="J111" s="4" t="s">
        <v>121</v>
      </c>
      <c r="T111" s="4"/>
    </row>
    <row r="112" spans="2:20">
      <c r="B112" s="4"/>
      <c r="G112" s="3"/>
      <c r="T112" s="4"/>
    </row>
    <row r="113" spans="2:20">
      <c r="B113" s="4"/>
      <c r="G113" s="10"/>
      <c r="J113" s="3" t="s">
        <v>122</v>
      </c>
      <c r="T113" s="4"/>
    </row>
    <row r="114" spans="2:20">
      <c r="B114" s="4"/>
      <c r="G114" s="10"/>
      <c r="J114" s="4" t="s">
        <v>123</v>
      </c>
      <c r="T114" s="4"/>
    </row>
    <row r="115" spans="2:20">
      <c r="G115" s="10"/>
      <c r="T115" s="4"/>
    </row>
    <row r="116" spans="2:20">
      <c r="F116" s="3" t="s">
        <v>124</v>
      </c>
      <c r="G116" s="10"/>
      <c r="H116" s="3" t="s">
        <v>125</v>
      </c>
      <c r="T116" s="4"/>
    </row>
    <row r="117" spans="2:20">
      <c r="D117" s="3" t="s">
        <v>126</v>
      </c>
      <c r="F117" s="10" t="s">
        <v>127</v>
      </c>
      <c r="H117" s="4" t="s">
        <v>128</v>
      </c>
      <c r="J117" s="3" t="s">
        <v>129</v>
      </c>
      <c r="T117" s="4"/>
    </row>
    <row r="118" spans="2:20">
      <c r="D118" s="4" t="s">
        <v>130</v>
      </c>
      <c r="F118" s="4"/>
      <c r="G118" s="3"/>
      <c r="J118" s="4" t="s">
        <v>131</v>
      </c>
      <c r="T118" s="4"/>
    </row>
    <row r="119" spans="2:20">
      <c r="D119" s="4" t="s">
        <v>132</v>
      </c>
      <c r="F119" s="3" t="s">
        <v>133</v>
      </c>
      <c r="G119" s="5"/>
      <c r="H119" s="3" t="s">
        <v>134</v>
      </c>
      <c r="J119" s="4" t="s">
        <v>135</v>
      </c>
      <c r="T119" s="4"/>
    </row>
    <row r="120" spans="2:20" ht="22.5">
      <c r="D120" s="4" t="s">
        <v>136</v>
      </c>
      <c r="F120" s="10" t="s">
        <v>137</v>
      </c>
      <c r="G120" s="5"/>
      <c r="H120" s="4" t="s">
        <v>128</v>
      </c>
      <c r="J120" s="4" t="s">
        <v>138</v>
      </c>
      <c r="T120" s="4"/>
    </row>
    <row r="121" spans="2:20">
      <c r="D121" s="4" t="s">
        <v>139</v>
      </c>
      <c r="G121" s="5"/>
      <c r="J121" s="4" t="s">
        <v>140</v>
      </c>
      <c r="T121" s="4"/>
    </row>
    <row r="122" spans="2:20">
      <c r="D122" s="4" t="s">
        <v>141</v>
      </c>
      <c r="F122" s="3" t="s">
        <v>142</v>
      </c>
      <c r="H122" s="3" t="s">
        <v>143</v>
      </c>
      <c r="T122" s="4"/>
    </row>
    <row r="123" spans="2:20">
      <c r="D123" s="4" t="s">
        <v>144</v>
      </c>
      <c r="F123" s="10" t="s">
        <v>145</v>
      </c>
      <c r="G123" s="3"/>
      <c r="H123" s="4" t="s">
        <v>128</v>
      </c>
      <c r="T123" s="4"/>
    </row>
    <row r="124" spans="2:20">
      <c r="D124" s="4"/>
      <c r="F124" s="10"/>
      <c r="G124" s="3"/>
      <c r="H124" s="4"/>
      <c r="T124" s="4"/>
    </row>
    <row r="125" spans="2:20">
      <c r="G125" s="5"/>
      <c r="T125" s="4"/>
    </row>
    <row r="126" spans="2:20">
      <c r="T126" s="4"/>
    </row>
    <row r="127" spans="2:20">
      <c r="G127" s="3"/>
      <c r="T127" s="4"/>
    </row>
    <row r="128" spans="2:20">
      <c r="F128" s="10"/>
      <c r="G128" s="3"/>
      <c r="J128" s="3" t="s">
        <v>146</v>
      </c>
      <c r="T128" s="4"/>
    </row>
    <row r="129" spans="6:20">
      <c r="F129" s="10"/>
      <c r="G129" s="3"/>
      <c r="J129" s="4" t="s">
        <v>147</v>
      </c>
      <c r="T129" s="4"/>
    </row>
    <row r="130" spans="6:20">
      <c r="F130" s="3" t="s">
        <v>148</v>
      </c>
      <c r="G130" s="3"/>
      <c r="H130" s="3" t="s">
        <v>149</v>
      </c>
      <c r="T130" s="4"/>
    </row>
    <row r="131" spans="6:20" ht="22.5">
      <c r="F131" s="10" t="s">
        <v>150</v>
      </c>
      <c r="G131" s="3"/>
      <c r="H131" s="4" t="s">
        <v>147</v>
      </c>
      <c r="J131" s="3" t="s">
        <v>151</v>
      </c>
      <c r="T131" s="4"/>
    </row>
    <row r="132" spans="6:20">
      <c r="G132" s="5"/>
      <c r="H132" s="4" t="s">
        <v>152</v>
      </c>
      <c r="J132" s="4" t="s">
        <v>152</v>
      </c>
      <c r="T132" s="4"/>
    </row>
    <row r="133" spans="6:20">
      <c r="H133" s="4" t="s">
        <v>153</v>
      </c>
      <c r="T133" s="4"/>
    </row>
    <row r="134" spans="6:20">
      <c r="J134" s="3" t="s">
        <v>154</v>
      </c>
      <c r="T134" s="4"/>
    </row>
    <row r="135" spans="6:20">
      <c r="J135" s="4" t="s">
        <v>155</v>
      </c>
      <c r="T135" s="4"/>
    </row>
    <row r="136" spans="6:20">
      <c r="J136" s="4"/>
      <c r="T136" s="4"/>
    </row>
    <row r="137" spans="6:20">
      <c r="J137" s="4"/>
      <c r="T137" s="4"/>
    </row>
    <row r="138" spans="6:20">
      <c r="J138" s="4"/>
      <c r="T138" s="4"/>
    </row>
    <row r="139" spans="6:20">
      <c r="T139" s="4"/>
    </row>
    <row r="140" spans="6:20">
      <c r="L140" s="4"/>
      <c r="N140" s="4"/>
      <c r="P140" s="4"/>
      <c r="R140" s="4"/>
      <c r="T140" s="4"/>
    </row>
    <row r="141" spans="6:20">
      <c r="L141" s="4"/>
      <c r="N141" s="4"/>
      <c r="P141" s="4"/>
      <c r="R141" s="4"/>
      <c r="T141" s="4"/>
    </row>
    <row r="142" spans="6:20">
      <c r="J142" s="3" t="s">
        <v>156</v>
      </c>
      <c r="K142" s="4"/>
      <c r="L142" s="4"/>
      <c r="N142" s="4"/>
      <c r="P142" s="4"/>
      <c r="R142" s="4"/>
      <c r="T142" s="4"/>
    </row>
    <row r="143" spans="6:20">
      <c r="J143" s="4" t="s">
        <v>157</v>
      </c>
      <c r="L143" s="4"/>
      <c r="M143" s="4"/>
      <c r="N143" s="4"/>
      <c r="P143" s="4"/>
      <c r="R143" s="4"/>
      <c r="T143" s="4"/>
    </row>
    <row r="144" spans="6:20">
      <c r="H144" s="3" t="s">
        <v>158</v>
      </c>
      <c r="J144" s="4"/>
      <c r="L144" s="4"/>
      <c r="N144" s="4"/>
      <c r="O144" s="4"/>
      <c r="P144" s="4"/>
      <c r="R144" s="4"/>
      <c r="T144" s="4"/>
    </row>
    <row r="145" spans="6:20">
      <c r="F145" s="3" t="s">
        <v>159</v>
      </c>
      <c r="H145" s="4" t="s">
        <v>157</v>
      </c>
      <c r="J145" s="3" t="s">
        <v>160</v>
      </c>
      <c r="L145" s="4"/>
      <c r="N145" s="4"/>
      <c r="O145" s="4"/>
      <c r="P145" s="4"/>
      <c r="R145" s="4"/>
      <c r="T145" s="4"/>
    </row>
    <row r="146" spans="6:20" ht="22.5">
      <c r="F146" s="10" t="s">
        <v>161</v>
      </c>
      <c r="H146" s="4" t="s">
        <v>162</v>
      </c>
      <c r="I146" s="5"/>
      <c r="J146" s="4" t="s">
        <v>162</v>
      </c>
      <c r="L146" s="4"/>
      <c r="M146" s="4"/>
      <c r="N146" s="4"/>
      <c r="O146" s="4"/>
      <c r="P146" s="4"/>
      <c r="R146" s="4"/>
      <c r="T146" s="4"/>
    </row>
    <row r="147" spans="6:20">
      <c r="H147" s="5" t="s">
        <v>163</v>
      </c>
      <c r="L147" s="4"/>
      <c r="M147" s="4"/>
      <c r="N147" s="4"/>
      <c r="O147" s="4"/>
      <c r="P147" s="4"/>
      <c r="R147" s="4"/>
      <c r="T147" s="4"/>
    </row>
    <row r="148" spans="6:20">
      <c r="J148" s="3" t="s">
        <v>164</v>
      </c>
      <c r="K148" s="4"/>
      <c r="L148" s="4"/>
      <c r="M148" s="4"/>
      <c r="N148" s="4"/>
      <c r="O148" s="4"/>
      <c r="P148" s="4"/>
      <c r="R148" s="4"/>
      <c r="T148" s="4"/>
    </row>
    <row r="149" spans="6:20">
      <c r="J149" s="5" t="s">
        <v>163</v>
      </c>
      <c r="K149" s="4"/>
      <c r="L149" s="4"/>
      <c r="M149" s="4"/>
      <c r="N149" s="4"/>
      <c r="O149" s="4"/>
      <c r="P149" s="4"/>
      <c r="R149" s="4"/>
      <c r="T149" s="4"/>
    </row>
    <row r="150" spans="6:20">
      <c r="K150" s="4"/>
      <c r="L150" s="4"/>
      <c r="M150" s="4"/>
      <c r="N150" s="4"/>
      <c r="O150" s="4"/>
      <c r="P150" s="4"/>
      <c r="R150" s="4"/>
      <c r="T150" s="4"/>
    </row>
    <row r="151" spans="6:20">
      <c r="K151" s="4"/>
      <c r="L151" s="4"/>
      <c r="M151" s="4"/>
      <c r="N151" s="4"/>
      <c r="O151" s="4"/>
      <c r="P151" s="4"/>
      <c r="R151" s="4"/>
      <c r="T151" s="4"/>
    </row>
    <row r="152" spans="6:20">
      <c r="K152" s="4"/>
      <c r="L152" s="4"/>
      <c r="M152" s="4"/>
      <c r="N152" s="4"/>
      <c r="O152" s="4"/>
      <c r="P152" s="4"/>
      <c r="R152" s="4"/>
      <c r="T152" s="4"/>
    </row>
    <row r="153" spans="6:20">
      <c r="K153" s="4"/>
      <c r="L153" s="4"/>
      <c r="M153" s="4"/>
      <c r="N153" s="4"/>
      <c r="O153" s="4"/>
      <c r="P153" s="4"/>
      <c r="R153" s="4"/>
      <c r="T153" s="4"/>
    </row>
    <row r="154" spans="6:20">
      <c r="O154" s="4"/>
      <c r="P154" s="4"/>
      <c r="R154" s="4"/>
      <c r="T154" s="4"/>
    </row>
    <row r="155" spans="6:20">
      <c r="O155" s="4"/>
      <c r="P155" s="4"/>
      <c r="R155" s="4"/>
      <c r="T155" s="4"/>
    </row>
    <row r="156" spans="6:20">
      <c r="O156" s="4"/>
      <c r="P156" s="4"/>
      <c r="Q156" s="4"/>
      <c r="R156" s="4"/>
      <c r="T156" s="4"/>
    </row>
    <row r="157" spans="6:20">
      <c r="O157" s="4"/>
      <c r="P157" s="4"/>
      <c r="R157" s="4"/>
      <c r="T157" s="4"/>
    </row>
    <row r="158" spans="6:20">
      <c r="O158" s="4"/>
      <c r="P158" s="4"/>
      <c r="R158" s="4"/>
      <c r="T158" s="4"/>
    </row>
    <row r="159" spans="6:20">
      <c r="O159" s="4"/>
      <c r="P159" s="4"/>
      <c r="R159" s="4"/>
      <c r="T159" s="4"/>
    </row>
    <row r="160" spans="6:20">
      <c r="O160" s="4"/>
      <c r="P160" s="4"/>
      <c r="R160" s="4"/>
      <c r="T160" s="4"/>
    </row>
    <row r="161" spans="4:36">
      <c r="O161" s="4"/>
      <c r="P161" s="4"/>
      <c r="R161" s="4"/>
      <c r="T161" s="4"/>
    </row>
    <row r="162" spans="4:36">
      <c r="O162" s="4"/>
      <c r="P162" s="4"/>
      <c r="R162" s="4"/>
      <c r="T162" s="4"/>
    </row>
    <row r="163" spans="4:36">
      <c r="O163" s="4"/>
      <c r="P163" s="4"/>
      <c r="R163" s="4"/>
      <c r="T163" s="4"/>
    </row>
    <row r="164" spans="4:36">
      <c r="O164" s="4"/>
      <c r="P164" s="4"/>
      <c r="R164" s="4"/>
      <c r="T164" s="4"/>
    </row>
    <row r="165" spans="4:36">
      <c r="O165" s="4"/>
      <c r="P165" s="4"/>
      <c r="R165" s="4"/>
      <c r="T165" s="4"/>
    </row>
    <row r="166" spans="4:36">
      <c r="O166" s="4"/>
      <c r="P166" s="4"/>
      <c r="R166" s="4"/>
      <c r="T166" s="4"/>
    </row>
    <row r="167" spans="4:36">
      <c r="D167" s="2" t="str">
        <f t="array" ref="D167:E167">MID(D171:E171,4,LEN(D171:E171))</f>
        <v>ZONAS.</v>
      </c>
      <c r="E167" s="2" t="str">
        <v>IOQUIA.</v>
      </c>
      <c r="O167" s="4"/>
      <c r="P167" s="4"/>
      <c r="Q167" s="4"/>
      <c r="R167" s="4"/>
      <c r="T167" s="4"/>
    </row>
    <row r="168" spans="4:36">
      <c r="O168" s="4"/>
      <c r="P168" s="4"/>
      <c r="Q168" s="4"/>
      <c r="R168" s="4"/>
      <c r="T168" s="4"/>
    </row>
    <row r="169" spans="4:36">
      <c r="O169" s="4"/>
      <c r="P169" s="4"/>
      <c r="Q169" s="4"/>
      <c r="R169" s="4"/>
      <c r="T169" s="4"/>
    </row>
    <row r="170" spans="4:36">
      <c r="O170" s="4"/>
      <c r="P170" s="4"/>
      <c r="Q170" s="4"/>
      <c r="R170" s="4"/>
      <c r="T170" s="4"/>
    </row>
    <row r="171" spans="4:36" ht="15">
      <c r="D171" s="14" t="s">
        <v>165</v>
      </c>
      <c r="E171" s="14" t="s">
        <v>166</v>
      </c>
      <c r="F171" s="14" t="s">
        <v>167</v>
      </c>
      <c r="G171" s="14" t="s">
        <v>168</v>
      </c>
      <c r="H171" s="14" t="s">
        <v>169</v>
      </c>
      <c r="I171" s="14" t="s">
        <v>170</v>
      </c>
      <c r="J171" s="14" t="s">
        <v>171</v>
      </c>
      <c r="K171" s="14" t="s">
        <v>172</v>
      </c>
      <c r="L171" s="14" t="s">
        <v>173</v>
      </c>
      <c r="M171" s="14" t="s">
        <v>174</v>
      </c>
      <c r="N171" s="14" t="s">
        <v>175</v>
      </c>
      <c r="O171" s="14" t="s">
        <v>176</v>
      </c>
      <c r="P171" s="14" t="s">
        <v>177</v>
      </c>
      <c r="Q171" s="14" t="s">
        <v>178</v>
      </c>
      <c r="R171" s="14" t="s">
        <v>179</v>
      </c>
      <c r="S171" s="14" t="s">
        <v>180</v>
      </c>
      <c r="T171" s="14" t="s">
        <v>181</v>
      </c>
      <c r="U171" s="14" t="s">
        <v>182</v>
      </c>
      <c r="V171" s="14" t="s">
        <v>183</v>
      </c>
      <c r="W171" s="14" t="s">
        <v>184</v>
      </c>
      <c r="X171" s="14" t="s">
        <v>185</v>
      </c>
      <c r="Y171" s="14" t="s">
        <v>186</v>
      </c>
      <c r="Z171" s="14" t="s">
        <v>187</v>
      </c>
      <c r="AA171" s="14" t="s">
        <v>188</v>
      </c>
      <c r="AB171" s="14" t="s">
        <v>189</v>
      </c>
      <c r="AC171" s="14" t="s">
        <v>190</v>
      </c>
      <c r="AD171" s="14" t="s">
        <v>191</v>
      </c>
      <c r="AE171" s="14" t="s">
        <v>192</v>
      </c>
      <c r="AF171" s="14" t="s">
        <v>193</v>
      </c>
      <c r="AG171" s="14" t="s">
        <v>194</v>
      </c>
      <c r="AH171" s="14" t="s">
        <v>195</v>
      </c>
      <c r="AI171" s="14" t="s">
        <v>196</v>
      </c>
      <c r="AJ171" s="14" t="s">
        <v>197</v>
      </c>
    </row>
    <row r="172" spans="4:36" ht="30">
      <c r="D172" s="22" t="s">
        <v>198</v>
      </c>
      <c r="E172" s="20" t="s">
        <v>199</v>
      </c>
      <c r="F172" s="16" t="s">
        <v>200</v>
      </c>
      <c r="G172" s="19" t="s">
        <v>201</v>
      </c>
      <c r="H172" s="15" t="s">
        <v>202</v>
      </c>
      <c r="I172" s="19" t="s">
        <v>203</v>
      </c>
      <c r="J172" s="17" t="s">
        <v>204</v>
      </c>
      <c r="K172" s="18" t="s">
        <v>205</v>
      </c>
      <c r="L172" s="15" t="s">
        <v>206</v>
      </c>
      <c r="M172" s="16" t="s">
        <v>207</v>
      </c>
      <c r="N172" s="15" t="s">
        <v>208</v>
      </c>
      <c r="O172" s="15" t="s">
        <v>209</v>
      </c>
      <c r="P172" s="16" t="s">
        <v>210</v>
      </c>
      <c r="Q172" s="16" t="s">
        <v>211</v>
      </c>
      <c r="R172" s="15" t="s">
        <v>212</v>
      </c>
      <c r="S172" s="22" t="s">
        <v>213</v>
      </c>
      <c r="T172" s="18" t="s">
        <v>214</v>
      </c>
      <c r="U172" s="22" t="s">
        <v>215</v>
      </c>
      <c r="V172" s="19" t="s">
        <v>216</v>
      </c>
      <c r="W172" s="18" t="s">
        <v>217</v>
      </c>
      <c r="X172" s="16" t="s">
        <v>218</v>
      </c>
      <c r="Y172" s="15" t="s">
        <v>219</v>
      </c>
      <c r="Z172" s="15" t="s">
        <v>220</v>
      </c>
      <c r="AA172" s="15" t="s">
        <v>221</v>
      </c>
      <c r="AB172" s="16" t="s">
        <v>222</v>
      </c>
      <c r="AC172" s="15" t="s">
        <v>223</v>
      </c>
      <c r="AD172" s="16" t="s">
        <v>224</v>
      </c>
      <c r="AE172" s="15" t="s">
        <v>225</v>
      </c>
      <c r="AF172" s="16" t="s">
        <v>226</v>
      </c>
      <c r="AG172" s="16" t="s">
        <v>227</v>
      </c>
      <c r="AH172" s="15" t="s">
        <v>228</v>
      </c>
      <c r="AI172" s="25" t="s">
        <v>229</v>
      </c>
      <c r="AJ172" s="25" t="s">
        <v>230</v>
      </c>
    </row>
    <row r="173" spans="4:36" ht="15">
      <c r="D173" s="4"/>
      <c r="E173" s="20" t="s">
        <v>231</v>
      </c>
      <c r="F173" s="16" t="s">
        <v>232</v>
      </c>
      <c r="G173" s="19" t="s">
        <v>233</v>
      </c>
      <c r="H173" s="18" t="s">
        <v>234</v>
      </c>
      <c r="I173" s="19" t="s">
        <v>235</v>
      </c>
      <c r="J173" s="17" t="s">
        <v>236</v>
      </c>
      <c r="K173" s="18" t="s">
        <v>237</v>
      </c>
      <c r="L173" s="15" t="s">
        <v>238</v>
      </c>
      <c r="M173" s="16" t="s">
        <v>239</v>
      </c>
      <c r="N173" s="15" t="s">
        <v>240</v>
      </c>
      <c r="O173" s="15" t="s">
        <v>241</v>
      </c>
      <c r="P173" s="16" t="s">
        <v>242</v>
      </c>
      <c r="Q173" s="16" t="s">
        <v>243</v>
      </c>
      <c r="R173" s="15" t="s">
        <v>244</v>
      </c>
      <c r="S173" s="4"/>
      <c r="T173" s="18" t="s">
        <v>245</v>
      </c>
      <c r="U173" s="4"/>
      <c r="V173" s="19" t="s">
        <v>246</v>
      </c>
      <c r="W173" s="18" t="s">
        <v>247</v>
      </c>
      <c r="X173" s="16" t="s">
        <v>248</v>
      </c>
      <c r="Y173" s="15" t="s">
        <v>249</v>
      </c>
      <c r="Z173" s="15" t="s">
        <v>250</v>
      </c>
      <c r="AA173" s="15" t="s">
        <v>251</v>
      </c>
      <c r="AB173" s="16" t="s">
        <v>252</v>
      </c>
      <c r="AC173" s="15" t="s">
        <v>253</v>
      </c>
      <c r="AD173" s="22" t="s">
        <v>254</v>
      </c>
      <c r="AE173" s="15" t="s">
        <v>255</v>
      </c>
      <c r="AF173" s="16" t="s">
        <v>256</v>
      </c>
      <c r="AG173" s="16" t="s">
        <v>257</v>
      </c>
      <c r="AH173" s="15" t="s">
        <v>199</v>
      </c>
      <c r="AI173" s="4"/>
      <c r="AJ173" s="4"/>
    </row>
    <row r="174" spans="4:36" ht="15">
      <c r="D174" s="4"/>
      <c r="E174" s="20" t="s">
        <v>258</v>
      </c>
      <c r="F174" s="22" t="s">
        <v>259</v>
      </c>
      <c r="G174" s="19" t="s">
        <v>260</v>
      </c>
      <c r="H174" s="15" t="s">
        <v>261</v>
      </c>
      <c r="I174" s="19" t="s">
        <v>262</v>
      </c>
      <c r="J174" s="17" t="s">
        <v>263</v>
      </c>
      <c r="K174" s="18" t="s">
        <v>264</v>
      </c>
      <c r="L174" s="15" t="s">
        <v>265</v>
      </c>
      <c r="M174" s="22" t="s">
        <v>266</v>
      </c>
      <c r="N174" s="15" t="s">
        <v>267</v>
      </c>
      <c r="O174" s="15" t="s">
        <v>268</v>
      </c>
      <c r="P174" s="16" t="s">
        <v>269</v>
      </c>
      <c r="Q174" s="16" t="s">
        <v>270</v>
      </c>
      <c r="R174" s="15" t="s">
        <v>271</v>
      </c>
      <c r="S174" s="4"/>
      <c r="T174" s="18" t="s">
        <v>272</v>
      </c>
      <c r="U174" s="4"/>
      <c r="V174" s="19" t="s">
        <v>273</v>
      </c>
      <c r="W174" s="18" t="s">
        <v>274</v>
      </c>
      <c r="X174" s="16" t="s">
        <v>275</v>
      </c>
      <c r="Y174" s="15" t="s">
        <v>276</v>
      </c>
      <c r="Z174" s="15" t="s">
        <v>277</v>
      </c>
      <c r="AA174" s="15" t="s">
        <v>278</v>
      </c>
      <c r="AB174" s="22" t="s">
        <v>279</v>
      </c>
      <c r="AC174" s="15" t="s">
        <v>280</v>
      </c>
      <c r="AD174" s="4"/>
      <c r="AE174" s="15" t="s">
        <v>281</v>
      </c>
      <c r="AF174" s="16" t="s">
        <v>282</v>
      </c>
      <c r="AG174" s="16" t="s">
        <v>283</v>
      </c>
      <c r="AH174" s="15" t="s">
        <v>284</v>
      </c>
      <c r="AI174" s="4"/>
      <c r="AJ174" s="4"/>
    </row>
    <row r="175" spans="4:36" ht="30">
      <c r="D175" s="4"/>
      <c r="E175" s="20" t="s">
        <v>285</v>
      </c>
      <c r="F175" s="4"/>
      <c r="G175" s="19" t="s">
        <v>286</v>
      </c>
      <c r="H175" s="18" t="s">
        <v>287</v>
      </c>
      <c r="I175" s="19" t="s">
        <v>288</v>
      </c>
      <c r="J175" s="17" t="s">
        <v>289</v>
      </c>
      <c r="K175" s="18" t="s">
        <v>290</v>
      </c>
      <c r="L175" s="25" t="s">
        <v>291</v>
      </c>
      <c r="M175" s="4"/>
      <c r="N175" s="15" t="s">
        <v>292</v>
      </c>
      <c r="O175" s="15" t="s">
        <v>293</v>
      </c>
      <c r="P175" s="16" t="s">
        <v>294</v>
      </c>
      <c r="Q175" s="16" t="s">
        <v>295</v>
      </c>
      <c r="R175" s="15" t="s">
        <v>296</v>
      </c>
      <c r="S175" s="4"/>
      <c r="T175" s="18" t="s">
        <v>297</v>
      </c>
      <c r="U175" s="4"/>
      <c r="V175" s="19" t="s">
        <v>298</v>
      </c>
      <c r="W175" s="18" t="s">
        <v>299</v>
      </c>
      <c r="X175" s="16" t="s">
        <v>300</v>
      </c>
      <c r="Y175" s="15" t="s">
        <v>301</v>
      </c>
      <c r="Z175" s="15" t="s">
        <v>302</v>
      </c>
      <c r="AA175" s="25" t="s">
        <v>303</v>
      </c>
      <c r="AB175" s="4"/>
      <c r="AC175" s="15" t="s">
        <v>304</v>
      </c>
      <c r="AD175" s="4"/>
      <c r="AE175" s="15" t="s">
        <v>305</v>
      </c>
      <c r="AF175" s="22" t="s">
        <v>306</v>
      </c>
      <c r="AG175" s="16" t="s">
        <v>307</v>
      </c>
      <c r="AH175" s="15" t="s">
        <v>240</v>
      </c>
      <c r="AI175" s="4"/>
      <c r="AJ175" s="4"/>
    </row>
    <row r="176" spans="4:36" ht="15">
      <c r="D176" s="4"/>
      <c r="E176" s="20" t="s">
        <v>308</v>
      </c>
      <c r="F176" s="4"/>
      <c r="G176" s="19" t="s">
        <v>309</v>
      </c>
      <c r="H176" s="15" t="s">
        <v>310</v>
      </c>
      <c r="I176" s="19" t="s">
        <v>311</v>
      </c>
      <c r="J176" s="17" t="s">
        <v>312</v>
      </c>
      <c r="K176" s="18" t="s">
        <v>256</v>
      </c>
      <c r="L176" s="4"/>
      <c r="M176" s="4"/>
      <c r="N176" s="15" t="s">
        <v>256</v>
      </c>
      <c r="O176" s="25" t="s">
        <v>313</v>
      </c>
      <c r="P176" s="16" t="s">
        <v>314</v>
      </c>
      <c r="Q176" s="16" t="s">
        <v>315</v>
      </c>
      <c r="R176" s="15" t="s">
        <v>316</v>
      </c>
      <c r="S176" s="4"/>
      <c r="T176" s="18" t="s">
        <v>317</v>
      </c>
      <c r="U176" s="4"/>
      <c r="V176" s="24" t="s">
        <v>318</v>
      </c>
      <c r="W176" s="18" t="s">
        <v>319</v>
      </c>
      <c r="X176" s="22" t="s">
        <v>320</v>
      </c>
      <c r="Y176" s="15" t="s">
        <v>321</v>
      </c>
      <c r="Z176" s="15" t="s">
        <v>322</v>
      </c>
      <c r="AA176" s="4"/>
      <c r="AB176" s="4"/>
      <c r="AC176" s="25" t="s">
        <v>323</v>
      </c>
      <c r="AD176" s="4"/>
      <c r="AE176" s="15" t="s">
        <v>324</v>
      </c>
      <c r="AF176" s="4"/>
      <c r="AG176" s="16" t="s">
        <v>325</v>
      </c>
      <c r="AH176" s="15" t="s">
        <v>292</v>
      </c>
      <c r="AI176" s="4"/>
      <c r="AJ176" s="4"/>
    </row>
    <row r="177" spans="4:36" ht="15">
      <c r="D177" s="4"/>
      <c r="E177" s="20" t="s">
        <v>326</v>
      </c>
      <c r="F177" s="4"/>
      <c r="G177" s="19" t="s">
        <v>327</v>
      </c>
      <c r="H177" s="15" t="s">
        <v>328</v>
      </c>
      <c r="I177" s="19" t="s">
        <v>329</v>
      </c>
      <c r="J177" s="17" t="s">
        <v>330</v>
      </c>
      <c r="K177" s="18" t="s">
        <v>331</v>
      </c>
      <c r="L177" s="4"/>
      <c r="M177" s="4"/>
      <c r="N177" s="15" t="s">
        <v>332</v>
      </c>
      <c r="O177" s="4"/>
      <c r="P177" s="22" t="s">
        <v>333</v>
      </c>
      <c r="Q177" s="16" t="s">
        <v>334</v>
      </c>
      <c r="R177" s="15" t="s">
        <v>335</v>
      </c>
      <c r="S177" s="4"/>
      <c r="T177" s="18" t="s">
        <v>336</v>
      </c>
      <c r="U177" s="4"/>
      <c r="V177" s="4"/>
      <c r="W177" s="18" t="s">
        <v>337</v>
      </c>
      <c r="X177" s="4"/>
      <c r="Y177" s="15" t="s">
        <v>338</v>
      </c>
      <c r="Z177" s="25" t="s">
        <v>339</v>
      </c>
      <c r="AA177" s="4"/>
      <c r="AB177" s="4"/>
      <c r="AC177" s="4"/>
      <c r="AD177" s="4"/>
      <c r="AE177" s="15" t="s">
        <v>340</v>
      </c>
      <c r="AF177" s="4"/>
      <c r="AG177" s="16" t="s">
        <v>341</v>
      </c>
      <c r="AH177" s="15" t="s">
        <v>342</v>
      </c>
      <c r="AI177" s="4"/>
      <c r="AJ177" s="4"/>
    </row>
    <row r="178" spans="4:36" ht="15">
      <c r="D178" s="4"/>
      <c r="E178" s="20" t="s">
        <v>343</v>
      </c>
      <c r="F178" s="4"/>
      <c r="G178" s="24" t="s">
        <v>258</v>
      </c>
      <c r="H178" s="15" t="s">
        <v>344</v>
      </c>
      <c r="I178" s="19" t="s">
        <v>345</v>
      </c>
      <c r="J178" s="17" t="s">
        <v>346</v>
      </c>
      <c r="K178" s="27" t="s">
        <v>347</v>
      </c>
      <c r="L178" s="4"/>
      <c r="M178" s="4"/>
      <c r="N178" s="25" t="s">
        <v>348</v>
      </c>
      <c r="O178" s="4"/>
      <c r="P178" s="4"/>
      <c r="Q178" s="16" t="s">
        <v>349</v>
      </c>
      <c r="R178" s="15" t="s">
        <v>350</v>
      </c>
      <c r="S178" s="4"/>
      <c r="T178" s="27" t="s">
        <v>351</v>
      </c>
      <c r="U178" s="4"/>
      <c r="V178" s="4"/>
      <c r="W178" s="18" t="s">
        <v>352</v>
      </c>
      <c r="X178" s="4"/>
      <c r="Y178" s="15" t="s">
        <v>353</v>
      </c>
      <c r="Z178" s="4"/>
      <c r="AA178" s="4"/>
      <c r="AB178" s="4"/>
      <c r="AC178" s="4"/>
      <c r="AD178" s="4"/>
      <c r="AE178" s="15" t="s">
        <v>354</v>
      </c>
      <c r="AF178" s="4"/>
      <c r="AG178" s="16" t="s">
        <v>355</v>
      </c>
      <c r="AH178" s="15" t="s">
        <v>356</v>
      </c>
      <c r="AI178" s="4"/>
      <c r="AJ178" s="4"/>
    </row>
    <row r="179" spans="4:36" ht="15">
      <c r="D179" s="4"/>
      <c r="E179" s="20" t="s">
        <v>357</v>
      </c>
      <c r="F179" s="4"/>
      <c r="G179" s="4"/>
      <c r="H179" s="15" t="s">
        <v>358</v>
      </c>
      <c r="I179" s="24" t="s">
        <v>359</v>
      </c>
      <c r="J179" s="17" t="s">
        <v>360</v>
      </c>
      <c r="K179" s="4"/>
      <c r="L179" s="4"/>
      <c r="M179" s="4"/>
      <c r="N179" s="4"/>
      <c r="O179" s="4"/>
      <c r="P179" s="4"/>
      <c r="Q179" s="22" t="s">
        <v>361</v>
      </c>
      <c r="R179" s="15" t="s">
        <v>362</v>
      </c>
      <c r="S179" s="4"/>
      <c r="T179" s="4"/>
      <c r="U179" s="4"/>
      <c r="V179" s="4"/>
      <c r="W179" s="27" t="s">
        <v>363</v>
      </c>
      <c r="X179" s="4"/>
      <c r="Y179" s="25" t="s">
        <v>364</v>
      </c>
      <c r="Z179" s="4"/>
      <c r="AA179" s="4"/>
      <c r="AB179" s="4"/>
      <c r="AC179" s="4"/>
      <c r="AD179" s="4"/>
      <c r="AE179" s="15" t="s">
        <v>365</v>
      </c>
      <c r="AF179" s="4"/>
      <c r="AG179" s="16" t="s">
        <v>366</v>
      </c>
      <c r="AH179" s="15" t="s">
        <v>367</v>
      </c>
      <c r="AI179" s="4"/>
      <c r="AJ179" s="4"/>
    </row>
    <row r="180" spans="4:36" ht="15">
      <c r="D180" s="4"/>
      <c r="E180" s="20" t="s">
        <v>264</v>
      </c>
      <c r="F180" s="4"/>
      <c r="G180" s="4"/>
      <c r="H180" s="18" t="s">
        <v>368</v>
      </c>
      <c r="I180" s="4"/>
      <c r="J180" s="17" t="s">
        <v>369</v>
      </c>
      <c r="K180" s="4"/>
      <c r="L180" s="4"/>
      <c r="M180" s="4"/>
      <c r="N180" s="4"/>
      <c r="O180" s="4"/>
      <c r="P180" s="4"/>
      <c r="Q180" s="4"/>
      <c r="R180" s="15" t="s">
        <v>370</v>
      </c>
      <c r="S180" s="4"/>
      <c r="T180" s="4"/>
      <c r="U180" s="4"/>
      <c r="V180" s="4"/>
      <c r="W180" s="4"/>
      <c r="X180" s="4"/>
      <c r="Y180" s="4"/>
      <c r="Z180" s="4"/>
      <c r="AA180" s="4"/>
      <c r="AB180" s="4"/>
      <c r="AC180" s="4"/>
      <c r="AD180" s="4"/>
      <c r="AE180" s="15" t="s">
        <v>371</v>
      </c>
      <c r="AF180" s="4"/>
      <c r="AG180" s="16" t="s">
        <v>372</v>
      </c>
      <c r="AH180" s="15" t="s">
        <v>373</v>
      </c>
      <c r="AI180" s="4"/>
      <c r="AJ180" s="4"/>
    </row>
    <row r="181" spans="4:36" ht="15">
      <c r="D181" s="4"/>
      <c r="E181" s="20" t="s">
        <v>374</v>
      </c>
      <c r="F181" s="4"/>
      <c r="G181" s="4"/>
      <c r="H181" s="15" t="s">
        <v>375</v>
      </c>
      <c r="I181" s="4"/>
      <c r="J181" s="17" t="s">
        <v>376</v>
      </c>
      <c r="K181" s="4"/>
      <c r="L181" s="4"/>
      <c r="M181" s="4"/>
      <c r="N181" s="4"/>
      <c r="O181" s="4"/>
      <c r="P181" s="4"/>
      <c r="Q181" s="4"/>
      <c r="R181" s="15" t="s">
        <v>377</v>
      </c>
      <c r="S181" s="4"/>
      <c r="T181" s="4"/>
      <c r="U181" s="4"/>
      <c r="V181" s="4"/>
      <c r="W181" s="4"/>
      <c r="X181" s="4"/>
      <c r="Y181" s="4"/>
      <c r="Z181" s="4"/>
      <c r="AA181" s="4"/>
      <c r="AB181" s="4"/>
      <c r="AC181" s="4"/>
      <c r="AD181" s="4"/>
      <c r="AE181" s="15" t="s">
        <v>378</v>
      </c>
      <c r="AF181" s="4"/>
      <c r="AG181" s="22" t="s">
        <v>379</v>
      </c>
      <c r="AH181" s="15" t="s">
        <v>380</v>
      </c>
      <c r="AI181" s="4"/>
      <c r="AJ181" s="4"/>
    </row>
    <row r="182" spans="4:36" ht="15">
      <c r="D182" s="4"/>
      <c r="E182" s="20" t="s">
        <v>290</v>
      </c>
      <c r="F182" s="4"/>
      <c r="G182" s="4"/>
      <c r="H182" s="18" t="s">
        <v>381</v>
      </c>
      <c r="I182" s="4"/>
      <c r="J182" s="17" t="s">
        <v>382</v>
      </c>
      <c r="K182" s="4"/>
      <c r="L182" s="4"/>
      <c r="M182" s="4"/>
      <c r="N182" s="4"/>
      <c r="O182" s="4"/>
      <c r="P182" s="4"/>
      <c r="Q182" s="4"/>
      <c r="R182" s="15" t="s">
        <v>383</v>
      </c>
      <c r="S182" s="4"/>
      <c r="T182" s="4"/>
      <c r="U182" s="4"/>
      <c r="V182" s="4"/>
      <c r="W182" s="4"/>
      <c r="X182" s="4"/>
      <c r="Y182" s="4"/>
      <c r="Z182" s="4"/>
      <c r="AA182" s="4"/>
      <c r="AB182" s="4"/>
      <c r="AC182" s="4"/>
      <c r="AD182" s="4"/>
      <c r="AE182" s="25" t="s">
        <v>384</v>
      </c>
      <c r="AF182" s="4"/>
      <c r="AG182" s="4"/>
      <c r="AH182" s="15" t="s">
        <v>385</v>
      </c>
      <c r="AI182" s="4"/>
      <c r="AJ182" s="4"/>
    </row>
    <row r="183" spans="4:36" ht="15">
      <c r="D183" s="4"/>
      <c r="E183" s="20" t="s">
        <v>386</v>
      </c>
      <c r="F183" s="4"/>
      <c r="G183" s="4"/>
      <c r="H183" s="18" t="s">
        <v>387</v>
      </c>
      <c r="I183" s="4"/>
      <c r="J183" s="26" t="s">
        <v>388</v>
      </c>
      <c r="K183" s="4"/>
      <c r="L183" s="4"/>
      <c r="M183" s="4"/>
      <c r="N183" s="4"/>
      <c r="O183" s="4"/>
      <c r="P183" s="4"/>
      <c r="Q183" s="4"/>
      <c r="R183" s="15" t="s">
        <v>389</v>
      </c>
      <c r="S183" s="4"/>
      <c r="T183" s="4"/>
      <c r="U183" s="4"/>
      <c r="V183" s="4"/>
      <c r="W183" s="4"/>
      <c r="X183" s="4"/>
      <c r="Y183" s="4"/>
      <c r="Z183" s="4"/>
      <c r="AA183" s="4"/>
      <c r="AB183" s="4"/>
      <c r="AC183" s="4"/>
      <c r="AD183" s="4"/>
      <c r="AE183" s="4"/>
      <c r="AF183" s="4"/>
      <c r="AG183" s="4"/>
      <c r="AH183" s="15" t="s">
        <v>390</v>
      </c>
      <c r="AI183" s="4"/>
      <c r="AJ183" s="4"/>
    </row>
    <row r="184" spans="4:36" ht="30">
      <c r="D184" s="4"/>
      <c r="E184" s="20" t="s">
        <v>391</v>
      </c>
      <c r="F184" s="4"/>
      <c r="G184" s="4"/>
      <c r="H184" s="15" t="s">
        <v>392</v>
      </c>
      <c r="I184" s="4"/>
      <c r="J184" s="4"/>
      <c r="K184" s="4"/>
      <c r="L184" s="4"/>
      <c r="M184" s="4"/>
      <c r="N184" s="4"/>
      <c r="O184" s="4"/>
      <c r="P184" s="4"/>
      <c r="Q184" s="4"/>
      <c r="R184" s="15" t="s">
        <v>393</v>
      </c>
      <c r="S184" s="4"/>
      <c r="T184" s="4"/>
      <c r="U184" s="4"/>
      <c r="V184" s="4"/>
      <c r="W184" s="4"/>
      <c r="X184" s="4"/>
      <c r="Y184" s="4"/>
      <c r="Z184" s="4"/>
      <c r="AA184" s="4"/>
      <c r="AB184" s="4"/>
      <c r="AC184" s="4"/>
      <c r="AD184" s="4"/>
      <c r="AE184" s="4"/>
      <c r="AF184" s="4"/>
      <c r="AG184" s="4"/>
      <c r="AH184" s="15" t="s">
        <v>394</v>
      </c>
      <c r="AI184" s="4"/>
      <c r="AJ184" s="4"/>
    </row>
    <row r="185" spans="4:36" ht="15">
      <c r="D185" s="4"/>
      <c r="E185" s="20" t="s">
        <v>395</v>
      </c>
      <c r="F185" s="4"/>
      <c r="G185" s="4"/>
      <c r="H185" s="15" t="s">
        <v>396</v>
      </c>
      <c r="I185" s="4"/>
      <c r="J185" s="4"/>
      <c r="K185" s="4"/>
      <c r="L185" s="4"/>
      <c r="M185" s="4"/>
      <c r="N185" s="4"/>
      <c r="O185" s="4"/>
      <c r="P185" s="4"/>
      <c r="Q185" s="4"/>
      <c r="R185" s="25" t="s">
        <v>397</v>
      </c>
      <c r="S185" s="4"/>
      <c r="T185" s="4"/>
      <c r="U185" s="4"/>
      <c r="V185" s="4"/>
      <c r="W185" s="4"/>
      <c r="X185" s="4"/>
      <c r="Y185" s="4"/>
      <c r="Z185" s="4"/>
      <c r="AA185" s="4"/>
      <c r="AB185" s="4"/>
      <c r="AC185" s="4"/>
      <c r="AD185" s="4"/>
      <c r="AE185" s="4"/>
      <c r="AF185" s="4"/>
      <c r="AG185" s="4"/>
      <c r="AH185" s="15" t="s">
        <v>398</v>
      </c>
      <c r="AI185" s="4"/>
      <c r="AJ185" s="4"/>
    </row>
    <row r="186" spans="4:36" ht="15">
      <c r="D186" s="4"/>
      <c r="E186" s="20" t="s">
        <v>399</v>
      </c>
      <c r="F186" s="4"/>
      <c r="G186" s="4"/>
      <c r="H186" s="15" t="s">
        <v>400</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5" t="s">
        <v>401</v>
      </c>
      <c r="AI186" s="4"/>
      <c r="AJ186" s="4"/>
    </row>
    <row r="187" spans="4:36" ht="15">
      <c r="D187" s="4"/>
      <c r="E187" s="20" t="s">
        <v>402</v>
      </c>
      <c r="F187" s="4"/>
      <c r="G187" s="4"/>
      <c r="H187" s="15" t="s">
        <v>403</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c r="D188" s="4"/>
      <c r="E188" s="20" t="s">
        <v>340</v>
      </c>
      <c r="F188" s="4"/>
      <c r="G188" s="4"/>
      <c r="H188" s="15" t="s">
        <v>404</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c r="D189" s="4"/>
      <c r="E189" s="23" t="s">
        <v>405</v>
      </c>
      <c r="F189" s="4"/>
      <c r="G189" s="4"/>
      <c r="H189" s="25" t="s">
        <v>406</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c r="O196" s="4"/>
      <c r="P196" s="4"/>
      <c r="Q196" s="4"/>
      <c r="R196" s="4"/>
      <c r="S196" s="4"/>
      <c r="T196" s="4"/>
    </row>
    <row r="197" spans="4:36">
      <c r="O197" s="4"/>
      <c r="P197" s="4"/>
      <c r="Q197" s="4"/>
      <c r="R197" s="4"/>
      <c r="S197" s="4"/>
      <c r="T197" s="4"/>
    </row>
    <row r="198" spans="4:36">
      <c r="O198" s="4"/>
      <c r="P198" s="4"/>
      <c r="Q198" s="4"/>
      <c r="R198" s="4"/>
      <c r="S198" s="4"/>
      <c r="T198" s="4"/>
    </row>
    <row r="199" spans="4:36">
      <c r="O199" s="4"/>
      <c r="P199" s="4"/>
      <c r="Q199" s="4"/>
      <c r="R199" s="4"/>
      <c r="S199" s="4"/>
      <c r="T199" s="4"/>
    </row>
    <row r="200" spans="4:36">
      <c r="O200" s="4"/>
      <c r="P200" s="4"/>
      <c r="Q200" s="4"/>
      <c r="R200" s="4"/>
      <c r="S200" s="4"/>
      <c r="T200" s="4"/>
    </row>
    <row r="201" spans="4:36">
      <c r="O201" s="4"/>
      <c r="P201" s="4"/>
      <c r="Q201" s="4"/>
      <c r="R201" s="4"/>
      <c r="S201" s="4"/>
      <c r="T201" s="4"/>
    </row>
    <row r="202" spans="4:36">
      <c r="O202" s="4"/>
      <c r="P202" s="4"/>
      <c r="Q202" s="4"/>
      <c r="R202" s="4"/>
      <c r="S202" s="4"/>
      <c r="T202" s="4"/>
    </row>
    <row r="203" spans="4:36">
      <c r="O203" s="4"/>
      <c r="P203" s="4"/>
      <c r="Q203" s="4"/>
      <c r="R203" s="4"/>
      <c r="S203" s="4"/>
      <c r="T203" s="4"/>
    </row>
    <row r="204" spans="4:36" ht="15">
      <c r="D204" s="14" t="s">
        <v>407</v>
      </c>
      <c r="E204" s="14" t="s">
        <v>408</v>
      </c>
      <c r="F204" s="14" t="s">
        <v>409</v>
      </c>
      <c r="G204" s="29" t="s">
        <v>410</v>
      </c>
      <c r="H204" s="29" t="s">
        <v>411</v>
      </c>
      <c r="I204" s="14" t="s">
        <v>412</v>
      </c>
      <c r="J204" s="14" t="s">
        <v>413</v>
      </c>
      <c r="K204" s="29" t="s">
        <v>414</v>
      </c>
      <c r="L204" s="14" t="s">
        <v>415</v>
      </c>
      <c r="M204" s="14" t="s">
        <v>416</v>
      </c>
      <c r="N204" s="14" t="s">
        <v>417</v>
      </c>
      <c r="O204" s="14" t="s">
        <v>418</v>
      </c>
      <c r="P204" s="29" t="s">
        <v>419</v>
      </c>
      <c r="Q204" s="14" t="s">
        <v>420</v>
      </c>
      <c r="R204" s="14" t="s">
        <v>421</v>
      </c>
      <c r="S204" s="14" t="s">
        <v>422</v>
      </c>
      <c r="T204" s="14" t="s">
        <v>423</v>
      </c>
      <c r="U204" s="14" t="s">
        <v>424</v>
      </c>
      <c r="V204" s="14" t="s">
        <v>425</v>
      </c>
      <c r="W204" s="14" t="s">
        <v>426</v>
      </c>
      <c r="X204" s="14" t="s">
        <v>427</v>
      </c>
      <c r="Y204" s="14" t="s">
        <v>428</v>
      </c>
      <c r="Z204" s="14" t="s">
        <v>429</v>
      </c>
      <c r="AA204" s="14" t="s">
        <v>430</v>
      </c>
      <c r="AB204" s="14" t="s">
        <v>431</v>
      </c>
      <c r="AC204" s="14" t="s">
        <v>432</v>
      </c>
      <c r="AD204" s="14" t="s">
        <v>433</v>
      </c>
      <c r="AE204" s="14" t="s">
        <v>434</v>
      </c>
      <c r="AF204" s="14" t="s">
        <v>435</v>
      </c>
      <c r="AG204" s="14" t="s">
        <v>436</v>
      </c>
      <c r="AH204" s="14" t="s">
        <v>437</v>
      </c>
      <c r="AI204" s="14" t="s">
        <v>438</v>
      </c>
      <c r="AJ204" s="14" t="s">
        <v>439</v>
      </c>
    </row>
    <row r="205" spans="4:36" ht="15">
      <c r="D205" t="s">
        <v>440</v>
      </c>
      <c r="E205" t="s">
        <v>441</v>
      </c>
      <c r="F205" t="s">
        <v>409</v>
      </c>
      <c r="G205" t="s">
        <v>442</v>
      </c>
      <c r="H205" t="s">
        <v>443</v>
      </c>
      <c r="I205" t="s">
        <v>444</v>
      </c>
      <c r="J205" t="s">
        <v>445</v>
      </c>
      <c r="K205" t="s">
        <v>446</v>
      </c>
      <c r="L205" t="s">
        <v>447</v>
      </c>
      <c r="M205" t="s">
        <v>448</v>
      </c>
      <c r="N205" t="s">
        <v>449</v>
      </c>
      <c r="O205" t="s">
        <v>450</v>
      </c>
      <c r="P205" t="s">
        <v>451</v>
      </c>
      <c r="Q205" t="s">
        <v>452</v>
      </c>
      <c r="R205" t="s">
        <v>453</v>
      </c>
      <c r="S205" t="s">
        <v>454</v>
      </c>
      <c r="T205" t="s">
        <v>455</v>
      </c>
      <c r="U205" t="s">
        <v>456</v>
      </c>
      <c r="V205" t="s">
        <v>457</v>
      </c>
      <c r="W205" t="s">
        <v>458</v>
      </c>
      <c r="X205" t="s">
        <v>459</v>
      </c>
      <c r="Y205" t="s">
        <v>460</v>
      </c>
      <c r="Z205" t="s">
        <v>461</v>
      </c>
      <c r="AA205" t="s">
        <v>462</v>
      </c>
      <c r="AB205" t="s">
        <v>463</v>
      </c>
      <c r="AC205" t="s">
        <v>464</v>
      </c>
      <c r="AD205" t="s">
        <v>465</v>
      </c>
      <c r="AE205" t="s">
        <v>466</v>
      </c>
      <c r="AF205" t="s">
        <v>467</v>
      </c>
      <c r="AG205" t="s">
        <v>468</v>
      </c>
      <c r="AH205" t="s">
        <v>469</v>
      </c>
      <c r="AI205" t="s">
        <v>470</v>
      </c>
      <c r="AJ205" t="s">
        <v>471</v>
      </c>
    </row>
    <row r="206" spans="4:36" ht="15">
      <c r="D206" t="s">
        <v>472</v>
      </c>
      <c r="E206" t="s">
        <v>473</v>
      </c>
      <c r="F206" t="s">
        <v>474</v>
      </c>
      <c r="G206" t="s">
        <v>475</v>
      </c>
      <c r="H206"/>
      <c r="I206" t="s">
        <v>476</v>
      </c>
      <c r="J206" t="s">
        <v>477</v>
      </c>
      <c r="K206" t="s">
        <v>478</v>
      </c>
      <c r="L206" t="s">
        <v>479</v>
      </c>
      <c r="M206" t="s">
        <v>480</v>
      </c>
      <c r="N206" t="s">
        <v>481</v>
      </c>
      <c r="O206" t="s">
        <v>482</v>
      </c>
      <c r="P206" t="s">
        <v>483</v>
      </c>
      <c r="Q206" t="s">
        <v>484</v>
      </c>
      <c r="R206" t="s">
        <v>485</v>
      </c>
      <c r="S206" t="s">
        <v>486</v>
      </c>
      <c r="T206" t="s">
        <v>487</v>
      </c>
      <c r="U206" t="s">
        <v>488</v>
      </c>
      <c r="V206" t="s">
        <v>479</v>
      </c>
      <c r="W206" t="s">
        <v>489</v>
      </c>
      <c r="X206" t="s">
        <v>490</v>
      </c>
      <c r="Y206" t="s">
        <v>485</v>
      </c>
      <c r="Z206" t="s">
        <v>491</v>
      </c>
      <c r="AA206" t="s">
        <v>492</v>
      </c>
      <c r="AB206" t="s">
        <v>493</v>
      </c>
      <c r="AC206" t="s">
        <v>494</v>
      </c>
      <c r="AD206" t="s">
        <v>495</v>
      </c>
      <c r="AE206" t="s">
        <v>496</v>
      </c>
      <c r="AF206" t="s">
        <v>493</v>
      </c>
      <c r="AG206" t="s">
        <v>497</v>
      </c>
      <c r="AH206" t="s">
        <v>498</v>
      </c>
      <c r="AI206" t="s">
        <v>499</v>
      </c>
      <c r="AJ206" t="s">
        <v>500</v>
      </c>
    </row>
    <row r="207" spans="4:36" ht="15">
      <c r="D207" t="s">
        <v>501</v>
      </c>
      <c r="E207" t="s">
        <v>502</v>
      </c>
      <c r="F207" t="s">
        <v>503</v>
      </c>
      <c r="G207" t="s">
        <v>504</v>
      </c>
      <c r="H207"/>
      <c r="I207" t="s">
        <v>505</v>
      </c>
      <c r="J207" t="s">
        <v>506</v>
      </c>
      <c r="K207" t="s">
        <v>507</v>
      </c>
      <c r="L207" t="s">
        <v>508</v>
      </c>
      <c r="M207" t="s">
        <v>509</v>
      </c>
      <c r="N207" t="s">
        <v>510</v>
      </c>
      <c r="O207" t="s">
        <v>511</v>
      </c>
      <c r="P207" t="s">
        <v>512</v>
      </c>
      <c r="Q207" t="s">
        <v>493</v>
      </c>
      <c r="R207" t="s">
        <v>513</v>
      </c>
      <c r="S207" t="s">
        <v>514</v>
      </c>
      <c r="T207" t="s">
        <v>515</v>
      </c>
      <c r="U207" t="s">
        <v>516</v>
      </c>
      <c r="V207" t="s">
        <v>517</v>
      </c>
      <c r="W207" t="s">
        <v>518</v>
      </c>
      <c r="X207" t="s">
        <v>519</v>
      </c>
      <c r="Y207" t="s">
        <v>520</v>
      </c>
      <c r="Z207" t="s">
        <v>521</v>
      </c>
      <c r="AA207" t="s">
        <v>522</v>
      </c>
      <c r="AB207" t="s">
        <v>523</v>
      </c>
      <c r="AC207" t="s">
        <v>524</v>
      </c>
      <c r="AD207"/>
      <c r="AE207" t="s">
        <v>479</v>
      </c>
      <c r="AF207" t="s">
        <v>525</v>
      </c>
      <c r="AG207" t="s">
        <v>526</v>
      </c>
      <c r="AH207" t="s">
        <v>527</v>
      </c>
      <c r="AI207" t="s">
        <v>528</v>
      </c>
      <c r="AJ207" t="s">
        <v>529</v>
      </c>
    </row>
    <row r="208" spans="4:36" ht="15">
      <c r="D208" t="s">
        <v>530</v>
      </c>
      <c r="E208" t="s">
        <v>531</v>
      </c>
      <c r="F208" t="s">
        <v>532</v>
      </c>
      <c r="G208" t="s">
        <v>533</v>
      </c>
      <c r="H208"/>
      <c r="I208" t="s">
        <v>534</v>
      </c>
      <c r="J208" t="s">
        <v>535</v>
      </c>
      <c r="K208" t="s">
        <v>536</v>
      </c>
      <c r="L208" t="s">
        <v>537</v>
      </c>
      <c r="M208" t="s">
        <v>538</v>
      </c>
      <c r="N208" t="s">
        <v>524</v>
      </c>
      <c r="O208" t="s">
        <v>539</v>
      </c>
      <c r="P208" t="s">
        <v>540</v>
      </c>
      <c r="Q208" t="s">
        <v>541</v>
      </c>
      <c r="R208" t="s">
        <v>542</v>
      </c>
      <c r="S208" t="s">
        <v>543</v>
      </c>
      <c r="T208" t="s">
        <v>544</v>
      </c>
      <c r="U208" t="s">
        <v>545</v>
      </c>
      <c r="V208" t="s">
        <v>546</v>
      </c>
      <c r="W208" t="s">
        <v>547</v>
      </c>
      <c r="X208" t="s">
        <v>548</v>
      </c>
      <c r="Y208" t="s">
        <v>549</v>
      </c>
      <c r="Z208" t="s">
        <v>550</v>
      </c>
      <c r="AA208" t="s">
        <v>551</v>
      </c>
      <c r="AB208" t="s">
        <v>552</v>
      </c>
      <c r="AC208" t="s">
        <v>553</v>
      </c>
      <c r="AD208"/>
      <c r="AE208" t="s">
        <v>554</v>
      </c>
      <c r="AF208" t="s">
        <v>555</v>
      </c>
      <c r="AG208" t="s">
        <v>556</v>
      </c>
      <c r="AH208" t="s">
        <v>557</v>
      </c>
      <c r="AI208" t="s">
        <v>558</v>
      </c>
      <c r="AJ208" t="s">
        <v>559</v>
      </c>
    </row>
    <row r="209" spans="4:36" ht="15">
      <c r="D209" t="s">
        <v>560</v>
      </c>
      <c r="E209" t="s">
        <v>561</v>
      </c>
      <c r="F209" t="s">
        <v>562</v>
      </c>
      <c r="G209" t="s">
        <v>563</v>
      </c>
      <c r="H209"/>
      <c r="I209" t="s">
        <v>564</v>
      </c>
      <c r="J209" t="s">
        <v>565</v>
      </c>
      <c r="K209" t="s">
        <v>566</v>
      </c>
      <c r="L209" t="s">
        <v>567</v>
      </c>
      <c r="M209" t="s">
        <v>568</v>
      </c>
      <c r="N209" t="s">
        <v>412</v>
      </c>
      <c r="O209" t="s">
        <v>569</v>
      </c>
      <c r="P209" t="s">
        <v>570</v>
      </c>
      <c r="Q209" t="s">
        <v>571</v>
      </c>
      <c r="R209" t="s">
        <v>572</v>
      </c>
      <c r="S209" t="s">
        <v>573</v>
      </c>
      <c r="T209"/>
      <c r="U209" t="s">
        <v>574</v>
      </c>
      <c r="V209" t="s">
        <v>575</v>
      </c>
      <c r="W209" t="s">
        <v>576</v>
      </c>
      <c r="X209" t="s">
        <v>577</v>
      </c>
      <c r="Y209" t="s">
        <v>578</v>
      </c>
      <c r="Z209" t="s">
        <v>579</v>
      </c>
      <c r="AA209" t="s">
        <v>580</v>
      </c>
      <c r="AB209" t="s">
        <v>420</v>
      </c>
      <c r="AC209" t="s">
        <v>581</v>
      </c>
      <c r="AD209"/>
      <c r="AE209" t="s">
        <v>582</v>
      </c>
      <c r="AF209" t="s">
        <v>583</v>
      </c>
      <c r="AG209" t="s">
        <v>584</v>
      </c>
      <c r="AH209" t="s">
        <v>510</v>
      </c>
      <c r="AI209" t="s">
        <v>585</v>
      </c>
      <c r="AJ209"/>
    </row>
    <row r="210" spans="4:36" ht="15">
      <c r="D210" t="s">
        <v>586</v>
      </c>
      <c r="E210" t="s">
        <v>587</v>
      </c>
      <c r="F210" t="s">
        <v>588</v>
      </c>
      <c r="G210" t="s">
        <v>589</v>
      </c>
      <c r="H210"/>
      <c r="I210" t="s">
        <v>590</v>
      </c>
      <c r="J210" t="s">
        <v>591</v>
      </c>
      <c r="K210" t="s">
        <v>592</v>
      </c>
      <c r="L210" t="s">
        <v>593</v>
      </c>
      <c r="M210" t="s">
        <v>594</v>
      </c>
      <c r="N210" t="s">
        <v>595</v>
      </c>
      <c r="O210" t="s">
        <v>596</v>
      </c>
      <c r="P210" t="s">
        <v>597</v>
      </c>
      <c r="Q210" t="s">
        <v>598</v>
      </c>
      <c r="R210" t="s">
        <v>599</v>
      </c>
      <c r="S210" t="s">
        <v>600</v>
      </c>
      <c r="T210"/>
      <c r="U210" t="s">
        <v>601</v>
      </c>
      <c r="V210" t="s">
        <v>602</v>
      </c>
      <c r="W210" t="s">
        <v>603</v>
      </c>
      <c r="X210" t="s">
        <v>604</v>
      </c>
      <c r="Y210" t="s">
        <v>605</v>
      </c>
      <c r="Z210" t="s">
        <v>606</v>
      </c>
      <c r="AA210" t="s">
        <v>607</v>
      </c>
      <c r="AB210" t="s">
        <v>608</v>
      </c>
      <c r="AC210" t="s">
        <v>609</v>
      </c>
      <c r="AD210"/>
      <c r="AE210" t="s">
        <v>610</v>
      </c>
      <c r="AF210" t="s">
        <v>611</v>
      </c>
      <c r="AG210" t="s">
        <v>612</v>
      </c>
      <c r="AH210" t="s">
        <v>412</v>
      </c>
      <c r="AI210" t="s">
        <v>613</v>
      </c>
      <c r="AJ210"/>
    </row>
    <row r="211" spans="4:36" ht="15">
      <c r="D211" t="s">
        <v>614</v>
      </c>
      <c r="E211" t="s">
        <v>615</v>
      </c>
      <c r="F211" t="s">
        <v>616</v>
      </c>
      <c r="G211" t="s">
        <v>617</v>
      </c>
      <c r="H211"/>
      <c r="I211" t="s">
        <v>618</v>
      </c>
      <c r="J211" t="s">
        <v>619</v>
      </c>
      <c r="K211" t="s">
        <v>620</v>
      </c>
      <c r="L211" t="s">
        <v>621</v>
      </c>
      <c r="M211" t="s">
        <v>622</v>
      </c>
      <c r="N211" t="s">
        <v>623</v>
      </c>
      <c r="O211" t="s">
        <v>624</v>
      </c>
      <c r="P211" t="s">
        <v>625</v>
      </c>
      <c r="Q211" t="s">
        <v>626</v>
      </c>
      <c r="R211" t="s">
        <v>627</v>
      </c>
      <c r="S211" t="s">
        <v>628</v>
      </c>
      <c r="T211"/>
      <c r="U211" t="s">
        <v>629</v>
      </c>
      <c r="V211" t="s">
        <v>630</v>
      </c>
      <c r="W211" t="s">
        <v>631</v>
      </c>
      <c r="X211" t="s">
        <v>632</v>
      </c>
      <c r="Y211" t="s">
        <v>565</v>
      </c>
      <c r="Z211" t="s">
        <v>633</v>
      </c>
      <c r="AA211" t="s">
        <v>634</v>
      </c>
      <c r="AB211" t="s">
        <v>635</v>
      </c>
      <c r="AC211" t="s">
        <v>636</v>
      </c>
      <c r="AD211"/>
      <c r="AE211" t="s">
        <v>637</v>
      </c>
      <c r="AF211" t="s">
        <v>638</v>
      </c>
      <c r="AG211" t="s">
        <v>639</v>
      </c>
      <c r="AH211" t="s">
        <v>640</v>
      </c>
      <c r="AI211"/>
      <c r="AJ211"/>
    </row>
    <row r="212" spans="4:36" ht="15">
      <c r="D212" t="s">
        <v>641</v>
      </c>
      <c r="E212" t="s">
        <v>642</v>
      </c>
      <c r="F212"/>
      <c r="G212" t="s">
        <v>643</v>
      </c>
      <c r="H212"/>
      <c r="I212" t="s">
        <v>487</v>
      </c>
      <c r="J212" t="s">
        <v>644</v>
      </c>
      <c r="K212" t="s">
        <v>645</v>
      </c>
      <c r="L212" t="s">
        <v>646</v>
      </c>
      <c r="M212" t="s">
        <v>647</v>
      </c>
      <c r="N212" t="s">
        <v>648</v>
      </c>
      <c r="O212" t="s">
        <v>649</v>
      </c>
      <c r="P212" t="s">
        <v>650</v>
      </c>
      <c r="Q212" t="s">
        <v>651</v>
      </c>
      <c r="R212" t="s">
        <v>652</v>
      </c>
      <c r="S212" t="s">
        <v>653</v>
      </c>
      <c r="T212"/>
      <c r="U212" t="s">
        <v>654</v>
      </c>
      <c r="V212" t="s">
        <v>655</v>
      </c>
      <c r="W212" t="s">
        <v>656</v>
      </c>
      <c r="X212" t="s">
        <v>657</v>
      </c>
      <c r="Y212" t="s">
        <v>658</v>
      </c>
      <c r="Z212" t="s">
        <v>659</v>
      </c>
      <c r="AA212" t="s">
        <v>660</v>
      </c>
      <c r="AB212" t="s">
        <v>661</v>
      </c>
      <c r="AC212" t="s">
        <v>662</v>
      </c>
      <c r="AD212"/>
      <c r="AE212" t="s">
        <v>663</v>
      </c>
      <c r="AF212" t="s">
        <v>664</v>
      </c>
      <c r="AG212" t="s">
        <v>665</v>
      </c>
      <c r="AH212" t="s">
        <v>666</v>
      </c>
      <c r="AI212"/>
      <c r="AJ212"/>
    </row>
    <row r="213" spans="4:36" ht="15">
      <c r="D213" t="s">
        <v>667</v>
      </c>
      <c r="E213" t="s">
        <v>668</v>
      </c>
      <c r="F213"/>
      <c r="G213" t="s">
        <v>669</v>
      </c>
      <c r="H213"/>
      <c r="I213" t="s">
        <v>670</v>
      </c>
      <c r="J213" t="s">
        <v>413</v>
      </c>
      <c r="K213" t="s">
        <v>671</v>
      </c>
      <c r="L213" t="s">
        <v>672</v>
      </c>
      <c r="M213" t="s">
        <v>673</v>
      </c>
      <c r="N213" t="s">
        <v>674</v>
      </c>
      <c r="O213" t="s">
        <v>675</v>
      </c>
      <c r="P213" t="s">
        <v>676</v>
      </c>
      <c r="Q213" t="s">
        <v>677</v>
      </c>
      <c r="R213" t="s">
        <v>678</v>
      </c>
      <c r="S213"/>
      <c r="T213"/>
      <c r="U213" t="s">
        <v>679</v>
      </c>
      <c r="V213" t="s">
        <v>680</v>
      </c>
      <c r="W213" t="s">
        <v>681</v>
      </c>
      <c r="X213" t="s">
        <v>682</v>
      </c>
      <c r="Y213" t="s">
        <v>492</v>
      </c>
      <c r="Z213" t="s">
        <v>683</v>
      </c>
      <c r="AA213" t="s">
        <v>684</v>
      </c>
      <c r="AB213" t="s">
        <v>685</v>
      </c>
      <c r="AC213" t="s">
        <v>686</v>
      </c>
      <c r="AD213"/>
      <c r="AE213" t="s">
        <v>412</v>
      </c>
      <c r="AF213" t="s">
        <v>687</v>
      </c>
      <c r="AG213" t="s">
        <v>688</v>
      </c>
      <c r="AH213" t="s">
        <v>689</v>
      </c>
      <c r="AI213"/>
      <c r="AJ213"/>
    </row>
    <row r="214" spans="4:36" ht="15">
      <c r="D214" t="s">
        <v>690</v>
      </c>
      <c r="E214" t="s">
        <v>691</v>
      </c>
      <c r="F214"/>
      <c r="G214" t="s">
        <v>692</v>
      </c>
      <c r="H214"/>
      <c r="I214" t="s">
        <v>693</v>
      </c>
      <c r="J214" t="s">
        <v>694</v>
      </c>
      <c r="K214" t="s">
        <v>695</v>
      </c>
      <c r="L214" t="s">
        <v>696</v>
      </c>
      <c r="M214" t="s">
        <v>697</v>
      </c>
      <c r="N214" t="s">
        <v>698</v>
      </c>
      <c r="O214" t="s">
        <v>699</v>
      </c>
      <c r="P214" t="s">
        <v>700</v>
      </c>
      <c r="Q214" t="s">
        <v>701</v>
      </c>
      <c r="R214" t="s">
        <v>702</v>
      </c>
      <c r="S214"/>
      <c r="T214"/>
      <c r="U214" t="s">
        <v>703</v>
      </c>
      <c r="V214" t="s">
        <v>704</v>
      </c>
      <c r="W214" t="s">
        <v>705</v>
      </c>
      <c r="X214" t="s">
        <v>706</v>
      </c>
      <c r="Y214" t="s">
        <v>707</v>
      </c>
      <c r="Z214" t="s">
        <v>708</v>
      </c>
      <c r="AA214" t="s">
        <v>709</v>
      </c>
      <c r="AB214" t="s">
        <v>710</v>
      </c>
      <c r="AC214" t="s">
        <v>711</v>
      </c>
      <c r="AD214"/>
      <c r="AE214" t="s">
        <v>678</v>
      </c>
      <c r="AF214" t="s">
        <v>712</v>
      </c>
      <c r="AG214" t="s">
        <v>713</v>
      </c>
      <c r="AH214" t="s">
        <v>714</v>
      </c>
      <c r="AI214"/>
      <c r="AJ214"/>
    </row>
    <row r="215" spans="4:36" ht="15">
      <c r="D215" t="s">
        <v>715</v>
      </c>
      <c r="E215" t="s">
        <v>716</v>
      </c>
      <c r="F215"/>
      <c r="G215" t="s">
        <v>717</v>
      </c>
      <c r="H215"/>
      <c r="I215" t="s">
        <v>420</v>
      </c>
      <c r="J215" t="s">
        <v>493</v>
      </c>
      <c r="K215" t="s">
        <v>718</v>
      </c>
      <c r="L215" t="s">
        <v>719</v>
      </c>
      <c r="M215" t="s">
        <v>720</v>
      </c>
      <c r="N215" t="s">
        <v>721</v>
      </c>
      <c r="O215" t="s">
        <v>722</v>
      </c>
      <c r="P215" t="s">
        <v>723</v>
      </c>
      <c r="Q215" t="s">
        <v>724</v>
      </c>
      <c r="R215" t="s">
        <v>725</v>
      </c>
      <c r="S215"/>
      <c r="T215"/>
      <c r="U215" t="s">
        <v>726</v>
      </c>
      <c r="V215" t="s">
        <v>727</v>
      </c>
      <c r="W215" t="s">
        <v>728</v>
      </c>
      <c r="X215" t="s">
        <v>729</v>
      </c>
      <c r="Y215" t="s">
        <v>730</v>
      </c>
      <c r="Z215" t="s">
        <v>731</v>
      </c>
      <c r="AA215" t="s">
        <v>732</v>
      </c>
      <c r="AB215" t="s">
        <v>733</v>
      </c>
      <c r="AC215" t="s">
        <v>734</v>
      </c>
      <c r="AD215"/>
      <c r="AE215" t="s">
        <v>735</v>
      </c>
      <c r="AF215" t="s">
        <v>736</v>
      </c>
      <c r="AG215" t="s">
        <v>737</v>
      </c>
      <c r="AH215" t="s">
        <v>738</v>
      </c>
      <c r="AI215"/>
      <c r="AJ215"/>
    </row>
    <row r="216" spans="4:36" ht="15">
      <c r="D216"/>
      <c r="E216" t="s">
        <v>739</v>
      </c>
      <c r="F216"/>
      <c r="G216" t="s">
        <v>740</v>
      </c>
      <c r="H216"/>
      <c r="I216" t="s">
        <v>741</v>
      </c>
      <c r="J216" t="s">
        <v>742</v>
      </c>
      <c r="K216" t="s">
        <v>743</v>
      </c>
      <c r="L216" t="s">
        <v>744</v>
      </c>
      <c r="M216" t="s">
        <v>745</v>
      </c>
      <c r="N216" t="s">
        <v>447</v>
      </c>
      <c r="O216" t="s">
        <v>746</v>
      </c>
      <c r="P216" t="s">
        <v>747</v>
      </c>
      <c r="Q216" t="s">
        <v>748</v>
      </c>
      <c r="R216" t="s">
        <v>749</v>
      </c>
      <c r="S216"/>
      <c r="T216"/>
      <c r="U216" t="s">
        <v>750</v>
      </c>
      <c r="V216" t="s">
        <v>751</v>
      </c>
      <c r="W216" t="s">
        <v>752</v>
      </c>
      <c r="X216" t="s">
        <v>753</v>
      </c>
      <c r="Y216" t="s">
        <v>420</v>
      </c>
      <c r="Z216" t="s">
        <v>754</v>
      </c>
      <c r="AA216" t="s">
        <v>755</v>
      </c>
      <c r="AB216" t="s">
        <v>756</v>
      </c>
      <c r="AC216" t="s">
        <v>757</v>
      </c>
      <c r="AD216"/>
      <c r="AE216" t="s">
        <v>758</v>
      </c>
      <c r="AF216" t="s">
        <v>759</v>
      </c>
      <c r="AG216" t="s">
        <v>760</v>
      </c>
      <c r="AH216" t="s">
        <v>533</v>
      </c>
      <c r="AI216"/>
      <c r="AJ216"/>
    </row>
    <row r="217" spans="4:36" ht="15">
      <c r="D217"/>
      <c r="E217" t="s">
        <v>761</v>
      </c>
      <c r="F217"/>
      <c r="G217" t="s">
        <v>762</v>
      </c>
      <c r="H217"/>
      <c r="I217" t="s">
        <v>763</v>
      </c>
      <c r="J217" t="s">
        <v>414</v>
      </c>
      <c r="K217" t="s">
        <v>764</v>
      </c>
      <c r="L217" t="s">
        <v>765</v>
      </c>
      <c r="M217" t="s">
        <v>766</v>
      </c>
      <c r="N217" t="s">
        <v>767</v>
      </c>
      <c r="O217" t="s">
        <v>768</v>
      </c>
      <c r="P217" t="s">
        <v>769</v>
      </c>
      <c r="Q217" t="s">
        <v>770</v>
      </c>
      <c r="R217" t="s">
        <v>771</v>
      </c>
      <c r="S217"/>
      <c r="T217"/>
      <c r="U217" t="s">
        <v>772</v>
      </c>
      <c r="V217" t="s">
        <v>773</v>
      </c>
      <c r="W217" t="s">
        <v>774</v>
      </c>
      <c r="X217" t="s">
        <v>774</v>
      </c>
      <c r="Y217" t="s">
        <v>775</v>
      </c>
      <c r="Z217" t="s">
        <v>776</v>
      </c>
      <c r="AA217" t="s">
        <v>777</v>
      </c>
      <c r="AB217"/>
      <c r="AC217" t="s">
        <v>778</v>
      </c>
      <c r="AD217"/>
      <c r="AE217" t="s">
        <v>779</v>
      </c>
      <c r="AF217" t="s">
        <v>780</v>
      </c>
      <c r="AG217" t="s">
        <v>781</v>
      </c>
      <c r="AH217" t="s">
        <v>782</v>
      </c>
      <c r="AI217"/>
      <c r="AJ217"/>
    </row>
    <row r="218" spans="4:36" ht="15">
      <c r="D218"/>
      <c r="E218" t="s">
        <v>783</v>
      </c>
      <c r="F218"/>
      <c r="G218" t="s">
        <v>543</v>
      </c>
      <c r="H218"/>
      <c r="I218" t="s">
        <v>784</v>
      </c>
      <c r="J218" t="s">
        <v>785</v>
      </c>
      <c r="K218" t="s">
        <v>786</v>
      </c>
      <c r="L218" t="s">
        <v>787</v>
      </c>
      <c r="M218" t="s">
        <v>788</v>
      </c>
      <c r="N218" t="s">
        <v>789</v>
      </c>
      <c r="O218" t="s">
        <v>790</v>
      </c>
      <c r="P218" t="s">
        <v>791</v>
      </c>
      <c r="Q218" t="s">
        <v>792</v>
      </c>
      <c r="R218" t="s">
        <v>793</v>
      </c>
      <c r="S218"/>
      <c r="T218"/>
      <c r="U218" t="s">
        <v>794</v>
      </c>
      <c r="V218" t="s">
        <v>795</v>
      </c>
      <c r="W218" t="s">
        <v>796</v>
      </c>
      <c r="X218" t="s">
        <v>797</v>
      </c>
      <c r="Y218" t="s">
        <v>798</v>
      </c>
      <c r="Z218" t="s">
        <v>799</v>
      </c>
      <c r="AA218"/>
      <c r="AB218"/>
      <c r="AC218" t="s">
        <v>800</v>
      </c>
      <c r="AD218"/>
      <c r="AE218" t="s">
        <v>801</v>
      </c>
      <c r="AF218" t="s">
        <v>802</v>
      </c>
      <c r="AG218" t="s">
        <v>803</v>
      </c>
      <c r="AH218" t="s">
        <v>804</v>
      </c>
      <c r="AI218"/>
      <c r="AJ218"/>
    </row>
    <row r="219" spans="4:36" ht="15">
      <c r="D219"/>
      <c r="E219" t="s">
        <v>510</v>
      </c>
      <c r="F219"/>
      <c r="G219" t="s">
        <v>805</v>
      </c>
      <c r="H219"/>
      <c r="I219" t="s">
        <v>806</v>
      </c>
      <c r="J219" t="s">
        <v>807</v>
      </c>
      <c r="K219" t="s">
        <v>808</v>
      </c>
      <c r="L219" t="s">
        <v>809</v>
      </c>
      <c r="M219" t="s">
        <v>810</v>
      </c>
      <c r="N219" t="s">
        <v>811</v>
      </c>
      <c r="O219" t="s">
        <v>812</v>
      </c>
      <c r="P219" t="s">
        <v>813</v>
      </c>
      <c r="Q219" t="s">
        <v>814</v>
      </c>
      <c r="R219" t="s">
        <v>815</v>
      </c>
      <c r="S219"/>
      <c r="T219"/>
      <c r="U219" t="s">
        <v>816</v>
      </c>
      <c r="V219" t="s">
        <v>817</v>
      </c>
      <c r="W219" t="s">
        <v>818</v>
      </c>
      <c r="X219" t="s">
        <v>819</v>
      </c>
      <c r="Y219" t="s">
        <v>820</v>
      </c>
      <c r="Z219" t="s">
        <v>821</v>
      </c>
      <c r="AA219"/>
      <c r="AB219"/>
      <c r="AC219"/>
      <c r="AD219"/>
      <c r="AE219" t="s">
        <v>822</v>
      </c>
      <c r="AF219" t="s">
        <v>823</v>
      </c>
      <c r="AG219" t="s">
        <v>824</v>
      </c>
      <c r="AH219" t="s">
        <v>825</v>
      </c>
      <c r="AI219"/>
      <c r="AJ219"/>
    </row>
    <row r="220" spans="4:36" ht="15">
      <c r="D220"/>
      <c r="E220" t="s">
        <v>463</v>
      </c>
      <c r="F220"/>
      <c r="G220" t="s">
        <v>826</v>
      </c>
      <c r="H220"/>
      <c r="I220" t="s">
        <v>827</v>
      </c>
      <c r="J220" t="s">
        <v>828</v>
      </c>
      <c r="K220" t="s">
        <v>829</v>
      </c>
      <c r="L220" t="s">
        <v>830</v>
      </c>
      <c r="M220" t="s">
        <v>831</v>
      </c>
      <c r="N220" t="s">
        <v>832</v>
      </c>
      <c r="O220" t="s">
        <v>833</v>
      </c>
      <c r="P220" t="s">
        <v>834</v>
      </c>
      <c r="Q220" t="s">
        <v>835</v>
      </c>
      <c r="R220" t="s">
        <v>836</v>
      </c>
      <c r="S220"/>
      <c r="T220"/>
      <c r="U220" t="s">
        <v>837</v>
      </c>
      <c r="V220"/>
      <c r="W220" t="s">
        <v>838</v>
      </c>
      <c r="X220" t="s">
        <v>839</v>
      </c>
      <c r="Y220" t="s">
        <v>840</v>
      </c>
      <c r="Z220" t="s">
        <v>841</v>
      </c>
      <c r="AA220"/>
      <c r="AB220"/>
      <c r="AC220"/>
      <c r="AD220"/>
      <c r="AE220" t="s">
        <v>842</v>
      </c>
      <c r="AF220" t="s">
        <v>843</v>
      </c>
      <c r="AG220" t="s">
        <v>844</v>
      </c>
      <c r="AH220" t="s">
        <v>845</v>
      </c>
      <c r="AI220"/>
      <c r="AJ220"/>
    </row>
    <row r="221" spans="4:36" ht="15">
      <c r="D221"/>
      <c r="E221" t="s">
        <v>582</v>
      </c>
      <c r="F221"/>
      <c r="G221" t="s">
        <v>766</v>
      </c>
      <c r="H221"/>
      <c r="I221" t="s">
        <v>846</v>
      </c>
      <c r="J221" t="s">
        <v>847</v>
      </c>
      <c r="K221" t="s">
        <v>848</v>
      </c>
      <c r="L221"/>
      <c r="M221" t="s">
        <v>849</v>
      </c>
      <c r="N221" t="s">
        <v>850</v>
      </c>
      <c r="O221" t="s">
        <v>851</v>
      </c>
      <c r="P221" t="s">
        <v>852</v>
      </c>
      <c r="Q221" t="s">
        <v>853</v>
      </c>
      <c r="R221" t="s">
        <v>854</v>
      </c>
      <c r="S221"/>
      <c r="T221"/>
      <c r="U221" t="s">
        <v>855</v>
      </c>
      <c r="V221"/>
      <c r="W221" t="s">
        <v>856</v>
      </c>
      <c r="X221" t="s">
        <v>857</v>
      </c>
      <c r="Y221" t="s">
        <v>858</v>
      </c>
      <c r="Z221" t="s">
        <v>859</v>
      </c>
      <c r="AA221"/>
      <c r="AB221"/>
      <c r="AC221"/>
      <c r="AD221"/>
      <c r="AE221" t="s">
        <v>860</v>
      </c>
      <c r="AF221" t="s">
        <v>861</v>
      </c>
      <c r="AG221" t="s">
        <v>862</v>
      </c>
      <c r="AH221" t="s">
        <v>863</v>
      </c>
      <c r="AI221"/>
      <c r="AJ221"/>
    </row>
    <row r="222" spans="4:36" ht="15">
      <c r="D222"/>
      <c r="E222" t="s">
        <v>864</v>
      </c>
      <c r="F222"/>
      <c r="G222" t="s">
        <v>865</v>
      </c>
      <c r="H222"/>
      <c r="I222" t="s">
        <v>866</v>
      </c>
      <c r="J222" t="s">
        <v>867</v>
      </c>
      <c r="K222" t="s">
        <v>868</v>
      </c>
      <c r="L222"/>
      <c r="M222" t="s">
        <v>869</v>
      </c>
      <c r="N222" t="s">
        <v>870</v>
      </c>
      <c r="O222" t="s">
        <v>871</v>
      </c>
      <c r="P222" t="s">
        <v>872</v>
      </c>
      <c r="Q222" t="s">
        <v>873</v>
      </c>
      <c r="R222" t="s">
        <v>874</v>
      </c>
      <c r="S222"/>
      <c r="T222"/>
      <c r="U222" t="s">
        <v>875</v>
      </c>
      <c r="V222"/>
      <c r="W222" t="s">
        <v>876</v>
      </c>
      <c r="X222" t="s">
        <v>877</v>
      </c>
      <c r="Y222" t="s">
        <v>878</v>
      </c>
      <c r="Z222" t="s">
        <v>879</v>
      </c>
      <c r="AA222"/>
      <c r="AB222"/>
      <c r="AC222"/>
      <c r="AD222"/>
      <c r="AE222" t="s">
        <v>880</v>
      </c>
      <c r="AF222" t="s">
        <v>881</v>
      </c>
      <c r="AG222" t="s">
        <v>882</v>
      </c>
      <c r="AH222" t="s">
        <v>883</v>
      </c>
      <c r="AI222"/>
      <c r="AJ222"/>
    </row>
    <row r="223" spans="4:36" ht="15">
      <c r="D223"/>
      <c r="E223" t="s">
        <v>884</v>
      </c>
      <c r="F223"/>
      <c r="G223" t="s">
        <v>885</v>
      </c>
      <c r="H223"/>
      <c r="I223" t="s">
        <v>886</v>
      </c>
      <c r="J223" t="s">
        <v>887</v>
      </c>
      <c r="K223" t="s">
        <v>888</v>
      </c>
      <c r="L223"/>
      <c r="M223" t="s">
        <v>817</v>
      </c>
      <c r="N223" t="s">
        <v>889</v>
      </c>
      <c r="O223" t="s">
        <v>890</v>
      </c>
      <c r="P223" t="s">
        <v>891</v>
      </c>
      <c r="Q223" t="s">
        <v>892</v>
      </c>
      <c r="R223" t="s">
        <v>893</v>
      </c>
      <c r="S223"/>
      <c r="T223"/>
      <c r="U223" t="s">
        <v>894</v>
      </c>
      <c r="V223"/>
      <c r="W223" t="s">
        <v>895</v>
      </c>
      <c r="X223" t="s">
        <v>896</v>
      </c>
      <c r="Y223" t="s">
        <v>897</v>
      </c>
      <c r="Z223" t="s">
        <v>898</v>
      </c>
      <c r="AA223"/>
      <c r="AB223"/>
      <c r="AC223"/>
      <c r="AD223"/>
      <c r="AE223" t="s">
        <v>899</v>
      </c>
      <c r="AF223" t="s">
        <v>900</v>
      </c>
      <c r="AG223" t="s">
        <v>901</v>
      </c>
      <c r="AH223" t="s">
        <v>902</v>
      </c>
      <c r="AI223"/>
      <c r="AJ223"/>
    </row>
    <row r="224" spans="4:36" ht="15">
      <c r="D224"/>
      <c r="E224" t="s">
        <v>903</v>
      </c>
      <c r="F224"/>
      <c r="G224" t="s">
        <v>904</v>
      </c>
      <c r="H224"/>
      <c r="I224" t="s">
        <v>905</v>
      </c>
      <c r="J224" t="s">
        <v>906</v>
      </c>
      <c r="K224" t="s">
        <v>432</v>
      </c>
      <c r="L224"/>
      <c r="M224"/>
      <c r="N224" t="s">
        <v>907</v>
      </c>
      <c r="O224" t="s">
        <v>908</v>
      </c>
      <c r="P224" t="s">
        <v>909</v>
      </c>
      <c r="Q224" t="s">
        <v>910</v>
      </c>
      <c r="R224" t="s">
        <v>911</v>
      </c>
      <c r="S224"/>
      <c r="T224"/>
      <c r="U224" t="s">
        <v>912</v>
      </c>
      <c r="V224"/>
      <c r="W224" t="s">
        <v>913</v>
      </c>
      <c r="X224" t="s">
        <v>914</v>
      </c>
      <c r="Y224" t="s">
        <v>915</v>
      </c>
      <c r="Z224" t="s">
        <v>916</v>
      </c>
      <c r="AA224"/>
      <c r="AB224"/>
      <c r="AC224"/>
      <c r="AD224"/>
      <c r="AE224" t="s">
        <v>917</v>
      </c>
      <c r="AF224" t="s">
        <v>918</v>
      </c>
      <c r="AG224" t="s">
        <v>919</v>
      </c>
      <c r="AH224" t="s">
        <v>920</v>
      </c>
      <c r="AI224"/>
      <c r="AJ224"/>
    </row>
    <row r="225" spans="4:36" ht="15">
      <c r="D225"/>
      <c r="E225" t="s">
        <v>663</v>
      </c>
      <c r="F225"/>
      <c r="G225" t="s">
        <v>921</v>
      </c>
      <c r="H225"/>
      <c r="I225" t="s">
        <v>922</v>
      </c>
      <c r="J225" t="s">
        <v>923</v>
      </c>
      <c r="K225" t="s">
        <v>924</v>
      </c>
      <c r="L225"/>
      <c r="M225"/>
      <c r="N225" t="s">
        <v>925</v>
      </c>
      <c r="O225" t="s">
        <v>926</v>
      </c>
      <c r="P225" t="s">
        <v>927</v>
      </c>
      <c r="Q225" t="s">
        <v>928</v>
      </c>
      <c r="R225" t="s">
        <v>929</v>
      </c>
      <c r="S225"/>
      <c r="T225"/>
      <c r="U225" t="s">
        <v>930</v>
      </c>
      <c r="V225"/>
      <c r="W225" t="s">
        <v>931</v>
      </c>
      <c r="X225" t="s">
        <v>932</v>
      </c>
      <c r="Y225" t="s">
        <v>721</v>
      </c>
      <c r="Z225" t="s">
        <v>933</v>
      </c>
      <c r="AA225"/>
      <c r="AB225"/>
      <c r="AC225"/>
      <c r="AD225"/>
      <c r="AE225" t="s">
        <v>934</v>
      </c>
      <c r="AF225" t="s">
        <v>935</v>
      </c>
      <c r="AG225" t="s">
        <v>936</v>
      </c>
      <c r="AH225" t="s">
        <v>937</v>
      </c>
      <c r="AI225"/>
      <c r="AJ225"/>
    </row>
    <row r="226" spans="4:36" ht="15">
      <c r="D226"/>
      <c r="E226" t="s">
        <v>938</v>
      </c>
      <c r="F226"/>
      <c r="G226" t="s">
        <v>939</v>
      </c>
      <c r="H226"/>
      <c r="I226" t="s">
        <v>940</v>
      </c>
      <c r="J226" t="s">
        <v>941</v>
      </c>
      <c r="K226" t="s">
        <v>942</v>
      </c>
      <c r="L226"/>
      <c r="M226"/>
      <c r="N226" t="s">
        <v>943</v>
      </c>
      <c r="O226" t="s">
        <v>944</v>
      </c>
      <c r="P226" t="s">
        <v>945</v>
      </c>
      <c r="Q226" t="s">
        <v>946</v>
      </c>
      <c r="R226" t="s">
        <v>947</v>
      </c>
      <c r="S226"/>
      <c r="T226"/>
      <c r="U226" t="s">
        <v>948</v>
      </c>
      <c r="V226"/>
      <c r="W226" t="s">
        <v>924</v>
      </c>
      <c r="X226" t="s">
        <v>949</v>
      </c>
      <c r="Y226" t="s">
        <v>950</v>
      </c>
      <c r="Z226" t="s">
        <v>951</v>
      </c>
      <c r="AA226"/>
      <c r="AB226"/>
      <c r="AC226"/>
      <c r="AD226"/>
      <c r="AE226" t="s">
        <v>952</v>
      </c>
      <c r="AF226" t="s">
        <v>953</v>
      </c>
      <c r="AG226" t="s">
        <v>954</v>
      </c>
      <c r="AH226" t="s">
        <v>955</v>
      </c>
      <c r="AI226"/>
      <c r="AJ226"/>
    </row>
    <row r="227" spans="4:36" ht="15">
      <c r="D227"/>
      <c r="E227" t="s">
        <v>694</v>
      </c>
      <c r="F227"/>
      <c r="G227" t="s">
        <v>956</v>
      </c>
      <c r="H227"/>
      <c r="I227" t="s">
        <v>943</v>
      </c>
      <c r="J227" t="s">
        <v>957</v>
      </c>
      <c r="K227" t="s">
        <v>958</v>
      </c>
      <c r="L227"/>
      <c r="M227"/>
      <c r="N227" t="s">
        <v>959</v>
      </c>
      <c r="O227" t="s">
        <v>960</v>
      </c>
      <c r="P227" t="s">
        <v>961</v>
      </c>
      <c r="Q227" t="s">
        <v>962</v>
      </c>
      <c r="R227" t="s">
        <v>963</v>
      </c>
      <c r="S227"/>
      <c r="T227"/>
      <c r="U227" t="s">
        <v>848</v>
      </c>
      <c r="V227"/>
      <c r="W227" t="s">
        <v>964</v>
      </c>
      <c r="X227" t="s">
        <v>719</v>
      </c>
      <c r="Y227" t="s">
        <v>965</v>
      </c>
      <c r="Z227" t="s">
        <v>966</v>
      </c>
      <c r="AA227"/>
      <c r="AB227"/>
      <c r="AC227"/>
      <c r="AD227"/>
      <c r="AE227" t="s">
        <v>967</v>
      </c>
      <c r="AF227" t="s">
        <v>968</v>
      </c>
      <c r="AG227" t="s">
        <v>969</v>
      </c>
      <c r="AH227" t="s">
        <v>970</v>
      </c>
      <c r="AI227"/>
      <c r="AJ227"/>
    </row>
    <row r="228" spans="4:36" ht="15">
      <c r="D228"/>
      <c r="E228" t="s">
        <v>971</v>
      </c>
      <c r="F228"/>
      <c r="G228"/>
      <c r="H228"/>
      <c r="I228" t="s">
        <v>972</v>
      </c>
      <c r="J228" t="s">
        <v>973</v>
      </c>
      <c r="K228" t="s">
        <v>974</v>
      </c>
      <c r="L228"/>
      <c r="M228"/>
      <c r="N228" t="s">
        <v>975</v>
      </c>
      <c r="O228" t="s">
        <v>976</v>
      </c>
      <c r="P228" t="s">
        <v>977</v>
      </c>
      <c r="Q228" t="s">
        <v>978</v>
      </c>
      <c r="R228" t="s">
        <v>806</v>
      </c>
      <c r="S228"/>
      <c r="T228"/>
      <c r="U228" t="s">
        <v>979</v>
      </c>
      <c r="V228"/>
      <c r="W228" t="s">
        <v>980</v>
      </c>
      <c r="X228" t="s">
        <v>981</v>
      </c>
      <c r="Y228" t="s">
        <v>982</v>
      </c>
      <c r="Z228" t="s">
        <v>983</v>
      </c>
      <c r="AA228"/>
      <c r="AB228"/>
      <c r="AC228"/>
      <c r="AD228"/>
      <c r="AE228" t="s">
        <v>984</v>
      </c>
      <c r="AF228" t="s">
        <v>435</v>
      </c>
      <c r="AG228" t="s">
        <v>985</v>
      </c>
      <c r="AH228" t="s">
        <v>736</v>
      </c>
      <c r="AI228"/>
      <c r="AJ228"/>
    </row>
    <row r="229" spans="4:36" ht="15">
      <c r="D229"/>
      <c r="E229" t="s">
        <v>986</v>
      </c>
      <c r="F229"/>
      <c r="G229"/>
      <c r="H229"/>
      <c r="I229" t="s">
        <v>987</v>
      </c>
      <c r="J229" t="s">
        <v>988</v>
      </c>
      <c r="K229" t="s">
        <v>989</v>
      </c>
      <c r="L229"/>
      <c r="M229"/>
      <c r="N229" t="s">
        <v>990</v>
      </c>
      <c r="O229" t="s">
        <v>991</v>
      </c>
      <c r="P229" t="s">
        <v>888</v>
      </c>
      <c r="Q229" t="s">
        <v>992</v>
      </c>
      <c r="R229" t="s">
        <v>993</v>
      </c>
      <c r="S229"/>
      <c r="T229"/>
      <c r="U229" t="s">
        <v>994</v>
      </c>
      <c r="V229"/>
      <c r="W229" t="s">
        <v>995</v>
      </c>
      <c r="X229" t="s">
        <v>996</v>
      </c>
      <c r="Y229" t="s">
        <v>997</v>
      </c>
      <c r="Z229" t="s">
        <v>998</v>
      </c>
      <c r="AA229"/>
      <c r="AB229"/>
      <c r="AC229"/>
      <c r="AD229"/>
      <c r="AE229" t="s">
        <v>999</v>
      </c>
      <c r="AF229" t="s">
        <v>1000</v>
      </c>
      <c r="AG229" t="s">
        <v>1001</v>
      </c>
      <c r="AH229" t="s">
        <v>560</v>
      </c>
      <c r="AI229"/>
      <c r="AJ229"/>
    </row>
    <row r="230" spans="4:36" ht="15">
      <c r="D230"/>
      <c r="E230" t="s">
        <v>1002</v>
      </c>
      <c r="F230"/>
      <c r="G230"/>
      <c r="H230"/>
      <c r="I230" t="s">
        <v>1003</v>
      </c>
      <c r="J230" t="s">
        <v>1004</v>
      </c>
      <c r="K230" t="s">
        <v>1005</v>
      </c>
      <c r="L230"/>
      <c r="M230"/>
      <c r="N230" t="s">
        <v>1006</v>
      </c>
      <c r="O230"/>
      <c r="P230" t="s">
        <v>1007</v>
      </c>
      <c r="Q230" t="s">
        <v>1008</v>
      </c>
      <c r="R230" t="s">
        <v>1009</v>
      </c>
      <c r="S230"/>
      <c r="T230"/>
      <c r="U230" t="s">
        <v>1010</v>
      </c>
      <c r="V230"/>
      <c r="W230" t="s">
        <v>1011</v>
      </c>
      <c r="X230" t="s">
        <v>1012</v>
      </c>
      <c r="Y230" t="s">
        <v>1013</v>
      </c>
      <c r="Z230" t="s">
        <v>1014</v>
      </c>
      <c r="AA230"/>
      <c r="AB230"/>
      <c r="AC230"/>
      <c r="AD230"/>
      <c r="AE230" t="s">
        <v>1015</v>
      </c>
      <c r="AF230" t="s">
        <v>1016</v>
      </c>
      <c r="AG230" t="s">
        <v>1017</v>
      </c>
      <c r="AH230" t="s">
        <v>1018</v>
      </c>
      <c r="AI230"/>
      <c r="AJ230"/>
    </row>
    <row r="231" spans="4:36" ht="15">
      <c r="D231"/>
      <c r="E231" t="s">
        <v>414</v>
      </c>
      <c r="F231"/>
      <c r="G231"/>
      <c r="H231"/>
      <c r="I231" t="s">
        <v>1019</v>
      </c>
      <c r="J231" t="s">
        <v>1020</v>
      </c>
      <c r="K231" t="s">
        <v>1021</v>
      </c>
      <c r="L231"/>
      <c r="M231"/>
      <c r="N231" t="s">
        <v>1022</v>
      </c>
      <c r="O231"/>
      <c r="P231" t="s">
        <v>1023</v>
      </c>
      <c r="Q231" t="s">
        <v>1024</v>
      </c>
      <c r="R231" t="s">
        <v>1025</v>
      </c>
      <c r="S231"/>
      <c r="T231"/>
      <c r="U231" t="s">
        <v>1026</v>
      </c>
      <c r="V231"/>
      <c r="W231" t="s">
        <v>1027</v>
      </c>
      <c r="X231" t="s">
        <v>1028</v>
      </c>
      <c r="Y231" t="s">
        <v>1029</v>
      </c>
      <c r="Z231" t="s">
        <v>1030</v>
      </c>
      <c r="AA231"/>
      <c r="AB231"/>
      <c r="AC231"/>
      <c r="AD231"/>
      <c r="AE231" t="s">
        <v>1031</v>
      </c>
      <c r="AF231"/>
      <c r="AG231" t="s">
        <v>1032</v>
      </c>
      <c r="AH231" t="s">
        <v>1033</v>
      </c>
      <c r="AI231"/>
      <c r="AJ231"/>
    </row>
    <row r="232" spans="4:36" ht="15">
      <c r="D232"/>
      <c r="E232" t="s">
        <v>1034</v>
      </c>
      <c r="F232"/>
      <c r="G232"/>
      <c r="H232"/>
      <c r="I232" t="s">
        <v>1035</v>
      </c>
      <c r="J232" t="s">
        <v>1036</v>
      </c>
      <c r="K232"/>
      <c r="L232"/>
      <c r="M232"/>
      <c r="N232" t="s">
        <v>1037</v>
      </c>
      <c r="O232"/>
      <c r="P232" t="s">
        <v>1038</v>
      </c>
      <c r="Q232" t="s">
        <v>1039</v>
      </c>
      <c r="R232" t="s">
        <v>1040</v>
      </c>
      <c r="S232"/>
      <c r="T232"/>
      <c r="U232" t="s">
        <v>1041</v>
      </c>
      <c r="V232"/>
      <c r="W232" t="s">
        <v>1042</v>
      </c>
      <c r="X232" t="s">
        <v>976</v>
      </c>
      <c r="Y232" t="s">
        <v>1043</v>
      </c>
      <c r="Z232" t="s">
        <v>690</v>
      </c>
      <c r="AA232"/>
      <c r="AB232"/>
      <c r="AC232"/>
      <c r="AD232"/>
      <c r="AE232" t="s">
        <v>806</v>
      </c>
      <c r="AF232"/>
      <c r="AG232" t="s">
        <v>1044</v>
      </c>
      <c r="AH232" t="s">
        <v>1045</v>
      </c>
      <c r="AI232"/>
      <c r="AJ232"/>
    </row>
    <row r="233" spans="4:36" ht="15">
      <c r="D233"/>
      <c r="E233" t="s">
        <v>1046</v>
      </c>
      <c r="F233"/>
      <c r="G233"/>
      <c r="H233"/>
      <c r="I233" t="s">
        <v>1047</v>
      </c>
      <c r="J233" t="s">
        <v>1048</v>
      </c>
      <c r="K233"/>
      <c r="L233"/>
      <c r="M233"/>
      <c r="N233" t="s">
        <v>1049</v>
      </c>
      <c r="O233"/>
      <c r="P233" t="s">
        <v>1050</v>
      </c>
      <c r="Q233" t="s">
        <v>1051</v>
      </c>
      <c r="R233" t="s">
        <v>1052</v>
      </c>
      <c r="S233"/>
      <c r="T233"/>
      <c r="U233" t="s">
        <v>1053</v>
      </c>
      <c r="V233"/>
      <c r="W233" t="s">
        <v>1054</v>
      </c>
      <c r="X233" t="s">
        <v>1055</v>
      </c>
      <c r="Y233" t="s">
        <v>1056</v>
      </c>
      <c r="Z233" t="s">
        <v>1057</v>
      </c>
      <c r="AA233"/>
      <c r="AB233"/>
      <c r="AC233"/>
      <c r="AD233"/>
      <c r="AE233" t="s">
        <v>1058</v>
      </c>
      <c r="AF233"/>
      <c r="AG233" t="s">
        <v>1059</v>
      </c>
      <c r="AH233" t="s">
        <v>981</v>
      </c>
      <c r="AI233"/>
      <c r="AJ233"/>
    </row>
    <row r="234" spans="4:36" ht="15">
      <c r="D234"/>
      <c r="E234" t="s">
        <v>1060</v>
      </c>
      <c r="F234"/>
      <c r="G234"/>
      <c r="H234"/>
      <c r="I234" t="s">
        <v>1061</v>
      </c>
      <c r="J234" t="s">
        <v>1062</v>
      </c>
      <c r="K234"/>
      <c r="L234"/>
      <c r="M234"/>
      <c r="N234" t="s">
        <v>1063</v>
      </c>
      <c r="O234"/>
      <c r="P234" t="s">
        <v>1064</v>
      </c>
      <c r="Q234" t="s">
        <v>1065</v>
      </c>
      <c r="R234" t="s">
        <v>1066</v>
      </c>
      <c r="S234"/>
      <c r="T234"/>
      <c r="U234" t="s">
        <v>1067</v>
      </c>
      <c r="V234"/>
      <c r="W234" t="s">
        <v>1068</v>
      </c>
      <c r="X234"/>
      <c r="Y234" t="s">
        <v>1069</v>
      </c>
      <c r="Z234" t="s">
        <v>1070</v>
      </c>
      <c r="AA234"/>
      <c r="AB234"/>
      <c r="AC234"/>
      <c r="AD234"/>
      <c r="AE234" t="s">
        <v>1071</v>
      </c>
      <c r="AF234"/>
      <c r="AG234" t="s">
        <v>1072</v>
      </c>
      <c r="AH234" t="s">
        <v>1073</v>
      </c>
      <c r="AI234"/>
      <c r="AJ234"/>
    </row>
    <row r="235" spans="4:36" ht="15">
      <c r="D235"/>
      <c r="E235" t="s">
        <v>1074</v>
      </c>
      <c r="F235"/>
      <c r="G235"/>
      <c r="H235"/>
      <c r="I235" t="s">
        <v>1075</v>
      </c>
      <c r="J235" t="s">
        <v>1076</v>
      </c>
      <c r="K235"/>
      <c r="L235"/>
      <c r="M235"/>
      <c r="N235" t="s">
        <v>1077</v>
      </c>
      <c r="O235"/>
      <c r="P235"/>
      <c r="Q235"/>
      <c r="R235" t="s">
        <v>1078</v>
      </c>
      <c r="S235"/>
      <c r="T235"/>
      <c r="U235" t="s">
        <v>1079</v>
      </c>
      <c r="V235"/>
      <c r="W235"/>
      <c r="X235"/>
      <c r="Y235" t="s">
        <v>1080</v>
      </c>
      <c r="Z235" t="s">
        <v>1081</v>
      </c>
      <c r="AA235"/>
      <c r="AB235"/>
      <c r="AC235"/>
      <c r="AD235"/>
      <c r="AE235" t="s">
        <v>1082</v>
      </c>
      <c r="AF235"/>
      <c r="AG235" t="s">
        <v>1083</v>
      </c>
      <c r="AH235" t="s">
        <v>1084</v>
      </c>
      <c r="AI235"/>
      <c r="AJ235"/>
    </row>
    <row r="236" spans="4:36" ht="15">
      <c r="D236"/>
      <c r="E236" t="s">
        <v>1085</v>
      </c>
      <c r="F236"/>
      <c r="G236"/>
      <c r="H236"/>
      <c r="I236" t="s">
        <v>1086</v>
      </c>
      <c r="J236" t="s">
        <v>1087</v>
      </c>
      <c r="K236"/>
      <c r="L236"/>
      <c r="M236"/>
      <c r="N236" t="s">
        <v>1088</v>
      </c>
      <c r="O236"/>
      <c r="P236"/>
      <c r="Q236"/>
      <c r="R236" t="s">
        <v>1089</v>
      </c>
      <c r="S236"/>
      <c r="T236"/>
      <c r="U236" t="s">
        <v>1090</v>
      </c>
      <c r="V236"/>
      <c r="W236"/>
      <c r="X236"/>
      <c r="Y236" t="s">
        <v>1091</v>
      </c>
      <c r="Z236" t="s">
        <v>1092</v>
      </c>
      <c r="AA236"/>
      <c r="AB236"/>
      <c r="AC236"/>
      <c r="AD236"/>
      <c r="AE236" t="s">
        <v>1093</v>
      </c>
      <c r="AF236"/>
      <c r="AG236" t="s">
        <v>1094</v>
      </c>
      <c r="AH236" t="s">
        <v>953</v>
      </c>
      <c r="AI236"/>
      <c r="AJ236"/>
    </row>
    <row r="237" spans="4:36" ht="15">
      <c r="D237"/>
      <c r="E237" t="s">
        <v>1095</v>
      </c>
      <c r="F237"/>
      <c r="G237"/>
      <c r="H237"/>
      <c r="I237" t="s">
        <v>1096</v>
      </c>
      <c r="J237" t="s">
        <v>1097</v>
      </c>
      <c r="K237"/>
      <c r="L237"/>
      <c r="M237"/>
      <c r="N237" t="s">
        <v>1098</v>
      </c>
      <c r="O237"/>
      <c r="P237"/>
      <c r="Q237"/>
      <c r="R237" t="s">
        <v>1099</v>
      </c>
      <c r="S237"/>
      <c r="T237"/>
      <c r="U237" t="s">
        <v>1100</v>
      </c>
      <c r="V237"/>
      <c r="W237"/>
      <c r="X237"/>
      <c r="Y237" t="s">
        <v>736</v>
      </c>
      <c r="Z237" t="s">
        <v>732</v>
      </c>
      <c r="AA237"/>
      <c r="AB237"/>
      <c r="AC237"/>
      <c r="AD237"/>
      <c r="AE237" t="s">
        <v>1101</v>
      </c>
      <c r="AF237"/>
      <c r="AG237" t="s">
        <v>1102</v>
      </c>
      <c r="AH237" t="s">
        <v>1103</v>
      </c>
      <c r="AI237"/>
      <c r="AJ237"/>
    </row>
    <row r="238" spans="4:36" ht="15">
      <c r="D238"/>
      <c r="E238" t="s">
        <v>1104</v>
      </c>
      <c r="F238"/>
      <c r="G238"/>
      <c r="H238"/>
      <c r="I238" t="s">
        <v>1105</v>
      </c>
      <c r="J238" t="s">
        <v>1106</v>
      </c>
      <c r="K238"/>
      <c r="L238"/>
      <c r="M238"/>
      <c r="N238" t="s">
        <v>1107</v>
      </c>
      <c r="O238"/>
      <c r="P238"/>
      <c r="Q238"/>
      <c r="R238" t="s">
        <v>1108</v>
      </c>
      <c r="S238"/>
      <c r="T238"/>
      <c r="U238" t="s">
        <v>1109</v>
      </c>
      <c r="V238"/>
      <c r="W238"/>
      <c r="X238"/>
      <c r="Y238" t="s">
        <v>1110</v>
      </c>
      <c r="Z238" t="s">
        <v>1111</v>
      </c>
      <c r="AA238"/>
      <c r="AB238"/>
      <c r="AC238"/>
      <c r="AD238"/>
      <c r="AE238" t="s">
        <v>1112</v>
      </c>
      <c r="AF238"/>
      <c r="AG238" t="s">
        <v>1113</v>
      </c>
      <c r="AH238" t="s">
        <v>1114</v>
      </c>
      <c r="AI238"/>
      <c r="AJ238"/>
    </row>
    <row r="239" spans="4:36" ht="15">
      <c r="D239"/>
      <c r="E239" t="s">
        <v>1115</v>
      </c>
      <c r="F239"/>
      <c r="G239"/>
      <c r="H239"/>
      <c r="I239" t="s">
        <v>1116</v>
      </c>
      <c r="J239" t="s">
        <v>1117</v>
      </c>
      <c r="K239"/>
      <c r="L239"/>
      <c r="M239"/>
      <c r="N239" t="s">
        <v>1118</v>
      </c>
      <c r="O239"/>
      <c r="P239"/>
      <c r="Q239"/>
      <c r="R239" t="s">
        <v>1119</v>
      </c>
      <c r="S239"/>
      <c r="T239"/>
      <c r="U239" t="s">
        <v>1120</v>
      </c>
      <c r="V239"/>
      <c r="W239"/>
      <c r="X239"/>
      <c r="Y239" t="s">
        <v>1121</v>
      </c>
      <c r="Z239" t="s">
        <v>1122</v>
      </c>
      <c r="AA239"/>
      <c r="AB239"/>
      <c r="AC239"/>
      <c r="AD239"/>
      <c r="AE239" t="s">
        <v>1123</v>
      </c>
      <c r="AF239"/>
      <c r="AG239" t="s">
        <v>1124</v>
      </c>
      <c r="AH239" t="s">
        <v>1125</v>
      </c>
      <c r="AI239"/>
      <c r="AJ239"/>
    </row>
    <row r="240" spans="4:36" ht="15">
      <c r="D240"/>
      <c r="E240" t="s">
        <v>1126</v>
      </c>
      <c r="F240"/>
      <c r="G240"/>
      <c r="H240"/>
      <c r="I240" t="s">
        <v>1127</v>
      </c>
      <c r="J240" t="s">
        <v>1128</v>
      </c>
      <c r="K240"/>
      <c r="L240"/>
      <c r="M240"/>
      <c r="N240" t="s">
        <v>1129</v>
      </c>
      <c r="O240"/>
      <c r="P240"/>
      <c r="Q240"/>
      <c r="R240" t="s">
        <v>1130</v>
      </c>
      <c r="S240"/>
      <c r="T240"/>
      <c r="U240" t="s">
        <v>1131</v>
      </c>
      <c r="V240"/>
      <c r="W240"/>
      <c r="X240"/>
      <c r="Y240" t="s">
        <v>1132</v>
      </c>
      <c r="Z240" t="s">
        <v>1133</v>
      </c>
      <c r="AA240"/>
      <c r="AB240"/>
      <c r="AC240"/>
      <c r="AD240"/>
      <c r="AE240" t="s">
        <v>1134</v>
      </c>
      <c r="AF240"/>
      <c r="AG240" t="s">
        <v>1135</v>
      </c>
      <c r="AH240" t="s">
        <v>1136</v>
      </c>
      <c r="AI240"/>
      <c r="AJ240"/>
    </row>
    <row r="241" spans="4:36" ht="15">
      <c r="D241"/>
      <c r="E241" t="s">
        <v>1137</v>
      </c>
      <c r="F241"/>
      <c r="G241"/>
      <c r="H241"/>
      <c r="I241" t="s">
        <v>1098</v>
      </c>
      <c r="J241" t="s">
        <v>1138</v>
      </c>
      <c r="K241"/>
      <c r="L241"/>
      <c r="M241"/>
      <c r="N241" t="s">
        <v>435</v>
      </c>
      <c r="O241"/>
      <c r="P241"/>
      <c r="Q241"/>
      <c r="R241" t="s">
        <v>753</v>
      </c>
      <c r="S241"/>
      <c r="T241"/>
      <c r="U241" t="s">
        <v>1139</v>
      </c>
      <c r="V241"/>
      <c r="W241"/>
      <c r="X241"/>
      <c r="Y241" t="s">
        <v>1140</v>
      </c>
      <c r="Z241" t="s">
        <v>1141</v>
      </c>
      <c r="AA241"/>
      <c r="AB241"/>
      <c r="AC241"/>
      <c r="AD241"/>
      <c r="AE241" t="s">
        <v>1142</v>
      </c>
      <c r="AF241"/>
      <c r="AG241" t="s">
        <v>1143</v>
      </c>
      <c r="AH241" t="s">
        <v>1144</v>
      </c>
      <c r="AI241"/>
      <c r="AJ241"/>
    </row>
    <row r="242" spans="4:36" ht="15">
      <c r="D242"/>
      <c r="E242" t="s">
        <v>1145</v>
      </c>
      <c r="F242"/>
      <c r="G242"/>
      <c r="H242"/>
      <c r="I242" t="s">
        <v>1146</v>
      </c>
      <c r="J242" t="s">
        <v>1147</v>
      </c>
      <c r="K242"/>
      <c r="L242"/>
      <c r="M242"/>
      <c r="N242" t="s">
        <v>1148</v>
      </c>
      <c r="O242"/>
      <c r="P242"/>
      <c r="Q242"/>
      <c r="R242" t="s">
        <v>1149</v>
      </c>
      <c r="S242"/>
      <c r="T242"/>
      <c r="U242"/>
      <c r="V242"/>
      <c r="W242"/>
      <c r="X242"/>
      <c r="Y242" t="s">
        <v>1150</v>
      </c>
      <c r="Z242" t="s">
        <v>1151</v>
      </c>
      <c r="AA242"/>
      <c r="AB242"/>
      <c r="AC242"/>
      <c r="AD242"/>
      <c r="AE242" t="s">
        <v>772</v>
      </c>
      <c r="AF242"/>
      <c r="AG242" t="s">
        <v>1152</v>
      </c>
      <c r="AH242" t="s">
        <v>1153</v>
      </c>
      <c r="AI242"/>
      <c r="AJ242"/>
    </row>
    <row r="243" spans="4:36" ht="15">
      <c r="D243"/>
      <c r="E243" t="s">
        <v>934</v>
      </c>
      <c r="F243"/>
      <c r="G243"/>
      <c r="H243"/>
      <c r="I243" t="s">
        <v>1154</v>
      </c>
      <c r="J243" t="s">
        <v>1155</v>
      </c>
      <c r="K243"/>
      <c r="L243"/>
      <c r="M243"/>
      <c r="N243" t="s">
        <v>1156</v>
      </c>
      <c r="O243"/>
      <c r="P243"/>
      <c r="Q243"/>
      <c r="R243" t="s">
        <v>1157</v>
      </c>
      <c r="S243"/>
      <c r="T243"/>
      <c r="U243"/>
      <c r="V243"/>
      <c r="W243"/>
      <c r="X243"/>
      <c r="Y243" t="s">
        <v>1158</v>
      </c>
      <c r="Z243" t="s">
        <v>1159</v>
      </c>
      <c r="AA243"/>
      <c r="AB243"/>
      <c r="AC243"/>
      <c r="AD243"/>
      <c r="AE243" t="s">
        <v>1160</v>
      </c>
      <c r="AF243"/>
      <c r="AG243" t="s">
        <v>1161</v>
      </c>
      <c r="AH243" t="s">
        <v>1162</v>
      </c>
      <c r="AI243"/>
      <c r="AJ243"/>
    </row>
    <row r="244" spans="4:36" ht="15">
      <c r="D244"/>
      <c r="E244" t="s">
        <v>656</v>
      </c>
      <c r="F244"/>
      <c r="G244"/>
      <c r="H244"/>
      <c r="I244" t="s">
        <v>1163</v>
      </c>
      <c r="J244" t="s">
        <v>1164</v>
      </c>
      <c r="K244"/>
      <c r="L244"/>
      <c r="M244"/>
      <c r="N244" t="s">
        <v>1165</v>
      </c>
      <c r="O244"/>
      <c r="P244"/>
      <c r="Q244"/>
      <c r="R244" t="s">
        <v>1166</v>
      </c>
      <c r="S244"/>
      <c r="T244"/>
      <c r="U244"/>
      <c r="V244"/>
      <c r="W244"/>
      <c r="X244"/>
      <c r="Y244" t="s">
        <v>428</v>
      </c>
      <c r="Z244" t="s">
        <v>1167</v>
      </c>
      <c r="AA244"/>
      <c r="AB244"/>
      <c r="AC244"/>
      <c r="AD244"/>
      <c r="AE244" t="s">
        <v>1168</v>
      </c>
      <c r="AF244"/>
      <c r="AG244" t="s">
        <v>1169</v>
      </c>
      <c r="AH244" t="s">
        <v>1170</v>
      </c>
      <c r="AI244"/>
      <c r="AJ244"/>
    </row>
    <row r="245" spans="4:36" ht="15">
      <c r="D245"/>
      <c r="E245" t="s">
        <v>1171</v>
      </c>
      <c r="F245"/>
      <c r="G245"/>
      <c r="H245"/>
      <c r="I245" t="s">
        <v>1172</v>
      </c>
      <c r="J245" t="s">
        <v>1173</v>
      </c>
      <c r="K245"/>
      <c r="L245"/>
      <c r="M245"/>
      <c r="N245" t="s">
        <v>1174</v>
      </c>
      <c r="O245"/>
      <c r="P245"/>
      <c r="Q245"/>
      <c r="R245" t="s">
        <v>1175</v>
      </c>
      <c r="S245"/>
      <c r="T245"/>
      <c r="U245"/>
      <c r="V245"/>
      <c r="W245"/>
      <c r="X245"/>
      <c r="Y245" t="s">
        <v>1176</v>
      </c>
      <c r="Z245"/>
      <c r="AA245"/>
      <c r="AB245"/>
      <c r="AC245"/>
      <c r="AD245"/>
      <c r="AE245" t="s">
        <v>1177</v>
      </c>
      <c r="AF245"/>
      <c r="AG245" t="s">
        <v>1178</v>
      </c>
      <c r="AH245" t="s">
        <v>1179</v>
      </c>
      <c r="AI245"/>
      <c r="AJ245"/>
    </row>
    <row r="246" spans="4:36" ht="15">
      <c r="D246"/>
      <c r="E246" t="s">
        <v>1180</v>
      </c>
      <c r="F246"/>
      <c r="G246"/>
      <c r="H246"/>
      <c r="I246" t="s">
        <v>1181</v>
      </c>
      <c r="J246" t="s">
        <v>1182</v>
      </c>
      <c r="K246"/>
      <c r="L246"/>
      <c r="M246"/>
      <c r="N246" t="s">
        <v>1183</v>
      </c>
      <c r="O246"/>
      <c r="P246"/>
      <c r="Q246"/>
      <c r="R246" t="s">
        <v>1184</v>
      </c>
      <c r="S246"/>
      <c r="T246"/>
      <c r="U246"/>
      <c r="V246"/>
      <c r="W246"/>
      <c r="X246"/>
      <c r="Y246" t="s">
        <v>1185</v>
      </c>
      <c r="Z246"/>
      <c r="AA246"/>
      <c r="AB246"/>
      <c r="AC246"/>
      <c r="AD246"/>
      <c r="AE246" t="s">
        <v>1186</v>
      </c>
      <c r="AF246"/>
      <c r="AG246" t="s">
        <v>1187</v>
      </c>
      <c r="AH246" t="s">
        <v>1188</v>
      </c>
      <c r="AI246"/>
      <c r="AJ246"/>
    </row>
    <row r="247" spans="4:36" ht="15">
      <c r="D247"/>
      <c r="E247" t="s">
        <v>1189</v>
      </c>
      <c r="F247"/>
      <c r="G247"/>
      <c r="H247"/>
      <c r="I247" t="s">
        <v>1190</v>
      </c>
      <c r="J247" t="s">
        <v>1191</v>
      </c>
      <c r="K247"/>
      <c r="L247"/>
      <c r="M247"/>
      <c r="N247"/>
      <c r="O247"/>
      <c r="P247"/>
      <c r="Q247"/>
      <c r="R247" t="s">
        <v>1192</v>
      </c>
      <c r="S247"/>
      <c r="T247"/>
      <c r="U247"/>
      <c r="V247"/>
      <c r="W247"/>
      <c r="X247"/>
      <c r="Y247" t="s">
        <v>1193</v>
      </c>
      <c r="Z247"/>
      <c r="AA247"/>
      <c r="AB247"/>
      <c r="AC247"/>
      <c r="AD247"/>
      <c r="AE247" t="s">
        <v>1194</v>
      </c>
      <c r="AF247"/>
      <c r="AG247" t="s">
        <v>1129</v>
      </c>
      <c r="AH247"/>
      <c r="AI247"/>
      <c r="AJ247"/>
    </row>
    <row r="248" spans="4:36" ht="15">
      <c r="D248"/>
      <c r="E248" t="s">
        <v>1195</v>
      </c>
      <c r="F248"/>
      <c r="G248"/>
      <c r="H248"/>
      <c r="I248" t="s">
        <v>1196</v>
      </c>
      <c r="J248" t="s">
        <v>1197</v>
      </c>
      <c r="K248"/>
      <c r="L248"/>
      <c r="M248"/>
      <c r="N248"/>
      <c r="O248"/>
      <c r="P248"/>
      <c r="Q248"/>
      <c r="R248" t="s">
        <v>1198</v>
      </c>
      <c r="S248"/>
      <c r="T248"/>
      <c r="U248"/>
      <c r="V248"/>
      <c r="W248"/>
      <c r="X248"/>
      <c r="Y248" t="s">
        <v>1199</v>
      </c>
      <c r="Z248"/>
      <c r="AA248"/>
      <c r="AB248"/>
      <c r="AC248"/>
      <c r="AD248"/>
      <c r="AE248" t="s">
        <v>1200</v>
      </c>
      <c r="AF248"/>
      <c r="AG248" t="s">
        <v>1201</v>
      </c>
      <c r="AH248"/>
      <c r="AI248"/>
      <c r="AJ248"/>
    </row>
    <row r="249" spans="4:36" ht="15">
      <c r="D249"/>
      <c r="E249" t="s">
        <v>1202</v>
      </c>
      <c r="F249"/>
      <c r="G249"/>
      <c r="H249"/>
      <c r="I249" t="s">
        <v>817</v>
      </c>
      <c r="J249" t="s">
        <v>1203</v>
      </c>
      <c r="K249"/>
      <c r="L249"/>
      <c r="M249"/>
      <c r="N249"/>
      <c r="O249"/>
      <c r="P249"/>
      <c r="Q249"/>
      <c r="R249" t="s">
        <v>1204</v>
      </c>
      <c r="S249"/>
      <c r="T249"/>
      <c r="U249"/>
      <c r="V249"/>
      <c r="W249"/>
      <c r="X249"/>
      <c r="Y249" t="s">
        <v>1205</v>
      </c>
      <c r="Z249"/>
      <c r="AA249"/>
      <c r="AB249"/>
      <c r="AC249"/>
      <c r="AD249"/>
      <c r="AE249" t="s">
        <v>1206</v>
      </c>
      <c r="AF249"/>
      <c r="AG249" t="s">
        <v>1207</v>
      </c>
      <c r="AH249"/>
      <c r="AI249"/>
      <c r="AJ249"/>
    </row>
    <row r="250" spans="4:36" ht="15">
      <c r="D250"/>
      <c r="E250" t="s">
        <v>1208</v>
      </c>
      <c r="F250"/>
      <c r="G250"/>
      <c r="H250"/>
      <c r="I250" t="s">
        <v>1209</v>
      </c>
      <c r="J250" t="s">
        <v>1210</v>
      </c>
      <c r="K250"/>
      <c r="L250"/>
      <c r="M250"/>
      <c r="N250"/>
      <c r="O250"/>
      <c r="P250"/>
      <c r="Q250"/>
      <c r="R250" t="s">
        <v>1211</v>
      </c>
      <c r="S250"/>
      <c r="T250"/>
      <c r="U250"/>
      <c r="V250"/>
      <c r="W250"/>
      <c r="X250"/>
      <c r="Y250" t="s">
        <v>495</v>
      </c>
      <c r="Z250"/>
      <c r="AA250"/>
      <c r="AB250"/>
      <c r="AC250"/>
      <c r="AD250"/>
      <c r="AE250" t="s">
        <v>1212</v>
      </c>
      <c r="AF250"/>
      <c r="AG250" t="s">
        <v>1213</v>
      </c>
      <c r="AH250"/>
      <c r="AI250"/>
      <c r="AJ250"/>
    </row>
    <row r="251" spans="4:36" ht="15">
      <c r="D251"/>
      <c r="E251" t="s">
        <v>1214</v>
      </c>
      <c r="F251"/>
      <c r="G251"/>
      <c r="H251"/>
      <c r="I251"/>
      <c r="J251" t="s">
        <v>1215</v>
      </c>
      <c r="K251"/>
      <c r="L251"/>
      <c r="M251"/>
      <c r="N251"/>
      <c r="O251"/>
      <c r="P251"/>
      <c r="Q251"/>
      <c r="R251" t="s">
        <v>1216</v>
      </c>
      <c r="S251"/>
      <c r="T251"/>
      <c r="U251"/>
      <c r="V251"/>
      <c r="W251"/>
      <c r="X251"/>
      <c r="Y251" t="s">
        <v>1217</v>
      </c>
      <c r="Z251"/>
      <c r="AA251"/>
      <c r="AB251"/>
      <c r="AC251"/>
      <c r="AD251"/>
      <c r="AE251" t="s">
        <v>926</v>
      </c>
      <c r="AF251"/>
      <c r="AG251" t="s">
        <v>1218</v>
      </c>
      <c r="AH251"/>
      <c r="AI251"/>
      <c r="AJ251"/>
    </row>
    <row r="252" spans="4:36" ht="15">
      <c r="D252"/>
      <c r="E252" t="s">
        <v>1219</v>
      </c>
      <c r="F252"/>
      <c r="G252"/>
      <c r="H252"/>
      <c r="I252"/>
      <c r="J252" t="s">
        <v>1220</v>
      </c>
      <c r="K252"/>
      <c r="L252"/>
      <c r="M252"/>
      <c r="N252"/>
      <c r="O252"/>
      <c r="P252"/>
      <c r="Q252"/>
      <c r="R252" t="s">
        <v>1221</v>
      </c>
      <c r="S252"/>
      <c r="T252"/>
      <c r="U252"/>
      <c r="V252"/>
      <c r="W252"/>
      <c r="X252"/>
      <c r="Y252" t="s">
        <v>1222</v>
      </c>
      <c r="Z252"/>
      <c r="AA252"/>
      <c r="AB252"/>
      <c r="AC252"/>
      <c r="AD252"/>
      <c r="AE252" t="s">
        <v>1223</v>
      </c>
      <c r="AF252"/>
      <c r="AG252"/>
      <c r="AH252"/>
      <c r="AI252"/>
      <c r="AJ252"/>
    </row>
    <row r="253" spans="4:36" ht="15">
      <c r="D253"/>
      <c r="E253" t="s">
        <v>1224</v>
      </c>
      <c r="F253"/>
      <c r="G253"/>
      <c r="H253"/>
      <c r="I253"/>
      <c r="J253" t="s">
        <v>560</v>
      </c>
      <c r="K253"/>
      <c r="L253"/>
      <c r="M253"/>
      <c r="N253"/>
      <c r="O253"/>
      <c r="P253"/>
      <c r="Q253"/>
      <c r="R253" t="s">
        <v>1225</v>
      </c>
      <c r="S253"/>
      <c r="T253"/>
      <c r="U253"/>
      <c r="V253"/>
      <c r="W253"/>
      <c r="X253"/>
      <c r="Y253" t="s">
        <v>1226</v>
      </c>
      <c r="Z253"/>
      <c r="AA253"/>
      <c r="AB253"/>
      <c r="AC253"/>
      <c r="AD253"/>
      <c r="AE253" t="s">
        <v>1227</v>
      </c>
      <c r="AF253"/>
      <c r="AG253"/>
      <c r="AH253"/>
      <c r="AI253"/>
      <c r="AJ253"/>
    </row>
    <row r="254" spans="4:36" ht="15">
      <c r="D254"/>
      <c r="E254" t="s">
        <v>1228</v>
      </c>
      <c r="F254"/>
      <c r="G254"/>
      <c r="H254"/>
      <c r="I254"/>
      <c r="J254" t="s">
        <v>1229</v>
      </c>
      <c r="K254"/>
      <c r="L254"/>
      <c r="M254"/>
      <c r="N254"/>
      <c r="O254"/>
      <c r="P254"/>
      <c r="Q254"/>
      <c r="R254" t="s">
        <v>1230</v>
      </c>
      <c r="S254"/>
      <c r="T254"/>
      <c r="U254"/>
      <c r="V254"/>
      <c r="W254"/>
      <c r="X254"/>
      <c r="Y254" t="s">
        <v>1231</v>
      </c>
      <c r="Z254"/>
      <c r="AA254"/>
      <c r="AB254"/>
      <c r="AC254"/>
      <c r="AD254"/>
      <c r="AE254" t="s">
        <v>1232</v>
      </c>
      <c r="AF254"/>
      <c r="AG254"/>
      <c r="AH254"/>
      <c r="AI254"/>
      <c r="AJ254"/>
    </row>
    <row r="255" spans="4:36" ht="15">
      <c r="D255"/>
      <c r="E255" t="s">
        <v>1233</v>
      </c>
      <c r="F255"/>
      <c r="G255"/>
      <c r="H255"/>
      <c r="I255"/>
      <c r="J255" t="s">
        <v>1234</v>
      </c>
      <c r="K255"/>
      <c r="L255"/>
      <c r="M255"/>
      <c r="N255"/>
      <c r="O255"/>
      <c r="P255"/>
      <c r="Q255"/>
      <c r="R255" t="s">
        <v>1235</v>
      </c>
      <c r="S255"/>
      <c r="T255"/>
      <c r="U255"/>
      <c r="V255"/>
      <c r="W255"/>
      <c r="X255"/>
      <c r="Y255" t="s">
        <v>1236</v>
      </c>
      <c r="Z255"/>
      <c r="AA255"/>
      <c r="AB255"/>
      <c r="AC255"/>
      <c r="AD255"/>
      <c r="AE255" t="s">
        <v>1237</v>
      </c>
      <c r="AF255"/>
      <c r="AG255"/>
      <c r="AH255"/>
      <c r="AI255"/>
      <c r="AJ255"/>
    </row>
    <row r="256" spans="4:36" ht="15">
      <c r="D256"/>
      <c r="E256" t="s">
        <v>1238</v>
      </c>
      <c r="F256"/>
      <c r="G256"/>
      <c r="H256"/>
      <c r="I256"/>
      <c r="J256" t="s">
        <v>1239</v>
      </c>
      <c r="K256"/>
      <c r="L256"/>
      <c r="M256"/>
      <c r="N256"/>
      <c r="O256"/>
      <c r="P256"/>
      <c r="Q256"/>
      <c r="R256" t="s">
        <v>870</v>
      </c>
      <c r="S256"/>
      <c r="T256"/>
      <c r="U256"/>
      <c r="V256"/>
      <c r="W256"/>
      <c r="X256"/>
      <c r="Y256" t="s">
        <v>1240</v>
      </c>
      <c r="Z256"/>
      <c r="AA256"/>
      <c r="AB256"/>
      <c r="AC256"/>
      <c r="AD256"/>
      <c r="AE256" t="s">
        <v>1241</v>
      </c>
      <c r="AF256"/>
      <c r="AG256"/>
      <c r="AH256"/>
      <c r="AI256"/>
      <c r="AJ256"/>
    </row>
    <row r="257" spans="4:36" ht="15">
      <c r="D257"/>
      <c r="E257" t="s">
        <v>753</v>
      </c>
      <c r="F257"/>
      <c r="G257"/>
      <c r="H257"/>
      <c r="I257"/>
      <c r="J257" t="s">
        <v>1242</v>
      </c>
      <c r="K257"/>
      <c r="L257"/>
      <c r="M257"/>
      <c r="N257"/>
      <c r="O257"/>
      <c r="P257"/>
      <c r="Q257"/>
      <c r="R257" t="s">
        <v>1243</v>
      </c>
      <c r="S257"/>
      <c r="T257"/>
      <c r="U257"/>
      <c r="V257"/>
      <c r="W257"/>
      <c r="X257"/>
      <c r="Y257" t="s">
        <v>1244</v>
      </c>
      <c r="Z257"/>
      <c r="AA257"/>
      <c r="AB257"/>
      <c r="AC257"/>
      <c r="AD257"/>
      <c r="AE257" t="s">
        <v>1245</v>
      </c>
      <c r="AF257"/>
      <c r="AG257"/>
      <c r="AH257"/>
      <c r="AI257"/>
      <c r="AJ257"/>
    </row>
    <row r="258" spans="4:36" ht="15">
      <c r="D258"/>
      <c r="E258" t="s">
        <v>772</v>
      </c>
      <c r="F258"/>
      <c r="G258"/>
      <c r="H258"/>
      <c r="I258"/>
      <c r="J258" t="s">
        <v>544</v>
      </c>
      <c r="K258"/>
      <c r="L258"/>
      <c r="M258"/>
      <c r="N258"/>
      <c r="O258"/>
      <c r="P258"/>
      <c r="Q258"/>
      <c r="R258" t="s">
        <v>1246</v>
      </c>
      <c r="S258"/>
      <c r="T258"/>
      <c r="U258"/>
      <c r="V258"/>
      <c r="W258"/>
      <c r="X258"/>
      <c r="Y258" t="s">
        <v>1247</v>
      </c>
      <c r="Z258"/>
      <c r="AA258"/>
      <c r="AB258"/>
      <c r="AC258"/>
      <c r="AD258"/>
      <c r="AE258" t="s">
        <v>1248</v>
      </c>
      <c r="AF258"/>
      <c r="AG258"/>
      <c r="AH258"/>
      <c r="AI258"/>
      <c r="AJ258"/>
    </row>
    <row r="259" spans="4:36" ht="15">
      <c r="D259"/>
      <c r="E259" t="s">
        <v>1249</v>
      </c>
      <c r="F259"/>
      <c r="G259"/>
      <c r="H259"/>
      <c r="I259"/>
      <c r="J259" t="s">
        <v>1250</v>
      </c>
      <c r="K259"/>
      <c r="L259"/>
      <c r="M259"/>
      <c r="N259"/>
      <c r="O259"/>
      <c r="P259"/>
      <c r="Q259"/>
      <c r="R259" t="s">
        <v>1251</v>
      </c>
      <c r="S259"/>
      <c r="T259"/>
      <c r="U259"/>
      <c r="V259"/>
      <c r="W259"/>
      <c r="X259"/>
      <c r="Y259" t="s">
        <v>1116</v>
      </c>
      <c r="Z259"/>
      <c r="AA259"/>
      <c r="AB259"/>
      <c r="AC259"/>
      <c r="AD259"/>
      <c r="AE259" t="s">
        <v>1252</v>
      </c>
      <c r="AF259"/>
      <c r="AG259"/>
      <c r="AH259"/>
      <c r="AI259"/>
      <c r="AJ259"/>
    </row>
    <row r="260" spans="4:36" ht="15">
      <c r="D260"/>
      <c r="E260" t="s">
        <v>1253</v>
      </c>
      <c r="F260"/>
      <c r="G260"/>
      <c r="H260"/>
      <c r="I260"/>
      <c r="J260" t="s">
        <v>1254</v>
      </c>
      <c r="K260"/>
      <c r="L260"/>
      <c r="M260"/>
      <c r="N260"/>
      <c r="O260"/>
      <c r="P260"/>
      <c r="Q260"/>
      <c r="R260" t="s">
        <v>1255</v>
      </c>
      <c r="S260"/>
      <c r="T260"/>
      <c r="U260"/>
      <c r="V260"/>
      <c r="W260"/>
      <c r="X260"/>
      <c r="Y260" t="s">
        <v>1256</v>
      </c>
      <c r="Z260"/>
      <c r="AA260"/>
      <c r="AB260"/>
      <c r="AC260"/>
      <c r="AD260"/>
      <c r="AE260" t="s">
        <v>1257</v>
      </c>
      <c r="AF260"/>
      <c r="AG260"/>
      <c r="AH260"/>
      <c r="AI260"/>
      <c r="AJ260"/>
    </row>
    <row r="261" spans="4:36" ht="15">
      <c r="D261"/>
      <c r="E261" t="s">
        <v>1258</v>
      </c>
      <c r="F261"/>
      <c r="G261"/>
      <c r="H261"/>
      <c r="I261"/>
      <c r="J261" t="s">
        <v>1259</v>
      </c>
      <c r="K261"/>
      <c r="L261"/>
      <c r="M261"/>
      <c r="N261"/>
      <c r="O261"/>
      <c r="P261"/>
      <c r="Q261"/>
      <c r="R261" t="s">
        <v>1260</v>
      </c>
      <c r="S261"/>
      <c r="T261"/>
      <c r="U261"/>
      <c r="V261"/>
      <c r="W261"/>
      <c r="X261"/>
      <c r="Y261" t="s">
        <v>1261</v>
      </c>
      <c r="Z261"/>
      <c r="AA261"/>
      <c r="AB261"/>
      <c r="AC261"/>
      <c r="AD261"/>
      <c r="AE261" t="s">
        <v>1262</v>
      </c>
      <c r="AF261"/>
      <c r="AG261"/>
      <c r="AH261"/>
      <c r="AI261"/>
      <c r="AJ261"/>
    </row>
    <row r="262" spans="4:36" ht="15">
      <c r="D262"/>
      <c r="E262" t="s">
        <v>1263</v>
      </c>
      <c r="F262"/>
      <c r="G262"/>
      <c r="H262"/>
      <c r="I262"/>
      <c r="J262" t="s">
        <v>1264</v>
      </c>
      <c r="K262"/>
      <c r="L262"/>
      <c r="M262"/>
      <c r="N262"/>
      <c r="O262"/>
      <c r="P262"/>
      <c r="Q262"/>
      <c r="R262" t="s">
        <v>1158</v>
      </c>
      <c r="S262"/>
      <c r="T262"/>
      <c r="U262"/>
      <c r="V262"/>
      <c r="W262"/>
      <c r="X262"/>
      <c r="Y262" t="s">
        <v>1265</v>
      </c>
      <c r="Z262"/>
      <c r="AA262"/>
      <c r="AB262"/>
      <c r="AC262"/>
      <c r="AD262"/>
      <c r="AE262" t="s">
        <v>1266</v>
      </c>
      <c r="AF262"/>
      <c r="AG262"/>
      <c r="AH262"/>
      <c r="AI262"/>
      <c r="AJ262"/>
    </row>
    <row r="263" spans="4:36" ht="15">
      <c r="D263"/>
      <c r="E263" t="s">
        <v>1267</v>
      </c>
      <c r="F263"/>
      <c r="G263"/>
      <c r="H263"/>
      <c r="I263"/>
      <c r="J263" t="s">
        <v>1268</v>
      </c>
      <c r="K263"/>
      <c r="L263"/>
      <c r="M263"/>
      <c r="N263"/>
      <c r="O263"/>
      <c r="P263"/>
      <c r="Q263"/>
      <c r="R263" t="s">
        <v>428</v>
      </c>
      <c r="S263"/>
      <c r="T263"/>
      <c r="U263"/>
      <c r="V263"/>
      <c r="W263"/>
      <c r="X263"/>
      <c r="Y263" t="s">
        <v>1269</v>
      </c>
      <c r="Z263"/>
      <c r="AA263"/>
      <c r="AB263"/>
      <c r="AC263"/>
      <c r="AD263"/>
      <c r="AE263" t="s">
        <v>1270</v>
      </c>
      <c r="AF263"/>
      <c r="AG263"/>
      <c r="AH263"/>
      <c r="AI263"/>
      <c r="AJ263"/>
    </row>
    <row r="264" spans="4:36" ht="15">
      <c r="D264"/>
      <c r="E264" t="s">
        <v>1271</v>
      </c>
      <c r="F264"/>
      <c r="G264"/>
      <c r="H264"/>
      <c r="I264"/>
      <c r="J264" t="s">
        <v>1272</v>
      </c>
      <c r="K264"/>
      <c r="L264"/>
      <c r="M264"/>
      <c r="N264"/>
      <c r="O264"/>
      <c r="P264"/>
      <c r="Q264"/>
      <c r="R264" t="s">
        <v>1273</v>
      </c>
      <c r="S264"/>
      <c r="T264"/>
      <c r="U264"/>
      <c r="V264"/>
      <c r="W264"/>
      <c r="X264"/>
      <c r="Y264" t="s">
        <v>1274</v>
      </c>
      <c r="Z264"/>
      <c r="AA264"/>
      <c r="AB264"/>
      <c r="AC264"/>
      <c r="AD264"/>
      <c r="AE264" t="s">
        <v>1275</v>
      </c>
      <c r="AF264"/>
      <c r="AG264"/>
      <c r="AH264"/>
      <c r="AI264"/>
      <c r="AJ264"/>
    </row>
    <row r="265" spans="4:36" ht="15">
      <c r="D265"/>
      <c r="E265" t="s">
        <v>1276</v>
      </c>
      <c r="F265"/>
      <c r="G265"/>
      <c r="H265"/>
      <c r="I265"/>
      <c r="J265" t="s">
        <v>1277</v>
      </c>
      <c r="K265"/>
      <c r="L265"/>
      <c r="M265"/>
      <c r="N265"/>
      <c r="O265"/>
      <c r="P265"/>
      <c r="Q265"/>
      <c r="R265" t="s">
        <v>1278</v>
      </c>
      <c r="S265"/>
      <c r="T265"/>
      <c r="U265"/>
      <c r="V265"/>
      <c r="W265"/>
      <c r="X265"/>
      <c r="Y265" t="s">
        <v>1279</v>
      </c>
      <c r="Z265"/>
      <c r="AA265"/>
      <c r="AB265"/>
      <c r="AC265"/>
      <c r="AD265"/>
      <c r="AE265" t="s">
        <v>1280</v>
      </c>
      <c r="AF265"/>
      <c r="AG265"/>
      <c r="AH265"/>
      <c r="AI265"/>
      <c r="AJ265"/>
    </row>
    <row r="266" spans="4:36" ht="15">
      <c r="D266"/>
      <c r="E266" t="s">
        <v>1210</v>
      </c>
      <c r="F266"/>
      <c r="G266"/>
      <c r="H266"/>
      <c r="I266"/>
      <c r="J266" t="s">
        <v>1281</v>
      </c>
      <c r="K266"/>
      <c r="L266"/>
      <c r="M266"/>
      <c r="N266"/>
      <c r="O266"/>
      <c r="P266"/>
      <c r="Q266"/>
      <c r="R266" t="s">
        <v>1282</v>
      </c>
      <c r="S266"/>
      <c r="T266"/>
      <c r="U266"/>
      <c r="V266"/>
      <c r="W266"/>
      <c r="X266"/>
      <c r="Y266" t="s">
        <v>1283</v>
      </c>
      <c r="Z266"/>
      <c r="AA266"/>
      <c r="AB266"/>
      <c r="AC266"/>
      <c r="AD266"/>
      <c r="AE266" t="s">
        <v>1284</v>
      </c>
      <c r="AF266"/>
      <c r="AG266"/>
      <c r="AH266"/>
      <c r="AI266"/>
      <c r="AJ266"/>
    </row>
    <row r="267" spans="4:36" ht="15">
      <c r="D267"/>
      <c r="E267" t="s">
        <v>1285</v>
      </c>
      <c r="F267"/>
      <c r="G267"/>
      <c r="H267"/>
      <c r="I267"/>
      <c r="J267" t="s">
        <v>1286</v>
      </c>
      <c r="K267"/>
      <c r="L267"/>
      <c r="M267"/>
      <c r="N267"/>
      <c r="O267"/>
      <c r="P267"/>
      <c r="Q267"/>
      <c r="R267" t="s">
        <v>1287</v>
      </c>
      <c r="S267"/>
      <c r="T267"/>
      <c r="U267"/>
      <c r="V267"/>
      <c r="W267"/>
      <c r="X267"/>
      <c r="Y267" t="s">
        <v>1288</v>
      </c>
      <c r="Z267"/>
      <c r="AA267"/>
      <c r="AB267"/>
      <c r="AC267"/>
      <c r="AD267"/>
      <c r="AE267" t="s">
        <v>1289</v>
      </c>
      <c r="AF267"/>
      <c r="AG267"/>
      <c r="AH267"/>
      <c r="AI267"/>
      <c r="AJ267"/>
    </row>
    <row r="268" spans="4:36" ht="15">
      <c r="D268"/>
      <c r="E268" t="s">
        <v>1290</v>
      </c>
      <c r="F268"/>
      <c r="G268"/>
      <c r="H268"/>
      <c r="I268"/>
      <c r="J268" t="s">
        <v>1291</v>
      </c>
      <c r="K268"/>
      <c r="L268"/>
      <c r="M268"/>
      <c r="N268"/>
      <c r="O268"/>
      <c r="P268"/>
      <c r="Q268"/>
      <c r="R268" t="s">
        <v>1292</v>
      </c>
      <c r="S268"/>
      <c r="T268"/>
      <c r="U268"/>
      <c r="V268"/>
      <c r="W268"/>
      <c r="X268"/>
      <c r="Y268" t="s">
        <v>1293</v>
      </c>
      <c r="Z268"/>
      <c r="AA268"/>
      <c r="AB268"/>
      <c r="AC268"/>
      <c r="AD268"/>
      <c r="AE268" t="s">
        <v>1294</v>
      </c>
      <c r="AF268"/>
      <c r="AG268"/>
      <c r="AH268"/>
      <c r="AI268"/>
      <c r="AJ268"/>
    </row>
    <row r="269" spans="4:36" ht="15">
      <c r="D269"/>
      <c r="E269" t="s">
        <v>1295</v>
      </c>
      <c r="F269"/>
      <c r="G269"/>
      <c r="H269"/>
      <c r="I269"/>
      <c r="J269" t="s">
        <v>975</v>
      </c>
      <c r="K269"/>
      <c r="L269"/>
      <c r="M269"/>
      <c r="N269"/>
      <c r="O269"/>
      <c r="P269"/>
      <c r="Q269"/>
      <c r="R269" t="s">
        <v>1296</v>
      </c>
      <c r="S269"/>
      <c r="T269"/>
      <c r="U269"/>
      <c r="V269"/>
      <c r="W269"/>
      <c r="X269"/>
      <c r="Y269"/>
      <c r="Z269"/>
      <c r="AA269"/>
      <c r="AB269"/>
      <c r="AC269"/>
      <c r="AD269"/>
      <c r="AE269" t="s">
        <v>1297</v>
      </c>
      <c r="AF269"/>
      <c r="AG269"/>
      <c r="AH269"/>
      <c r="AI269"/>
      <c r="AJ269"/>
    </row>
    <row r="270" spans="4:36" ht="15">
      <c r="D270"/>
      <c r="E270" t="s">
        <v>736</v>
      </c>
      <c r="F270"/>
      <c r="G270"/>
      <c r="H270"/>
      <c r="I270"/>
      <c r="J270" t="s">
        <v>1298</v>
      </c>
      <c r="K270"/>
      <c r="L270"/>
      <c r="M270"/>
      <c r="N270"/>
      <c r="O270"/>
      <c r="P270"/>
      <c r="Q270"/>
      <c r="R270" t="s">
        <v>1299</v>
      </c>
      <c r="S270"/>
      <c r="T270"/>
      <c r="U270"/>
      <c r="V270"/>
      <c r="W270"/>
      <c r="X270"/>
      <c r="Y270"/>
      <c r="Z270"/>
      <c r="AA270"/>
      <c r="AB270"/>
      <c r="AC270"/>
      <c r="AD270"/>
      <c r="AE270" t="s">
        <v>1300</v>
      </c>
      <c r="AF270"/>
      <c r="AG270"/>
      <c r="AH270"/>
      <c r="AI270"/>
      <c r="AJ270"/>
    </row>
    <row r="271" spans="4:36" ht="15">
      <c r="D271"/>
      <c r="E271" t="s">
        <v>1301</v>
      </c>
      <c r="F271"/>
      <c r="G271"/>
      <c r="H271"/>
      <c r="I271"/>
      <c r="J271" t="s">
        <v>1302</v>
      </c>
      <c r="K271"/>
      <c r="L271"/>
      <c r="M271"/>
      <c r="N271"/>
      <c r="O271"/>
      <c r="P271"/>
      <c r="Q271"/>
      <c r="R271" t="s">
        <v>1303</v>
      </c>
      <c r="S271"/>
      <c r="T271"/>
      <c r="U271"/>
      <c r="V271"/>
      <c r="W271"/>
      <c r="X271"/>
      <c r="Y271"/>
      <c r="Z271"/>
      <c r="AA271"/>
      <c r="AB271"/>
      <c r="AC271"/>
      <c r="AD271"/>
      <c r="AE271" t="s">
        <v>1304</v>
      </c>
      <c r="AF271"/>
      <c r="AG271"/>
      <c r="AH271"/>
      <c r="AI271"/>
      <c r="AJ271"/>
    </row>
    <row r="272" spans="4:36" ht="15">
      <c r="D272"/>
      <c r="E272" t="s">
        <v>1305</v>
      </c>
      <c r="F272"/>
      <c r="G272"/>
      <c r="H272"/>
      <c r="I272"/>
      <c r="J272" t="s">
        <v>1306</v>
      </c>
      <c r="K272"/>
      <c r="L272"/>
      <c r="M272"/>
      <c r="N272"/>
      <c r="O272"/>
      <c r="P272"/>
      <c r="Q272"/>
      <c r="R272" t="s">
        <v>1307</v>
      </c>
      <c r="S272"/>
      <c r="T272"/>
      <c r="U272"/>
      <c r="V272"/>
      <c r="W272"/>
      <c r="X272"/>
      <c r="Y272"/>
      <c r="Z272"/>
      <c r="AA272"/>
      <c r="AB272"/>
      <c r="AC272"/>
      <c r="AD272"/>
      <c r="AE272" t="s">
        <v>465</v>
      </c>
      <c r="AF272"/>
      <c r="AG272"/>
      <c r="AH272"/>
      <c r="AI272"/>
      <c r="AJ272"/>
    </row>
    <row r="273" spans="4:36" ht="15">
      <c r="D273"/>
      <c r="E273" t="s">
        <v>1308</v>
      </c>
      <c r="F273"/>
      <c r="G273"/>
      <c r="H273"/>
      <c r="I273"/>
      <c r="J273" t="s">
        <v>1309</v>
      </c>
      <c r="K273"/>
      <c r="L273"/>
      <c r="M273"/>
      <c r="N273"/>
      <c r="O273"/>
      <c r="P273"/>
      <c r="Q273"/>
      <c r="R273" t="s">
        <v>1310</v>
      </c>
      <c r="S273"/>
      <c r="T273"/>
      <c r="U273"/>
      <c r="V273"/>
      <c r="W273"/>
      <c r="X273"/>
      <c r="Y273"/>
      <c r="Z273"/>
      <c r="AA273"/>
      <c r="AB273"/>
      <c r="AC273"/>
      <c r="AD273"/>
      <c r="AE273" t="s">
        <v>1311</v>
      </c>
      <c r="AF273"/>
      <c r="AG273"/>
      <c r="AH273"/>
      <c r="AI273"/>
      <c r="AJ273"/>
    </row>
    <row r="274" spans="4:36" ht="15">
      <c r="D274"/>
      <c r="E274" t="s">
        <v>1312</v>
      </c>
      <c r="F274"/>
      <c r="G274"/>
      <c r="H274"/>
      <c r="I274"/>
      <c r="J274" t="s">
        <v>1313</v>
      </c>
      <c r="K274"/>
      <c r="L274"/>
      <c r="M274"/>
      <c r="N274"/>
      <c r="O274"/>
      <c r="P274"/>
      <c r="Q274"/>
      <c r="R274" t="s">
        <v>1314</v>
      </c>
      <c r="S274"/>
      <c r="T274"/>
      <c r="U274"/>
      <c r="V274"/>
      <c r="W274"/>
      <c r="X274"/>
      <c r="Y274"/>
      <c r="Z274"/>
      <c r="AA274"/>
      <c r="AB274"/>
      <c r="AC274"/>
      <c r="AD274"/>
      <c r="AE274" t="s">
        <v>1315</v>
      </c>
      <c r="AF274"/>
      <c r="AG274"/>
      <c r="AH274"/>
      <c r="AI274"/>
      <c r="AJ274"/>
    </row>
    <row r="275" spans="4:36" ht="15">
      <c r="D275"/>
      <c r="E275" t="s">
        <v>1316</v>
      </c>
      <c r="F275"/>
      <c r="G275"/>
      <c r="H275"/>
      <c r="I275"/>
      <c r="J275" t="s">
        <v>1317</v>
      </c>
      <c r="K275"/>
      <c r="L275"/>
      <c r="M275"/>
      <c r="N275"/>
      <c r="O275"/>
      <c r="P275"/>
      <c r="Q275"/>
      <c r="R275" t="s">
        <v>1318</v>
      </c>
      <c r="S275"/>
      <c r="T275"/>
      <c r="U275"/>
      <c r="V275"/>
      <c r="W275"/>
      <c r="X275"/>
      <c r="Y275"/>
      <c r="Z275"/>
      <c r="AA275"/>
      <c r="AB275"/>
      <c r="AC275"/>
      <c r="AD275"/>
      <c r="AE275" t="s">
        <v>1319</v>
      </c>
      <c r="AF275"/>
      <c r="AG275"/>
      <c r="AH275"/>
      <c r="AI275"/>
      <c r="AJ275"/>
    </row>
    <row r="276" spans="4:36" ht="15">
      <c r="D276"/>
      <c r="E276" t="s">
        <v>1320</v>
      </c>
      <c r="F276"/>
      <c r="G276"/>
      <c r="H276"/>
      <c r="I276"/>
      <c r="J276" t="s">
        <v>1321</v>
      </c>
      <c r="K276"/>
      <c r="L276"/>
      <c r="M276"/>
      <c r="N276"/>
      <c r="O276"/>
      <c r="P276"/>
      <c r="Q276"/>
      <c r="R276" t="s">
        <v>1322</v>
      </c>
      <c r="S276"/>
      <c r="T276"/>
      <c r="U276"/>
      <c r="V276"/>
      <c r="W276"/>
      <c r="X276"/>
      <c r="Y276"/>
      <c r="Z276"/>
      <c r="AA276"/>
      <c r="AB276"/>
      <c r="AC276"/>
      <c r="AD276"/>
      <c r="AE276" t="s">
        <v>1323</v>
      </c>
      <c r="AF276"/>
      <c r="AG276"/>
      <c r="AH276"/>
      <c r="AI276"/>
      <c r="AJ276"/>
    </row>
    <row r="277" spans="4:36" ht="15">
      <c r="D277"/>
      <c r="E277" t="s">
        <v>428</v>
      </c>
      <c r="F277"/>
      <c r="G277"/>
      <c r="H277"/>
      <c r="I277"/>
      <c r="J277" t="s">
        <v>1324</v>
      </c>
      <c r="K277"/>
      <c r="L277"/>
      <c r="M277"/>
      <c r="N277"/>
      <c r="O277"/>
      <c r="P277"/>
      <c r="Q277"/>
      <c r="R277" t="s">
        <v>1325</v>
      </c>
      <c r="S277"/>
      <c r="T277"/>
      <c r="U277"/>
      <c r="V277"/>
      <c r="W277"/>
      <c r="X277"/>
      <c r="Y277"/>
      <c r="Z277"/>
      <c r="AA277"/>
      <c r="AB277"/>
      <c r="AC277"/>
      <c r="AD277"/>
      <c r="AE277" t="s">
        <v>709</v>
      </c>
      <c r="AF277"/>
      <c r="AG277"/>
      <c r="AH277"/>
      <c r="AI277"/>
      <c r="AJ277"/>
    </row>
    <row r="278" spans="4:36" ht="15">
      <c r="D278"/>
      <c r="E278" t="s">
        <v>1326</v>
      </c>
      <c r="F278"/>
      <c r="G278"/>
      <c r="H278"/>
      <c r="I278"/>
      <c r="J278" t="s">
        <v>1327</v>
      </c>
      <c r="K278"/>
      <c r="L278"/>
      <c r="M278"/>
      <c r="N278"/>
      <c r="O278"/>
      <c r="P278"/>
      <c r="Q278"/>
      <c r="R278" t="s">
        <v>1328</v>
      </c>
      <c r="S278"/>
      <c r="T278"/>
      <c r="U278"/>
      <c r="V278"/>
      <c r="W278"/>
      <c r="X278"/>
      <c r="Y278"/>
      <c r="Z278"/>
      <c r="AA278"/>
      <c r="AB278"/>
      <c r="AC278"/>
      <c r="AD278"/>
      <c r="AE278" t="s">
        <v>1329</v>
      </c>
      <c r="AF278"/>
      <c r="AG278"/>
      <c r="AH278"/>
      <c r="AI278"/>
      <c r="AJ278"/>
    </row>
    <row r="279" spans="4:36" ht="15">
      <c r="D279"/>
      <c r="E279" t="s">
        <v>1330</v>
      </c>
      <c r="F279"/>
      <c r="G279"/>
      <c r="H279"/>
      <c r="I279"/>
      <c r="J279" t="s">
        <v>1331</v>
      </c>
      <c r="K279"/>
      <c r="L279"/>
      <c r="M279"/>
      <c r="N279"/>
      <c r="O279"/>
      <c r="P279"/>
      <c r="Q279"/>
      <c r="R279" t="s">
        <v>1332</v>
      </c>
      <c r="S279"/>
      <c r="T279"/>
      <c r="U279"/>
      <c r="V279"/>
      <c r="W279"/>
      <c r="X279"/>
      <c r="Y279"/>
      <c r="Z279"/>
      <c r="AA279"/>
      <c r="AB279"/>
      <c r="AC279"/>
      <c r="AD279"/>
      <c r="AE279" t="s">
        <v>1261</v>
      </c>
      <c r="AF279"/>
      <c r="AG279"/>
      <c r="AH279"/>
      <c r="AI279"/>
      <c r="AJ279"/>
    </row>
    <row r="280" spans="4:36" ht="15">
      <c r="D280"/>
      <c r="E280" t="s">
        <v>1333</v>
      </c>
      <c r="F280"/>
      <c r="G280"/>
      <c r="H280"/>
      <c r="I280"/>
      <c r="J280" t="s">
        <v>1334</v>
      </c>
      <c r="K280"/>
      <c r="L280"/>
      <c r="M280"/>
      <c r="N280"/>
      <c r="O280"/>
      <c r="P280"/>
      <c r="Q280"/>
      <c r="R280" t="s">
        <v>1226</v>
      </c>
      <c r="S280"/>
      <c r="T280"/>
      <c r="U280"/>
      <c r="V280"/>
      <c r="W280"/>
      <c r="X280"/>
      <c r="Y280"/>
      <c r="Z280"/>
      <c r="AA280"/>
      <c r="AB280"/>
      <c r="AC280"/>
      <c r="AD280"/>
      <c r="AE280" t="s">
        <v>1335</v>
      </c>
      <c r="AF280"/>
      <c r="AG280"/>
      <c r="AH280"/>
      <c r="AI280"/>
      <c r="AJ280"/>
    </row>
    <row r="281" spans="4:36" ht="15">
      <c r="D281"/>
      <c r="E281" t="s">
        <v>1336</v>
      </c>
      <c r="F281"/>
      <c r="G281"/>
      <c r="H281"/>
      <c r="I281"/>
      <c r="J281" t="s">
        <v>1337</v>
      </c>
      <c r="K281"/>
      <c r="L281"/>
      <c r="M281"/>
      <c r="N281"/>
      <c r="O281"/>
      <c r="P281"/>
      <c r="Q281"/>
      <c r="R281" t="s">
        <v>1338</v>
      </c>
      <c r="S281"/>
      <c r="T281"/>
      <c r="U281"/>
      <c r="V281"/>
      <c r="W281"/>
      <c r="X281"/>
      <c r="Y281"/>
      <c r="Z281"/>
      <c r="AA281"/>
      <c r="AB281"/>
      <c r="AC281"/>
      <c r="AD281"/>
      <c r="AE281" t="s">
        <v>1339</v>
      </c>
      <c r="AF281"/>
      <c r="AG281"/>
      <c r="AH281"/>
      <c r="AI281"/>
      <c r="AJ281"/>
    </row>
    <row r="282" spans="4:36" ht="15">
      <c r="D282"/>
      <c r="E282" t="s">
        <v>1340</v>
      </c>
      <c r="F282"/>
      <c r="G282"/>
      <c r="H282"/>
      <c r="I282"/>
      <c r="J282" t="s">
        <v>1341</v>
      </c>
      <c r="K282"/>
      <c r="L282"/>
      <c r="M282"/>
      <c r="N282"/>
      <c r="O282"/>
      <c r="P282"/>
      <c r="Q282"/>
      <c r="R282" t="s">
        <v>1244</v>
      </c>
      <c r="S282"/>
      <c r="T282"/>
      <c r="U282"/>
      <c r="V282"/>
      <c r="W282"/>
      <c r="X282"/>
      <c r="Y282"/>
      <c r="Z282"/>
      <c r="AA282"/>
      <c r="AB282"/>
      <c r="AC282"/>
      <c r="AD282"/>
      <c r="AE282" t="s">
        <v>1342</v>
      </c>
      <c r="AF282"/>
      <c r="AG282"/>
      <c r="AH282"/>
      <c r="AI282"/>
      <c r="AJ282"/>
    </row>
    <row r="283" spans="4:36" ht="15">
      <c r="D283"/>
      <c r="E283" t="s">
        <v>1343</v>
      </c>
      <c r="F283"/>
      <c r="G283"/>
      <c r="H283"/>
      <c r="I283"/>
      <c r="J283" t="s">
        <v>1344</v>
      </c>
      <c r="K283"/>
      <c r="L283"/>
      <c r="M283"/>
      <c r="N283"/>
      <c r="O283"/>
      <c r="P283"/>
      <c r="Q283"/>
      <c r="R283" t="s">
        <v>1092</v>
      </c>
      <c r="S283"/>
      <c r="T283"/>
      <c r="U283"/>
      <c r="V283"/>
      <c r="W283"/>
      <c r="X283"/>
      <c r="Y283"/>
      <c r="Z283"/>
      <c r="AA283"/>
      <c r="AB283"/>
      <c r="AC283"/>
      <c r="AD283"/>
      <c r="AE283" t="s">
        <v>1345</v>
      </c>
      <c r="AF283"/>
      <c r="AG283"/>
      <c r="AH283"/>
      <c r="AI283"/>
      <c r="AJ283"/>
    </row>
    <row r="284" spans="4:36" ht="15">
      <c r="D284"/>
      <c r="E284" t="s">
        <v>1346</v>
      </c>
      <c r="F284"/>
      <c r="G284"/>
      <c r="H284"/>
      <c r="I284"/>
      <c r="J284" t="s">
        <v>1347</v>
      </c>
      <c r="K284"/>
      <c r="L284"/>
      <c r="M284"/>
      <c r="N284"/>
      <c r="O284"/>
      <c r="P284"/>
      <c r="Q284"/>
      <c r="R284" t="s">
        <v>684</v>
      </c>
      <c r="S284"/>
      <c r="T284"/>
      <c r="U284"/>
      <c r="V284"/>
      <c r="W284"/>
      <c r="X284"/>
      <c r="Y284"/>
      <c r="Z284"/>
      <c r="AA284"/>
      <c r="AB284"/>
      <c r="AC284"/>
      <c r="AD284"/>
      <c r="AE284" t="s">
        <v>435</v>
      </c>
      <c r="AF284"/>
      <c r="AG284"/>
      <c r="AH284"/>
      <c r="AI284"/>
      <c r="AJ284"/>
    </row>
    <row r="285" spans="4:36" ht="15">
      <c r="D285"/>
      <c r="E285" t="s">
        <v>1348</v>
      </c>
      <c r="F285"/>
      <c r="G285"/>
      <c r="H285"/>
      <c r="I285"/>
      <c r="J285" t="s">
        <v>1349</v>
      </c>
      <c r="K285"/>
      <c r="L285"/>
      <c r="M285"/>
      <c r="N285"/>
      <c r="O285"/>
      <c r="P285"/>
      <c r="Q285"/>
      <c r="R285" t="s">
        <v>1350</v>
      </c>
      <c r="S285"/>
      <c r="T285"/>
      <c r="U285"/>
      <c r="V285"/>
      <c r="W285"/>
      <c r="X285"/>
      <c r="Y285"/>
      <c r="Z285"/>
      <c r="AA285"/>
      <c r="AB285"/>
      <c r="AC285"/>
      <c r="AD285"/>
      <c r="AE285" t="s">
        <v>1351</v>
      </c>
      <c r="AF285"/>
      <c r="AG285"/>
      <c r="AH285"/>
      <c r="AI285"/>
      <c r="AJ285"/>
    </row>
    <row r="286" spans="4:36" ht="15">
      <c r="D286"/>
      <c r="E286" t="s">
        <v>1352</v>
      </c>
      <c r="F286"/>
      <c r="G286"/>
      <c r="H286"/>
      <c r="I286"/>
      <c r="J286" t="s">
        <v>1353</v>
      </c>
      <c r="K286"/>
      <c r="L286"/>
      <c r="M286"/>
      <c r="N286"/>
      <c r="O286"/>
      <c r="P286"/>
      <c r="Q286"/>
      <c r="R286" t="s">
        <v>1354</v>
      </c>
      <c r="S286"/>
      <c r="T286"/>
      <c r="U286"/>
      <c r="V286"/>
      <c r="W286"/>
      <c r="X286"/>
      <c r="Y286"/>
      <c r="Z286"/>
      <c r="AA286"/>
      <c r="AB286"/>
      <c r="AC286"/>
      <c r="AD286"/>
      <c r="AE286" t="s">
        <v>1355</v>
      </c>
      <c r="AF286"/>
      <c r="AG286"/>
      <c r="AH286"/>
      <c r="AI286"/>
      <c r="AJ286"/>
    </row>
    <row r="287" spans="4:36" ht="15">
      <c r="D287"/>
      <c r="E287" t="s">
        <v>1356</v>
      </c>
      <c r="F287"/>
      <c r="G287"/>
      <c r="H287"/>
      <c r="I287"/>
      <c r="J287" t="s">
        <v>1357</v>
      </c>
      <c r="K287"/>
      <c r="L287"/>
      <c r="M287"/>
      <c r="N287"/>
      <c r="O287"/>
      <c r="P287"/>
      <c r="Q287"/>
      <c r="R287" t="s">
        <v>1358</v>
      </c>
      <c r="S287"/>
      <c r="T287"/>
      <c r="U287"/>
      <c r="V287"/>
      <c r="W287"/>
      <c r="X287"/>
      <c r="Y287"/>
      <c r="Z287"/>
      <c r="AA287"/>
      <c r="AB287"/>
      <c r="AC287"/>
      <c r="AD287"/>
      <c r="AE287" t="s">
        <v>1359</v>
      </c>
      <c r="AF287"/>
      <c r="AG287"/>
      <c r="AH287"/>
      <c r="AI287"/>
      <c r="AJ287"/>
    </row>
    <row r="288" spans="4:36" ht="15">
      <c r="D288"/>
      <c r="E288" t="s">
        <v>1360</v>
      </c>
      <c r="F288"/>
      <c r="G288"/>
      <c r="H288"/>
      <c r="I288"/>
      <c r="J288" t="s">
        <v>1361</v>
      </c>
      <c r="K288"/>
      <c r="L288"/>
      <c r="M288"/>
      <c r="N288"/>
      <c r="O288"/>
      <c r="P288"/>
      <c r="Q288"/>
      <c r="R288" t="s">
        <v>1362</v>
      </c>
      <c r="S288"/>
      <c r="T288"/>
      <c r="U288"/>
      <c r="V288"/>
      <c r="W288"/>
      <c r="X288"/>
      <c r="Y288"/>
      <c r="Z288"/>
      <c r="AA288"/>
      <c r="AB288"/>
      <c r="AC288"/>
      <c r="AD288"/>
      <c r="AE288" t="s">
        <v>1363</v>
      </c>
      <c r="AF288"/>
      <c r="AG288"/>
      <c r="AH288"/>
      <c r="AI288"/>
      <c r="AJ288"/>
    </row>
    <row r="289" spans="4:36" ht="15">
      <c r="D289"/>
      <c r="E289" t="s">
        <v>1300</v>
      </c>
      <c r="F289"/>
      <c r="G289"/>
      <c r="H289"/>
      <c r="I289"/>
      <c r="J289" t="s">
        <v>1364</v>
      </c>
      <c r="K289"/>
      <c r="L289"/>
      <c r="M289"/>
      <c r="N289"/>
      <c r="O289"/>
      <c r="P289"/>
      <c r="Q289"/>
      <c r="R289" t="s">
        <v>1365</v>
      </c>
      <c r="S289"/>
      <c r="T289"/>
      <c r="U289"/>
      <c r="V289"/>
      <c r="W289"/>
      <c r="X289"/>
      <c r="Y289"/>
      <c r="Z289"/>
      <c r="AA289"/>
      <c r="AB289"/>
      <c r="AC289"/>
      <c r="AD289"/>
      <c r="AE289" t="s">
        <v>1366</v>
      </c>
      <c r="AF289"/>
      <c r="AG289"/>
      <c r="AH289"/>
      <c r="AI289"/>
      <c r="AJ289"/>
    </row>
    <row r="290" spans="4:36" ht="15">
      <c r="D290"/>
      <c r="E290" t="s">
        <v>766</v>
      </c>
      <c r="F290"/>
      <c r="G290"/>
      <c r="H290"/>
      <c r="I290"/>
      <c r="J290" t="s">
        <v>1367</v>
      </c>
      <c r="K290"/>
      <c r="L290"/>
      <c r="M290"/>
      <c r="N290"/>
      <c r="O290"/>
      <c r="P290"/>
      <c r="Q290"/>
      <c r="R290" t="s">
        <v>1368</v>
      </c>
      <c r="S290"/>
      <c r="T290"/>
      <c r="U290"/>
      <c r="V290"/>
      <c r="W290"/>
      <c r="X290"/>
      <c r="Y290"/>
      <c r="Z290"/>
      <c r="AA290"/>
      <c r="AB290"/>
      <c r="AC290"/>
      <c r="AD290"/>
      <c r="AE290" t="s">
        <v>817</v>
      </c>
      <c r="AF290"/>
      <c r="AG290"/>
      <c r="AH290"/>
      <c r="AI290"/>
      <c r="AJ290"/>
    </row>
    <row r="291" spans="4:36" ht="15">
      <c r="D291"/>
      <c r="E291" t="s">
        <v>1369</v>
      </c>
      <c r="F291"/>
      <c r="G291"/>
      <c r="H291"/>
      <c r="I291"/>
      <c r="J291" t="s">
        <v>1370</v>
      </c>
      <c r="K291"/>
      <c r="L291"/>
      <c r="M291"/>
      <c r="N291"/>
      <c r="O291"/>
      <c r="P291"/>
      <c r="Q291"/>
      <c r="R291" t="s">
        <v>1371</v>
      </c>
      <c r="S291"/>
      <c r="T291"/>
      <c r="U291"/>
      <c r="V291"/>
      <c r="W291"/>
      <c r="X291"/>
      <c r="Y291"/>
      <c r="Z291"/>
      <c r="AA291"/>
      <c r="AB291"/>
      <c r="AC291"/>
      <c r="AD291"/>
      <c r="AE291" t="s">
        <v>1372</v>
      </c>
      <c r="AF291"/>
      <c r="AG291"/>
      <c r="AH291"/>
      <c r="AI291"/>
      <c r="AJ291"/>
    </row>
    <row r="292" spans="4:36" ht="15">
      <c r="D292"/>
      <c r="E292" t="s">
        <v>1373</v>
      </c>
      <c r="F292"/>
      <c r="G292"/>
      <c r="H292"/>
      <c r="I292"/>
      <c r="J292" t="s">
        <v>1374</v>
      </c>
      <c r="K292"/>
      <c r="L292"/>
      <c r="M292"/>
      <c r="N292"/>
      <c r="O292"/>
      <c r="P292"/>
      <c r="Q292"/>
      <c r="R292" t="s">
        <v>1375</v>
      </c>
      <c r="S292"/>
      <c r="T292"/>
      <c r="U292"/>
      <c r="V292"/>
      <c r="W292"/>
      <c r="X292"/>
      <c r="Y292"/>
      <c r="Z292"/>
      <c r="AA292"/>
      <c r="AB292"/>
      <c r="AC292"/>
      <c r="AD292"/>
      <c r="AE292"/>
      <c r="AF292"/>
      <c r="AG292"/>
      <c r="AH292"/>
      <c r="AI292"/>
      <c r="AJ292"/>
    </row>
    <row r="293" spans="4:36" ht="15">
      <c r="D293"/>
      <c r="E293" t="s">
        <v>1376</v>
      </c>
      <c r="F293"/>
      <c r="G293"/>
      <c r="H293"/>
      <c r="I293"/>
      <c r="J293" t="s">
        <v>1053</v>
      </c>
      <c r="K293"/>
      <c r="L293"/>
      <c r="M293"/>
      <c r="N293"/>
      <c r="O293"/>
      <c r="P293"/>
      <c r="Q293"/>
      <c r="R293" t="s">
        <v>1377</v>
      </c>
      <c r="S293"/>
      <c r="T293"/>
      <c r="U293"/>
      <c r="V293"/>
      <c r="W293"/>
      <c r="X293"/>
      <c r="Y293"/>
      <c r="Z293"/>
      <c r="AA293"/>
      <c r="AB293"/>
      <c r="AC293"/>
      <c r="AD293"/>
      <c r="AE293"/>
      <c r="AF293"/>
      <c r="AG293"/>
      <c r="AH293"/>
      <c r="AI293"/>
      <c r="AJ293"/>
    </row>
    <row r="294" spans="4:36" ht="15">
      <c r="D294"/>
      <c r="E294" t="s">
        <v>992</v>
      </c>
      <c r="F294"/>
      <c r="G294"/>
      <c r="H294"/>
      <c r="I294"/>
      <c r="J294" t="s">
        <v>1378</v>
      </c>
      <c r="K294"/>
      <c r="L294"/>
      <c r="M294"/>
      <c r="N294"/>
      <c r="O294"/>
      <c r="P294"/>
      <c r="Q294"/>
      <c r="R294" t="s">
        <v>1379</v>
      </c>
      <c r="S294"/>
      <c r="T294"/>
      <c r="U294"/>
      <c r="V294"/>
      <c r="W294"/>
      <c r="X294"/>
      <c r="Y294"/>
      <c r="Z294"/>
      <c r="AA294"/>
      <c r="AB294"/>
      <c r="AC294"/>
      <c r="AD294"/>
      <c r="AE294"/>
      <c r="AF294"/>
      <c r="AG294"/>
      <c r="AH294"/>
      <c r="AI294"/>
      <c r="AJ294"/>
    </row>
    <row r="295" spans="4:36" ht="15">
      <c r="D295"/>
      <c r="E295" t="s">
        <v>684</v>
      </c>
      <c r="F295"/>
      <c r="G295"/>
      <c r="H295"/>
      <c r="I295"/>
      <c r="J295" t="s">
        <v>1380</v>
      </c>
      <c r="K295"/>
      <c r="L295"/>
      <c r="M295"/>
      <c r="N295"/>
      <c r="O295"/>
      <c r="P295"/>
      <c r="Q295"/>
      <c r="R295" t="s">
        <v>1381</v>
      </c>
      <c r="S295"/>
      <c r="T295"/>
      <c r="U295"/>
      <c r="V295"/>
      <c r="W295"/>
      <c r="X295"/>
      <c r="Y295"/>
      <c r="Z295"/>
      <c r="AA295"/>
      <c r="AB295"/>
      <c r="AC295"/>
      <c r="AD295"/>
      <c r="AE295"/>
      <c r="AF295"/>
      <c r="AG295"/>
      <c r="AH295"/>
      <c r="AI295"/>
      <c r="AJ295"/>
    </row>
    <row r="296" spans="4:36" ht="15">
      <c r="D296"/>
      <c r="E296" t="s">
        <v>1382</v>
      </c>
      <c r="F296"/>
      <c r="G296"/>
      <c r="H296"/>
      <c r="I296"/>
      <c r="J296" t="s">
        <v>1383</v>
      </c>
      <c r="K296"/>
      <c r="L296"/>
      <c r="M296"/>
      <c r="N296"/>
      <c r="O296"/>
      <c r="P296"/>
      <c r="Q296"/>
      <c r="R296" t="s">
        <v>1384</v>
      </c>
      <c r="S296"/>
      <c r="T296"/>
      <c r="U296"/>
      <c r="V296"/>
      <c r="W296"/>
      <c r="X296"/>
      <c r="Y296"/>
      <c r="Z296"/>
      <c r="AA296"/>
      <c r="AB296"/>
      <c r="AC296"/>
      <c r="AD296"/>
      <c r="AE296"/>
      <c r="AF296"/>
      <c r="AG296"/>
      <c r="AH296"/>
      <c r="AI296"/>
      <c r="AJ296"/>
    </row>
    <row r="297" spans="4:36" ht="15">
      <c r="D297"/>
      <c r="E297" t="s">
        <v>1385</v>
      </c>
      <c r="F297"/>
      <c r="G297"/>
      <c r="H297"/>
      <c r="I297"/>
      <c r="J297" t="s">
        <v>1386</v>
      </c>
      <c r="K297"/>
      <c r="L297"/>
      <c r="M297"/>
      <c r="N297"/>
      <c r="O297"/>
      <c r="P297"/>
      <c r="Q297"/>
      <c r="R297" t="s">
        <v>1387</v>
      </c>
      <c r="S297"/>
      <c r="T297"/>
      <c r="U297"/>
      <c r="V297"/>
      <c r="W297"/>
      <c r="X297"/>
      <c r="Y297"/>
      <c r="Z297"/>
      <c r="AA297"/>
      <c r="AB297"/>
      <c r="AC297"/>
      <c r="AD297"/>
      <c r="AE297"/>
      <c r="AF297"/>
      <c r="AG297"/>
      <c r="AH297"/>
      <c r="AI297"/>
      <c r="AJ297"/>
    </row>
    <row r="298" spans="4:36" ht="15">
      <c r="D298"/>
      <c r="E298" t="s">
        <v>1388</v>
      </c>
      <c r="F298"/>
      <c r="G298"/>
      <c r="H298"/>
      <c r="I298"/>
      <c r="J298" t="s">
        <v>1389</v>
      </c>
      <c r="K298"/>
      <c r="L298"/>
      <c r="M298"/>
      <c r="N298"/>
      <c r="O298"/>
      <c r="P298"/>
      <c r="Q298"/>
      <c r="R298" t="s">
        <v>1390</v>
      </c>
      <c r="S298"/>
      <c r="T298"/>
      <c r="U298"/>
      <c r="V298"/>
      <c r="W298"/>
      <c r="X298"/>
      <c r="Y298"/>
      <c r="Z298"/>
      <c r="AA298"/>
      <c r="AB298"/>
      <c r="AC298"/>
      <c r="AD298"/>
      <c r="AE298"/>
      <c r="AF298"/>
      <c r="AG298"/>
      <c r="AH298"/>
      <c r="AI298"/>
      <c r="AJ298"/>
    </row>
    <row r="299" spans="4:36" ht="15">
      <c r="D299"/>
      <c r="E299" t="s">
        <v>1178</v>
      </c>
      <c r="F299"/>
      <c r="G299"/>
      <c r="H299"/>
      <c r="I299"/>
      <c r="J299" t="s">
        <v>1391</v>
      </c>
      <c r="K299"/>
      <c r="L299"/>
      <c r="M299"/>
      <c r="N299"/>
      <c r="O299"/>
      <c r="P299"/>
      <c r="Q299"/>
      <c r="R299" t="s">
        <v>1392</v>
      </c>
      <c r="S299"/>
      <c r="T299"/>
      <c r="U299"/>
      <c r="V299"/>
      <c r="W299"/>
      <c r="X299"/>
      <c r="Y299"/>
      <c r="Z299"/>
      <c r="AA299"/>
      <c r="AB299"/>
      <c r="AC299"/>
      <c r="AD299"/>
      <c r="AE299"/>
      <c r="AF299"/>
      <c r="AG299"/>
      <c r="AH299"/>
      <c r="AI299"/>
      <c r="AJ299"/>
    </row>
    <row r="300" spans="4:36" ht="15">
      <c r="D300"/>
      <c r="E300" t="s">
        <v>1393</v>
      </c>
      <c r="F300"/>
      <c r="G300"/>
      <c r="H300"/>
      <c r="I300"/>
      <c r="J300" t="s">
        <v>1394</v>
      </c>
      <c r="K300"/>
      <c r="L300"/>
      <c r="M300"/>
      <c r="N300"/>
      <c r="O300"/>
      <c r="P300"/>
      <c r="Q300"/>
      <c r="R300" t="s">
        <v>1395</v>
      </c>
      <c r="S300"/>
      <c r="T300"/>
      <c r="U300"/>
      <c r="V300"/>
      <c r="W300"/>
      <c r="X300"/>
      <c r="Y300"/>
      <c r="Z300"/>
      <c r="AA300"/>
      <c r="AB300"/>
      <c r="AC300"/>
      <c r="AD300"/>
      <c r="AE300"/>
      <c r="AF300"/>
      <c r="AG300"/>
      <c r="AH300"/>
      <c r="AI300"/>
      <c r="AJ300"/>
    </row>
    <row r="301" spans="4:36" ht="15">
      <c r="D301"/>
      <c r="E301" t="s">
        <v>1396</v>
      </c>
      <c r="F301"/>
      <c r="G301"/>
      <c r="H301"/>
      <c r="I301"/>
      <c r="J301" t="s">
        <v>1397</v>
      </c>
      <c r="K301"/>
      <c r="L301"/>
      <c r="M301"/>
      <c r="N301"/>
      <c r="O301"/>
      <c r="P301"/>
      <c r="Q301"/>
      <c r="R301" t="s">
        <v>1398</v>
      </c>
      <c r="S301"/>
      <c r="T301"/>
      <c r="U301"/>
      <c r="V301"/>
      <c r="W301"/>
      <c r="X301"/>
      <c r="Y301"/>
      <c r="Z301"/>
      <c r="AA301"/>
      <c r="AB301"/>
      <c r="AC301"/>
      <c r="AD301"/>
      <c r="AE301"/>
      <c r="AF301"/>
      <c r="AG301"/>
      <c r="AH301"/>
      <c r="AI301"/>
      <c r="AJ301"/>
    </row>
    <row r="302" spans="4:36" ht="15">
      <c r="D302"/>
      <c r="E302" t="s">
        <v>1399</v>
      </c>
      <c r="F302"/>
      <c r="G302"/>
      <c r="H302"/>
      <c r="I302"/>
      <c r="J302" t="s">
        <v>1400</v>
      </c>
      <c r="K302"/>
      <c r="L302"/>
      <c r="M302"/>
      <c r="N302"/>
      <c r="O302"/>
      <c r="P302"/>
      <c r="Q302"/>
      <c r="R302" t="s">
        <v>1401</v>
      </c>
      <c r="S302"/>
      <c r="T302"/>
      <c r="U302"/>
      <c r="V302"/>
      <c r="W302"/>
      <c r="X302"/>
      <c r="Y302"/>
      <c r="Z302"/>
      <c r="AA302"/>
      <c r="AB302"/>
      <c r="AC302"/>
      <c r="AD302"/>
      <c r="AE302"/>
      <c r="AF302"/>
      <c r="AG302"/>
      <c r="AH302"/>
      <c r="AI302"/>
      <c r="AJ302"/>
    </row>
    <row r="303" spans="4:36" ht="15">
      <c r="D303"/>
      <c r="E303" t="s">
        <v>1402</v>
      </c>
      <c r="F303"/>
      <c r="G303"/>
      <c r="H303"/>
      <c r="I303"/>
      <c r="J303" t="s">
        <v>1403</v>
      </c>
      <c r="K303"/>
      <c r="L303"/>
      <c r="M303"/>
      <c r="N303"/>
      <c r="O303"/>
      <c r="P303"/>
      <c r="Q303"/>
      <c r="R303" t="s">
        <v>1404</v>
      </c>
      <c r="S303"/>
      <c r="T303"/>
      <c r="U303"/>
      <c r="V303"/>
      <c r="W303"/>
      <c r="X303"/>
      <c r="Y303"/>
      <c r="Z303"/>
      <c r="AA303"/>
      <c r="AB303"/>
      <c r="AC303"/>
      <c r="AD303"/>
      <c r="AE303"/>
      <c r="AF303"/>
      <c r="AG303"/>
      <c r="AH303"/>
      <c r="AI303"/>
      <c r="AJ303"/>
    </row>
    <row r="304" spans="4:36" ht="15">
      <c r="D304"/>
      <c r="E304" t="s">
        <v>1405</v>
      </c>
      <c r="F304"/>
      <c r="G304"/>
      <c r="H304"/>
      <c r="I304"/>
      <c r="J304" t="s">
        <v>1406</v>
      </c>
      <c r="K304"/>
      <c r="L304"/>
      <c r="M304"/>
      <c r="N304"/>
      <c r="O304"/>
      <c r="P304"/>
      <c r="Q304"/>
      <c r="R304" t="s">
        <v>1407</v>
      </c>
      <c r="S304"/>
      <c r="T304"/>
      <c r="U304"/>
      <c r="V304"/>
      <c r="W304"/>
      <c r="X304"/>
      <c r="Y304"/>
      <c r="Z304"/>
      <c r="AA304"/>
      <c r="AB304"/>
      <c r="AC304"/>
      <c r="AD304"/>
      <c r="AE304"/>
      <c r="AF304"/>
      <c r="AG304"/>
      <c r="AH304"/>
      <c r="AI304"/>
      <c r="AJ304"/>
    </row>
    <row r="305" spans="4:36" ht="15">
      <c r="D305"/>
      <c r="E305" t="s">
        <v>1261</v>
      </c>
      <c r="F305"/>
      <c r="G305"/>
      <c r="H305"/>
      <c r="I305"/>
      <c r="J305" t="s">
        <v>1408</v>
      </c>
      <c r="K305"/>
      <c r="L305"/>
      <c r="M305"/>
      <c r="N305"/>
      <c r="O305"/>
      <c r="P305"/>
      <c r="Q305"/>
      <c r="R305" t="s">
        <v>1409</v>
      </c>
      <c r="S305"/>
      <c r="T305"/>
      <c r="U305"/>
      <c r="V305"/>
      <c r="W305"/>
      <c r="X305"/>
      <c r="Y305"/>
      <c r="Z305"/>
      <c r="AA305"/>
      <c r="AB305"/>
      <c r="AC305"/>
      <c r="AD305"/>
      <c r="AE305"/>
      <c r="AF305"/>
      <c r="AG305"/>
      <c r="AH305"/>
      <c r="AI305"/>
      <c r="AJ305"/>
    </row>
    <row r="306" spans="4:36" ht="15">
      <c r="D306"/>
      <c r="E306" t="s">
        <v>1410</v>
      </c>
      <c r="F306"/>
      <c r="G306"/>
      <c r="H306"/>
      <c r="I306"/>
      <c r="J306" t="s">
        <v>1411</v>
      </c>
      <c r="K306"/>
      <c r="L306"/>
      <c r="M306"/>
      <c r="N306"/>
      <c r="O306"/>
      <c r="P306"/>
      <c r="Q306"/>
      <c r="R306" t="s">
        <v>1412</v>
      </c>
      <c r="S306"/>
      <c r="T306"/>
      <c r="U306"/>
      <c r="V306"/>
      <c r="W306"/>
      <c r="X306"/>
      <c r="Y306"/>
      <c r="Z306"/>
      <c r="AA306"/>
      <c r="AB306"/>
      <c r="AC306"/>
      <c r="AD306"/>
      <c r="AE306"/>
      <c r="AF306"/>
      <c r="AG306"/>
      <c r="AH306"/>
      <c r="AI306"/>
      <c r="AJ306"/>
    </row>
    <row r="307" spans="4:36" ht="15">
      <c r="D307"/>
      <c r="E307" t="s">
        <v>1413</v>
      </c>
      <c r="F307"/>
      <c r="G307"/>
      <c r="H307"/>
      <c r="I307"/>
      <c r="J307" t="s">
        <v>1414</v>
      </c>
      <c r="K307"/>
      <c r="L307"/>
      <c r="M307"/>
      <c r="N307"/>
      <c r="O307"/>
      <c r="P307"/>
      <c r="Q307"/>
      <c r="R307" t="s">
        <v>1415</v>
      </c>
      <c r="S307"/>
      <c r="T307"/>
      <c r="U307"/>
      <c r="V307"/>
      <c r="W307"/>
      <c r="X307"/>
      <c r="Y307"/>
      <c r="Z307"/>
      <c r="AA307"/>
      <c r="AB307"/>
      <c r="AC307"/>
      <c r="AD307"/>
      <c r="AE307"/>
      <c r="AF307"/>
      <c r="AG307"/>
      <c r="AH307"/>
      <c r="AI307"/>
      <c r="AJ307"/>
    </row>
    <row r="308" spans="4:36" ht="15">
      <c r="D308"/>
      <c r="E308" t="s">
        <v>1416</v>
      </c>
      <c r="F308"/>
      <c r="G308"/>
      <c r="H308"/>
      <c r="I308"/>
      <c r="J308" t="s">
        <v>1417</v>
      </c>
      <c r="K308"/>
      <c r="L308"/>
      <c r="M308"/>
      <c r="N308"/>
      <c r="O308"/>
      <c r="P308"/>
      <c r="Q308"/>
      <c r="R308" t="s">
        <v>1418</v>
      </c>
      <c r="S308"/>
      <c r="T308"/>
      <c r="U308"/>
      <c r="V308"/>
      <c r="W308"/>
      <c r="X308"/>
      <c r="Y308"/>
      <c r="Z308"/>
      <c r="AA308"/>
      <c r="AB308"/>
      <c r="AC308"/>
      <c r="AD308"/>
      <c r="AE308"/>
      <c r="AF308"/>
      <c r="AG308"/>
      <c r="AH308"/>
      <c r="AI308"/>
      <c r="AJ308"/>
    </row>
    <row r="309" spans="4:36" ht="15">
      <c r="D309"/>
      <c r="E309" t="s">
        <v>1419</v>
      </c>
      <c r="F309"/>
      <c r="G309"/>
      <c r="H309"/>
      <c r="I309"/>
      <c r="J309" t="s">
        <v>1420</v>
      </c>
      <c r="K309"/>
      <c r="L309"/>
      <c r="M309"/>
      <c r="N309"/>
      <c r="O309"/>
      <c r="P309"/>
      <c r="Q309"/>
      <c r="R309" t="s">
        <v>1421</v>
      </c>
      <c r="S309"/>
      <c r="T309"/>
      <c r="U309"/>
      <c r="V309"/>
      <c r="W309"/>
      <c r="X309"/>
      <c r="Y309"/>
      <c r="Z309"/>
      <c r="AA309"/>
      <c r="AB309"/>
      <c r="AC309"/>
      <c r="AD309"/>
      <c r="AE309"/>
      <c r="AF309"/>
      <c r="AG309"/>
      <c r="AH309"/>
      <c r="AI309"/>
      <c r="AJ309"/>
    </row>
    <row r="310" spans="4:36" ht="15">
      <c r="D310"/>
      <c r="E310" t="s">
        <v>1422</v>
      </c>
      <c r="F310"/>
      <c r="G310"/>
      <c r="H310"/>
      <c r="I310"/>
      <c r="J310" t="s">
        <v>1423</v>
      </c>
      <c r="K310"/>
      <c r="L310"/>
      <c r="M310"/>
      <c r="N310"/>
      <c r="O310"/>
      <c r="P310"/>
      <c r="Q310"/>
      <c r="R310" t="s">
        <v>1424</v>
      </c>
      <c r="S310"/>
      <c r="T310"/>
      <c r="U310"/>
      <c r="V310"/>
      <c r="W310"/>
      <c r="X310"/>
      <c r="Y310"/>
      <c r="Z310"/>
      <c r="AA310"/>
      <c r="AB310"/>
      <c r="AC310"/>
      <c r="AD310"/>
      <c r="AE310"/>
      <c r="AF310"/>
      <c r="AG310"/>
      <c r="AH310"/>
      <c r="AI310"/>
      <c r="AJ310"/>
    </row>
    <row r="311" spans="4:36" ht="15">
      <c r="D311"/>
      <c r="E311" t="s">
        <v>1425</v>
      </c>
      <c r="F311"/>
      <c r="G311"/>
      <c r="H311"/>
      <c r="I311"/>
      <c r="J311" t="s">
        <v>1426</v>
      </c>
      <c r="K311"/>
      <c r="L311"/>
      <c r="M311"/>
      <c r="N311"/>
      <c r="O311"/>
      <c r="P311"/>
      <c r="Q311"/>
      <c r="R311" t="s">
        <v>1427</v>
      </c>
      <c r="S311"/>
      <c r="T311"/>
      <c r="U311"/>
      <c r="V311"/>
      <c r="W311"/>
      <c r="X311"/>
      <c r="Y311"/>
      <c r="Z311"/>
      <c r="AA311"/>
      <c r="AB311"/>
      <c r="AC311"/>
      <c r="AD311"/>
      <c r="AE311"/>
      <c r="AF311"/>
      <c r="AG311"/>
      <c r="AH311"/>
      <c r="AI311"/>
      <c r="AJ311"/>
    </row>
    <row r="312" spans="4:36" ht="15">
      <c r="D312"/>
      <c r="E312" t="s">
        <v>1428</v>
      </c>
      <c r="F312"/>
      <c r="G312"/>
      <c r="H312"/>
      <c r="I312"/>
      <c r="J312" t="s">
        <v>1429</v>
      </c>
      <c r="K312"/>
      <c r="L312"/>
      <c r="M312"/>
      <c r="N312"/>
      <c r="O312"/>
      <c r="P312"/>
      <c r="Q312"/>
      <c r="R312" t="s">
        <v>1430</v>
      </c>
      <c r="S312"/>
      <c r="T312"/>
      <c r="U312"/>
      <c r="V312"/>
      <c r="W312"/>
      <c r="X312"/>
      <c r="Y312"/>
      <c r="Z312"/>
      <c r="AA312"/>
      <c r="AB312"/>
      <c r="AC312"/>
      <c r="AD312"/>
      <c r="AE312"/>
      <c r="AF312"/>
      <c r="AG312"/>
      <c r="AH312"/>
      <c r="AI312"/>
      <c r="AJ312"/>
    </row>
    <row r="313" spans="4:36" ht="15">
      <c r="D313"/>
      <c r="E313" t="s">
        <v>1431</v>
      </c>
      <c r="F313"/>
      <c r="G313"/>
      <c r="H313"/>
      <c r="I313"/>
      <c r="J313" t="s">
        <v>1432</v>
      </c>
      <c r="K313"/>
      <c r="L313"/>
      <c r="M313"/>
      <c r="N313"/>
      <c r="O313"/>
      <c r="P313"/>
      <c r="Q313"/>
      <c r="R313" t="s">
        <v>1433</v>
      </c>
      <c r="S313"/>
      <c r="T313"/>
      <c r="U313"/>
      <c r="V313"/>
      <c r="W313"/>
      <c r="X313"/>
      <c r="Y313"/>
      <c r="Z313"/>
      <c r="AA313"/>
      <c r="AB313"/>
      <c r="AC313"/>
      <c r="AD313"/>
      <c r="AE313"/>
      <c r="AF313"/>
      <c r="AG313"/>
      <c r="AH313"/>
      <c r="AI313"/>
      <c r="AJ313"/>
    </row>
    <row r="314" spans="4:36" ht="15">
      <c r="D314"/>
      <c r="E314" t="s">
        <v>1434</v>
      </c>
      <c r="F314"/>
      <c r="G314"/>
      <c r="H314"/>
      <c r="I314"/>
      <c r="J314" t="s">
        <v>1435</v>
      </c>
      <c r="K314"/>
      <c r="L314"/>
      <c r="M314"/>
      <c r="N314"/>
      <c r="O314"/>
      <c r="P314"/>
      <c r="Q314"/>
      <c r="R314" t="s">
        <v>1436</v>
      </c>
      <c r="S314"/>
      <c r="T314"/>
      <c r="U314"/>
      <c r="V314"/>
      <c r="W314"/>
      <c r="X314"/>
      <c r="Y314"/>
      <c r="Z314"/>
      <c r="AA314"/>
      <c r="AB314"/>
      <c r="AC314"/>
      <c r="AD314"/>
      <c r="AE314"/>
      <c r="AF314"/>
      <c r="AG314"/>
      <c r="AH314"/>
      <c r="AI314"/>
      <c r="AJ314"/>
    </row>
    <row r="315" spans="4:36" ht="15">
      <c r="D315"/>
      <c r="E315" t="s">
        <v>1437</v>
      </c>
      <c r="F315"/>
      <c r="G315"/>
      <c r="H315"/>
      <c r="I315"/>
      <c r="J315" t="s">
        <v>1438</v>
      </c>
      <c r="K315"/>
      <c r="L315"/>
      <c r="M315"/>
      <c r="N315"/>
      <c r="O315"/>
      <c r="P315"/>
      <c r="Q315"/>
      <c r="R315" t="s">
        <v>1439</v>
      </c>
      <c r="S315"/>
      <c r="T315"/>
      <c r="U315"/>
      <c r="V315"/>
      <c r="W315"/>
      <c r="X315"/>
      <c r="Y315"/>
      <c r="Z315"/>
      <c r="AA315"/>
      <c r="AB315"/>
      <c r="AC315"/>
      <c r="AD315"/>
      <c r="AE315"/>
      <c r="AF315"/>
      <c r="AG315"/>
      <c r="AH315"/>
      <c r="AI315"/>
      <c r="AJ315"/>
    </row>
    <row r="316" spans="4:36" ht="15">
      <c r="D316"/>
      <c r="E316" t="s">
        <v>1151</v>
      </c>
      <c r="F316"/>
      <c r="G316"/>
      <c r="H316"/>
      <c r="I316"/>
      <c r="J316" t="s">
        <v>1440</v>
      </c>
      <c r="K316"/>
      <c r="L316"/>
      <c r="M316"/>
      <c r="N316"/>
      <c r="O316"/>
      <c r="P316"/>
      <c r="Q316"/>
      <c r="R316" t="s">
        <v>1441</v>
      </c>
      <c r="S316"/>
      <c r="T316"/>
      <c r="U316"/>
      <c r="V316"/>
      <c r="W316"/>
      <c r="X316"/>
      <c r="Y316"/>
      <c r="Z316"/>
      <c r="AA316"/>
      <c r="AB316"/>
      <c r="AC316"/>
      <c r="AD316"/>
      <c r="AE316"/>
      <c r="AF316"/>
      <c r="AG316"/>
      <c r="AH316"/>
      <c r="AI316"/>
      <c r="AJ316"/>
    </row>
    <row r="317" spans="4:36" ht="15">
      <c r="D317"/>
      <c r="E317" t="s">
        <v>1442</v>
      </c>
      <c r="F317"/>
      <c r="G317"/>
      <c r="H317"/>
      <c r="I317"/>
      <c r="J317" t="s">
        <v>1443</v>
      </c>
      <c r="K317"/>
      <c r="L317"/>
      <c r="M317"/>
      <c r="N317"/>
      <c r="O317"/>
      <c r="P317"/>
      <c r="Q317"/>
      <c r="R317" t="s">
        <v>1444</v>
      </c>
      <c r="S317"/>
      <c r="T317"/>
      <c r="U317"/>
      <c r="V317"/>
      <c r="W317"/>
      <c r="X317"/>
      <c r="Y317"/>
      <c r="Z317"/>
      <c r="AA317"/>
      <c r="AB317"/>
      <c r="AC317"/>
      <c r="AD317"/>
      <c r="AE317"/>
      <c r="AF317"/>
      <c r="AG317"/>
      <c r="AH317"/>
      <c r="AI317"/>
      <c r="AJ317"/>
    </row>
    <row r="318" spans="4:36" ht="15">
      <c r="D318"/>
      <c r="E318" t="s">
        <v>1445</v>
      </c>
      <c r="F318"/>
      <c r="G318"/>
      <c r="H318"/>
      <c r="I318"/>
      <c r="J318" t="s">
        <v>1446</v>
      </c>
      <c r="K318"/>
      <c r="L318"/>
      <c r="M318"/>
      <c r="N318"/>
      <c r="O318"/>
      <c r="P318"/>
      <c r="Q318"/>
      <c r="R318" t="s">
        <v>1447</v>
      </c>
      <c r="S318"/>
      <c r="T318"/>
      <c r="U318"/>
      <c r="V318"/>
      <c r="W318"/>
      <c r="X318"/>
      <c r="Y318"/>
      <c r="Z318"/>
      <c r="AA318"/>
      <c r="AB318"/>
      <c r="AC318"/>
      <c r="AD318"/>
      <c r="AE318"/>
      <c r="AF318"/>
      <c r="AG318"/>
      <c r="AH318"/>
      <c r="AI318"/>
      <c r="AJ318"/>
    </row>
    <row r="319" spans="4:36" ht="15">
      <c r="D319"/>
      <c r="E319" t="s">
        <v>1448</v>
      </c>
      <c r="F319"/>
      <c r="G319"/>
      <c r="H319"/>
      <c r="I319"/>
      <c r="J319" t="s">
        <v>1449</v>
      </c>
      <c r="K319"/>
      <c r="L319"/>
      <c r="M319"/>
      <c r="N319"/>
      <c r="O319"/>
      <c r="P319"/>
      <c r="Q319"/>
      <c r="R319" t="s">
        <v>1450</v>
      </c>
      <c r="S319"/>
      <c r="T319"/>
      <c r="U319"/>
      <c r="V319"/>
      <c r="W319"/>
      <c r="X319"/>
      <c r="Y319"/>
      <c r="Z319"/>
      <c r="AA319"/>
      <c r="AB319"/>
      <c r="AC319"/>
      <c r="AD319"/>
      <c r="AE319"/>
      <c r="AF319"/>
      <c r="AG319"/>
      <c r="AH319"/>
      <c r="AI319"/>
      <c r="AJ319"/>
    </row>
    <row r="320" spans="4:36" ht="15">
      <c r="D320"/>
      <c r="E320" t="s">
        <v>1451</v>
      </c>
      <c r="F320"/>
      <c r="G320"/>
      <c r="H320"/>
      <c r="I320"/>
      <c r="J320" t="s">
        <v>1452</v>
      </c>
      <c r="K320"/>
      <c r="L320"/>
      <c r="M320"/>
      <c r="N320"/>
      <c r="O320"/>
      <c r="P320"/>
      <c r="Q320"/>
      <c r="R320" t="s">
        <v>1453</v>
      </c>
      <c r="S320"/>
      <c r="T320"/>
      <c r="U320"/>
      <c r="V320"/>
      <c r="W320"/>
      <c r="X320"/>
      <c r="Y320"/>
      <c r="Z320"/>
      <c r="AA320"/>
      <c r="AB320"/>
      <c r="AC320"/>
      <c r="AD320"/>
      <c r="AE320"/>
      <c r="AF320"/>
      <c r="AG320"/>
      <c r="AH320"/>
      <c r="AI320"/>
      <c r="AJ320"/>
    </row>
    <row r="321" spans="4:36" ht="15">
      <c r="D321"/>
      <c r="E321" t="s">
        <v>830</v>
      </c>
      <c r="F321"/>
      <c r="G321"/>
      <c r="H321"/>
      <c r="I321"/>
      <c r="J321" t="s">
        <v>1454</v>
      </c>
      <c r="K321"/>
      <c r="L321"/>
      <c r="M321"/>
      <c r="N321"/>
      <c r="O321"/>
      <c r="P321"/>
      <c r="Q321"/>
      <c r="R321"/>
      <c r="S321"/>
      <c r="T321"/>
      <c r="U321"/>
      <c r="V321"/>
      <c r="W321"/>
      <c r="X321"/>
      <c r="Y321"/>
      <c r="Z321"/>
      <c r="AA321"/>
      <c r="AB321"/>
      <c r="AC321"/>
      <c r="AD321"/>
      <c r="AE321"/>
      <c r="AF321"/>
      <c r="AG321"/>
      <c r="AH321"/>
      <c r="AI321"/>
      <c r="AJ321"/>
    </row>
    <row r="322" spans="4:36" ht="15">
      <c r="D322"/>
      <c r="E322" t="s">
        <v>1455</v>
      </c>
      <c r="F322"/>
      <c r="G322"/>
      <c r="H322"/>
      <c r="I322"/>
      <c r="J322" t="s">
        <v>1456</v>
      </c>
      <c r="K322"/>
      <c r="L322"/>
      <c r="M322"/>
      <c r="N322"/>
      <c r="O322"/>
      <c r="P322"/>
      <c r="Q322"/>
      <c r="R322"/>
      <c r="S322"/>
      <c r="T322"/>
      <c r="U322"/>
      <c r="V322"/>
      <c r="W322"/>
      <c r="X322"/>
      <c r="Y322"/>
      <c r="Z322"/>
      <c r="AA322"/>
      <c r="AB322"/>
      <c r="AC322"/>
      <c r="AD322"/>
      <c r="AE322"/>
      <c r="AF322"/>
      <c r="AG322"/>
      <c r="AH322"/>
      <c r="AI322"/>
      <c r="AJ322"/>
    </row>
    <row r="323" spans="4:36" ht="15">
      <c r="D323"/>
      <c r="E323" t="s">
        <v>1292</v>
      </c>
      <c r="F323"/>
      <c r="G323"/>
      <c r="H323"/>
      <c r="I323"/>
      <c r="J323" t="s">
        <v>1457</v>
      </c>
      <c r="K323"/>
      <c r="L323"/>
      <c r="M323"/>
      <c r="N323"/>
      <c r="O323"/>
      <c r="P323"/>
      <c r="Q323"/>
      <c r="R323"/>
      <c r="S323"/>
      <c r="T323"/>
      <c r="U323"/>
      <c r="V323"/>
      <c r="W323"/>
      <c r="X323"/>
      <c r="Y323"/>
      <c r="Z323"/>
      <c r="AA323"/>
      <c r="AB323"/>
      <c r="AC323"/>
      <c r="AD323"/>
      <c r="AE323"/>
      <c r="AF323"/>
      <c r="AG323"/>
      <c r="AH323"/>
      <c r="AI323"/>
      <c r="AJ323"/>
    </row>
    <row r="324" spans="4:36" ht="15">
      <c r="D324"/>
      <c r="E324" t="s">
        <v>1458</v>
      </c>
      <c r="F324"/>
      <c r="G324"/>
      <c r="H324"/>
      <c r="I324"/>
      <c r="J324" t="s">
        <v>1459</v>
      </c>
      <c r="K324"/>
      <c r="L324"/>
      <c r="M324"/>
      <c r="N324"/>
      <c r="O324"/>
      <c r="P324"/>
      <c r="Q324"/>
      <c r="R324"/>
      <c r="S324"/>
      <c r="T324"/>
      <c r="U324"/>
      <c r="V324"/>
      <c r="W324"/>
      <c r="X324"/>
      <c r="Y324"/>
      <c r="Z324"/>
      <c r="AA324"/>
      <c r="AB324"/>
      <c r="AC324"/>
      <c r="AD324"/>
      <c r="AE324"/>
      <c r="AF324"/>
      <c r="AG324"/>
      <c r="AH324"/>
      <c r="AI324"/>
      <c r="AJ324"/>
    </row>
    <row r="325" spans="4:36" ht="15">
      <c r="D325"/>
      <c r="E325" t="s">
        <v>1460</v>
      </c>
      <c r="F325"/>
      <c r="G325"/>
      <c r="H325"/>
      <c r="I325"/>
      <c r="J325" t="s">
        <v>1461</v>
      </c>
      <c r="K325"/>
      <c r="L325"/>
      <c r="M325"/>
      <c r="N325"/>
      <c r="O325"/>
      <c r="P325"/>
      <c r="Q325"/>
      <c r="R325"/>
      <c r="S325"/>
      <c r="T325"/>
      <c r="U325"/>
      <c r="V325"/>
      <c r="W325"/>
      <c r="X325"/>
      <c r="Y325"/>
      <c r="Z325"/>
      <c r="AA325"/>
      <c r="AB325"/>
      <c r="AC325"/>
      <c r="AD325"/>
      <c r="AE325"/>
      <c r="AF325"/>
      <c r="AG325"/>
      <c r="AH325"/>
      <c r="AI325"/>
      <c r="AJ325"/>
    </row>
    <row r="326" spans="4:36" ht="15">
      <c r="D326"/>
      <c r="E326" t="s">
        <v>1462</v>
      </c>
      <c r="F326"/>
      <c r="G326"/>
      <c r="H326"/>
      <c r="I326"/>
      <c r="J326" t="s">
        <v>1463</v>
      </c>
      <c r="K326"/>
      <c r="L326"/>
      <c r="M326"/>
      <c r="N326"/>
      <c r="O326"/>
      <c r="P326"/>
      <c r="Q326"/>
      <c r="R326"/>
      <c r="S326"/>
      <c r="T326"/>
      <c r="U326"/>
      <c r="V326"/>
      <c r="W326"/>
      <c r="X326"/>
      <c r="Y326"/>
      <c r="Z326"/>
      <c r="AA326"/>
      <c r="AB326"/>
      <c r="AC326"/>
      <c r="AD326"/>
      <c r="AE326"/>
      <c r="AF326"/>
      <c r="AG326"/>
      <c r="AH326"/>
      <c r="AI326"/>
      <c r="AJ326"/>
    </row>
    <row r="327" spans="4:36" ht="15">
      <c r="D327"/>
      <c r="E327" t="s">
        <v>1464</v>
      </c>
      <c r="F327"/>
      <c r="G327"/>
      <c r="H327"/>
      <c r="I327"/>
      <c r="J327" t="s">
        <v>1465</v>
      </c>
      <c r="K327"/>
      <c r="L327"/>
      <c r="M327"/>
      <c r="N327"/>
      <c r="O327"/>
      <c r="P327"/>
      <c r="Q327"/>
      <c r="R327"/>
      <c r="S327"/>
      <c r="T327"/>
      <c r="U327"/>
      <c r="V327"/>
      <c r="W327"/>
      <c r="X327"/>
      <c r="Y327"/>
      <c r="Z327"/>
      <c r="AA327"/>
      <c r="AB327"/>
      <c r="AC327"/>
      <c r="AD327"/>
      <c r="AE327"/>
      <c r="AF327"/>
      <c r="AG327"/>
      <c r="AH327"/>
      <c r="AI327"/>
      <c r="AJ327"/>
    </row>
    <row r="328" spans="4:36" ht="15">
      <c r="D328"/>
      <c r="E328" t="s">
        <v>1466</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c r="D329"/>
      <c r="E329" t="s">
        <v>1467</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c r="O333" s="4"/>
      <c r="P333" s="4"/>
      <c r="Q333" s="4"/>
      <c r="R333" s="4"/>
      <c r="S333" s="4"/>
      <c r="T333" s="4"/>
    </row>
    <row r="334" spans="4:36">
      <c r="O334" s="4"/>
      <c r="P334" s="4"/>
      <c r="Q334" s="4"/>
      <c r="R334" s="4"/>
      <c r="S334" s="4"/>
      <c r="T334" s="4"/>
    </row>
    <row r="335" spans="4:36">
      <c r="O335" s="4"/>
      <c r="P335" s="4"/>
      <c r="Q335" s="4"/>
      <c r="R335" s="4"/>
      <c r="S335" s="4"/>
      <c r="T335" s="4"/>
    </row>
    <row r="336" spans="4:36">
      <c r="O336" s="4"/>
      <c r="P336" s="4"/>
      <c r="Q336" s="4"/>
      <c r="R336" s="4"/>
      <c r="S336" s="4"/>
      <c r="T336" s="4"/>
    </row>
    <row r="337" spans="15:20">
      <c r="O337" s="4"/>
      <c r="P337" s="4"/>
      <c r="Q337" s="4"/>
      <c r="R337" s="4"/>
      <c r="S337" s="4"/>
      <c r="T337" s="4"/>
    </row>
    <row r="338" spans="15:20">
      <c r="O338" s="4"/>
      <c r="P338" s="4"/>
      <c r="Q338" s="4"/>
      <c r="R338" s="4"/>
      <c r="S338" s="4"/>
      <c r="T338" s="4"/>
    </row>
    <row r="339" spans="15:20">
      <c r="O339" s="4"/>
      <c r="P339" s="4"/>
      <c r="Q339" s="4"/>
      <c r="R339" s="4"/>
      <c r="S339" s="4"/>
      <c r="T339" s="4"/>
    </row>
    <row r="340" spans="15:20">
      <c r="O340" s="4"/>
      <c r="P340" s="4"/>
      <c r="Q340" s="4"/>
      <c r="R340" s="4"/>
      <c r="S340" s="4"/>
      <c r="T340" s="4"/>
    </row>
    <row r="341" spans="15:20">
      <c r="O341" s="4"/>
      <c r="P341" s="4"/>
      <c r="Q341" s="4"/>
      <c r="R341" s="4"/>
      <c r="S341" s="4"/>
      <c r="T341" s="4"/>
    </row>
    <row r="342" spans="15:20">
      <c r="O342" s="4"/>
      <c r="P342" s="4"/>
      <c r="Q342" s="4"/>
      <c r="R342" s="4"/>
      <c r="S342" s="4"/>
      <c r="T342" s="4"/>
    </row>
    <row r="343" spans="15:20">
      <c r="O343" s="4"/>
      <c r="P343" s="4"/>
      <c r="Q343" s="4"/>
      <c r="R343" s="4"/>
      <c r="S343" s="4"/>
      <c r="T343" s="4"/>
    </row>
    <row r="344" spans="15:20">
      <c r="O344" s="4"/>
      <c r="P344" s="4"/>
      <c r="Q344" s="4"/>
      <c r="R344" s="4"/>
      <c r="S344" s="4"/>
      <c r="T344" s="4"/>
    </row>
    <row r="345" spans="15:20">
      <c r="O345" s="4"/>
      <c r="P345" s="4"/>
      <c r="Q345" s="4"/>
      <c r="R345" s="4"/>
      <c r="S345" s="4"/>
      <c r="T345" s="4"/>
    </row>
    <row r="346" spans="15:20">
      <c r="O346" s="4"/>
      <c r="P346" s="4"/>
      <c r="Q346" s="4"/>
      <c r="R346" s="4"/>
      <c r="S346" s="4"/>
      <c r="T346" s="4"/>
    </row>
    <row r="347" spans="15:20">
      <c r="O347" s="4"/>
      <c r="P347" s="4"/>
      <c r="Q347" s="4"/>
      <c r="R347" s="4"/>
      <c r="S347" s="4"/>
      <c r="T347" s="4"/>
    </row>
    <row r="348" spans="15:20">
      <c r="O348" s="4"/>
      <c r="P348" s="4"/>
      <c r="Q348" s="4"/>
      <c r="R348" s="4"/>
      <c r="S348" s="4"/>
      <c r="T348" s="4"/>
    </row>
    <row r="349" spans="15:20">
      <c r="O349" s="4"/>
      <c r="P349" s="4"/>
      <c r="Q349" s="4"/>
      <c r="R349" s="4"/>
      <c r="S349" s="4"/>
      <c r="T349" s="4"/>
    </row>
    <row r="350" spans="15:20">
      <c r="O350" s="4"/>
      <c r="P350" s="4"/>
      <c r="Q350" s="4"/>
      <c r="R350" s="4"/>
      <c r="S350" s="4"/>
      <c r="T350" s="4"/>
    </row>
    <row r="351" spans="15:20">
      <c r="O351" s="4"/>
      <c r="P351" s="4"/>
      <c r="Q351" s="4"/>
      <c r="R351" s="4"/>
      <c r="S351" s="4"/>
      <c r="T351" s="4"/>
    </row>
    <row r="352" spans="15:20">
      <c r="O352" s="4"/>
      <c r="P352" s="4"/>
      <c r="Q352" s="4"/>
      <c r="R352" s="4"/>
      <c r="S352" s="4"/>
      <c r="T352" s="4"/>
    </row>
    <row r="353" spans="15:20">
      <c r="O353" s="4"/>
      <c r="P353" s="4"/>
      <c r="Q353" s="4"/>
      <c r="R353" s="4"/>
      <c r="S353" s="4"/>
      <c r="T353" s="4"/>
    </row>
    <row r="354" spans="15:20">
      <c r="O354" s="4"/>
      <c r="P354" s="4"/>
      <c r="Q354" s="4"/>
      <c r="R354" s="4"/>
      <c r="S354" s="4"/>
      <c r="T354" s="4"/>
    </row>
    <row r="355" spans="15:20">
      <c r="O355" s="4"/>
      <c r="P355" s="4"/>
      <c r="Q355" s="4"/>
      <c r="R355" s="4"/>
      <c r="S355" s="4"/>
      <c r="T355" s="4"/>
    </row>
    <row r="356" spans="15:20">
      <c r="O356" s="4"/>
      <c r="P356" s="4"/>
      <c r="Q356" s="4"/>
      <c r="R356" s="4"/>
      <c r="S356" s="4"/>
      <c r="T356" s="4"/>
    </row>
    <row r="357" spans="15:20">
      <c r="O357" s="4"/>
      <c r="P357" s="4"/>
      <c r="Q357" s="4"/>
      <c r="R357" s="4"/>
      <c r="S357" s="4"/>
      <c r="T357" s="4"/>
    </row>
    <row r="358" spans="15:20">
      <c r="O358" s="4"/>
      <c r="P358" s="4"/>
      <c r="Q358" s="4"/>
      <c r="R358" s="4"/>
      <c r="S358" s="4"/>
      <c r="T358" s="4"/>
    </row>
    <row r="359" spans="15:20">
      <c r="O359" s="4"/>
      <c r="P359" s="4"/>
      <c r="Q359" s="4"/>
      <c r="R359" s="4"/>
      <c r="S359" s="4"/>
      <c r="T359" s="4"/>
    </row>
    <row r="360" spans="15:20">
      <c r="O360" s="4"/>
      <c r="P360" s="4"/>
      <c r="Q360" s="4"/>
      <c r="R360" s="4"/>
      <c r="S360" s="4"/>
      <c r="T360" s="4"/>
    </row>
    <row r="361" spans="15:20">
      <c r="O361" s="4"/>
      <c r="P361" s="4"/>
      <c r="Q361" s="4"/>
      <c r="R361" s="4"/>
      <c r="S361" s="4"/>
      <c r="T361" s="4"/>
    </row>
    <row r="362" spans="15:20">
      <c r="O362" s="4"/>
      <c r="P362" s="4"/>
      <c r="Q362" s="4"/>
      <c r="R362" s="4"/>
      <c r="S362" s="4"/>
      <c r="T362" s="4"/>
    </row>
    <row r="363" spans="15:20">
      <c r="O363" s="4"/>
      <c r="P363" s="4"/>
      <c r="Q363" s="4"/>
      <c r="R363" s="4"/>
      <c r="S363" s="4"/>
      <c r="T363" s="4"/>
    </row>
    <row r="364" spans="15:20">
      <c r="O364" s="4"/>
      <c r="P364" s="4"/>
      <c r="Q364" s="4"/>
      <c r="R364" s="4"/>
      <c r="S364" s="4"/>
      <c r="T364" s="4"/>
    </row>
    <row r="365" spans="15:20">
      <c r="O365" s="4"/>
      <c r="P365" s="4"/>
      <c r="Q365" s="4"/>
      <c r="R365" s="4"/>
      <c r="S365" s="4"/>
      <c r="T365" s="4"/>
    </row>
    <row r="366" spans="15:20">
      <c r="O366" s="4"/>
      <c r="P366" s="4"/>
      <c r="Q366" s="4"/>
      <c r="R366" s="4"/>
      <c r="S366" s="4"/>
      <c r="T366" s="4"/>
    </row>
    <row r="367" spans="15:20">
      <c r="O367" s="4"/>
      <c r="P367" s="4"/>
      <c r="Q367" s="4"/>
      <c r="R367" s="4"/>
      <c r="S367" s="4"/>
      <c r="T367" s="4"/>
    </row>
    <row r="368" spans="15:20">
      <c r="O368" s="4"/>
      <c r="P368" s="4"/>
      <c r="Q368" s="4"/>
      <c r="R368" s="4"/>
      <c r="S368" s="4"/>
      <c r="T368" s="4"/>
    </row>
    <row r="369" spans="15:20">
      <c r="O369" s="4"/>
      <c r="P369" s="4"/>
      <c r="Q369" s="4"/>
      <c r="R369" s="4"/>
      <c r="S369" s="4"/>
      <c r="T369" s="4"/>
    </row>
    <row r="370" spans="15:20">
      <c r="O370" s="4"/>
      <c r="P370" s="4"/>
      <c r="Q370" s="4"/>
      <c r="R370" s="4"/>
      <c r="S370" s="4"/>
      <c r="T370" s="4"/>
    </row>
    <row r="371" spans="15:20">
      <c r="O371" s="4"/>
      <c r="P371" s="4"/>
      <c r="Q371" s="4"/>
      <c r="R371" s="4"/>
      <c r="S371" s="4"/>
      <c r="T371" s="4"/>
    </row>
    <row r="372" spans="15:20">
      <c r="O372" s="4"/>
      <c r="P372" s="4"/>
      <c r="Q372" s="4"/>
      <c r="R372" s="4"/>
      <c r="S372" s="4"/>
      <c r="T372" s="4"/>
    </row>
    <row r="373" spans="15:20">
      <c r="O373" s="4"/>
      <c r="P373" s="4"/>
      <c r="Q373" s="4"/>
      <c r="R373" s="4"/>
      <c r="S373" s="4"/>
      <c r="T373" s="4"/>
    </row>
    <row r="374" spans="15:20">
      <c r="O374" s="4"/>
      <c r="P374" s="4"/>
      <c r="Q374" s="4"/>
      <c r="R374" s="4"/>
      <c r="S374" s="4"/>
      <c r="T374" s="4"/>
    </row>
    <row r="375" spans="15:20">
      <c r="O375" s="4"/>
      <c r="P375" s="4"/>
      <c r="Q375" s="4"/>
      <c r="R375" s="4"/>
      <c r="S375" s="4"/>
      <c r="T375" s="4"/>
    </row>
    <row r="376" spans="15:20">
      <c r="O376" s="4"/>
      <c r="P376" s="4"/>
      <c r="Q376" s="4"/>
      <c r="R376" s="4"/>
      <c r="S376" s="4"/>
      <c r="T376" s="4"/>
    </row>
    <row r="377" spans="15:20">
      <c r="O377" s="4"/>
      <c r="P377" s="4"/>
      <c r="Q377" s="4"/>
      <c r="R377" s="4"/>
      <c r="S377" s="4"/>
      <c r="T377" s="4"/>
    </row>
    <row r="378" spans="15:20">
      <c r="O378" s="4"/>
      <c r="P378" s="4"/>
      <c r="Q378" s="4"/>
      <c r="R378" s="4"/>
      <c r="S378" s="4"/>
      <c r="T378" s="4"/>
    </row>
    <row r="379" spans="15:20">
      <c r="O379" s="4"/>
      <c r="P379" s="4"/>
      <c r="Q379" s="4"/>
      <c r="R379" s="4"/>
      <c r="S379" s="4"/>
      <c r="T379" s="4"/>
    </row>
    <row r="380" spans="15:20">
      <c r="O380" s="4"/>
      <c r="P380" s="4"/>
      <c r="Q380" s="4"/>
      <c r="R380" s="4"/>
      <c r="S380" s="4"/>
      <c r="T380" s="4"/>
    </row>
    <row r="381" spans="15:20">
      <c r="O381" s="4"/>
      <c r="P381" s="4"/>
      <c r="Q381" s="4"/>
      <c r="R381" s="4"/>
      <c r="S381" s="4"/>
      <c r="T381" s="4"/>
    </row>
    <row r="382" spans="15:20">
      <c r="O382" s="4"/>
      <c r="P382" s="4"/>
      <c r="Q382" s="4"/>
      <c r="R382" s="4"/>
      <c r="S382" s="4"/>
      <c r="T382" s="4"/>
    </row>
    <row r="383" spans="15:20">
      <c r="O383" s="4"/>
      <c r="P383" s="4"/>
      <c r="Q383" s="4"/>
      <c r="R383" s="4"/>
      <c r="S383" s="4"/>
      <c r="T383" s="4"/>
    </row>
    <row r="384" spans="15:20">
      <c r="O384" s="4"/>
      <c r="P384" s="4"/>
      <c r="Q384" s="4"/>
      <c r="R384" s="4"/>
      <c r="S384" s="4"/>
      <c r="T384" s="4"/>
    </row>
    <row r="385" spans="15:20">
      <c r="O385" s="4"/>
      <c r="P385" s="4"/>
      <c r="Q385" s="4"/>
      <c r="R385" s="4"/>
      <c r="S385" s="4"/>
      <c r="T385" s="4"/>
    </row>
    <row r="386" spans="15:20">
      <c r="O386" s="4"/>
      <c r="P386" s="4"/>
      <c r="Q386" s="4"/>
      <c r="R386" s="4"/>
      <c r="S386" s="4"/>
      <c r="T386" s="4"/>
    </row>
    <row r="387" spans="15:20">
      <c r="O387" s="4"/>
      <c r="P387" s="4"/>
      <c r="Q387" s="4"/>
      <c r="R387" s="4"/>
      <c r="S387" s="4"/>
      <c r="T387" s="4"/>
    </row>
    <row r="388" spans="15:20">
      <c r="O388" s="4"/>
      <c r="P388" s="4"/>
      <c r="Q388" s="4"/>
      <c r="R388" s="4"/>
      <c r="S388" s="4"/>
      <c r="T388" s="4"/>
    </row>
    <row r="389" spans="15:20">
      <c r="O389" s="4"/>
      <c r="P389" s="4"/>
      <c r="Q389" s="4"/>
      <c r="R389" s="4"/>
      <c r="S389" s="4"/>
      <c r="T389" s="4"/>
    </row>
    <row r="390" spans="15:20">
      <c r="O390" s="4"/>
      <c r="P390" s="4"/>
      <c r="Q390" s="4"/>
      <c r="R390" s="4"/>
      <c r="S390" s="4"/>
      <c r="T390" s="4"/>
    </row>
    <row r="391" spans="15:20">
      <c r="O391" s="4"/>
      <c r="P391" s="4"/>
      <c r="Q391" s="4"/>
      <c r="R391" s="4"/>
      <c r="S391" s="4"/>
      <c r="T391" s="4"/>
    </row>
    <row r="392" spans="15:20">
      <c r="O392" s="4"/>
      <c r="P392" s="4"/>
      <c r="Q392" s="4"/>
      <c r="R392" s="4"/>
      <c r="S392" s="4"/>
      <c r="T392" s="4"/>
    </row>
    <row r="393" spans="15:20">
      <c r="O393" s="4"/>
      <c r="P393" s="4"/>
      <c r="Q393" s="4"/>
      <c r="R393" s="4"/>
      <c r="S393" s="4"/>
      <c r="T393" s="4"/>
    </row>
    <row r="394" spans="15:20">
      <c r="O394" s="4"/>
      <c r="P394" s="4"/>
      <c r="Q394" s="4"/>
      <c r="R394" s="4"/>
      <c r="S394" s="4"/>
      <c r="T394" s="4"/>
    </row>
    <row r="395" spans="15:20">
      <c r="O395" s="4"/>
      <c r="P395" s="4"/>
      <c r="Q395" s="4"/>
      <c r="R395" s="4"/>
      <c r="S395" s="4"/>
      <c r="T395" s="4"/>
    </row>
    <row r="396" spans="15:20">
      <c r="O396" s="4"/>
      <c r="P396" s="4"/>
      <c r="Q396" s="4"/>
      <c r="R396" s="4"/>
      <c r="S396" s="4"/>
      <c r="T396" s="4"/>
    </row>
    <row r="397" spans="15:20">
      <c r="O397" s="4"/>
      <c r="P397" s="4"/>
      <c r="Q397" s="4"/>
      <c r="R397" s="4"/>
      <c r="S397" s="4"/>
      <c r="T397" s="4"/>
    </row>
    <row r="398" spans="15:20">
      <c r="O398" s="4"/>
      <c r="P398" s="4"/>
      <c r="Q398" s="4"/>
      <c r="R398" s="4"/>
      <c r="S398" s="4"/>
      <c r="T398" s="4"/>
    </row>
    <row r="399" spans="15:20">
      <c r="O399" s="4"/>
      <c r="P399" s="4"/>
      <c r="Q399" s="4"/>
      <c r="R399" s="4"/>
      <c r="S399" s="4"/>
      <c r="T399" s="4"/>
    </row>
    <row r="400" spans="15:20">
      <c r="O400" s="4"/>
      <c r="P400" s="4"/>
      <c r="Q400" s="4"/>
      <c r="R400" s="4"/>
      <c r="S400" s="4"/>
      <c r="T400" s="4"/>
    </row>
    <row r="401" spans="15:20">
      <c r="O401" s="4"/>
      <c r="P401" s="4"/>
      <c r="Q401" s="4"/>
      <c r="R401" s="4"/>
      <c r="S401" s="4"/>
      <c r="T401" s="4"/>
    </row>
    <row r="402" spans="15:20">
      <c r="O402" s="4"/>
      <c r="P402" s="4"/>
      <c r="Q402" s="4"/>
      <c r="R402" s="4"/>
      <c r="S402" s="4"/>
      <c r="T402" s="4"/>
    </row>
    <row r="403" spans="15:20">
      <c r="O403" s="4"/>
      <c r="P403" s="4"/>
      <c r="Q403" s="4"/>
      <c r="R403" s="4"/>
      <c r="S403" s="4"/>
      <c r="T403" s="4"/>
    </row>
    <row r="404" spans="15:20">
      <c r="O404" s="4"/>
      <c r="P404" s="4"/>
      <c r="Q404" s="4"/>
      <c r="R404" s="4"/>
      <c r="S404" s="4"/>
      <c r="T404" s="4"/>
    </row>
    <row r="405" spans="15:20">
      <c r="O405" s="4"/>
      <c r="P405" s="4"/>
      <c r="Q405" s="4"/>
      <c r="R405" s="4"/>
      <c r="S405" s="4"/>
      <c r="T405" s="4"/>
    </row>
    <row r="406" spans="15:20">
      <c r="O406" s="4"/>
      <c r="P406" s="4"/>
      <c r="Q406" s="4"/>
      <c r="R406" s="4"/>
      <c r="S406" s="4"/>
      <c r="T406" s="4"/>
    </row>
    <row r="407" spans="15:20">
      <c r="O407" s="4"/>
      <c r="P407" s="4"/>
      <c r="Q407" s="4"/>
      <c r="R407" s="4"/>
      <c r="S407" s="4"/>
      <c r="T407" s="4"/>
    </row>
    <row r="408" spans="15:20">
      <c r="O408" s="4"/>
      <c r="P408" s="4"/>
      <c r="Q408" s="4"/>
      <c r="R408" s="4"/>
      <c r="S408" s="4"/>
      <c r="T408" s="4"/>
    </row>
    <row r="409" spans="15:20">
      <c r="O409" s="4"/>
      <c r="P409" s="4"/>
      <c r="Q409" s="4"/>
      <c r="R409" s="4"/>
      <c r="S409" s="4"/>
      <c r="T409" s="4"/>
    </row>
    <row r="410" spans="15:20">
      <c r="O410" s="4"/>
      <c r="P410" s="4"/>
      <c r="Q410" s="4"/>
      <c r="R410" s="4"/>
      <c r="S410" s="4"/>
      <c r="T410" s="4"/>
    </row>
    <row r="411" spans="15:20">
      <c r="O411" s="4"/>
      <c r="P411" s="4"/>
      <c r="Q411" s="4"/>
      <c r="R411" s="4"/>
      <c r="S411" s="4"/>
      <c r="T411" s="4"/>
    </row>
    <row r="412" spans="15:20">
      <c r="O412" s="4"/>
      <c r="P412" s="4"/>
      <c r="Q412" s="4"/>
      <c r="R412" s="4"/>
      <c r="S412" s="4"/>
      <c r="T412" s="4"/>
    </row>
    <row r="413" spans="15:20">
      <c r="O413" s="4"/>
      <c r="P413" s="4"/>
      <c r="Q413" s="4"/>
      <c r="R413" s="4"/>
      <c r="S413" s="4"/>
      <c r="T413" s="4"/>
    </row>
    <row r="414" spans="15:20">
      <c r="O414" s="4"/>
      <c r="P414" s="4"/>
      <c r="Q414" s="4"/>
      <c r="R414" s="4"/>
      <c r="S414" s="4"/>
      <c r="T414" s="4"/>
    </row>
    <row r="415" spans="15:20">
      <c r="O415" s="4"/>
      <c r="P415" s="4"/>
      <c r="Q415" s="4"/>
      <c r="R415" s="4"/>
      <c r="S415" s="4"/>
      <c r="T415" s="4"/>
    </row>
    <row r="416" spans="15:20">
      <c r="O416" s="4"/>
      <c r="P416" s="4"/>
      <c r="Q416" s="4"/>
      <c r="R416" s="4"/>
      <c r="S416" s="4"/>
      <c r="T416" s="4"/>
    </row>
    <row r="417" spans="15:20">
      <c r="O417" s="4"/>
      <c r="P417" s="4"/>
      <c r="Q417" s="4"/>
      <c r="R417" s="4"/>
      <c r="S417" s="4"/>
      <c r="T417" s="4"/>
    </row>
    <row r="418" spans="15:20">
      <c r="O418" s="4"/>
      <c r="P418" s="4"/>
      <c r="Q418" s="4"/>
      <c r="R418" s="4"/>
      <c r="S418" s="4"/>
      <c r="T418" s="4"/>
    </row>
    <row r="419" spans="15:20">
      <c r="O419" s="4"/>
      <c r="P419" s="4"/>
      <c r="Q419" s="4"/>
      <c r="R419" s="4"/>
      <c r="S419" s="4"/>
      <c r="T419" s="4"/>
    </row>
    <row r="420" spans="15:20">
      <c r="O420" s="4"/>
      <c r="P420" s="4"/>
      <c r="Q420" s="4"/>
      <c r="R420" s="4"/>
      <c r="S420" s="4"/>
      <c r="T420" s="4"/>
    </row>
    <row r="421" spans="15:20">
      <c r="O421" s="4"/>
      <c r="P421" s="4"/>
      <c r="Q421" s="4"/>
      <c r="R421" s="4"/>
      <c r="S421" s="4"/>
      <c r="T421" s="4"/>
    </row>
    <row r="422" spans="15:20">
      <c r="O422" s="4"/>
      <c r="P422" s="4"/>
      <c r="Q422" s="4"/>
      <c r="R422" s="4"/>
      <c r="S422" s="4"/>
      <c r="T422" s="4"/>
    </row>
    <row r="423" spans="15:20">
      <c r="O423" s="4"/>
      <c r="P423" s="4"/>
      <c r="Q423" s="4"/>
      <c r="R423" s="4"/>
      <c r="S423" s="4"/>
      <c r="T423" s="4"/>
    </row>
    <row r="424" spans="15:20">
      <c r="O424" s="4"/>
      <c r="P424" s="4"/>
      <c r="Q424" s="4"/>
      <c r="R424" s="4"/>
      <c r="S424" s="4"/>
      <c r="T424" s="4"/>
    </row>
    <row r="425" spans="15:20">
      <c r="O425" s="4"/>
      <c r="P425" s="4"/>
      <c r="Q425" s="4"/>
      <c r="R425" s="4"/>
      <c r="S425" s="4"/>
      <c r="T425" s="4"/>
    </row>
    <row r="426" spans="15:20">
      <c r="O426" s="4"/>
      <c r="P426" s="4"/>
      <c r="Q426" s="4"/>
      <c r="R426" s="4"/>
      <c r="S426" s="4"/>
      <c r="T426" s="4"/>
    </row>
    <row r="427" spans="15:20">
      <c r="O427" s="4"/>
      <c r="P427" s="4"/>
      <c r="Q427" s="4"/>
      <c r="R427" s="4"/>
      <c r="S427" s="4"/>
      <c r="T427" s="4"/>
    </row>
    <row r="428" spans="15:20">
      <c r="O428" s="4"/>
      <c r="P428" s="4"/>
      <c r="Q428" s="4"/>
      <c r="R428" s="4"/>
      <c r="S428" s="4"/>
      <c r="T428" s="4"/>
    </row>
    <row r="429" spans="15:20">
      <c r="O429" s="4"/>
      <c r="P429" s="4"/>
      <c r="Q429" s="4"/>
      <c r="R429" s="4"/>
      <c r="S429" s="4"/>
      <c r="T429" s="4"/>
    </row>
    <row r="430" spans="15:20">
      <c r="O430" s="4"/>
      <c r="P430" s="4"/>
      <c r="Q430" s="4"/>
      <c r="R430" s="4"/>
      <c r="S430" s="4"/>
      <c r="T430" s="4"/>
    </row>
    <row r="431" spans="15:20">
      <c r="O431" s="4"/>
      <c r="P431" s="4"/>
      <c r="Q431" s="4"/>
      <c r="R431" s="4"/>
      <c r="S431" s="4"/>
      <c r="T431" s="4"/>
    </row>
    <row r="432" spans="15:20">
      <c r="O432" s="4"/>
      <c r="P432" s="4"/>
      <c r="Q432" s="4"/>
      <c r="R432" s="4"/>
      <c r="S432" s="4"/>
      <c r="T432" s="4"/>
    </row>
    <row r="433" spans="15:20">
      <c r="O433" s="4"/>
      <c r="P433" s="4"/>
      <c r="Q433" s="4"/>
      <c r="R433" s="4"/>
      <c r="S433" s="4"/>
      <c r="T433" s="4"/>
    </row>
    <row r="434" spans="15:20">
      <c r="O434" s="4"/>
      <c r="P434" s="4"/>
      <c r="Q434" s="4"/>
      <c r="R434" s="4"/>
      <c r="S434" s="4"/>
      <c r="T434" s="4"/>
    </row>
    <row r="435" spans="15:20">
      <c r="O435" s="4"/>
      <c r="P435" s="4"/>
      <c r="Q435" s="4"/>
      <c r="R435" s="4"/>
      <c r="S435" s="4"/>
      <c r="T435" s="4"/>
    </row>
    <row r="436" spans="15:20">
      <c r="O436" s="4"/>
      <c r="P436" s="4"/>
      <c r="Q436" s="4"/>
      <c r="R436" s="4"/>
      <c r="S436" s="4"/>
      <c r="T436" s="4"/>
    </row>
    <row r="437" spans="15:20">
      <c r="O437" s="4"/>
      <c r="P437" s="4"/>
      <c r="Q437" s="4"/>
      <c r="R437" s="4"/>
      <c r="S437" s="4"/>
      <c r="T437" s="4"/>
    </row>
    <row r="438" spans="15:20">
      <c r="O438" s="4"/>
      <c r="P438" s="4"/>
      <c r="Q438" s="4"/>
      <c r="R438" s="4"/>
      <c r="S438" s="4"/>
      <c r="T438" s="4"/>
    </row>
    <row r="439" spans="15:20">
      <c r="O439" s="4"/>
      <c r="P439" s="4"/>
      <c r="Q439" s="4"/>
      <c r="R439" s="4"/>
      <c r="S439" s="4"/>
      <c r="T439" s="4"/>
    </row>
    <row r="440" spans="15:20">
      <c r="O440" s="4"/>
      <c r="P440" s="4"/>
      <c r="Q440" s="4"/>
      <c r="R440" s="4"/>
      <c r="S440" s="4"/>
      <c r="T440" s="4"/>
    </row>
    <row r="441" spans="15:20">
      <c r="O441" s="4"/>
      <c r="P441" s="4"/>
      <c r="Q441" s="4"/>
      <c r="R441" s="4"/>
      <c r="S441" s="4"/>
      <c r="T441" s="4"/>
    </row>
    <row r="442" spans="15:20">
      <c r="O442" s="4"/>
      <c r="P442" s="4"/>
      <c r="Q442" s="4"/>
      <c r="R442" s="4"/>
      <c r="S442" s="4"/>
      <c r="T442" s="4"/>
    </row>
    <row r="443" spans="15:20">
      <c r="O443" s="4"/>
      <c r="P443" s="4"/>
      <c r="Q443" s="4"/>
      <c r="R443" s="4"/>
      <c r="S443" s="4"/>
      <c r="T443" s="4"/>
    </row>
    <row r="444" spans="15:20">
      <c r="O444" s="4"/>
      <c r="P444" s="4"/>
      <c r="Q444" s="4"/>
      <c r="R444" s="4"/>
      <c r="S444" s="4"/>
      <c r="T444" s="4"/>
    </row>
    <row r="445" spans="15:20">
      <c r="O445" s="4"/>
      <c r="P445" s="4"/>
      <c r="Q445" s="4"/>
      <c r="R445" s="4"/>
      <c r="S445" s="4"/>
      <c r="T445" s="4"/>
    </row>
    <row r="446" spans="15:20">
      <c r="O446" s="4"/>
      <c r="P446" s="4"/>
      <c r="Q446" s="4"/>
      <c r="R446" s="4"/>
      <c r="S446" s="4"/>
      <c r="T446" s="4"/>
    </row>
    <row r="447" spans="15:20">
      <c r="O447" s="4"/>
      <c r="P447" s="4"/>
      <c r="Q447" s="4"/>
      <c r="R447" s="4"/>
      <c r="S447" s="4"/>
      <c r="T447" s="4"/>
    </row>
    <row r="448" spans="15:20">
      <c r="O448" s="4"/>
      <c r="P448" s="4"/>
      <c r="Q448" s="4"/>
      <c r="R448" s="4"/>
      <c r="S448" s="4"/>
      <c r="T448" s="4"/>
    </row>
    <row r="449" spans="15:20">
      <c r="O449" s="4"/>
      <c r="P449" s="4"/>
      <c r="Q449" s="4"/>
      <c r="R449" s="4"/>
      <c r="S449" s="4"/>
      <c r="T449" s="4"/>
    </row>
    <row r="450" spans="15:20">
      <c r="O450" s="4"/>
      <c r="P450" s="4"/>
      <c r="Q450" s="4"/>
      <c r="R450" s="4"/>
      <c r="S450" s="4"/>
      <c r="T450" s="4"/>
    </row>
    <row r="451" spans="15:20">
      <c r="O451" s="4"/>
      <c r="P451" s="4"/>
      <c r="Q451" s="4"/>
      <c r="R451" s="4"/>
      <c r="S451" s="4"/>
      <c r="T451" s="4"/>
    </row>
    <row r="452" spans="15:20">
      <c r="O452" s="4"/>
      <c r="P452" s="4"/>
      <c r="Q452" s="4"/>
      <c r="R452" s="4"/>
      <c r="S452" s="4"/>
      <c r="T452" s="4"/>
    </row>
    <row r="453" spans="15:20">
      <c r="O453" s="4"/>
      <c r="P453" s="4"/>
      <c r="Q453" s="4"/>
      <c r="R453" s="4"/>
      <c r="S453" s="4"/>
      <c r="T453" s="4"/>
    </row>
    <row r="454" spans="15:20">
      <c r="O454" s="4"/>
      <c r="P454" s="4"/>
      <c r="Q454" s="4"/>
      <c r="R454" s="4"/>
      <c r="S454" s="4"/>
      <c r="T454" s="4"/>
    </row>
    <row r="455" spans="15:20">
      <c r="O455" s="4"/>
      <c r="P455" s="4"/>
      <c r="Q455" s="4"/>
      <c r="R455" s="4"/>
      <c r="S455" s="4"/>
      <c r="T455" s="4"/>
    </row>
    <row r="456" spans="15:20">
      <c r="O456" s="4"/>
      <c r="P456" s="4"/>
      <c r="Q456" s="4"/>
      <c r="R456" s="4"/>
      <c r="S456" s="4"/>
      <c r="T456" s="4"/>
    </row>
    <row r="457" spans="15:20">
      <c r="O457" s="4"/>
      <c r="P457" s="4"/>
      <c r="Q457" s="4"/>
      <c r="R457" s="4"/>
      <c r="S457" s="4"/>
      <c r="T457" s="4"/>
    </row>
    <row r="458" spans="15:20">
      <c r="O458" s="4"/>
      <c r="P458" s="4"/>
      <c r="Q458" s="4"/>
      <c r="R458" s="4"/>
      <c r="S458" s="4"/>
      <c r="T458" s="4"/>
    </row>
    <row r="459" spans="15:20">
      <c r="O459" s="4"/>
      <c r="P459" s="4"/>
      <c r="Q459" s="4"/>
      <c r="R459" s="4"/>
      <c r="S459" s="4"/>
      <c r="T459" s="4"/>
    </row>
    <row r="460" spans="15:20">
      <c r="O460" s="4"/>
      <c r="P460" s="4"/>
      <c r="Q460" s="4"/>
      <c r="R460" s="4"/>
      <c r="S460" s="4"/>
      <c r="T460" s="4"/>
    </row>
  </sheetData>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pageSetUpPr fitToPage="1"/>
  </sheetPr>
  <dimension ref="A1:G18"/>
  <sheetViews>
    <sheetView zoomScale="80" zoomScaleNormal="80" workbookViewId="0">
      <selection activeCell="C1" sqref="C1"/>
    </sheetView>
  </sheetViews>
  <sheetFormatPr baseColWidth="10" defaultColWidth="11.42578125" defaultRowHeight="15"/>
  <cols>
    <col min="1" max="1" width="8.7109375" style="79" customWidth="1"/>
    <col min="2" max="2" width="6.42578125" style="14" customWidth="1"/>
    <col min="3" max="3" width="80.140625" style="30" customWidth="1"/>
    <col min="4" max="4" width="17" customWidth="1"/>
    <col min="5" max="5" width="83.42578125" customWidth="1"/>
    <col min="6" max="6" width="63.140625" customWidth="1"/>
    <col min="7" max="7" width="11.42578125" hidden="1" customWidth="1"/>
  </cols>
  <sheetData>
    <row r="1" spans="1:7" s="35" customFormat="1" ht="21" customHeight="1" thickBot="1">
      <c r="A1" s="161" t="s">
        <v>1705</v>
      </c>
      <c r="B1" s="512" t="s">
        <v>1952</v>
      </c>
      <c r="C1" s="513"/>
      <c r="D1" s="513"/>
      <c r="E1" s="514"/>
      <c r="F1" s="394"/>
      <c r="G1" s="31"/>
    </row>
    <row r="2" spans="1:7" s="33" customFormat="1" ht="92.25" customHeight="1" thickBot="1">
      <c r="A2" s="162" t="s">
        <v>1618</v>
      </c>
      <c r="B2" s="163" t="s">
        <v>1619</v>
      </c>
      <c r="C2" s="164" t="s">
        <v>1620</v>
      </c>
      <c r="D2" s="165" t="s">
        <v>1621</v>
      </c>
      <c r="E2" s="402" t="s">
        <v>1622</v>
      </c>
      <c r="F2" s="395" t="s">
        <v>1623</v>
      </c>
    </row>
    <row r="3" spans="1:7" s="33" customFormat="1" ht="48.6" customHeight="1">
      <c r="A3" s="214"/>
      <c r="B3" s="278" t="s">
        <v>1953</v>
      </c>
      <c r="C3" s="70" t="s">
        <v>1954</v>
      </c>
      <c r="D3" s="326" t="str">
        <f>IF(COUNTIF(D4:D4,"NO CUMPLE")&gt;0,"NO CUMPLE CONDICIÓN",IF(COUNTIF(D4:D4,"CUMPLE")=0,"NO APLICA","CUMPLE"))</f>
        <v>NO APLICA</v>
      </c>
      <c r="E3" s="290" t="str">
        <f>CONCATENATE(IF(D4="NO CUMPLE",CONCATENATE(E4," "),""))</f>
        <v/>
      </c>
      <c r="F3" s="396" t="s">
        <v>1955</v>
      </c>
      <c r="G3" s="14">
        <f>IF(D3="CUMPLE",1,IF(D3="NO CUMPLE CONDICIÓN",2,3))</f>
        <v>3</v>
      </c>
    </row>
    <row r="4" spans="1:7" s="33" customFormat="1" ht="48.6" customHeight="1">
      <c r="A4" s="166" t="s">
        <v>1956</v>
      </c>
      <c r="B4" s="279" t="s">
        <v>1957</v>
      </c>
      <c r="C4" s="44" t="s">
        <v>2249</v>
      </c>
      <c r="D4" s="388"/>
      <c r="E4" s="403"/>
      <c r="F4" s="397" t="s">
        <v>1955</v>
      </c>
    </row>
    <row r="5" spans="1:7" s="33" customFormat="1" ht="42.75" customHeight="1">
      <c r="A5" s="166" t="s">
        <v>1956</v>
      </c>
      <c r="B5" s="278" t="s">
        <v>1960</v>
      </c>
      <c r="C5" s="226" t="s">
        <v>1973</v>
      </c>
      <c r="D5" s="326" t="str">
        <f>IF(COUNTIF(D6:D9,"NO CUMPLE")&gt;0,"NO CUMPLE CONDICIÓN",IF(COUNTIF(D6:D9,"CUMPLE")=0,"NO APLICA","CUMPLE"))</f>
        <v>NO APLICA</v>
      </c>
      <c r="E5" s="360" t="str">
        <f>CONCATENATE(IF(D6="NO CUMPLE",CONCATENATE(E6," / "),""),IF(D7="NO CUMPLE",CONCATENATE(E7," / "),""),IF(D8="NO CUMPLE",CONCATENATE(E8," / "),""),IF(D9="NO CUMPLE",CONCATENATE(E9," / "),""))</f>
        <v/>
      </c>
      <c r="F5" s="398" t="s">
        <v>1955</v>
      </c>
      <c r="G5" s="14">
        <f>IF(D5="CUMPLE",1,IF(D5="NO CUMPLE CONDICIÓN",2,3))</f>
        <v>3</v>
      </c>
    </row>
    <row r="6" spans="1:7" s="33" customFormat="1" ht="104.25" customHeight="1">
      <c r="A6" s="166" t="s">
        <v>1956</v>
      </c>
      <c r="B6" s="279" t="s">
        <v>1963</v>
      </c>
      <c r="C6" s="44" t="s">
        <v>2318</v>
      </c>
      <c r="D6" s="388"/>
      <c r="E6" s="404"/>
      <c r="F6" s="397" t="s">
        <v>1959</v>
      </c>
    </row>
    <row r="7" spans="1:7" s="33" customFormat="1" ht="41.25" customHeight="1">
      <c r="A7" s="214"/>
      <c r="B7" s="279" t="s">
        <v>1966</v>
      </c>
      <c r="C7" s="44" t="s">
        <v>2250</v>
      </c>
      <c r="D7" s="388"/>
      <c r="E7" s="405"/>
      <c r="F7" s="397" t="s">
        <v>1974</v>
      </c>
    </row>
    <row r="8" spans="1:7" s="33" customFormat="1" ht="40.5" customHeight="1">
      <c r="A8" s="166" t="s">
        <v>1956</v>
      </c>
      <c r="B8" s="279" t="s">
        <v>1968</v>
      </c>
      <c r="C8" s="46" t="s">
        <v>1700</v>
      </c>
      <c r="D8" s="388"/>
      <c r="E8" s="406"/>
      <c r="F8" s="399" t="s">
        <v>1974</v>
      </c>
    </row>
    <row r="9" spans="1:7" s="33" customFormat="1" ht="48.6" customHeight="1">
      <c r="A9" s="166" t="s">
        <v>1956</v>
      </c>
      <c r="B9" s="279" t="s">
        <v>1970</v>
      </c>
      <c r="C9" s="44" t="s">
        <v>1701</v>
      </c>
      <c r="D9" s="388"/>
      <c r="E9" s="407"/>
      <c r="F9" s="399" t="s">
        <v>1974</v>
      </c>
    </row>
    <row r="10" spans="1:7" ht="48.6" customHeight="1">
      <c r="A10" s="214"/>
      <c r="B10" s="389" t="s">
        <v>1972</v>
      </c>
      <c r="C10" s="280" t="s">
        <v>1961</v>
      </c>
      <c r="D10" s="326" t="str">
        <f>IF(COUNTIF(D11:D14,"NO CUMPLE")&gt;0,"NO CUMPLE CONDICIÓN",IF(COUNTIF(D11:D14,"CUMPLE")=0,"NO APLICA","CUMPLE"))</f>
        <v>NO CUMPLE CONDICIÓN</v>
      </c>
      <c r="E10" s="360" t="str">
        <f>CONCATENATE(IF(D11="NO CUMPLE",CONCATENATE(E11," / "),""),IF(D12="NO CUMPLE",CONCATENATE(E12," / "),""),IF(D13="NO CUMPLE",CONCATENATE(E13," / "),""),IF(D14="NO CUMPLE",CONCATENATE(E14," / "),""))</f>
        <v xml:space="preserve">ASDFGH / </v>
      </c>
      <c r="F10" s="400" t="s">
        <v>1962</v>
      </c>
      <c r="G10" s="14">
        <f>IF(D10="CUMPLE",1,IF(D10="NO CUMPLE CONDICIÓN",2,3))</f>
        <v>2</v>
      </c>
    </row>
    <row r="11" spans="1:7" ht="76.5">
      <c r="A11" s="166" t="s">
        <v>1956</v>
      </c>
      <c r="B11" s="390" t="s">
        <v>1975</v>
      </c>
      <c r="C11" s="268" t="s">
        <v>1964</v>
      </c>
      <c r="D11" s="388"/>
      <c r="E11" s="408"/>
      <c r="F11" s="399" t="s">
        <v>1965</v>
      </c>
      <c r="G11" s="14"/>
    </row>
    <row r="12" spans="1:7" ht="75.75">
      <c r="A12" s="166" t="s">
        <v>1956</v>
      </c>
      <c r="B12" s="390" t="s">
        <v>1976</v>
      </c>
      <c r="C12" s="268" t="s">
        <v>1967</v>
      </c>
      <c r="D12" s="388"/>
      <c r="E12" s="408"/>
      <c r="F12" s="399" t="s">
        <v>1965</v>
      </c>
      <c r="G12" s="14"/>
    </row>
    <row r="13" spans="1:7" ht="75.75">
      <c r="A13" s="166" t="s">
        <v>1956</v>
      </c>
      <c r="B13" s="390" t="s">
        <v>1977</v>
      </c>
      <c r="C13" s="269" t="s">
        <v>1969</v>
      </c>
      <c r="D13" s="388"/>
      <c r="E13" s="408"/>
      <c r="F13" s="399" t="s">
        <v>1965</v>
      </c>
      <c r="G13" s="14"/>
    </row>
    <row r="14" spans="1:7" ht="91.5" thickBot="1">
      <c r="A14" s="166" t="s">
        <v>1956</v>
      </c>
      <c r="B14" s="391" t="s">
        <v>1978</v>
      </c>
      <c r="C14" s="392" t="s">
        <v>1971</v>
      </c>
      <c r="D14" s="393" t="s">
        <v>1731</v>
      </c>
      <c r="E14" s="409" t="s">
        <v>2352</v>
      </c>
      <c r="F14" s="401" t="s">
        <v>1965</v>
      </c>
      <c r="G14" s="14"/>
    </row>
    <row r="16" spans="1:7" hidden="1">
      <c r="C16" s="71" t="s">
        <v>1663</v>
      </c>
      <c r="D16" s="257">
        <f>COUNTIF(G3:G14,1)</f>
        <v>0</v>
      </c>
    </row>
    <row r="17" spans="3:4" hidden="1">
      <c r="C17" s="71" t="s">
        <v>1664</v>
      </c>
      <c r="D17" s="257">
        <f>COUNTIF(G3:G14,2)</f>
        <v>1</v>
      </c>
    </row>
    <row r="18" spans="3:4" hidden="1">
      <c r="C18" s="71" t="s">
        <v>1665</v>
      </c>
      <c r="D18" s="257">
        <f>COUNTIF(G3:G14,3)</f>
        <v>2</v>
      </c>
    </row>
  </sheetData>
  <sheetProtection algorithmName="SHA-512" hashValue="+aHN+LMxXhBXYm5jkvmwnugUasg72fkDOzlQsOTc9B+K4fbkzyxlkm20Y0+zDZl04RygZRdDoib7Affr88CQlw==" saltValue="Q2ZZ/XwH5xAtQpSltETNlg==" spinCount="100000" sheet="1" objects="1" scenarios="1" formatRows="0"/>
  <mergeCells count="1">
    <mergeCell ref="B1:E1"/>
  </mergeCells>
  <phoneticPr fontId="30" type="noConversion"/>
  <conditionalFormatting sqref="D3">
    <cfRule type="cellIs" dxfId="17" priority="5" operator="equal">
      <formula>"NO CUMPLE CONDICIÓN"</formula>
    </cfRule>
    <cfRule type="cellIs" dxfId="16" priority="6" operator="equal">
      <formula>"No Cumple"</formula>
    </cfRule>
  </conditionalFormatting>
  <conditionalFormatting sqref="D5">
    <cfRule type="cellIs" dxfId="15" priority="3" operator="equal">
      <formula>"NO CUMPLE CONDICIÓN"</formula>
    </cfRule>
    <cfRule type="cellIs" dxfId="14" priority="4" operator="equal">
      <formula>"No Cumple"</formula>
    </cfRule>
  </conditionalFormatting>
  <conditionalFormatting sqref="D10">
    <cfRule type="cellIs" dxfId="13" priority="1" operator="equal">
      <formula>"NO CUMPLE CONDICIÓN"</formula>
    </cfRule>
    <cfRule type="cellIs" dxfId="12" priority="2" operator="equal">
      <formula>"No Cumple"</formula>
    </cfRule>
  </conditionalFormatting>
  <dataValidations count="2">
    <dataValidation type="list" allowBlank="1" showInputMessage="1" showErrorMessage="1" sqref="D11:D14 D4 D6:D8" xr:uid="{00000000-0002-0000-0D00-000000000000}">
      <formula1>"CUMPLE,NO CUMPLE"</formula1>
    </dataValidation>
    <dataValidation type="list" allowBlank="1" showInputMessage="1" showErrorMessage="1" sqref="D9" xr:uid="{F7A9124A-B912-4AD3-A0B8-6C38C83A3E38}">
      <formula1>"CUMPLE,NO CUMPLE,NO APLICA"</formula1>
    </dataValidation>
  </dataValidations>
  <hyperlinks>
    <hyperlink ref="A1" location="PORTADA!A1" display="Portada" xr:uid="{00000000-0004-0000-0D00-000000000000}"/>
  </hyperlinks>
  <printOptions horizontalCentered="1"/>
  <pageMargins left="0.31496062992125984" right="0.31496062992125984" top="1.1417322834645669" bottom="0.74803149606299213" header="0.31496062992125984" footer="0.31496062992125984"/>
  <pageSetup scale="70" fitToHeight="0" orientation="landscape" r:id="rId1"/>
  <headerFooter>
    <oddHeader>&amp;L&amp;G&amp;CPROCESO DE INSPECCIÓN, VIGILANCIA Y CONTROL
INSTRUMENTO IV 
HCB FAMILIA, MUJER e INFANCIA - HCB FAMI
&amp;RIN93.IVC
Versión 1
21/07/2026
Clasificación de la Información
CLASIFICADA</oddHeader>
    <oddFooter>&amp;C&amp;G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71913-A653-4768-A724-D730FCC95487}">
  <sheetPr>
    <tabColor theme="6" tint="0.39997558519241921"/>
    <pageSetUpPr fitToPage="1"/>
  </sheetPr>
  <dimension ref="A1:G27"/>
  <sheetViews>
    <sheetView zoomScale="80" zoomScaleNormal="80" workbookViewId="0">
      <selection activeCell="C1" sqref="C1"/>
    </sheetView>
  </sheetViews>
  <sheetFormatPr baseColWidth="10" defaultColWidth="11.42578125" defaultRowHeight="15"/>
  <cols>
    <col min="1" max="1" width="8.7109375" style="79" customWidth="1"/>
    <col min="2" max="2" width="7.42578125" style="14" customWidth="1"/>
    <col min="3" max="3" width="81.85546875" style="30" customWidth="1"/>
    <col min="4" max="4" width="19.85546875" customWidth="1"/>
    <col min="5" max="5" width="87.85546875" customWidth="1"/>
    <col min="6" max="6" width="56.140625" style="282" customWidth="1"/>
    <col min="7" max="7" width="7.140625" hidden="1" customWidth="1"/>
  </cols>
  <sheetData>
    <row r="1" spans="1:7" s="35" customFormat="1" ht="21" customHeight="1" thickBot="1">
      <c r="A1" s="161" t="s">
        <v>1705</v>
      </c>
      <c r="B1" s="512" t="s">
        <v>1979</v>
      </c>
      <c r="C1" s="512"/>
      <c r="D1" s="512"/>
      <c r="E1" s="515"/>
      <c r="F1" s="167"/>
      <c r="G1" s="31"/>
    </row>
    <row r="2" spans="1:7" s="33" customFormat="1" ht="75.75" thickBot="1">
      <c r="A2" s="306" t="s">
        <v>1618</v>
      </c>
      <c r="B2" s="58" t="s">
        <v>1619</v>
      </c>
      <c r="C2" s="433" t="s">
        <v>1620</v>
      </c>
      <c r="D2" s="59" t="s">
        <v>1621</v>
      </c>
      <c r="E2" s="60" t="s">
        <v>1622</v>
      </c>
      <c r="F2" s="34" t="s">
        <v>1623</v>
      </c>
    </row>
    <row r="3" spans="1:7" ht="52.5" customHeight="1">
      <c r="A3" s="410"/>
      <c r="B3" s="431" t="s">
        <v>1980</v>
      </c>
      <c r="C3" s="432" t="s">
        <v>2281</v>
      </c>
      <c r="D3" s="352" t="str">
        <f>IF(COUNTIF(D4:D8,"NO CUMPLE")&gt;0,"NO CUMPLE CONDICIÓN",IF(COUNTIF(D4:D8,"CUMPLE")=0,"NO APLICA","CUMPLE"))</f>
        <v>NO APLICA</v>
      </c>
      <c r="E3" s="359" t="str">
        <f>CONCATENATE(IF(D4="NO CUMPLE",CONCATENATE(E4," / "),""),IF(D5="NO CUMPLE",CONCATENATE(E5," / "),""),IF(D6="NO CUMPLE",CONCATENATE(E6," / "),""),IF(D7="NO CUMPLE",CONCATENATE(E7," / "),""),IF(D8="NO CUMPLE",CONCATENATE(E8," / "),""))</f>
        <v/>
      </c>
      <c r="F3" s="413" t="s">
        <v>2283</v>
      </c>
      <c r="G3" s="152">
        <f>IF(D3="CUMPLE",1,IF(D3="NO CUMPLE CONDICIÓN",2,3))</f>
        <v>3</v>
      </c>
    </row>
    <row r="4" spans="1:7" s="36" customFormat="1" ht="43.5" customHeight="1">
      <c r="A4" s="411" t="s">
        <v>1956</v>
      </c>
      <c r="B4" s="420" t="s">
        <v>1981</v>
      </c>
      <c r="C4" s="220" t="s">
        <v>2278</v>
      </c>
      <c r="D4" s="283"/>
      <c r="E4" s="303"/>
      <c r="F4" s="414" t="s">
        <v>2283</v>
      </c>
      <c r="G4" s="152"/>
    </row>
    <row r="5" spans="1:7" ht="114">
      <c r="A5" s="411" t="s">
        <v>1956</v>
      </c>
      <c r="B5" s="420" t="s">
        <v>1982</v>
      </c>
      <c r="C5" s="221" t="s">
        <v>2279</v>
      </c>
      <c r="D5" s="283"/>
      <c r="E5" s="303"/>
      <c r="F5" s="414" t="s">
        <v>2283</v>
      </c>
      <c r="G5" s="14"/>
    </row>
    <row r="6" spans="1:7" ht="56.25">
      <c r="A6" s="411" t="s">
        <v>1956</v>
      </c>
      <c r="B6" s="420" t="s">
        <v>1983</v>
      </c>
      <c r="C6" s="222" t="s">
        <v>2272</v>
      </c>
      <c r="D6" s="283"/>
      <c r="E6" s="303"/>
      <c r="F6" s="415" t="s">
        <v>2283</v>
      </c>
      <c r="G6" s="14"/>
    </row>
    <row r="7" spans="1:7" ht="56.25">
      <c r="A7" s="411" t="s">
        <v>1956</v>
      </c>
      <c r="B7" s="420" t="s">
        <v>1984</v>
      </c>
      <c r="C7" s="223" t="s">
        <v>2270</v>
      </c>
      <c r="D7" s="284"/>
      <c r="E7" s="303"/>
      <c r="F7" s="414" t="s">
        <v>2283</v>
      </c>
      <c r="G7" s="14"/>
    </row>
    <row r="8" spans="1:7" ht="56.25">
      <c r="A8" s="411" t="s">
        <v>1956</v>
      </c>
      <c r="B8" s="420" t="s">
        <v>2271</v>
      </c>
      <c r="C8" s="223" t="s">
        <v>2269</v>
      </c>
      <c r="D8" s="283"/>
      <c r="E8" s="303"/>
      <c r="F8" s="414" t="s">
        <v>2283</v>
      </c>
      <c r="G8" s="14"/>
    </row>
    <row r="9" spans="1:7" ht="55.5" customHeight="1">
      <c r="A9" s="410"/>
      <c r="B9" s="419" t="s">
        <v>1985</v>
      </c>
      <c r="C9" s="281" t="s">
        <v>2282</v>
      </c>
      <c r="D9" s="57" t="str">
        <f>IF(COUNTIF(D10:D17,"NO CUMPLE")&gt;0,"NO CUMPLE CONDICIÓN",IF(COUNTIF(D10:D17,"CUMPLE")=0,"NO APLICA","CUMPLE"))</f>
        <v>NO APLICA</v>
      </c>
      <c r="E9" s="290" t="str">
        <f>CONCATENATE(IF(D10="NO CUMPLE",CONCATENATE(E10," / "),""),IF(D11="NO CUMPLE",CONCATENATE(E11," / "),""),IF(D12="NO CUMPLE",CONCATENATE(E12," / "),""),IF(D13="NO CUMPLE",CONCATENATE(E13," / "),""),IF(D14="NO CUMPLE",CONCATENATE(E14," / "),""),IF(D15="NO CUMPLE",CONCATENATE(E15," / "),""),IF(D16="NO CUMPLE",CONCATENATE(E16," / "),""),IF(D17="NO CUMPLE",CONCATENATE(E17," / "),""))</f>
        <v/>
      </c>
      <c r="F9" s="413" t="s">
        <v>2284</v>
      </c>
      <c r="G9" s="152">
        <f>IF(D9="CUMPLE",1,IF(D9="NO CUMPLE CONDICIÓN",2,3))</f>
        <v>3</v>
      </c>
    </row>
    <row r="10" spans="1:7" ht="100.5">
      <c r="A10" s="411" t="s">
        <v>1956</v>
      </c>
      <c r="B10" s="420" t="s">
        <v>1986</v>
      </c>
      <c r="C10" s="221" t="s">
        <v>2343</v>
      </c>
      <c r="D10" s="283"/>
      <c r="E10" s="303"/>
      <c r="F10" s="414" t="s">
        <v>2284</v>
      </c>
      <c r="G10" s="14"/>
    </row>
    <row r="11" spans="1:7" ht="56.25">
      <c r="A11" s="411" t="s">
        <v>1956</v>
      </c>
      <c r="B11" s="420" t="s">
        <v>1987</v>
      </c>
      <c r="C11" s="220" t="s">
        <v>2268</v>
      </c>
      <c r="D11" s="283"/>
      <c r="E11" s="435"/>
      <c r="F11" s="414" t="s">
        <v>2284</v>
      </c>
      <c r="G11" s="14"/>
    </row>
    <row r="12" spans="1:7" ht="94.5" customHeight="1">
      <c r="A12" s="411" t="s">
        <v>1956</v>
      </c>
      <c r="B12" s="420" t="s">
        <v>1988</v>
      </c>
      <c r="C12" s="221" t="s">
        <v>2267</v>
      </c>
      <c r="D12" s="283"/>
      <c r="E12" s="435"/>
      <c r="F12" s="414" t="s">
        <v>2284</v>
      </c>
      <c r="G12" s="14"/>
    </row>
    <row r="13" spans="1:7" ht="287.25">
      <c r="A13" s="411" t="s">
        <v>1956</v>
      </c>
      <c r="B13" s="420" t="s">
        <v>1990</v>
      </c>
      <c r="C13" s="224" t="s">
        <v>1989</v>
      </c>
      <c r="D13" s="283"/>
      <c r="E13" s="303"/>
      <c r="F13" s="414" t="s">
        <v>2284</v>
      </c>
      <c r="G13" s="14"/>
    </row>
    <row r="14" spans="1:7" ht="172.5">
      <c r="A14" s="411" t="s">
        <v>1956</v>
      </c>
      <c r="B14" s="420" t="s">
        <v>2255</v>
      </c>
      <c r="C14" s="223" t="s">
        <v>1991</v>
      </c>
      <c r="D14" s="283"/>
      <c r="E14" s="303"/>
      <c r="F14" s="414" t="s">
        <v>2284</v>
      </c>
      <c r="G14" s="14"/>
    </row>
    <row r="15" spans="1:7" ht="102.75" customHeight="1">
      <c r="A15" s="411" t="s">
        <v>1956</v>
      </c>
      <c r="B15" s="420" t="s">
        <v>2266</v>
      </c>
      <c r="C15" s="222" t="s">
        <v>2265</v>
      </c>
      <c r="D15" s="283"/>
      <c r="E15" s="330"/>
      <c r="F15" s="414" t="s">
        <v>2284</v>
      </c>
      <c r="G15" s="14"/>
    </row>
    <row r="16" spans="1:7" ht="86.25">
      <c r="A16" s="411" t="s">
        <v>1956</v>
      </c>
      <c r="B16" s="420" t="s">
        <v>2264</v>
      </c>
      <c r="C16" s="222" t="s">
        <v>2263</v>
      </c>
      <c r="D16" s="283"/>
      <c r="E16" s="434"/>
      <c r="F16" s="414" t="s">
        <v>2284</v>
      </c>
      <c r="G16" s="14"/>
    </row>
    <row r="17" spans="1:7" ht="56.25">
      <c r="A17" s="411" t="s">
        <v>1956</v>
      </c>
      <c r="B17" s="425" t="s">
        <v>2262</v>
      </c>
      <c r="C17" s="426" t="s">
        <v>2261</v>
      </c>
      <c r="D17" s="427"/>
      <c r="E17" s="434"/>
      <c r="F17" s="414" t="s">
        <v>2284</v>
      </c>
      <c r="G17" s="14"/>
    </row>
    <row r="18" spans="1:7" ht="71.25">
      <c r="A18" s="410"/>
      <c r="B18" s="45" t="s">
        <v>1992</v>
      </c>
      <c r="C18" s="226" t="s">
        <v>1997</v>
      </c>
      <c r="D18" s="326" t="str">
        <f>IF(COUNTIF(D19:D20,"NO CUMPLE")&gt;0,"NO CUMPLE CONDICIÓN",IF(COUNTIF(D19:D20,"CUMPLE")=0,"NO APLICA","CUMPLE"))</f>
        <v>NO APLICA</v>
      </c>
      <c r="E18" s="360" t="str">
        <f>CONCATENATE(IF(D19="NO CUMPLE",CONCATENATE(E19," / "),""),IF(D20="NO CUMPLE",CONCATENATE(E20," / "),""))</f>
        <v/>
      </c>
      <c r="F18" s="416" t="s">
        <v>1998</v>
      </c>
      <c r="G18" s="152">
        <f>IF(D18="CUMPLE",1,IF(D18="NO CUMPLE CONDICIÓN",2,3))</f>
        <v>3</v>
      </c>
    </row>
    <row r="19" spans="1:7" ht="190.5">
      <c r="A19" s="411" t="s">
        <v>1956</v>
      </c>
      <c r="B19" s="428" t="s">
        <v>1993</v>
      </c>
      <c r="C19" s="429" t="s">
        <v>2260</v>
      </c>
      <c r="D19" s="430"/>
      <c r="E19" s="436"/>
      <c r="F19" s="417" t="s">
        <v>1998</v>
      </c>
      <c r="G19" s="14"/>
    </row>
    <row r="20" spans="1:7" ht="116.25">
      <c r="A20" s="411" t="s">
        <v>1956</v>
      </c>
      <c r="B20" s="421" t="s">
        <v>1994</v>
      </c>
      <c r="C20" s="228" t="s">
        <v>1999</v>
      </c>
      <c r="D20" s="86"/>
      <c r="E20" s="303"/>
      <c r="F20" s="417" t="s">
        <v>1998</v>
      </c>
      <c r="G20" s="14"/>
    </row>
    <row r="21" spans="1:7" ht="83.25" customHeight="1">
      <c r="A21" s="410"/>
      <c r="B21" s="422" t="s">
        <v>1995</v>
      </c>
      <c r="C21" s="286" t="s">
        <v>2259</v>
      </c>
      <c r="D21" s="326" t="str">
        <f>IF(COUNTIF(D22:D23,"NO CUMPLE")&gt;0,"NO CUMPLE CONDICIÓN",IF(COUNTIF(D22:D23,"CUMPLE")=0,"NO APLICA","CUMPLE"))</f>
        <v>NO CUMPLE CONDICIÓN</v>
      </c>
      <c r="E21" s="360" t="str">
        <f>CONCATENATE(IF(D22="NO CUMPLE",CONCATENATE(E22," / "),""),IF(D23="NO CUMPLE",CONCATENATE(E23," / "),""))</f>
        <v xml:space="preserve">Asdfghjk / </v>
      </c>
      <c r="F21" s="413" t="s">
        <v>2285</v>
      </c>
      <c r="G21" s="152">
        <f>IF(D21="CUMPLE",1,IF(D21="NO CUMPLE CONDICIÓN",2,3))</f>
        <v>2</v>
      </c>
    </row>
    <row r="22" spans="1:7" ht="82.5" customHeight="1">
      <c r="A22" s="411" t="s">
        <v>1956</v>
      </c>
      <c r="B22" s="421" t="s">
        <v>1996</v>
      </c>
      <c r="C22" s="229" t="s">
        <v>2258</v>
      </c>
      <c r="D22" s="86"/>
      <c r="E22" s="437"/>
      <c r="F22" s="418" t="s">
        <v>2285</v>
      </c>
      <c r="G22" s="14"/>
    </row>
    <row r="23" spans="1:7" ht="75.75" customHeight="1" thickBot="1">
      <c r="A23" s="412" t="s">
        <v>1956</v>
      </c>
      <c r="B23" s="423" t="s">
        <v>2256</v>
      </c>
      <c r="C23" s="424" t="s">
        <v>2257</v>
      </c>
      <c r="D23" s="87" t="s">
        <v>1731</v>
      </c>
      <c r="E23" s="347" t="s">
        <v>2353</v>
      </c>
      <c r="F23" s="418" t="s">
        <v>2285</v>
      </c>
      <c r="G23" s="14"/>
    </row>
    <row r="25" spans="1:7" hidden="1">
      <c r="C25" s="71" t="s">
        <v>1663</v>
      </c>
      <c r="D25" s="257">
        <f>COUNTIF(G3:G23,1)</f>
        <v>0</v>
      </c>
    </row>
    <row r="26" spans="1:7" hidden="1">
      <c r="C26" s="71" t="s">
        <v>1664</v>
      </c>
      <c r="D26" s="257">
        <f>COUNTIF(G3:G23,2)</f>
        <v>1</v>
      </c>
    </row>
    <row r="27" spans="1:7" hidden="1">
      <c r="C27" s="71" t="s">
        <v>1665</v>
      </c>
      <c r="D27" s="257">
        <f>COUNTIF(G3:G23,3)</f>
        <v>3</v>
      </c>
    </row>
  </sheetData>
  <sheetProtection algorithmName="SHA-512" hashValue="rf2R3tzssVvvaFBwbVjpfenHE2X0U3Z4F7DRG1ByGHEiY/sXMWhciMVTrlxk6G8kSQA9Hp7AbGKezT+VzlxGig==" saltValue="9UtevN+KrXhls53KMIZ5aA==" spinCount="100000" sheet="1" objects="1" scenarios="1" formatRows="0"/>
  <mergeCells count="1">
    <mergeCell ref="B1:E1"/>
  </mergeCells>
  <phoneticPr fontId="30" type="noConversion"/>
  <conditionalFormatting sqref="D3">
    <cfRule type="cellIs" dxfId="11" priority="7" operator="equal">
      <formula>"NO CUMPLE CONDICIÓN"</formula>
    </cfRule>
    <cfRule type="cellIs" dxfId="10" priority="8" operator="equal">
      <formula>"No Cumple"</formula>
    </cfRule>
  </conditionalFormatting>
  <conditionalFormatting sqref="D9">
    <cfRule type="cellIs" dxfId="9" priority="5" operator="equal">
      <formula>"NO CUMPLE CONDICIÓN"</formula>
    </cfRule>
    <cfRule type="cellIs" dxfId="8" priority="6" operator="equal">
      <formula>"No Cumple"</formula>
    </cfRule>
  </conditionalFormatting>
  <conditionalFormatting sqref="D18">
    <cfRule type="cellIs" dxfId="7" priority="3" operator="equal">
      <formula>"NO CUMPLE CONDICIÓN"</formula>
    </cfRule>
    <cfRule type="cellIs" dxfId="6" priority="4" operator="equal">
      <formula>"No Cumple"</formula>
    </cfRule>
  </conditionalFormatting>
  <conditionalFormatting sqref="D21">
    <cfRule type="cellIs" dxfId="5" priority="1" operator="equal">
      <formula>"NO CUMPLE CONDICIÓN"</formula>
    </cfRule>
    <cfRule type="cellIs" dxfId="4" priority="2" operator="equal">
      <formula>"No Cumple"</formula>
    </cfRule>
  </conditionalFormatting>
  <dataValidations count="1">
    <dataValidation type="list" allowBlank="1" showInputMessage="1" showErrorMessage="1" sqref="D10:D17 D4:D8 D19:D20 D22:D23" xr:uid="{A85701D6-B1D7-41E0-81BD-A6B4D68957B8}">
      <formula1>"CUMPLE,NO CUMPLE"</formula1>
    </dataValidation>
  </dataValidations>
  <hyperlinks>
    <hyperlink ref="A1" location="PORTADA!A1" display="Portada" xr:uid="{C2EC1C4F-802F-40AA-B595-B1261998340C}"/>
  </hyperlinks>
  <printOptions horizontalCentered="1"/>
  <pageMargins left="0.31496062992125984" right="0.31496062992125984" top="1.1417322834645669" bottom="0.74803149606299213" header="0.31496062992125984" footer="0.31496062992125984"/>
  <pageSetup scale="67" fitToHeight="0" orientation="landscape" r:id="rId1"/>
  <headerFooter>
    <oddHeader>&amp;L&amp;G&amp;CPROCESO DE INSPECCIÓN, VIGILANCIA Y CONTROL
INSTRUMENTO IV 
HCB FAMILIA, MUJER e INFANCIA - HCB FAMI
&amp;RIN93.IVC
Versión 1
21/07/2026
Clasificación de la Información
CLASIFICADA</oddHeader>
    <oddFooter>&amp;C&amp;G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354BA-44E8-4C1A-8D03-F8FA4C3F8537}">
  <sheetPr>
    <tabColor rgb="FFFFFF00"/>
    <pageSetUpPr fitToPage="1"/>
  </sheetPr>
  <dimension ref="A1:J8"/>
  <sheetViews>
    <sheetView zoomScale="90" zoomScaleNormal="90" zoomScaleSheetLayoutView="100" workbookViewId="0">
      <selection activeCell="C1" sqref="C1"/>
    </sheetView>
  </sheetViews>
  <sheetFormatPr baseColWidth="10" defaultColWidth="11.42578125" defaultRowHeight="14.25"/>
  <cols>
    <col min="1" max="1" width="15.42578125" style="308" customWidth="1"/>
    <col min="2" max="4" width="17.42578125" style="308" customWidth="1"/>
    <col min="5" max="5" width="14.7109375" style="308" customWidth="1"/>
    <col min="6" max="6" width="21.42578125" style="308" customWidth="1"/>
    <col min="7" max="7" width="20.42578125" style="308" customWidth="1"/>
    <col min="8" max="8" width="20.28515625" style="308" customWidth="1"/>
    <col min="9" max="9" width="38.85546875" style="308" customWidth="1"/>
    <col min="10" max="10" width="8" style="308" customWidth="1"/>
    <col min="11" max="16384" width="11.42578125" style="308"/>
  </cols>
  <sheetData>
    <row r="1" spans="1:10" ht="21.6" customHeight="1" thickBot="1">
      <c r="A1" s="516" t="s">
        <v>2323</v>
      </c>
      <c r="B1" s="517"/>
      <c r="C1" s="517"/>
      <c r="D1" s="517"/>
      <c r="E1" s="517"/>
      <c r="F1" s="517"/>
      <c r="G1" s="517"/>
      <c r="H1" s="517"/>
      <c r="I1" s="518"/>
      <c r="J1" s="322" t="s">
        <v>1705</v>
      </c>
    </row>
    <row r="2" spans="1:10" ht="18" customHeight="1">
      <c r="B2" s="309"/>
      <c r="C2" s="310"/>
      <c r="D2" s="310"/>
      <c r="E2" s="310"/>
      <c r="F2" s="310"/>
      <c r="G2" s="310"/>
      <c r="H2" s="310"/>
      <c r="I2" s="310"/>
      <c r="J2" s="311" t="s">
        <v>2324</v>
      </c>
    </row>
    <row r="3" spans="1:10" ht="51.95" customHeight="1">
      <c r="A3" s="312" t="s">
        <v>2325</v>
      </c>
      <c r="B3" s="313" t="s">
        <v>2326</v>
      </c>
      <c r="C3" s="313" t="s">
        <v>2327</v>
      </c>
      <c r="D3" s="313" t="s">
        <v>2328</v>
      </c>
      <c r="E3" s="313" t="s">
        <v>2329</v>
      </c>
      <c r="F3" s="313" t="s">
        <v>2330</v>
      </c>
      <c r="G3" s="313" t="s">
        <v>2331</v>
      </c>
      <c r="H3" s="313" t="s">
        <v>2332</v>
      </c>
      <c r="I3" s="314" t="s">
        <v>2333</v>
      </c>
    </row>
    <row r="4" spans="1:10" ht="31.5" customHeight="1">
      <c r="A4" s="315"/>
      <c r="B4" s="88"/>
      <c r="C4" s="88"/>
      <c r="D4" s="316"/>
      <c r="E4" s="317"/>
      <c r="F4" s="318" t="str">
        <f>IFERROR(ROUNDDOWN((Tabla1117[[#This Row],[Área (m²)]]/Tabla1117[[#This Row],[Índice (m²/niña-niño)]]),0)," ")</f>
        <v xml:space="preserve"> </v>
      </c>
      <c r="G4" s="317"/>
      <c r="H4" s="319" t="str">
        <f>IF(OR(ISBLANK(Tabla1117[[#This Row],[Capacidad máxima 
(Área / Índice)
]]),ISBLANK(Tabla1117[[#This Row],[No. niñas y niños (Cupos ubicados)]])),"No aplica",IF(Tabla1117[[#This Row],[No. niñas y niños (Cupos ubicados)]]&lt;=Tabla1117[[#This Row],[Capacidad máxima 
(Área / Índice)
]],"Cumple","No cumple"))</f>
        <v>No aplica</v>
      </c>
      <c r="I4" s="320"/>
    </row>
    <row r="5" spans="1:10" ht="31.5" customHeight="1">
      <c r="A5" s="315"/>
      <c r="B5" s="88"/>
      <c r="C5" s="88"/>
      <c r="D5" s="316"/>
      <c r="E5" s="317"/>
      <c r="F5" s="318" t="str">
        <f>IFERROR(ROUNDDOWN((Tabla1117[[#This Row],[Área (m²)]]/Tabla1117[[#This Row],[Índice (m²/niña-niño)]]),0)," ")</f>
        <v xml:space="preserve"> </v>
      </c>
      <c r="G5" s="321"/>
      <c r="H5" s="319" t="str">
        <f>IF(OR(ISBLANK(Tabla1117[[#This Row],[Capacidad máxima 
(Área / Índice)
]]),ISBLANK(Tabla1117[[#This Row],[No. niñas y niños (Cupos ubicados)]])),"No aplica",IF(Tabla1117[[#This Row],[No. niñas y niños (Cupos ubicados)]]&lt;=Tabla1117[[#This Row],[Capacidad máxima 
(Área / Índice)
]],"Cumple","No cumple"))</f>
        <v>No aplica</v>
      </c>
      <c r="I5" s="320"/>
    </row>
    <row r="6" spans="1:10" ht="31.5" customHeight="1">
      <c r="A6" s="315"/>
      <c r="B6" s="88"/>
      <c r="C6" s="88"/>
      <c r="D6" s="316"/>
      <c r="E6" s="317"/>
      <c r="F6" s="318" t="str">
        <f>IFERROR(ROUNDDOWN((Tabla1117[[#This Row],[Área (m²)]]/Tabla1117[[#This Row],[Índice (m²/niña-niño)]]),0)," ")</f>
        <v xml:space="preserve"> </v>
      </c>
      <c r="G6" s="317"/>
      <c r="H6" s="319" t="str">
        <f>IF(OR(ISBLANK(Tabla1117[[#This Row],[Capacidad máxima 
(Área / Índice)
]]),ISBLANK(Tabla1117[[#This Row],[No. niñas y niños (Cupos ubicados)]])),"No aplica",IF(Tabla1117[[#This Row],[No. niñas y niños (Cupos ubicados)]]&lt;=Tabla1117[[#This Row],[Capacidad máxima 
(Área / Índice)
]],"Cumple","No cumple"))</f>
        <v>No aplica</v>
      </c>
      <c r="I6" s="320"/>
    </row>
    <row r="7" spans="1:10" ht="31.5" customHeight="1">
      <c r="A7" s="315"/>
      <c r="B7" s="88"/>
      <c r="C7" s="88"/>
      <c r="D7" s="316"/>
      <c r="E7" s="317"/>
      <c r="F7" s="318" t="str">
        <f>IFERROR(ROUNDDOWN((Tabla1117[[#This Row],[Área (m²)]]/Tabla1117[[#This Row],[Índice (m²/niña-niño)]]),0)," ")</f>
        <v xml:space="preserve"> </v>
      </c>
      <c r="G7" s="317"/>
      <c r="H7" s="319" t="str">
        <f>IF(OR(ISBLANK(Tabla1117[[#This Row],[Capacidad máxima 
(Área / Índice)
]]),ISBLANK(Tabla1117[[#This Row],[No. niñas y niños (Cupos ubicados)]])),"No aplica",IF(Tabla1117[[#This Row],[No. niñas y niños (Cupos ubicados)]]&lt;=Tabla1117[[#This Row],[Capacidad máxima 
(Área / Índice)
]],"Cumple","No cumple"))</f>
        <v>No aplica</v>
      </c>
      <c r="I7" s="320"/>
    </row>
    <row r="8" spans="1:10" ht="31.5" customHeight="1">
      <c r="A8" s="441"/>
      <c r="B8" s="442"/>
      <c r="C8" s="442"/>
      <c r="D8" s="443"/>
      <c r="E8" s="444"/>
      <c r="F8" s="445" t="str">
        <f>IFERROR(ROUNDDOWN((Tabla1117[[#This Row],[Área (m²)]]/Tabla1117[[#This Row],[Índice (m²/niña-niño)]]),0)," ")</f>
        <v xml:space="preserve"> </v>
      </c>
      <c r="G8" s="444"/>
      <c r="H8" s="446" t="str">
        <f>IF(OR(ISBLANK(Tabla1117[[#This Row],[Capacidad máxima 
(Área / Índice)
]]),ISBLANK(Tabla1117[[#This Row],[No. niñas y niños (Cupos ubicados)]])),"No aplica",IF(Tabla1117[[#This Row],[No. niñas y niños (Cupos ubicados)]]&lt;=Tabla1117[[#This Row],[Capacidad máxima 
(Área / Índice)
]],"Cumple","No cumple"))</f>
        <v>No aplica</v>
      </c>
      <c r="I8" s="447"/>
    </row>
  </sheetData>
  <sheetProtection algorithmName="SHA-512" hashValue="bZk8yLZOfw9eSV8Yozfwm7NtavRQuRytueKJTAf2nZylIn6VEtrMprJ7KsZnHMZbyqe5D+5CbeJXMcAtrll9tg==" saltValue="GulDKZfU9CB4jvSoNDEk5g==" spinCount="100000" sheet="1" formatRows="0"/>
  <mergeCells count="1">
    <mergeCell ref="A1:I1"/>
  </mergeCells>
  <conditionalFormatting sqref="H4:H8">
    <cfRule type="cellIs" dxfId="3" priority="1" operator="equal">
      <formula>"No Cumple"</formula>
    </cfRule>
    <cfRule type="cellIs" dxfId="2" priority="2" operator="equal">
      <formula>"CUMPLE"</formula>
    </cfRule>
  </conditionalFormatting>
  <conditionalFormatting sqref="J2">
    <cfRule type="cellIs" dxfId="1" priority="3" operator="equal">
      <formula>"No Cumple"</formula>
    </cfRule>
    <cfRule type="cellIs" dxfId="0" priority="4" operator="equal">
      <formula>"CUMPLE"</formula>
    </cfRule>
  </conditionalFormatting>
  <dataValidations count="3">
    <dataValidation type="list" allowBlank="1" showInputMessage="1" showErrorMessage="1" sqref="E4:E8" xr:uid="{6B5F288E-743A-41C5-A5AB-D88A03DE2948}">
      <formula1>"2,0,1,2"</formula1>
    </dataValidation>
    <dataValidation type="decimal" operator="greaterThan" allowBlank="1" showInputMessage="1" showErrorMessage="1" errorTitle="ERROR DE DIGITACIÓN" error="Asegurese de digitar únicamente datos numéricos mayores a cero (0)._x000a__x000a_⚠️Verifique según su configuración de Ecxel el uso del . o , para la escritura de decimales. ⚠️" sqref="D4:D8" xr:uid="{70CAE12A-1C4C-4624-BF73-C0057E5ED146}">
      <formula1>0</formula1>
    </dataValidation>
    <dataValidation type="whole" operator="greaterThanOrEqual" allowBlank="1" showInputMessage="1" showErrorMessage="1" errorTitle="ERROR DE DIGITACIÓN !" error="Asegurese de digitar únicamente números ENTEROS POSITIVOS._x000a__x000a_⚠️ No se aceptan números decimales ni cadenas de texto. ⚠️" sqref="G4:G8" xr:uid="{53BEA93A-B6F1-441F-A1EE-1CF7DCCF3BA5}">
      <formula1>0</formula1>
    </dataValidation>
  </dataValidations>
  <hyperlinks>
    <hyperlink ref="J1" location="PORTADA!A1" display="Portada" xr:uid="{A3F6232A-BB5A-408C-9F9B-24FD74EE64E0}"/>
    <hyperlink ref="J2" location="'2.Ambientes Edu. y Protectores'!B45" display="Click" xr:uid="{59BA7427-7F7E-4A4A-AD8E-71F556C3AC6B}"/>
  </hyperlinks>
  <printOptions horizontalCentered="1"/>
  <pageMargins left="0.31496062992125984" right="0.31496062992125984" top="1.1417322834645669" bottom="0.74803149606299213" header="0.31496062992125984" footer="0.31496062992125984"/>
  <pageSetup scale="72" fitToHeight="0" orientation="landscape" r:id="rId1"/>
  <headerFooter>
    <oddHeader>&amp;L&amp;G&amp;CPROCESO DE INSPECCIÓN, VIGILANCIA Y CONTROL
INSTRUMENTO IV 
HCB FAMILIA, MUJER e INFANCIA - HCB FAMI
&amp;RIN93.IVC
Versión 1
21/07/2026
Clasificación de la Información
CLASIFICADA</oddHeader>
    <oddFooter>&amp;C&amp;G</oddFooter>
  </headerFooter>
  <rowBreaks count="1" manualBreakCount="1">
    <brk id="8" max="8" man="1"/>
  </rowBreaks>
  <legacyDrawingHF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59999389629810485"/>
    <pageSetUpPr fitToPage="1"/>
  </sheetPr>
  <dimension ref="A1:AN12"/>
  <sheetViews>
    <sheetView zoomScaleNormal="100" workbookViewId="0">
      <selection activeCell="C1" sqref="C1"/>
    </sheetView>
  </sheetViews>
  <sheetFormatPr baseColWidth="10" defaultColWidth="11.42578125" defaultRowHeight="15"/>
  <cols>
    <col min="1" max="1" width="8.42578125" customWidth="1"/>
    <col min="2" max="2" width="5.85546875" customWidth="1"/>
    <col min="3" max="3" width="32.28515625" customWidth="1"/>
    <col min="4" max="4" width="14.7109375" customWidth="1"/>
    <col min="5" max="5" width="15.140625" customWidth="1"/>
    <col min="6" max="6" width="13.7109375" customWidth="1"/>
    <col min="7" max="9" width="18.140625" customWidth="1"/>
    <col min="10" max="10" width="18.28515625" customWidth="1"/>
    <col min="11" max="11" width="20.85546875" customWidth="1"/>
    <col min="12" max="12" width="14.42578125" customWidth="1"/>
    <col min="13" max="13" width="14.7109375" customWidth="1"/>
    <col min="14" max="14" width="28.140625" customWidth="1"/>
    <col min="16" max="16" width="14.28515625" customWidth="1"/>
    <col min="29" max="29" width="13.42578125" customWidth="1"/>
    <col min="33" max="33" width="13.42578125" customWidth="1"/>
    <col min="34" max="35" width="12" customWidth="1"/>
    <col min="36" max="36" width="13.85546875" customWidth="1"/>
    <col min="40" max="40" width="47.140625" customWidth="1"/>
  </cols>
  <sheetData>
    <row r="1" spans="1:40" ht="17.25" customHeight="1" thickBot="1">
      <c r="A1" s="322" t="s">
        <v>1705</v>
      </c>
      <c r="B1" s="519" t="s">
        <v>2000</v>
      </c>
      <c r="C1" s="519"/>
      <c r="D1" s="519"/>
      <c r="E1" s="519"/>
      <c r="F1" s="519"/>
      <c r="G1" s="519"/>
      <c r="H1" s="519"/>
      <c r="I1" s="519"/>
      <c r="J1" s="519"/>
      <c r="K1" s="519"/>
      <c r="L1" s="519"/>
      <c r="M1" s="519"/>
      <c r="N1" s="519"/>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6"/>
    </row>
    <row r="2" spans="1:40" ht="45.75" thickBot="1">
      <c r="A2" s="187" t="s">
        <v>1618</v>
      </c>
      <c r="B2" s="188" t="s">
        <v>1619</v>
      </c>
      <c r="C2" s="189" t="s">
        <v>2001</v>
      </c>
      <c r="D2" s="189" t="s">
        <v>2002</v>
      </c>
      <c r="E2" s="189" t="s">
        <v>2003</v>
      </c>
      <c r="F2" s="189" t="s">
        <v>2004</v>
      </c>
      <c r="G2" s="189" t="s">
        <v>2005</v>
      </c>
      <c r="H2" s="189" t="s">
        <v>2006</v>
      </c>
      <c r="I2" s="189" t="s">
        <v>2007</v>
      </c>
      <c r="J2" s="189" t="s">
        <v>2008</v>
      </c>
      <c r="K2" s="189" t="s">
        <v>2009</v>
      </c>
      <c r="L2" s="189" t="s">
        <v>2010</v>
      </c>
      <c r="M2" s="189" t="s">
        <v>2011</v>
      </c>
      <c r="N2" s="190" t="s">
        <v>2012</v>
      </c>
    </row>
    <row r="3" spans="1:40" ht="24.75">
      <c r="A3" s="191" t="s">
        <v>2013</v>
      </c>
      <c r="B3" s="192"/>
      <c r="C3" s="193"/>
      <c r="D3" s="194"/>
      <c r="E3" s="194"/>
      <c r="F3" s="195"/>
      <c r="G3" s="193"/>
      <c r="H3" s="193"/>
      <c r="I3" s="193"/>
      <c r="J3" s="193"/>
      <c r="K3" s="196"/>
      <c r="L3" s="196"/>
      <c r="M3" s="197"/>
      <c r="N3" s="198"/>
    </row>
    <row r="4" spans="1:40" ht="24.75">
      <c r="A4" s="191" t="s">
        <v>2013</v>
      </c>
      <c r="B4" s="199"/>
      <c r="C4" s="200"/>
      <c r="D4" s="201"/>
      <c r="E4" s="201"/>
      <c r="F4" s="202"/>
      <c r="G4" s="200"/>
      <c r="H4" s="200"/>
      <c r="I4" s="200"/>
      <c r="J4" s="200"/>
      <c r="K4" s="196"/>
      <c r="L4" s="196"/>
      <c r="M4" s="203"/>
      <c r="N4" s="204"/>
    </row>
    <row r="5" spans="1:40" ht="24.75">
      <c r="A5" s="191" t="s">
        <v>2013</v>
      </c>
      <c r="B5" s="199"/>
      <c r="C5" s="200"/>
      <c r="D5" s="201"/>
      <c r="E5" s="201"/>
      <c r="F5" s="202"/>
      <c r="G5" s="200"/>
      <c r="H5" s="200"/>
      <c r="I5" s="200"/>
      <c r="J5" s="200"/>
      <c r="K5" s="196"/>
      <c r="L5" s="196"/>
      <c r="M5" s="203"/>
      <c r="N5" s="204"/>
    </row>
    <row r="6" spans="1:40" ht="24.75">
      <c r="A6" s="191" t="s">
        <v>2013</v>
      </c>
      <c r="B6" s="199"/>
      <c r="C6" s="200"/>
      <c r="D6" s="201"/>
      <c r="E6" s="201"/>
      <c r="F6" s="202"/>
      <c r="G6" s="200"/>
      <c r="H6" s="200"/>
      <c r="I6" s="200"/>
      <c r="J6" s="200"/>
      <c r="K6" s="196"/>
      <c r="L6" s="196"/>
      <c r="M6" s="203"/>
      <c r="N6" s="204"/>
    </row>
    <row r="7" spans="1:40" ht="24.75">
      <c r="A7" s="191" t="s">
        <v>2013</v>
      </c>
      <c r="B7" s="199"/>
      <c r="C7" s="200"/>
      <c r="D7" s="201"/>
      <c r="E7" s="201"/>
      <c r="F7" s="202"/>
      <c r="G7" s="200"/>
      <c r="H7" s="200"/>
      <c r="I7" s="200"/>
      <c r="J7" s="200"/>
      <c r="K7" s="196"/>
      <c r="L7" s="196"/>
      <c r="M7" s="203"/>
      <c r="N7" s="204"/>
    </row>
    <row r="8" spans="1:40" ht="24.75">
      <c r="A8" s="191" t="s">
        <v>2013</v>
      </c>
      <c r="B8" s="199"/>
      <c r="C8" s="200"/>
      <c r="D8" s="201"/>
      <c r="E8" s="201"/>
      <c r="F8" s="202"/>
      <c r="G8" s="200"/>
      <c r="H8" s="200"/>
      <c r="I8" s="200"/>
      <c r="J8" s="200"/>
      <c r="K8" s="196"/>
      <c r="L8" s="196"/>
      <c r="M8" s="203"/>
      <c r="N8" s="204"/>
    </row>
    <row r="9" spans="1:40" ht="24.75">
      <c r="A9" s="191" t="s">
        <v>2013</v>
      </c>
      <c r="B9" s="199"/>
      <c r="C9" s="200"/>
      <c r="D9" s="201"/>
      <c r="E9" s="201"/>
      <c r="F9" s="202"/>
      <c r="G9" s="200"/>
      <c r="H9" s="200"/>
      <c r="I9" s="200"/>
      <c r="J9" s="200"/>
      <c r="K9" s="196"/>
      <c r="L9" s="196"/>
      <c r="M9" s="203"/>
      <c r="N9" s="204"/>
    </row>
    <row r="10" spans="1:40" ht="24.75">
      <c r="A10" s="191" t="s">
        <v>2013</v>
      </c>
      <c r="B10" s="199"/>
      <c r="C10" s="200"/>
      <c r="D10" s="201"/>
      <c r="E10" s="201"/>
      <c r="F10" s="202"/>
      <c r="G10" s="200"/>
      <c r="H10" s="200"/>
      <c r="I10" s="200"/>
      <c r="J10" s="200"/>
      <c r="K10" s="196"/>
      <c r="L10" s="196"/>
      <c r="M10" s="203"/>
      <c r="N10" s="204"/>
    </row>
    <row r="11" spans="1:40" ht="24.75">
      <c r="A11" s="191" t="s">
        <v>2013</v>
      </c>
      <c r="B11" s="199"/>
      <c r="C11" s="200"/>
      <c r="D11" s="201"/>
      <c r="E11" s="201"/>
      <c r="F11" s="202"/>
      <c r="G11" s="200"/>
      <c r="H11" s="200"/>
      <c r="I11" s="200"/>
      <c r="J11" s="200"/>
      <c r="K11" s="196"/>
      <c r="L11" s="196"/>
      <c r="M11" s="203"/>
      <c r="N11" s="204"/>
    </row>
    <row r="12" spans="1:40" ht="25.5" thickBot="1">
      <c r="A12" s="191" t="s">
        <v>2013</v>
      </c>
      <c r="B12" s="205"/>
      <c r="C12" s="206"/>
      <c r="D12" s="207"/>
      <c r="E12" s="207"/>
      <c r="F12" s="208"/>
      <c r="G12" s="206"/>
      <c r="H12" s="206"/>
      <c r="I12" s="206"/>
      <c r="J12" s="206"/>
      <c r="K12" s="209"/>
      <c r="L12" s="209"/>
      <c r="M12" s="210"/>
      <c r="N12" s="211"/>
    </row>
  </sheetData>
  <sheetProtection algorithmName="SHA-512" hashValue="JPDTRi0dQdcxU3Xs0ft2w9c8T/Tbj2luWrT2tEo2S3zjShHJLZgpEcxRDIpwlHK/Ff/mgQxvIlfHgZzxXhJdPg==" saltValue="gg6pb3NDoPcsXVYT0rZA9w==" spinCount="100000" sheet="1" formatRows="0"/>
  <mergeCells count="1">
    <mergeCell ref="B1:N1"/>
  </mergeCells>
  <dataValidations disablePrompts="1" count="1">
    <dataValidation type="list" allowBlank="1" showInputMessage="1" showErrorMessage="1" sqref="K3:L12" xr:uid="{00000000-0002-0000-1000-000000000000}">
      <formula1>"SI, NO"</formula1>
    </dataValidation>
  </dataValidations>
  <hyperlinks>
    <hyperlink ref="A1" location="PORTADA!A1" display="Portada" xr:uid="{2D290047-DAD1-4226-837E-72913A489D86}"/>
  </hyperlinks>
  <printOptions horizontalCentered="1"/>
  <pageMargins left="0.31496062992125984" right="0.31496062992125984" top="1.1417322834645669" bottom="0.74803149606299213" header="0.31496062992125984" footer="0.31496062992125984"/>
  <pageSetup scale="56" fitToHeight="0" orientation="landscape" r:id="rId1"/>
  <headerFooter>
    <oddHeader>&amp;L&amp;G&amp;CPROCESO DE INSPECCIÓN, VIGILANCIA Y CONTROL
INSTRUMENTO IV 
HCB FAMILIA, MUJER e INFANCIA - HCB FAMI
&amp;RIN93.IVC
Versión 1
21/07/2026
Clasificación de la Información
CLASIFICADA</oddHeader>
    <oddFooter>&amp;C&amp;G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pageSetUpPr fitToPage="1"/>
  </sheetPr>
  <dimension ref="A1:E7"/>
  <sheetViews>
    <sheetView zoomScale="90" zoomScaleNormal="90" workbookViewId="0">
      <selection activeCell="C1" sqref="C1"/>
    </sheetView>
  </sheetViews>
  <sheetFormatPr baseColWidth="10" defaultColWidth="11.28515625" defaultRowHeight="15"/>
  <cols>
    <col min="1" max="1" width="29.7109375" style="168" bestFit="1" customWidth="1"/>
    <col min="2" max="2" width="15.140625" style="152" bestFit="1" customWidth="1"/>
    <col min="3" max="3" width="42.7109375" style="168" customWidth="1"/>
    <col min="4" max="4" width="51.85546875" style="168" customWidth="1"/>
    <col min="5" max="5" width="9.140625" style="36" customWidth="1"/>
    <col min="6" max="16384" width="11.28515625" style="36"/>
  </cols>
  <sheetData>
    <row r="1" spans="1:5" ht="19.5" customHeight="1">
      <c r="A1" s="524" t="s">
        <v>2015</v>
      </c>
      <c r="B1" s="525"/>
      <c r="C1" s="525"/>
      <c r="D1" s="526"/>
      <c r="E1" s="322" t="s">
        <v>1705</v>
      </c>
    </row>
    <row r="2" spans="1:5">
      <c r="A2" s="527" t="s">
        <v>2016</v>
      </c>
      <c r="B2" s="528"/>
      <c r="C2" s="528"/>
      <c r="D2" s="529"/>
    </row>
    <row r="3" spans="1:5">
      <c r="A3" s="520" t="s">
        <v>2017</v>
      </c>
      <c r="B3" s="528"/>
      <c r="C3" s="528"/>
      <c r="D3" s="529"/>
    </row>
    <row r="4" spans="1:5" ht="30">
      <c r="A4" s="530" t="s">
        <v>2018</v>
      </c>
      <c r="B4" s="531"/>
      <c r="C4" s="266" t="s">
        <v>2019</v>
      </c>
      <c r="D4" s="266" t="s">
        <v>2020</v>
      </c>
    </row>
    <row r="5" spans="1:5" ht="60">
      <c r="A5" s="520" t="s">
        <v>2021</v>
      </c>
      <c r="B5" s="521"/>
      <c r="C5" s="267" t="s">
        <v>2021</v>
      </c>
      <c r="D5" s="267" t="s">
        <v>2021</v>
      </c>
    </row>
    <row r="6" spans="1:5">
      <c r="A6" s="522" t="s">
        <v>2235</v>
      </c>
      <c r="B6" s="523"/>
      <c r="C6" s="523"/>
      <c r="D6" s="523"/>
    </row>
    <row r="7" spans="1:5">
      <c r="A7"/>
    </row>
  </sheetData>
  <sheetProtection algorithmName="SHA-512" hashValue="2eNXzQvsiZMcsY5HQfVslo8Ph6/rCWshU7Kg0tKazw4/KDi1IZXoHELRSGU0fmEhB2NKT1YoZhF0hAvw5INoww==" saltValue="mQIR/Fa9q8uer+TfarpVpQ==" spinCount="100000" sheet="1" objects="1" scenarios="1"/>
  <mergeCells count="6">
    <mergeCell ref="A5:B5"/>
    <mergeCell ref="A6:D6"/>
    <mergeCell ref="A1:D1"/>
    <mergeCell ref="A2:D2"/>
    <mergeCell ref="A3:D3"/>
    <mergeCell ref="A4:B4"/>
  </mergeCells>
  <hyperlinks>
    <hyperlink ref="E1" location="PORTADA!A1" display="Portada" xr:uid="{D96C4A04-9B64-4649-A30C-C4A601E32102}"/>
  </hyperlinks>
  <printOptions horizontalCentered="1"/>
  <pageMargins left="0.31496062992125984" right="0.31496062992125984" top="1.1417322834645669" bottom="0.74803149606299213" header="0.31496062992125984" footer="0.31496062992125984"/>
  <pageSetup scale="94" fitToHeight="0" orientation="landscape" r:id="rId1"/>
  <headerFooter>
    <oddHeader>&amp;L&amp;G&amp;CPROCESO DE INSPECCIÓN, VIGILANCIA Y CONTROL
INSTRUMENTO IV 
HCB FAMILIA, MUJER e INFANCIA - HCB FAMI
&amp;RIN93.IVC
Versión 1
21/07/2026
Clasificación de la Información
CLASIFICADA</oddHeader>
    <oddFooter>&amp;C&amp;G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pageSetUpPr fitToPage="1"/>
  </sheetPr>
  <dimension ref="A1:AP81"/>
  <sheetViews>
    <sheetView zoomScale="70" zoomScaleNormal="70" workbookViewId="0">
      <selection activeCell="C1" sqref="C1"/>
    </sheetView>
  </sheetViews>
  <sheetFormatPr baseColWidth="10" defaultColWidth="10.85546875" defaultRowHeight="12.75"/>
  <cols>
    <col min="1" max="1" width="10.85546875" style="169"/>
    <col min="2" max="2" width="43.42578125" style="181" customWidth="1"/>
    <col min="3" max="4" width="17.42578125" style="170" customWidth="1"/>
    <col min="5" max="8" width="14.42578125" style="170" customWidth="1"/>
    <col min="9" max="9" width="10.85546875" style="170"/>
    <col min="10" max="10" width="13.28515625" style="169" customWidth="1"/>
    <col min="11" max="13" width="4.42578125" style="169" customWidth="1"/>
    <col min="14" max="14" width="12.28515625" style="169" customWidth="1"/>
    <col min="15" max="15" width="4.42578125" style="169" customWidth="1"/>
    <col min="16" max="16" width="6.7109375" style="169" customWidth="1"/>
    <col min="17" max="17" width="4.42578125" style="169" customWidth="1"/>
    <col min="18" max="18" width="6.140625" style="169" customWidth="1"/>
    <col min="19" max="19" width="4.42578125" style="169" customWidth="1"/>
    <col min="20" max="20" width="6.7109375" style="169" customWidth="1"/>
    <col min="21" max="39" width="4.42578125" style="169" customWidth="1"/>
    <col min="40" max="40" width="5.7109375" style="169" customWidth="1"/>
    <col min="41" max="41" width="15.7109375" style="169" customWidth="1"/>
    <col min="42" max="16384" width="10.85546875" style="169"/>
  </cols>
  <sheetData>
    <row r="1" spans="1:42" s="172" customFormat="1" ht="94.5" customHeight="1">
      <c r="A1" s="537" t="s">
        <v>2022</v>
      </c>
      <c r="B1" s="537" t="s">
        <v>2023</v>
      </c>
      <c r="C1" s="537" t="s">
        <v>2024</v>
      </c>
      <c r="D1" s="537" t="s">
        <v>2025</v>
      </c>
      <c r="E1" s="537" t="s">
        <v>2026</v>
      </c>
      <c r="F1" s="537" t="s">
        <v>2027</v>
      </c>
      <c r="G1" s="537" t="s">
        <v>1560</v>
      </c>
      <c r="H1" s="537" t="s">
        <v>2028</v>
      </c>
      <c r="I1" s="537" t="s">
        <v>2029</v>
      </c>
      <c r="J1" s="537" t="s">
        <v>2030</v>
      </c>
      <c r="K1" s="532" t="s">
        <v>2031</v>
      </c>
      <c r="L1" s="532"/>
      <c r="M1" s="532" t="s">
        <v>2032</v>
      </c>
      <c r="N1" s="532"/>
      <c r="O1" s="535" t="s">
        <v>2033</v>
      </c>
      <c r="P1" s="536"/>
      <c r="Q1" s="535" t="s">
        <v>2034</v>
      </c>
      <c r="R1" s="536"/>
      <c r="S1" s="535" t="s">
        <v>2035</v>
      </c>
      <c r="T1" s="536"/>
      <c r="U1" s="532" t="s">
        <v>2036</v>
      </c>
      <c r="V1" s="532"/>
      <c r="W1" s="532"/>
      <c r="X1" s="532" t="s">
        <v>2037</v>
      </c>
      <c r="Y1" s="532"/>
      <c r="Z1" s="532"/>
      <c r="AA1" s="532" t="s">
        <v>2038</v>
      </c>
      <c r="AB1" s="532"/>
      <c r="AC1" s="532" t="s">
        <v>2039</v>
      </c>
      <c r="AD1" s="532"/>
      <c r="AE1" s="532"/>
      <c r="AF1" s="532" t="s">
        <v>2040</v>
      </c>
      <c r="AG1" s="532"/>
      <c r="AH1" s="532"/>
      <c r="AI1" s="532" t="s">
        <v>2041</v>
      </c>
      <c r="AJ1" s="532"/>
      <c r="AK1" s="532" t="s">
        <v>2042</v>
      </c>
      <c r="AL1" s="532"/>
      <c r="AM1" s="532" t="s">
        <v>2043</v>
      </c>
      <c r="AN1" s="532"/>
      <c r="AO1" s="173" t="s">
        <v>2044</v>
      </c>
      <c r="AP1" s="322" t="s">
        <v>1705</v>
      </c>
    </row>
    <row r="2" spans="1:42" s="172" customFormat="1" ht="39.75" customHeight="1">
      <c r="A2" s="537"/>
      <c r="B2" s="537"/>
      <c r="C2" s="537"/>
      <c r="D2" s="537"/>
      <c r="E2" s="537"/>
      <c r="F2" s="537"/>
      <c r="G2" s="537"/>
      <c r="H2" s="537"/>
      <c r="I2" s="537"/>
      <c r="J2" s="537"/>
      <c r="K2" s="174" t="s">
        <v>2045</v>
      </c>
      <c r="L2" s="174" t="s">
        <v>2046</v>
      </c>
      <c r="M2" s="174" t="s">
        <v>2045</v>
      </c>
      <c r="N2" s="174" t="s">
        <v>2046</v>
      </c>
      <c r="O2" s="174" t="s">
        <v>2045</v>
      </c>
      <c r="P2" s="174" t="s">
        <v>2046</v>
      </c>
      <c r="Q2" s="174" t="s">
        <v>2045</v>
      </c>
      <c r="R2" s="174" t="s">
        <v>2046</v>
      </c>
      <c r="S2" s="174" t="s">
        <v>2045</v>
      </c>
      <c r="T2" s="174" t="s">
        <v>2046</v>
      </c>
      <c r="U2" s="174" t="s">
        <v>2045</v>
      </c>
      <c r="V2" s="174" t="s">
        <v>2046</v>
      </c>
      <c r="W2" s="174" t="s">
        <v>79</v>
      </c>
      <c r="X2" s="174" t="s">
        <v>2045</v>
      </c>
      <c r="Y2" s="174" t="s">
        <v>2046</v>
      </c>
      <c r="Z2" s="174" t="s">
        <v>79</v>
      </c>
      <c r="AA2" s="174" t="s">
        <v>2045</v>
      </c>
      <c r="AB2" s="174" t="s">
        <v>2046</v>
      </c>
      <c r="AC2" s="174" t="s">
        <v>2045</v>
      </c>
      <c r="AD2" s="174" t="s">
        <v>2046</v>
      </c>
      <c r="AE2" s="174" t="s">
        <v>79</v>
      </c>
      <c r="AF2" s="174" t="s">
        <v>2045</v>
      </c>
      <c r="AG2" s="174" t="s">
        <v>2046</v>
      </c>
      <c r="AH2" s="174" t="s">
        <v>79</v>
      </c>
      <c r="AI2" s="174" t="s">
        <v>2045</v>
      </c>
      <c r="AJ2" s="174" t="s">
        <v>2046</v>
      </c>
      <c r="AK2" s="174" t="s">
        <v>2045</v>
      </c>
      <c r="AL2" s="174" t="s">
        <v>2046</v>
      </c>
      <c r="AM2" s="174" t="s">
        <v>2045</v>
      </c>
      <c r="AN2" s="174" t="s">
        <v>2046</v>
      </c>
      <c r="AO2" s="173"/>
    </row>
    <row r="3" spans="1:42" s="172" customFormat="1" ht="39.75" customHeight="1">
      <c r="A3" s="175">
        <v>1</v>
      </c>
      <c r="B3" s="176"/>
      <c r="C3" s="176"/>
      <c r="D3" s="176"/>
      <c r="E3" s="176"/>
      <c r="F3" s="177"/>
      <c r="G3" s="178"/>
      <c r="H3" s="176"/>
      <c r="I3" s="176"/>
      <c r="J3" s="176"/>
      <c r="K3" s="176"/>
      <c r="L3" s="176"/>
      <c r="M3" s="176"/>
      <c r="N3" s="176"/>
      <c r="O3" s="176"/>
      <c r="P3" s="176"/>
      <c r="Q3" s="176"/>
      <c r="R3" s="176"/>
      <c r="S3" s="176"/>
      <c r="T3" s="176"/>
      <c r="U3" s="176"/>
      <c r="V3" s="176"/>
      <c r="W3" s="176"/>
      <c r="X3" s="176"/>
      <c r="Y3" s="176"/>
      <c r="Z3" s="176"/>
      <c r="AA3" s="176"/>
      <c r="AB3" s="176"/>
      <c r="AC3" s="176"/>
      <c r="AD3" s="176"/>
      <c r="AE3" s="176"/>
      <c r="AF3" s="176"/>
      <c r="AG3" s="176"/>
      <c r="AH3" s="176"/>
      <c r="AI3" s="176"/>
      <c r="AJ3" s="176"/>
      <c r="AK3" s="176"/>
      <c r="AL3" s="176"/>
      <c r="AM3" s="176"/>
      <c r="AN3" s="176"/>
      <c r="AO3" s="179"/>
    </row>
    <row r="4" spans="1:42" s="172" customFormat="1" ht="39.75" customHeight="1">
      <c r="A4" s="175">
        <v>2</v>
      </c>
      <c r="B4" s="176"/>
      <c r="C4" s="176"/>
      <c r="D4" s="176"/>
      <c r="E4" s="176"/>
      <c r="F4" s="177"/>
      <c r="G4" s="178"/>
      <c r="H4" s="178"/>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9"/>
    </row>
    <row r="5" spans="1:42" s="172" customFormat="1" ht="39.75" customHeight="1">
      <c r="A5" s="175">
        <v>3</v>
      </c>
      <c r="B5" s="176"/>
      <c r="C5" s="176"/>
      <c r="D5" s="176"/>
      <c r="E5" s="176"/>
      <c r="F5" s="177"/>
      <c r="G5" s="178"/>
      <c r="H5" s="178"/>
      <c r="I5" s="176"/>
      <c r="J5" s="176"/>
      <c r="K5" s="176"/>
      <c r="L5" s="176"/>
      <c r="M5" s="176"/>
      <c r="N5" s="176"/>
      <c r="O5" s="176"/>
      <c r="P5" s="176"/>
      <c r="Q5" s="176"/>
      <c r="R5" s="176"/>
      <c r="S5" s="176"/>
      <c r="T5" s="176"/>
      <c r="U5" s="176"/>
      <c r="V5" s="176"/>
      <c r="W5" s="176"/>
      <c r="X5" s="176"/>
      <c r="Y5" s="176"/>
      <c r="Z5" s="176"/>
      <c r="AA5" s="176"/>
      <c r="AB5" s="176"/>
      <c r="AC5" s="176"/>
      <c r="AD5" s="176"/>
      <c r="AE5" s="176"/>
      <c r="AF5" s="176"/>
      <c r="AG5" s="176"/>
      <c r="AH5" s="176"/>
      <c r="AI5" s="176"/>
      <c r="AJ5" s="176"/>
      <c r="AK5" s="176"/>
      <c r="AL5" s="176"/>
      <c r="AM5" s="176"/>
      <c r="AN5" s="176"/>
      <c r="AO5" s="179"/>
    </row>
    <row r="6" spans="1:42" s="172" customFormat="1" ht="39.75" customHeight="1">
      <c r="A6" s="175">
        <v>4</v>
      </c>
      <c r="B6" s="176"/>
      <c r="C6" s="176"/>
      <c r="D6" s="176"/>
      <c r="E6" s="176"/>
      <c r="F6" s="177"/>
      <c r="G6" s="178"/>
      <c r="H6" s="178"/>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179"/>
    </row>
    <row r="7" spans="1:42" s="172" customFormat="1" ht="39.75" customHeight="1">
      <c r="A7" s="175">
        <v>5</v>
      </c>
      <c r="B7" s="176"/>
      <c r="C7" s="176"/>
      <c r="D7" s="176"/>
      <c r="E7" s="176"/>
      <c r="F7" s="177"/>
      <c r="G7" s="178"/>
      <c r="H7" s="178"/>
      <c r="I7" s="176"/>
      <c r="J7" s="176"/>
      <c r="K7" s="176"/>
      <c r="L7" s="176"/>
      <c r="M7" s="176"/>
      <c r="N7" s="176"/>
      <c r="O7" s="176"/>
      <c r="P7" s="176"/>
      <c r="Q7" s="176"/>
      <c r="R7" s="176"/>
      <c r="S7" s="176"/>
      <c r="T7" s="176"/>
      <c r="U7" s="176"/>
      <c r="V7" s="176"/>
      <c r="W7" s="176"/>
      <c r="X7" s="176"/>
      <c r="Y7" s="176"/>
      <c r="Z7" s="176"/>
      <c r="AA7" s="176"/>
      <c r="AB7" s="176"/>
      <c r="AC7" s="176"/>
      <c r="AD7" s="176"/>
      <c r="AE7" s="176"/>
      <c r="AF7" s="176"/>
      <c r="AG7" s="176"/>
      <c r="AH7" s="176"/>
      <c r="AI7" s="176"/>
      <c r="AJ7" s="176"/>
      <c r="AK7" s="176"/>
      <c r="AL7" s="176"/>
      <c r="AM7" s="176"/>
      <c r="AN7" s="176"/>
      <c r="AO7" s="179"/>
    </row>
    <row r="8" spans="1:42" s="172" customFormat="1" ht="39.75" customHeight="1">
      <c r="A8" s="175">
        <v>6</v>
      </c>
      <c r="B8" s="176"/>
      <c r="C8" s="176"/>
      <c r="D8" s="176"/>
      <c r="E8" s="176"/>
      <c r="F8" s="177"/>
      <c r="G8" s="178"/>
      <c r="H8" s="178"/>
      <c r="I8" s="176"/>
      <c r="J8" s="176"/>
      <c r="K8" s="176"/>
      <c r="L8" s="176"/>
      <c r="M8" s="176"/>
      <c r="N8" s="176"/>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179"/>
    </row>
    <row r="9" spans="1:42" s="172" customFormat="1" ht="39.75" customHeight="1">
      <c r="A9" s="175">
        <v>7</v>
      </c>
      <c r="B9" s="176"/>
      <c r="C9" s="176"/>
      <c r="D9" s="176"/>
      <c r="E9" s="176"/>
      <c r="F9" s="177"/>
      <c r="G9" s="178"/>
      <c r="H9" s="178"/>
      <c r="I9" s="176"/>
      <c r="J9" s="176"/>
      <c r="K9" s="176"/>
      <c r="L9" s="176"/>
      <c r="M9" s="176"/>
      <c r="N9" s="176"/>
      <c r="O9" s="176"/>
      <c r="P9" s="176"/>
      <c r="Q9" s="176"/>
      <c r="R9" s="176"/>
      <c r="S9" s="176"/>
      <c r="T9" s="176"/>
      <c r="U9" s="176"/>
      <c r="V9" s="176"/>
      <c r="W9" s="176"/>
      <c r="X9" s="176"/>
      <c r="Y9" s="176"/>
      <c r="Z9" s="176"/>
      <c r="AA9" s="176"/>
      <c r="AB9" s="176"/>
      <c r="AC9" s="176"/>
      <c r="AD9" s="176"/>
      <c r="AE9" s="176"/>
      <c r="AF9" s="176"/>
      <c r="AG9" s="176"/>
      <c r="AH9" s="176"/>
      <c r="AI9" s="176"/>
      <c r="AJ9" s="176"/>
      <c r="AK9" s="176"/>
      <c r="AL9" s="176"/>
      <c r="AM9" s="176"/>
      <c r="AN9" s="176"/>
      <c r="AO9" s="179"/>
    </row>
    <row r="10" spans="1:42" s="172" customFormat="1" ht="39.75" customHeight="1">
      <c r="A10" s="175">
        <v>8</v>
      </c>
      <c r="B10" s="176"/>
      <c r="C10" s="176"/>
      <c r="D10" s="176"/>
      <c r="E10" s="176"/>
      <c r="F10" s="177"/>
      <c r="G10" s="178"/>
      <c r="H10" s="178"/>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c r="AN10" s="176"/>
      <c r="AO10" s="179"/>
    </row>
    <row r="11" spans="1:42" s="172" customFormat="1" ht="39.75" customHeight="1">
      <c r="A11" s="175">
        <v>9</v>
      </c>
      <c r="B11" s="176"/>
      <c r="C11" s="176"/>
      <c r="D11" s="176"/>
      <c r="E11" s="176"/>
      <c r="F11" s="177"/>
      <c r="G11" s="178"/>
      <c r="H11" s="178"/>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9"/>
    </row>
    <row r="12" spans="1:42" s="172" customFormat="1" ht="15">
      <c r="B12" s="171"/>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row>
    <row r="13" spans="1:42" s="172" customFormat="1" ht="15" customHeight="1">
      <c r="B13" s="533" t="s">
        <v>2047</v>
      </c>
      <c r="C13" s="534"/>
      <c r="D13" s="534"/>
      <c r="E13" s="534"/>
      <c r="F13" s="534"/>
      <c r="G13" s="534"/>
      <c r="H13" s="534"/>
      <c r="I13" s="534"/>
      <c r="J13" s="534"/>
      <c r="K13" s="534"/>
      <c r="L13" s="534"/>
      <c r="M13" s="534"/>
      <c r="N13" s="534"/>
      <c r="O13" s="534"/>
      <c r="P13" s="534"/>
      <c r="Q13" s="534"/>
      <c r="R13" s="534"/>
      <c r="S13" s="534"/>
      <c r="T13" s="534"/>
      <c r="U13" s="534"/>
      <c r="V13" s="534"/>
      <c r="W13" s="534"/>
      <c r="X13" s="534"/>
      <c r="Y13" s="534"/>
      <c r="Z13" s="534"/>
      <c r="AA13" s="534"/>
      <c r="AB13" s="534"/>
      <c r="AC13" s="534"/>
      <c r="AD13" s="534"/>
      <c r="AE13" s="534"/>
      <c r="AF13" s="534"/>
      <c r="AG13" s="534"/>
      <c r="AH13" s="534"/>
      <c r="AI13" s="534"/>
      <c r="AJ13" s="534"/>
      <c r="AK13" s="534"/>
      <c r="AL13" s="534"/>
      <c r="AM13" s="534"/>
      <c r="AN13" s="534"/>
      <c r="AO13" s="171"/>
    </row>
    <row r="14" spans="1:42" ht="17.25" customHeight="1">
      <c r="B14" s="180"/>
      <c r="C14" s="180"/>
      <c r="D14" s="180"/>
      <c r="E14" s="180"/>
      <c r="F14" s="180"/>
      <c r="G14" s="180"/>
      <c r="H14" s="180"/>
      <c r="I14" s="180"/>
      <c r="J14" s="180"/>
      <c r="K14" s="171"/>
      <c r="L14" s="171"/>
      <c r="M14" s="171"/>
      <c r="N14" s="171"/>
      <c r="O14" s="171"/>
      <c r="P14" s="171"/>
      <c r="Q14" s="171"/>
      <c r="R14" s="171"/>
      <c r="S14" s="171"/>
      <c r="T14" s="171"/>
      <c r="U14" s="171"/>
      <c r="V14" s="171"/>
      <c r="W14" s="171"/>
      <c r="X14" s="171"/>
      <c r="Y14" s="171"/>
      <c r="Z14" s="180"/>
      <c r="AA14" s="180"/>
      <c r="AB14" s="180"/>
      <c r="AC14" s="180"/>
      <c r="AD14" s="180"/>
      <c r="AE14" s="180"/>
      <c r="AF14" s="180"/>
      <c r="AG14" s="180"/>
      <c r="AH14" s="180"/>
      <c r="AI14" s="180"/>
      <c r="AJ14" s="180"/>
      <c r="AK14" s="180"/>
      <c r="AL14" s="180"/>
      <c r="AM14" s="180"/>
      <c r="AN14" s="180"/>
    </row>
    <row r="15" spans="1:42">
      <c r="B15" s="169"/>
      <c r="C15" s="169"/>
      <c r="D15" s="169"/>
      <c r="E15" s="169"/>
      <c r="F15" s="169"/>
      <c r="G15" s="169"/>
      <c r="H15" s="169"/>
      <c r="I15" s="169"/>
      <c r="K15" s="172"/>
      <c r="L15" s="172"/>
      <c r="M15" s="172"/>
      <c r="N15" s="172"/>
      <c r="O15" s="172"/>
      <c r="P15" s="172"/>
      <c r="Q15" s="172"/>
      <c r="R15" s="172"/>
      <c r="S15" s="172"/>
      <c r="T15" s="172"/>
      <c r="U15" s="172"/>
      <c r="V15" s="172"/>
      <c r="W15" s="172"/>
      <c r="X15" s="172"/>
      <c r="Y15" s="172"/>
    </row>
    <row r="16" spans="1:42">
      <c r="B16" s="169"/>
      <c r="C16" s="169"/>
      <c r="D16" s="169"/>
      <c r="E16" s="169"/>
      <c r="F16" s="169"/>
      <c r="G16" s="169"/>
      <c r="H16" s="169"/>
      <c r="I16" s="169"/>
      <c r="K16" s="172"/>
      <c r="L16" s="172"/>
      <c r="M16" s="172"/>
      <c r="N16" s="172"/>
      <c r="O16" s="172"/>
      <c r="P16" s="172"/>
      <c r="Q16" s="172"/>
      <c r="R16" s="172"/>
      <c r="S16" s="172"/>
      <c r="T16" s="172"/>
      <c r="U16" s="172"/>
      <c r="V16" s="172"/>
      <c r="W16" s="172"/>
      <c r="X16" s="172"/>
      <c r="Y16" s="172"/>
    </row>
    <row r="17" s="169" customFormat="1"/>
    <row r="18" s="169" customFormat="1"/>
    <row r="19" s="169" customFormat="1"/>
    <row r="20" s="169" customFormat="1"/>
    <row r="21" s="169" customFormat="1"/>
    <row r="22" s="169" customFormat="1"/>
    <row r="23" s="169" customFormat="1"/>
    <row r="24" s="169" customFormat="1"/>
    <row r="25" s="169" customFormat="1"/>
    <row r="26" s="169" customFormat="1"/>
    <row r="27" s="169" customFormat="1"/>
    <row r="28" s="169" customFormat="1"/>
    <row r="29" s="169" customFormat="1"/>
    <row r="30" s="169" customFormat="1"/>
    <row r="31" s="169" customFormat="1"/>
    <row r="32" s="169" customFormat="1"/>
    <row r="33" s="169" customFormat="1"/>
    <row r="34" s="169" customFormat="1"/>
    <row r="35" s="169" customFormat="1"/>
    <row r="36" s="169" customFormat="1"/>
    <row r="37" s="169" customFormat="1"/>
    <row r="38" s="169" customFormat="1"/>
    <row r="39" s="169" customFormat="1"/>
    <row r="40" s="169" customFormat="1"/>
    <row r="41" s="169" customFormat="1"/>
    <row r="42" s="169" customFormat="1"/>
    <row r="43" s="169" customFormat="1"/>
    <row r="44" s="169" customFormat="1"/>
    <row r="45" s="169" customFormat="1"/>
    <row r="46" s="169" customFormat="1"/>
    <row r="47" s="169" customFormat="1"/>
    <row r="48" s="169" customFormat="1"/>
    <row r="49" s="169" customFormat="1"/>
    <row r="50" s="169" customFormat="1"/>
    <row r="51" s="169" customFormat="1"/>
    <row r="52" s="169" customFormat="1"/>
    <row r="53" s="169" customFormat="1"/>
    <row r="54" s="169" customFormat="1"/>
    <row r="55" s="169" customFormat="1"/>
    <row r="56" s="169" customFormat="1"/>
    <row r="57" s="169" customFormat="1"/>
    <row r="58" s="169" customFormat="1"/>
    <row r="59" s="169" customFormat="1"/>
    <row r="60" s="169" customFormat="1"/>
    <row r="61" s="169" customFormat="1"/>
    <row r="62" s="169" customFormat="1"/>
    <row r="63" s="169" customFormat="1"/>
    <row r="64" s="169" customFormat="1"/>
    <row r="65" s="169" customFormat="1"/>
    <row r="66" s="169" customFormat="1"/>
    <row r="67" s="169" customFormat="1"/>
    <row r="68" s="169" customFormat="1"/>
    <row r="69" s="169" customFormat="1"/>
    <row r="70" s="169" customFormat="1"/>
    <row r="71" s="169" customFormat="1"/>
    <row r="72" s="169" customFormat="1"/>
    <row r="73" s="169" customFormat="1"/>
    <row r="74" s="169" customFormat="1"/>
    <row r="75" s="169" customFormat="1"/>
    <row r="76" s="169" customFormat="1"/>
    <row r="77" s="169" customFormat="1"/>
    <row r="78" s="169" customFormat="1"/>
    <row r="79" s="169" customFormat="1"/>
    <row r="80" s="169" customFormat="1"/>
    <row r="81" s="169" customFormat="1"/>
  </sheetData>
  <sheetProtection algorithmName="SHA-512" hashValue="Utm68z+JbVxSwQ5KgFfJ6EB2iX/iq6UkGuGHO0jP3glfxdF844krUFxg3QKlJUXO3JdJ8OsV9FuMoZoNMouCLg==" saltValue="QzEnPeH6lU268XYKsgF8Gw==" spinCount="100000" sheet="1" objects="1" scenarios="1" formatRows="0"/>
  <mergeCells count="24">
    <mergeCell ref="H1:H2"/>
    <mergeCell ref="AI1:AJ1"/>
    <mergeCell ref="AK1:AL1"/>
    <mergeCell ref="A1:A2"/>
    <mergeCell ref="B1:B2"/>
    <mergeCell ref="C1:C2"/>
    <mergeCell ref="D1:D2"/>
    <mergeCell ref="E1:E2"/>
    <mergeCell ref="AM1:AN1"/>
    <mergeCell ref="B13:AN13"/>
    <mergeCell ref="S1:T1"/>
    <mergeCell ref="U1:W1"/>
    <mergeCell ref="X1:Z1"/>
    <mergeCell ref="AA1:AB1"/>
    <mergeCell ref="AC1:AE1"/>
    <mergeCell ref="AF1:AH1"/>
    <mergeCell ref="I1:I2"/>
    <mergeCell ref="J1:J2"/>
    <mergeCell ref="K1:L1"/>
    <mergeCell ref="M1:N1"/>
    <mergeCell ref="O1:P1"/>
    <mergeCell ref="Q1:R1"/>
    <mergeCell ref="F1:F2"/>
    <mergeCell ref="G1:G2"/>
  </mergeCells>
  <hyperlinks>
    <hyperlink ref="AP1" location="PORTADA!A1" display="Portada" xr:uid="{FD128276-C4D2-4C2B-8726-6453F6141C0F}"/>
  </hyperlinks>
  <printOptions horizontalCentered="1"/>
  <pageMargins left="0.31496062992125984" right="0.31496062992125984" top="1.1417322834645669" bottom="0.74803149606299213" header="0.31496062992125984" footer="0.31496062992125984"/>
  <pageSetup scale="39" fitToHeight="0" orientation="landscape" r:id="rId1"/>
  <headerFooter>
    <oddHeader>&amp;L&amp;G&amp;CPROCESO DE INSPECCIÓN, VIGILANCIA Y CONTROL
INSTRUMENTO IV 
HCB FAMILIA, MUJER e INFANCIA - HCB FAMI
&amp;RIN93.IVC
Versión 1
21/07/2026
Clasificación de la Información
CLASIFICADA</oddHeader>
    <oddFooter>&amp;C&amp;G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3EF47-D588-4C8E-926A-9E0AB0EE7F68}">
  <sheetPr>
    <tabColor theme="6" tint="0.39997558519241921"/>
    <pageSetUpPr fitToPage="1"/>
  </sheetPr>
  <dimension ref="A1:F13"/>
  <sheetViews>
    <sheetView zoomScaleNormal="100" workbookViewId="0">
      <selection activeCell="C1" sqref="C1"/>
    </sheetView>
  </sheetViews>
  <sheetFormatPr baseColWidth="10" defaultColWidth="11.42578125" defaultRowHeight="15"/>
  <cols>
    <col min="1" max="1" width="27.7109375" customWidth="1"/>
    <col min="2" max="2" width="20.7109375" customWidth="1"/>
    <col min="3" max="4" width="47.42578125" customWidth="1"/>
    <col min="5" max="5" width="7.85546875" bestFit="1" customWidth="1"/>
    <col min="6" max="6" width="39.85546875" bestFit="1" customWidth="1"/>
    <col min="7" max="7" width="38.140625" bestFit="1" customWidth="1"/>
    <col min="8" max="8" width="34.28515625" bestFit="1" customWidth="1"/>
  </cols>
  <sheetData>
    <row r="1" spans="1:6" ht="29.25" customHeight="1">
      <c r="A1" s="538" t="s">
        <v>2286</v>
      </c>
      <c r="B1" s="539"/>
      <c r="C1" s="539"/>
      <c r="D1" s="540"/>
      <c r="E1" s="322" t="s">
        <v>1705</v>
      </c>
    </row>
    <row r="2" spans="1:6" ht="14.45" customHeight="1">
      <c r="A2" s="285" t="s">
        <v>2014</v>
      </c>
      <c r="B2" s="285" t="s">
        <v>2014</v>
      </c>
      <c r="C2" s="541" t="s">
        <v>2273</v>
      </c>
      <c r="D2" s="541"/>
    </row>
    <row r="3" spans="1:6" ht="209.25" customHeight="1">
      <c r="A3" s="542" t="s">
        <v>2287</v>
      </c>
      <c r="B3" s="543" t="s">
        <v>2274</v>
      </c>
      <c r="C3" s="544" t="s">
        <v>2334</v>
      </c>
      <c r="D3" s="544"/>
      <c r="E3" s="56"/>
      <c r="F3" s="56"/>
    </row>
    <row r="4" spans="1:6" ht="189" customHeight="1">
      <c r="A4" s="542"/>
      <c r="B4" s="543"/>
      <c r="C4" s="545" t="s">
        <v>2275</v>
      </c>
      <c r="D4" s="545"/>
    </row>
    <row r="5" spans="1:6" ht="150.75" customHeight="1">
      <c r="A5" s="542"/>
      <c r="B5" s="543"/>
      <c r="C5" s="545" t="s">
        <v>2280</v>
      </c>
      <c r="D5" s="545"/>
    </row>
    <row r="6" spans="1:6">
      <c r="A6" t="s">
        <v>2276</v>
      </c>
    </row>
    <row r="9" spans="1:6" ht="15" customHeight="1"/>
    <row r="11" spans="1:6" ht="257.10000000000002" customHeight="1"/>
    <row r="12" spans="1:6" ht="184.5" customHeight="1"/>
    <row r="13" spans="1:6" ht="165" customHeight="1"/>
  </sheetData>
  <sheetProtection algorithmName="SHA-512" hashValue="zCxvpa01RVk876S8mnCpZ6leEwDld/2NwUz/t5I07FLKS2hjZWLQ0TLQAFPHUWycVHNcMdr3Rzyd7jQ1YU0OIQ==" saltValue="MD0hCb41JEgr+Md9H++aSw==" spinCount="100000" sheet="1" objects="1" scenarios="1"/>
  <mergeCells count="7">
    <mergeCell ref="A1:D1"/>
    <mergeCell ref="C2:D2"/>
    <mergeCell ref="A3:A5"/>
    <mergeCell ref="B3:B5"/>
    <mergeCell ref="C3:D3"/>
    <mergeCell ref="C4:D4"/>
    <mergeCell ref="C5:D5"/>
  </mergeCells>
  <hyperlinks>
    <hyperlink ref="E1" location="PORTADA!A1" display="Portada" xr:uid="{DD9A06E6-8F62-4CFF-A35C-C2EDE663703E}"/>
  </hyperlinks>
  <printOptions horizontalCentered="1"/>
  <pageMargins left="0.31496062992125984" right="0.31496062992125984" top="1.1417322834645669" bottom="0.74803149606299213" header="0.31496062992125984" footer="0.31496062992125984"/>
  <pageSetup scale="92" fitToHeight="0" orientation="landscape" r:id="rId1"/>
  <headerFooter>
    <oddHeader>&amp;L&amp;G&amp;CPROCESO DE INSPECCIÓN, VIGILANCIA Y CONTROL
INSTRUMENTO IV 
HCB FAMILIA, MUJER e INFANCIA - HCB FAMI
&amp;RIN93.IVC
Versión 1
21/07/2026
Clasificación de la Información
CLASIFICADA</oddHeader>
    <oddFooter>&amp;C&amp;G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EE0000"/>
    <pageSetUpPr fitToPage="1"/>
  </sheetPr>
  <dimension ref="A1:Z47"/>
  <sheetViews>
    <sheetView zoomScaleNormal="100" zoomScalePageLayoutView="80" workbookViewId="0">
      <selection activeCell="C3" sqref="C3"/>
    </sheetView>
  </sheetViews>
  <sheetFormatPr baseColWidth="10" defaultColWidth="11.42578125" defaultRowHeight="15"/>
  <cols>
    <col min="2" max="2" width="20" bestFit="1" customWidth="1"/>
    <col min="3" max="3" width="33.140625" style="2" customWidth="1"/>
    <col min="4" max="4" width="74.140625" style="2" customWidth="1"/>
    <col min="5" max="5" width="56.42578125" style="2" bestFit="1" customWidth="1"/>
    <col min="6" max="6" width="30.42578125" style="2" customWidth="1"/>
    <col min="7" max="7" width="134" style="2" customWidth="1"/>
    <col min="8" max="8" width="84.42578125" customWidth="1"/>
    <col min="9" max="9" width="41.7109375" customWidth="1"/>
  </cols>
  <sheetData>
    <row r="1" spans="1:9" s="35" customFormat="1">
      <c r="A1" s="32"/>
      <c r="B1" s="32"/>
      <c r="C1" s="32"/>
      <c r="D1" s="32"/>
    </row>
    <row r="2" spans="1:9" ht="30" customHeight="1">
      <c r="A2" s="32"/>
      <c r="B2" s="62" t="s">
        <v>2048</v>
      </c>
      <c r="C2" s="61" t="s">
        <v>1619</v>
      </c>
      <c r="D2" s="61" t="s">
        <v>1620</v>
      </c>
      <c r="E2" s="61" t="s">
        <v>1621</v>
      </c>
      <c r="F2" s="61" t="s">
        <v>2049</v>
      </c>
      <c r="G2" s="61" t="s">
        <v>1623</v>
      </c>
    </row>
    <row r="3" spans="1:9" s="14" customFormat="1" ht="67.5">
      <c r="A3" s="32"/>
      <c r="B3" s="64" t="s">
        <v>1624</v>
      </c>
      <c r="C3" s="65" t="str" cm="1">
        <f t="array" ref="C3:G3">_xlfn._xlws.FILTER('2.Ambientes Edu. y Protectores'!B3:F54,'2.Ambientes Edu. y Protectores'!D3:D54="NO CUMPLE CONDICIÓN","")</f>
        <v>2.10.</v>
      </c>
      <c r="D3" s="10" t="str">
        <v>Garantiza que la dotación requerida esté completa, sea segura y se mantenga en buen estado, asegurando así una adecuada prestación del servicio.</v>
      </c>
      <c r="E3" s="65" t="str">
        <v>NO CUMPLE CONDICIÓN</v>
      </c>
      <c r="F3" s="10" t="str">
        <v xml:space="preserve">asdfghjk / </v>
      </c>
      <c r="G3" s="10" t="str">
        <v>GUÍA OPERATIVA DEL SERVICIO HCB FAMILIA, MUJER E INFANCIA – HCB FAMI [GO3.MT2.PP] Versión 2. del 26/12/2025.
3.1.5 Componente de ambientes educativos y protectores
3.1.5.3 Línea 3. Dotación Pág. (81-82)
Guía orientadora para la compra de la dotación para las modalidades de educación inicial en el marco de una atención integral o documento que lo modifique o sustituya.</v>
      </c>
      <c r="H3" s="10" t="str">
        <f>CONCATENATE("No ",D3)</f>
        <v>No Garantiza que la dotación requerida esté completa, sea segura y se mantenga en buen estado, asegurando así una adecuada prestación del servicio.</v>
      </c>
      <c r="I3" s="14" t="s">
        <v>2347</v>
      </c>
    </row>
    <row r="4" spans="1:9">
      <c r="A4" s="32"/>
      <c r="B4" s="64" t="s">
        <v>1628</v>
      </c>
      <c r="C4" s="65"/>
      <c r="D4" s="10"/>
      <c r="E4" s="65"/>
      <c r="F4" s="10"/>
      <c r="G4" s="10"/>
      <c r="H4" s="10" t="str">
        <f t="shared" ref="H4:H44" si="0">CONCATENATE("No ",D4)</f>
        <v xml:space="preserve">No </v>
      </c>
      <c r="I4" s="14" t="s">
        <v>2347</v>
      </c>
    </row>
    <row r="5" spans="1:9">
      <c r="A5" s="32"/>
      <c r="B5" s="64" t="s">
        <v>1630</v>
      </c>
      <c r="C5" s="65"/>
      <c r="D5" s="10"/>
      <c r="E5" s="65"/>
      <c r="F5" s="10"/>
      <c r="G5" s="10"/>
      <c r="H5" s="10" t="str">
        <f t="shared" si="0"/>
        <v xml:space="preserve">No </v>
      </c>
      <c r="I5" s="14" t="s">
        <v>2347</v>
      </c>
    </row>
    <row r="6" spans="1:9">
      <c r="A6" s="32"/>
      <c r="B6" s="64" t="s">
        <v>1632</v>
      </c>
      <c r="C6" s="65"/>
      <c r="D6" s="10"/>
      <c r="E6" s="65"/>
      <c r="F6" s="10"/>
      <c r="G6" s="10"/>
      <c r="H6" s="10" t="str">
        <f t="shared" si="0"/>
        <v xml:space="preserve">No </v>
      </c>
      <c r="I6" s="14" t="s">
        <v>2347</v>
      </c>
    </row>
    <row r="7" spans="1:9">
      <c r="A7" s="32"/>
      <c r="B7" s="64" t="s">
        <v>1634</v>
      </c>
      <c r="C7" s="65"/>
      <c r="D7" s="10"/>
      <c r="E7" s="65"/>
      <c r="F7" s="10"/>
      <c r="G7" s="10"/>
      <c r="H7" s="10" t="str">
        <f t="shared" si="0"/>
        <v xml:space="preserve">No </v>
      </c>
      <c r="I7" s="14" t="s">
        <v>2347</v>
      </c>
    </row>
    <row r="8" spans="1:9">
      <c r="A8" s="32"/>
      <c r="B8" s="64" t="s">
        <v>1636</v>
      </c>
      <c r="C8" s="65"/>
      <c r="D8" s="10"/>
      <c r="E8" s="65"/>
      <c r="F8" s="10"/>
      <c r="G8" s="10"/>
      <c r="H8" s="10" t="str">
        <f t="shared" si="0"/>
        <v xml:space="preserve">No </v>
      </c>
      <c r="I8" s="14" t="s">
        <v>2347</v>
      </c>
    </row>
    <row r="9" spans="1:9">
      <c r="A9" s="32"/>
      <c r="B9" s="64" t="s">
        <v>1636</v>
      </c>
      <c r="C9" s="65"/>
      <c r="D9" s="10"/>
      <c r="E9" s="65"/>
      <c r="F9" s="10"/>
      <c r="G9" s="10"/>
      <c r="H9" s="10" t="str">
        <f t="shared" si="0"/>
        <v xml:space="preserve">No </v>
      </c>
      <c r="I9" s="14" t="s">
        <v>2347</v>
      </c>
    </row>
    <row r="10" spans="1:9">
      <c r="A10" s="32"/>
      <c r="B10" s="64" t="s">
        <v>1657</v>
      </c>
      <c r="C10" s="65"/>
      <c r="D10" s="10"/>
      <c r="E10" s="65"/>
      <c r="F10" s="10"/>
      <c r="G10" s="10"/>
      <c r="H10" s="10" t="str">
        <f t="shared" si="0"/>
        <v xml:space="preserve">No </v>
      </c>
      <c r="I10" s="14" t="s">
        <v>2347</v>
      </c>
    </row>
    <row r="11" spans="1:9">
      <c r="B11" s="64" t="s">
        <v>1660</v>
      </c>
      <c r="D11" s="10"/>
      <c r="F11" s="101"/>
      <c r="G11" s="11"/>
      <c r="H11" s="10" t="str">
        <f t="shared" si="0"/>
        <v xml:space="preserve">No </v>
      </c>
      <c r="I11" s="14" t="s">
        <v>2347</v>
      </c>
    </row>
    <row r="12" spans="1:9">
      <c r="B12" s="64" t="s">
        <v>2345</v>
      </c>
      <c r="D12" s="10"/>
      <c r="F12" s="101"/>
      <c r="G12" s="11"/>
      <c r="H12" s="10" t="str">
        <f t="shared" si="0"/>
        <v xml:space="preserve">No </v>
      </c>
      <c r="I12" s="14" t="s">
        <v>2347</v>
      </c>
    </row>
    <row r="13" spans="1:9">
      <c r="B13" s="64" t="s">
        <v>2346</v>
      </c>
      <c r="D13" s="10"/>
      <c r="F13" s="101"/>
      <c r="G13" s="11"/>
      <c r="H13" s="10" t="str">
        <f t="shared" si="0"/>
        <v xml:space="preserve">No </v>
      </c>
      <c r="I13" s="14" t="s">
        <v>2347</v>
      </c>
    </row>
    <row r="14" spans="1:9" ht="123.75">
      <c r="B14" s="64" t="s">
        <v>2050</v>
      </c>
      <c r="C14" s="65" t="str" cm="1">
        <f t="array" ref="C14:G14">_xlfn._xlws.FILTER('3. Salud y Nutrición'!B3:F69,'3. Salud y Nutrición'!D3:D69="NO CUMPLE CONDICIÓN","")</f>
        <v>3.11</v>
      </c>
      <c r="D14" s="10" t="str">
        <v>Implementa el programa de selección y evaluación de proveedores para la compra de alimentos.</v>
      </c>
      <c r="E14" s="66" t="str">
        <v>NO CUMPLE CONDICIÓN</v>
      </c>
      <c r="F14" s="5" t="str">
        <v xml:space="preserve">WERTYUI / </v>
      </c>
      <c r="G14" s="5" t="str">
        <v>Manual Técnico Modalidad Familiar y Comunitaria.  MT2.PP.  Versión 2 del  26/12/2025 
2.6.  Proceso de atención. 
2.6.1.1.7. Proceso de selección de proveedores de alimentos.
Pág. 80-81
Guía Operativa Del Servicio  HCB Familia, Mujer E Infancia – HCB FAMI. GO3.MT2.PP Versión 2 del 26/12/2025. 
3.1.2 Componente salud y nutrición. 
3.1.2.4 Línea 4. Acceso y consumo diario de alimentos en cantidad, calidad e inocuidad. 
Complementación alimentaria. Pág. 42
Guía orientadora para la estrategia del abastecimiento alimentario. G38.PP.  Versión 1 del 16/01/2025. Págs. 16 y 17.</v>
      </c>
      <c r="H14" s="10" t="str">
        <f t="shared" si="0"/>
        <v>No Implementa el programa de selección y evaluación de proveedores para la compra de alimentos.</v>
      </c>
      <c r="I14" s="14" t="s">
        <v>2355</v>
      </c>
    </row>
    <row r="15" spans="1:9">
      <c r="B15" s="64" t="s">
        <v>1793</v>
      </c>
      <c r="C15" s="65"/>
      <c r="D15" s="10"/>
      <c r="E15" s="66"/>
      <c r="F15" s="5"/>
      <c r="G15" s="5"/>
      <c r="H15" s="10" t="str">
        <f t="shared" si="0"/>
        <v xml:space="preserve">No </v>
      </c>
      <c r="I15" s="14" t="s">
        <v>2355</v>
      </c>
    </row>
    <row r="16" spans="1:9">
      <c r="B16" s="64" t="s">
        <v>1801</v>
      </c>
      <c r="C16" s="65"/>
      <c r="D16" s="10"/>
      <c r="E16" s="66"/>
      <c r="F16" s="5"/>
      <c r="G16" s="5"/>
      <c r="H16" s="10" t="str">
        <f t="shared" si="0"/>
        <v xml:space="preserve">No </v>
      </c>
      <c r="I16" s="14" t="s">
        <v>2355</v>
      </c>
    </row>
    <row r="17" spans="2:26">
      <c r="B17" s="64" t="s">
        <v>1807</v>
      </c>
      <c r="C17" s="65"/>
      <c r="D17" s="10"/>
      <c r="E17" s="66"/>
      <c r="F17" s="5"/>
      <c r="G17" s="5"/>
      <c r="H17" s="10" t="str">
        <f t="shared" si="0"/>
        <v xml:space="preserve">No </v>
      </c>
      <c r="I17" s="14" t="s">
        <v>2355</v>
      </c>
    </row>
    <row r="18" spans="2:26">
      <c r="B18" s="64" t="s">
        <v>1812</v>
      </c>
      <c r="D18" s="10"/>
      <c r="F18" s="101"/>
      <c r="G18" s="11"/>
      <c r="H18" s="10" t="str">
        <f t="shared" si="0"/>
        <v xml:space="preserve">No </v>
      </c>
      <c r="I18" s="14" t="s">
        <v>2355</v>
      </c>
    </row>
    <row r="19" spans="2:26">
      <c r="B19" s="64" t="s">
        <v>1812</v>
      </c>
      <c r="D19" s="10"/>
      <c r="F19" s="101"/>
      <c r="G19" s="11"/>
      <c r="H19" s="10" t="str">
        <f t="shared" si="0"/>
        <v xml:space="preserve">No </v>
      </c>
      <c r="I19" s="14" t="s">
        <v>2355</v>
      </c>
    </row>
    <row r="20" spans="2:26">
      <c r="B20" s="64" t="s">
        <v>1837</v>
      </c>
      <c r="D20" s="10"/>
      <c r="F20" s="101"/>
      <c r="G20" s="11"/>
      <c r="H20" s="10" t="str">
        <f t="shared" si="0"/>
        <v xml:space="preserve">No </v>
      </c>
      <c r="I20" s="14" t="s">
        <v>2355</v>
      </c>
    </row>
    <row r="21" spans="2:26">
      <c r="B21" s="64" t="s">
        <v>1847</v>
      </c>
      <c r="D21" s="10"/>
      <c r="F21" s="101"/>
      <c r="G21" s="11"/>
      <c r="H21" s="10" t="str">
        <f t="shared" si="0"/>
        <v xml:space="preserve">No </v>
      </c>
      <c r="I21" s="14" t="s">
        <v>2355</v>
      </c>
    </row>
    <row r="22" spans="2:26">
      <c r="B22" s="64" t="s">
        <v>1863</v>
      </c>
      <c r="D22" s="10"/>
      <c r="F22" s="101"/>
      <c r="G22" s="11"/>
      <c r="H22" s="10" t="str">
        <f t="shared" si="0"/>
        <v xml:space="preserve">No </v>
      </c>
      <c r="I22" s="14" t="s">
        <v>2355</v>
      </c>
    </row>
    <row r="23" spans="2:26">
      <c r="B23" s="64" t="s">
        <v>1874</v>
      </c>
      <c r="D23" s="10"/>
      <c r="F23" s="101"/>
      <c r="G23" s="11"/>
      <c r="H23" s="10" t="str">
        <f t="shared" si="0"/>
        <v xml:space="preserve">No </v>
      </c>
      <c r="I23" s="14" t="s">
        <v>2355</v>
      </c>
    </row>
    <row r="24" spans="2:26">
      <c r="B24" s="64" t="s">
        <v>1875</v>
      </c>
      <c r="D24" s="10"/>
      <c r="F24" s="101"/>
      <c r="G24" s="11"/>
      <c r="H24" s="10" t="str">
        <f t="shared" si="0"/>
        <v xml:space="preserve">No </v>
      </c>
      <c r="I24" s="14" t="s">
        <v>2355</v>
      </c>
    </row>
    <row r="25" spans="2:26">
      <c r="B25" s="64" t="s">
        <v>1888</v>
      </c>
      <c r="D25" s="10"/>
      <c r="F25" s="101"/>
      <c r="G25" s="11"/>
      <c r="H25" s="10" t="str">
        <f t="shared" si="0"/>
        <v xml:space="preserve">No </v>
      </c>
      <c r="I25" s="14" t="s">
        <v>2355</v>
      </c>
    </row>
    <row r="26" spans="2:26" ht="22.5">
      <c r="B26" s="64" t="s">
        <v>2051</v>
      </c>
      <c r="C26" s="65" t="str" cm="1">
        <f t="array" ref="C26:G26">_xlfn._xlws.FILTER('4. Familia,ComunidadyRedes '!B3:F35,'4. Familia,ComunidadyRedes '!D3:D35="NO CUMPLE CONDICIÓN","")</f>
        <v>4.2</v>
      </c>
      <c r="D26" s="10" t="str">
        <v>Cuenta e implementa con la movilización de las comunidades alrededor de la protección integral. (Línea 2)</v>
      </c>
      <c r="E26" s="66" t="str">
        <v>NO CUMPLE CONDICIÓN</v>
      </c>
      <c r="F26" s="5" t="str">
        <v xml:space="preserve">SADFGHJK / </v>
      </c>
      <c r="G26" s="11" t="str">
        <v>Guía Operativa del Servicio HCB Familia, Mujer e Infancia - HCB FAMI. GO3.MT2.PP. Versión 2 del 26/12/2025. 3. Componentes del servicio, 3.1 Componentes de calidad de la educación inicial en el marco de la atención integral, 3.1.1 Componente familia, comunidad y redes sociales, 3.1.1.2 Linea 2 La movilización de las comunidades alrededor de la protección integral . Páginas de la 22 a la 26</v>
      </c>
      <c r="H26" s="10" t="str">
        <f t="shared" si="0"/>
        <v>No Cuenta e implementa con la movilización de las comunidades alrededor de la protección integral. (Línea 2)</v>
      </c>
      <c r="I26" s="14" t="s">
        <v>2348</v>
      </c>
    </row>
    <row r="27" spans="2:26">
      <c r="B27" s="64" t="s">
        <v>2051</v>
      </c>
      <c r="D27" s="10"/>
      <c r="F27" s="101"/>
      <c r="G27" s="11"/>
      <c r="H27" s="10" t="str">
        <f t="shared" si="0"/>
        <v xml:space="preserve">No </v>
      </c>
      <c r="I27" s="14" t="s">
        <v>2348</v>
      </c>
    </row>
    <row r="28" spans="2:26">
      <c r="B28" s="64" t="s">
        <v>2052</v>
      </c>
      <c r="D28" s="10"/>
      <c r="F28" s="101"/>
      <c r="G28" s="11"/>
      <c r="H28" s="10" t="str">
        <f t="shared" si="0"/>
        <v xml:space="preserve">No </v>
      </c>
      <c r="I28" s="14" t="s">
        <v>2348</v>
      </c>
    </row>
    <row r="29" spans="2:26" ht="22.5">
      <c r="B29" s="64" t="s">
        <v>2053</v>
      </c>
      <c r="C29" s="65" t="str" cm="1">
        <f t="array" ref="C29:G30">_xlfn._xlws.FILTER('5. Proceso pedagógico'!B3:F28,'5. Proceso pedagógico'!D3:D28="NO CUMPLE CONDICIÓN","")</f>
        <v>5.3</v>
      </c>
      <c r="D29" s="10" t="str">
        <v>Cuenta e implementa el Seguimiento al Desarrollo Infantil  (Línea 3)</v>
      </c>
      <c r="E29" s="66" t="str">
        <v>NO CUMPLE CONDICIÓN</v>
      </c>
      <c r="F29" s="5" t="str">
        <v xml:space="preserve">ASDFGHJK / </v>
      </c>
      <c r="G29" s="5" t="str">
        <v>Guía Operativa del Servicio HCB Familia, Mujer e Infancia - HCB FAMI. GO3.MT2.PP. Versión 2 del 26/12/2025. 3. Componentes del servicio, 3.1 Componentes de calidad de la educación inicial en el marco de la atención integral, 3.1.3 Componente proceso pedagógico, 3.1.3.3 Línea 3. Seguimiento al desaarrollo infantil. Páginas 60 a la 63</v>
      </c>
      <c r="H29" s="10" t="str">
        <f t="shared" si="0"/>
        <v>No Cuenta e implementa el Seguimiento al Desarrollo Infantil  (Línea 3)</v>
      </c>
      <c r="I29" s="64" t="s">
        <v>2080</v>
      </c>
      <c r="J29" s="63"/>
      <c r="K29" s="63"/>
      <c r="L29" s="63"/>
      <c r="M29" s="63"/>
      <c r="N29" s="63"/>
      <c r="O29" s="63"/>
      <c r="P29" s="63"/>
      <c r="Q29" s="63"/>
      <c r="R29" s="63"/>
      <c r="S29" s="63"/>
      <c r="T29" s="63"/>
      <c r="U29" s="63"/>
      <c r="V29" s="63"/>
      <c r="W29" s="63"/>
      <c r="X29" s="63"/>
      <c r="Y29" s="63"/>
      <c r="Z29" s="63"/>
    </row>
    <row r="30" spans="2:26" ht="22.5">
      <c r="B30" s="64" t="s">
        <v>2054</v>
      </c>
      <c r="C30" s="66" t="str">
        <v>5.4</v>
      </c>
      <c r="D30" s="10" t="str">
        <v>Cuenta con las jornadas de reflexión pedagógica y colectivos pedagógicos  (Línea 4)</v>
      </c>
      <c r="E30" s="66" t="str">
        <v>NO CUMPLE CONDICIÓN</v>
      </c>
      <c r="F30" s="5" t="str">
        <v xml:space="preserve">ASDFGHJK / </v>
      </c>
      <c r="G30" s="5" t="str">
        <v>Guía Operativa del Servicio HCB Familia, Mujer e Infancia - HCB FAMI. GO3.MT2.PP. Versión 2 del 26/12/2025. 3. Componentes del servicio, 3.1 Componentes de calidad de la educación inicial en el marco de la atención integral, 3.1.3 Componente proceso pedagógico, 3.1.3.4 Línea 4. Jornadas de reflexión pedagógica y colectivos pedagógicos. Páginas 63 y 64</v>
      </c>
      <c r="H30" s="10" t="str">
        <f t="shared" si="0"/>
        <v>No Cuenta con las jornadas de reflexión pedagógica y colectivos pedagógicos  (Línea 4)</v>
      </c>
      <c r="I30" s="64" t="s">
        <v>2080</v>
      </c>
      <c r="J30" s="63"/>
      <c r="K30" s="63"/>
      <c r="L30" s="63"/>
      <c r="M30" s="63"/>
      <c r="N30" s="63"/>
      <c r="O30" s="63"/>
      <c r="P30" s="63"/>
      <c r="Q30" s="63"/>
      <c r="R30" s="63"/>
      <c r="S30" s="63"/>
      <c r="T30" s="63"/>
      <c r="U30" s="63"/>
      <c r="V30" s="63"/>
      <c r="W30" s="63"/>
      <c r="X30" s="63"/>
      <c r="Y30" s="63"/>
      <c r="Z30" s="63"/>
    </row>
    <row r="31" spans="2:26">
      <c r="B31" s="64" t="s">
        <v>2055</v>
      </c>
      <c r="C31" s="66"/>
      <c r="D31" s="10"/>
      <c r="E31" s="66"/>
      <c r="F31" s="5"/>
      <c r="G31" s="5"/>
      <c r="H31" s="10" t="str">
        <f t="shared" si="0"/>
        <v xml:space="preserve">No </v>
      </c>
      <c r="I31" s="64" t="s">
        <v>2080</v>
      </c>
      <c r="J31" s="63"/>
      <c r="K31" s="63"/>
      <c r="L31" s="63"/>
      <c r="M31" s="63"/>
      <c r="N31" s="63"/>
      <c r="O31" s="63"/>
      <c r="P31" s="63"/>
      <c r="Q31" s="63"/>
      <c r="R31" s="63"/>
      <c r="S31" s="63"/>
      <c r="T31" s="63"/>
      <c r="U31" s="63"/>
      <c r="V31" s="63"/>
      <c r="W31" s="63"/>
      <c r="X31" s="63"/>
      <c r="Y31" s="63"/>
      <c r="Z31" s="63"/>
    </row>
    <row r="32" spans="2:26">
      <c r="B32" s="64" t="s">
        <v>2056</v>
      </c>
      <c r="C32" s="66"/>
      <c r="D32" s="10"/>
      <c r="E32" s="66"/>
      <c r="F32" s="5"/>
      <c r="G32" s="5"/>
      <c r="H32" s="10" t="str">
        <f t="shared" si="0"/>
        <v xml:space="preserve">No </v>
      </c>
      <c r="I32" s="64" t="s">
        <v>2080</v>
      </c>
      <c r="J32" s="63"/>
      <c r="K32" s="63"/>
      <c r="L32" s="63"/>
      <c r="M32" s="63"/>
      <c r="N32" s="63"/>
      <c r="O32" s="63"/>
      <c r="P32" s="63"/>
      <c r="Q32" s="63"/>
      <c r="R32" s="63"/>
      <c r="S32" s="63"/>
      <c r="T32" s="63"/>
      <c r="U32" s="63"/>
      <c r="V32" s="63"/>
      <c r="W32" s="63"/>
      <c r="X32" s="63"/>
      <c r="Y32" s="63"/>
      <c r="Z32" s="63"/>
    </row>
    <row r="33" spans="2:26" ht="33.75">
      <c r="B33" s="64" t="s">
        <v>2057</v>
      </c>
      <c r="C33" s="65" t="str" cm="1">
        <f t="array" ref="C33:G33">_xlfn._xlws.FILTER('6. AdministrativoYdeGestion'!B3:F21,'6. AdministrativoYdeGestion'!D3:D21="NO CUMPLE CONDICIÓN","")</f>
        <v>6.6</v>
      </c>
      <c r="D33" s="10" t="str">
        <v>Cuenta con la información de los padres, las madres o los adultos responsables de las niñas, los niños y mujer gestante en un directorio completo y actualizado.</v>
      </c>
      <c r="E33" s="66" t="str">
        <v>NO CUMPLE CONDICIÓN</v>
      </c>
      <c r="F33" s="5" t="str">
        <v xml:space="preserve">SADFGHJK </v>
      </c>
      <c r="G33" s="5" t="str">
        <v xml:space="preserve">Manual Técnico Modalidad Familia y Comunitaria para la Atención a la Primera Infancia. MT2.PP. Versión 2 del 26/12/2025. 2.3.2  Páginas 55
GUÍA OPERATIVA DEL SERVICIO HCB FAMILIA, MUJER E INFANCIA – HCB FAMI GO3.MT2.PP 26/12/2025 Versión 2 Página 82 - 85 </v>
      </c>
      <c r="H33" s="10" t="str">
        <f t="shared" si="0"/>
        <v>No Cuenta con la información de los padres, las madres o los adultos responsables de las niñas, los niños y mujer gestante en un directorio completo y actualizado.</v>
      </c>
      <c r="I33" s="64" t="s">
        <v>2081</v>
      </c>
      <c r="J33" s="63"/>
      <c r="K33" s="63"/>
      <c r="L33" s="63"/>
      <c r="M33" s="63"/>
      <c r="N33" s="63"/>
      <c r="O33" s="63"/>
      <c r="P33" s="63"/>
      <c r="Q33" s="63"/>
      <c r="R33" s="63"/>
      <c r="S33" s="63"/>
      <c r="T33" s="63"/>
      <c r="U33" s="63"/>
      <c r="V33" s="63"/>
      <c r="W33" s="63"/>
      <c r="X33" s="63"/>
      <c r="Y33" s="63"/>
      <c r="Z33" s="63"/>
    </row>
    <row r="34" spans="2:26">
      <c r="B34" s="64" t="s">
        <v>2058</v>
      </c>
      <c r="C34" s="66"/>
      <c r="D34" s="10"/>
      <c r="E34" s="66"/>
      <c r="F34" s="5"/>
      <c r="G34" s="5"/>
      <c r="H34" s="10" t="str">
        <f t="shared" si="0"/>
        <v xml:space="preserve">No </v>
      </c>
      <c r="I34" s="64" t="s">
        <v>2081</v>
      </c>
      <c r="J34" s="63"/>
      <c r="K34" s="63"/>
      <c r="L34" s="63"/>
      <c r="M34" s="63"/>
      <c r="N34" s="63"/>
      <c r="O34" s="63"/>
      <c r="P34" s="63"/>
      <c r="Q34" s="63"/>
      <c r="R34" s="63"/>
      <c r="S34" s="63"/>
      <c r="T34" s="63"/>
      <c r="U34" s="63"/>
      <c r="V34" s="63"/>
      <c r="W34" s="63"/>
      <c r="X34" s="63"/>
      <c r="Y34" s="63"/>
      <c r="Z34" s="63"/>
    </row>
    <row r="35" spans="2:26">
      <c r="B35" s="64" t="s">
        <v>2059</v>
      </c>
      <c r="C35" s="66"/>
      <c r="D35" s="10"/>
      <c r="E35" s="66"/>
      <c r="F35" s="5"/>
      <c r="G35" s="5"/>
      <c r="H35" s="10" t="str">
        <f t="shared" si="0"/>
        <v xml:space="preserve">No </v>
      </c>
      <c r="I35" s="64" t="s">
        <v>2081</v>
      </c>
      <c r="J35" s="63"/>
      <c r="K35" s="63"/>
      <c r="L35" s="63"/>
      <c r="M35" s="63"/>
      <c r="N35" s="63"/>
      <c r="O35" s="63"/>
      <c r="P35" s="63"/>
      <c r="Q35" s="63"/>
      <c r="R35" s="63"/>
      <c r="S35" s="63"/>
      <c r="T35" s="63"/>
      <c r="U35" s="63"/>
      <c r="V35" s="63"/>
      <c r="W35" s="63"/>
      <c r="X35" s="63"/>
      <c r="Y35" s="63"/>
      <c r="Z35" s="63"/>
    </row>
    <row r="36" spans="2:26">
      <c r="B36" s="64" t="s">
        <v>2307</v>
      </c>
      <c r="C36" s="66"/>
      <c r="D36" s="10"/>
      <c r="E36" s="66"/>
      <c r="F36" s="5"/>
      <c r="G36" s="5"/>
      <c r="H36" s="10" t="str">
        <f t="shared" si="0"/>
        <v xml:space="preserve">No </v>
      </c>
      <c r="I36" s="64" t="s">
        <v>2081</v>
      </c>
      <c r="J36" s="63"/>
      <c r="K36" s="63"/>
      <c r="L36" s="63"/>
      <c r="M36" s="63"/>
      <c r="N36" s="63"/>
      <c r="O36" s="63"/>
      <c r="P36" s="63"/>
      <c r="Q36" s="63"/>
      <c r="R36" s="63"/>
      <c r="S36" s="63"/>
      <c r="T36" s="63"/>
      <c r="U36" s="63"/>
      <c r="V36" s="63"/>
      <c r="W36" s="63"/>
      <c r="X36" s="63"/>
      <c r="Y36" s="63"/>
      <c r="Z36" s="63"/>
    </row>
    <row r="37" spans="2:26">
      <c r="B37" s="64" t="s">
        <v>2296</v>
      </c>
      <c r="C37" s="66"/>
      <c r="D37" s="10"/>
      <c r="E37" s="66"/>
      <c r="F37" s="5"/>
      <c r="G37" s="5"/>
      <c r="H37" s="10" t="str">
        <f t="shared" si="0"/>
        <v xml:space="preserve">No </v>
      </c>
      <c r="I37" s="64" t="s">
        <v>2081</v>
      </c>
      <c r="J37" s="63"/>
      <c r="K37" s="63"/>
      <c r="L37" s="63"/>
      <c r="M37" s="63"/>
      <c r="N37" s="63"/>
      <c r="O37" s="63"/>
      <c r="P37" s="63"/>
      <c r="Q37" s="63"/>
      <c r="R37" s="63"/>
      <c r="S37" s="63"/>
      <c r="T37" s="63"/>
      <c r="U37" s="63"/>
      <c r="V37" s="63"/>
      <c r="W37" s="63"/>
      <c r="X37" s="63"/>
      <c r="Y37" s="63"/>
      <c r="Z37" s="63"/>
    </row>
    <row r="38" spans="2:26">
      <c r="B38" s="64" t="s">
        <v>2291</v>
      </c>
      <c r="C38" s="66"/>
      <c r="D38" s="10"/>
      <c r="E38" s="66"/>
      <c r="F38" s="5"/>
      <c r="G38" s="5"/>
      <c r="H38" s="10" t="str">
        <f t="shared" si="0"/>
        <v xml:space="preserve">No </v>
      </c>
      <c r="I38" s="64" t="s">
        <v>2081</v>
      </c>
      <c r="J38" s="63"/>
      <c r="K38" s="63"/>
      <c r="L38" s="63"/>
      <c r="M38" s="63"/>
      <c r="N38" s="63"/>
      <c r="O38" s="63"/>
      <c r="P38" s="63"/>
      <c r="Q38" s="63"/>
      <c r="R38" s="63"/>
      <c r="S38" s="63"/>
      <c r="T38" s="63"/>
      <c r="U38" s="63"/>
      <c r="V38" s="63"/>
      <c r="W38" s="63"/>
      <c r="X38" s="63"/>
      <c r="Y38" s="63"/>
      <c r="Z38" s="63"/>
    </row>
    <row r="39" spans="2:26">
      <c r="B39" s="64" t="s">
        <v>1953</v>
      </c>
      <c r="C39" s="65" t="str" cm="1">
        <f t="array" ref="C39:G39">_xlfn._xlws.FILTER('7. Financiero '!B3:F14,'7. Financiero '!D3:D14="NO CUMPLE CONDICIÓN","")</f>
        <v>7.3</v>
      </c>
      <c r="D39" s="10" t="str">
        <v xml:space="preserve"> Cumple con la Estructura de la Canasta del Servicio de HCB FAMI</v>
      </c>
      <c r="E39" s="66" t="str">
        <v>NO CUMPLE CONDICIÓN</v>
      </c>
      <c r="F39" s="5" t="str">
        <v xml:space="preserve">ASDFGH / </v>
      </c>
      <c r="G39" s="5" t="str">
        <v>Guía Operativa del Servicio Hogar Comunitario de Bienestar Familiar GO5.MT2.PP 26/12/2025, Versión 2 Página 89 de 93</v>
      </c>
      <c r="H39" s="10" t="str">
        <f t="shared" si="0"/>
        <v>No  Cumple con la Estructura de la Canasta del Servicio de HCB FAMI</v>
      </c>
      <c r="I39" s="64" t="s">
        <v>2082</v>
      </c>
    </row>
    <row r="40" spans="2:26">
      <c r="B40" s="64" t="s">
        <v>1960</v>
      </c>
      <c r="H40" s="10" t="str">
        <f t="shared" si="0"/>
        <v xml:space="preserve">No </v>
      </c>
      <c r="I40" s="64" t="s">
        <v>2082</v>
      </c>
    </row>
    <row r="41" spans="2:26">
      <c r="B41" s="64" t="s">
        <v>1972</v>
      </c>
      <c r="H41" s="10" t="str">
        <f t="shared" si="0"/>
        <v xml:space="preserve">No </v>
      </c>
      <c r="I41" s="64" t="s">
        <v>2082</v>
      </c>
    </row>
    <row r="42" spans="2:26">
      <c r="B42" s="64" t="s">
        <v>1980</v>
      </c>
      <c r="C42" s="65" t="str" cm="1">
        <f t="array" ref="C42:G42">_xlfn._xlws.FILTER('8. Talento Humano '!B3:F23,'8. Talento Humano '!D3:D23="NO CUMPLE CONDICIÓN","")</f>
        <v>8.4</v>
      </c>
      <c r="D42" s="2" t="str">
        <v>Implementa, gestiona y hace seguimiento al plan de cualificación del talento humano (Línea 3).</v>
      </c>
      <c r="E42" s="2" t="str">
        <v>NO CUMPLE CONDICIÓN</v>
      </c>
      <c r="F42" s="2" t="str">
        <v xml:space="preserve">Asdfghjk / </v>
      </c>
      <c r="G42" s="2" t="str">
        <v>GUÍA OPERATIVA DEL SERVICIO HCB FAMILIA, MUJER E INFANCIA – HCB FAMI GO3.MT2.PP 26/12/2025
Versión 2 página 71 a la 73
MANUAL TÉCNICO MODALIDAD FAMILIAR Y COMUNITARIA V2 del 26/12/2025. Página 67 a la 70</v>
      </c>
      <c r="H42" s="10" t="str">
        <f t="shared" si="0"/>
        <v>No Implementa, gestiona y hace seguimiento al plan de cualificación del talento humano (Línea 3).</v>
      </c>
      <c r="I42" s="64" t="s">
        <v>2083</v>
      </c>
    </row>
    <row r="43" spans="2:26">
      <c r="B43" s="64" t="s">
        <v>1985</v>
      </c>
      <c r="H43" s="10" t="str">
        <f t="shared" si="0"/>
        <v xml:space="preserve">No </v>
      </c>
      <c r="I43" s="64" t="s">
        <v>2083</v>
      </c>
    </row>
    <row r="44" spans="2:26">
      <c r="B44" s="64" t="s">
        <v>1992</v>
      </c>
      <c r="H44" s="10" t="str">
        <f t="shared" si="0"/>
        <v xml:space="preserve">No </v>
      </c>
      <c r="I44" s="64" t="s">
        <v>2083</v>
      </c>
    </row>
    <row r="45" spans="2:26">
      <c r="B45" s="64" t="s">
        <v>1995</v>
      </c>
      <c r="H45" s="10" t="str">
        <f>CONCATENATE("No ",D45)</f>
        <v xml:space="preserve">No </v>
      </c>
      <c r="I45" s="64" t="s">
        <v>2083</v>
      </c>
    </row>
    <row r="46" spans="2:26">
      <c r="I46" s="64"/>
    </row>
    <row r="47" spans="2:26">
      <c r="I47" s="64"/>
    </row>
  </sheetData>
  <sheetProtection algorithmName="SHA-512" hashValue="/t71Ls3wStCcw/Hf1c+sr4Uf1uP7R7oYdl4v8eGZRenCphECH3mLpInH8fVX8UL3M1s5RxPoqxVYzqrl/SbefQ==" saltValue="nMt7vrlxU8BUMzjsMUTSug==" spinCount="100000" sheet="1" objects="1" scenarios="1"/>
  <phoneticPr fontId="30"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0000"/>
    <pageSetUpPr fitToPage="1"/>
  </sheetPr>
  <dimension ref="A1:H46"/>
  <sheetViews>
    <sheetView workbookViewId="0">
      <selection activeCell="C1" sqref="C1"/>
    </sheetView>
  </sheetViews>
  <sheetFormatPr baseColWidth="10" defaultColWidth="11.42578125" defaultRowHeight="15.75"/>
  <cols>
    <col min="1" max="1" width="11.140625" style="115" customWidth="1"/>
    <col min="2" max="2" width="53.42578125" hidden="1" customWidth="1"/>
    <col min="3" max="3" width="32.140625" hidden="1" customWidth="1"/>
    <col min="4" max="4" width="66.140625" customWidth="1"/>
    <col min="5" max="5" width="70.42578125" customWidth="1"/>
    <col min="6" max="6" width="51.85546875" customWidth="1"/>
    <col min="7" max="7" width="18.140625" customWidth="1"/>
    <col min="8" max="8" width="7.85546875" bestFit="1" customWidth="1"/>
  </cols>
  <sheetData>
    <row r="1" spans="1:8" ht="21.75" customHeight="1">
      <c r="A1" s="506" t="s">
        <v>2061</v>
      </c>
      <c r="B1" s="507"/>
      <c r="C1" s="507"/>
      <c r="D1" s="507"/>
      <c r="E1" s="507"/>
      <c r="F1" s="507"/>
      <c r="G1" s="508"/>
      <c r="H1" s="322" t="s">
        <v>1705</v>
      </c>
    </row>
    <row r="2" spans="1:8" ht="45.75" thickBot="1">
      <c r="A2" s="112" t="s">
        <v>2062</v>
      </c>
      <c r="B2" s="67" t="s">
        <v>1620</v>
      </c>
      <c r="C2" s="67" t="s">
        <v>1621</v>
      </c>
      <c r="D2" s="67" t="s">
        <v>1622</v>
      </c>
      <c r="E2" s="67" t="s">
        <v>1623</v>
      </c>
      <c r="F2" s="67" t="s">
        <v>2063</v>
      </c>
      <c r="G2" s="68" t="s">
        <v>2060</v>
      </c>
    </row>
    <row r="3" spans="1:8" ht="189">
      <c r="A3" s="113" t="str" cm="1">
        <f t="array" ref="A3:G10">_xlfn._xlws.FILTER(TEMP!C3:I46,TEMP!E3:E46="NO CUMPLE CONDICIÓN","")</f>
        <v>2.10.</v>
      </c>
      <c r="B3" s="102" t="str">
        <v>Garantiza que la dotación requerida esté completa, sea segura y se mantenga en buen estado, asegurando así una adecuada prestación del servicio.</v>
      </c>
      <c r="C3" s="103" t="str">
        <v>NO CUMPLE CONDICIÓN</v>
      </c>
      <c r="D3" s="106" t="str">
        <v xml:space="preserve">asdfghjk / </v>
      </c>
      <c r="E3" s="116" t="str">
        <v>GUÍA OPERATIVA DEL SERVICIO HCB FAMILIA, MUJER E INFANCIA – HCB FAMI [GO3.MT2.PP] Versión 2. del 26/12/2025.
3.1.5 Componente de ambientes educativos y protectores
3.1.5.3 Línea 3. Dotación Pág. (81-82)
Guía orientadora para la compra de la dotación para las modalidades de educación inicial en el marco de una atención integral o documento que lo modifique o sustituya.</v>
      </c>
      <c r="F3" s="107" t="str">
        <v>No Garantiza que la dotación requerida esté completa, sea segura y se mantenga en buen estado, asegurando así una adecuada prestación del servicio.</v>
      </c>
      <c r="G3" s="108" t="str">
        <v>2. AMBIENTES EDUCATIVOS Y PROTECTORES</v>
      </c>
    </row>
    <row r="4" spans="1:8" ht="146.25">
      <c r="A4" s="114" t="str">
        <v>3.11</v>
      </c>
      <c r="B4" s="104" t="str">
        <v>Implementa el programa de selección y evaluación de proveedores para la compra de alimentos.</v>
      </c>
      <c r="C4" s="105" t="str">
        <v>NO CUMPLE CONDICIÓN</v>
      </c>
      <c r="D4" s="109" t="str">
        <v xml:space="preserve">WERTYUI / </v>
      </c>
      <c r="E4" s="117" t="str">
        <v>Manual Técnico Modalidad Familiar y Comunitaria.  MT2.PP.  Versión 2 del  26/12/2025 
2.6.  Proceso de atención. 
2.6.1.1.7. Proceso de selección de proveedores de alimentos.
Pág. 80-81
Guía Operativa Del Servicio  HCB Familia, Mujer E Infancia – HCB FAMI. GO3.MT2.PP Versión 2 del 26/12/2025. 
3.1.2 Componente salud y nutrición. 
3.1.2.4 Línea 4. Acceso y consumo diario de alimentos en cantidad, calidad e inocuidad. 
Complementación alimentaria. Pág. 42
Guía orientadora para la estrategia del abastecimiento alimentario. G38.PP.  Versión 1 del 16/01/2025. Págs. 16 y 17.</v>
      </c>
      <c r="F4" s="110" t="str">
        <v>No Implementa el programa de selección y evaluación de proveedores para la compra de alimentos.</v>
      </c>
      <c r="G4" s="111" t="str">
        <v>3. SALUD Y NUTRICIÓN</v>
      </c>
    </row>
    <row r="5" spans="1:8" ht="44.1" customHeight="1">
      <c r="A5" s="114" t="str">
        <v>4.2</v>
      </c>
      <c r="B5" s="104" t="str">
        <v>Cuenta e implementa con la movilización de las comunidades alrededor de la protección integral. (Línea 2)</v>
      </c>
      <c r="C5" s="105" t="str">
        <v>NO CUMPLE CONDICIÓN</v>
      </c>
      <c r="D5" s="109" t="str">
        <v xml:space="preserve">SADFGHJK / </v>
      </c>
      <c r="E5" s="117" t="str">
        <v>Guía Operativa del Servicio HCB Familia, Mujer e Infancia - HCB FAMI. GO3.MT2.PP. Versión 2 del 26/12/2025. 3. Componentes del servicio, 3.1 Componentes de calidad de la educación inicial en el marco de la atención integral, 3.1.1 Componente familia, comunidad y redes sociales, 3.1.1.2 Linea 2 La movilización de las comunidades alrededor de la protección integral . Páginas de la 22 a la 26</v>
      </c>
      <c r="F5" s="110" t="str">
        <v>No Cuenta e implementa con la movilización de las comunidades alrededor de la protección integral. (Línea 2)</v>
      </c>
      <c r="G5" s="111" t="str">
        <v>4. FAMILIA, COMUNIDAD Y REDES  SOCIALES</v>
      </c>
    </row>
    <row r="6" spans="1:8" ht="50.1" customHeight="1">
      <c r="A6" s="114" t="str">
        <v>5.3</v>
      </c>
      <c r="B6" s="104" t="str">
        <v>Cuenta e implementa el Seguimiento al Desarrollo Infantil  (Línea 3)</v>
      </c>
      <c r="C6" s="105" t="str">
        <v>NO CUMPLE CONDICIÓN</v>
      </c>
      <c r="D6" s="109" t="str">
        <v xml:space="preserve">ASDFGHJK / </v>
      </c>
      <c r="E6" s="117" t="str">
        <v>Guía Operativa del Servicio HCB Familia, Mujer e Infancia - HCB FAMI. GO3.MT2.PP. Versión 2 del 26/12/2025. 3. Componentes del servicio, 3.1 Componentes de calidad de la educación inicial en el marco de la atención integral, 3.1.3 Componente proceso pedagógico, 3.1.3.3 Línea 3. Seguimiento al desaarrollo infantil. Páginas 60 a la 63</v>
      </c>
      <c r="F6" s="110" t="str">
        <v>No Cuenta e implementa el Seguimiento al Desarrollo Infantil  (Línea 3)</v>
      </c>
      <c r="G6" s="111" t="str">
        <v>5. PROCESO PEDAGÓGICO</v>
      </c>
    </row>
    <row r="7" spans="1:8" ht="50.1" customHeight="1">
      <c r="A7" s="114" t="str">
        <v>5.4</v>
      </c>
      <c r="B7" s="104" t="str">
        <v>Cuenta con las jornadas de reflexión pedagógica y colectivos pedagógicos  (Línea 4)</v>
      </c>
      <c r="C7" s="105" t="str">
        <v>NO CUMPLE CONDICIÓN</v>
      </c>
      <c r="D7" s="109" t="str">
        <v xml:space="preserve">ASDFGHJK / </v>
      </c>
      <c r="E7" s="117" t="str">
        <v>Guía Operativa del Servicio HCB Familia, Mujer e Infancia - HCB FAMI. GO3.MT2.PP. Versión 2 del 26/12/2025. 3. Componentes del servicio, 3.1 Componentes de calidad de la educación inicial en el marco de la atención integral, 3.1.3 Componente proceso pedagógico, 3.1.3.4 Línea 4. Jornadas de reflexión pedagógica y colectivos pedagógicos. Páginas 63 y 64</v>
      </c>
      <c r="F7" s="110" t="str">
        <v>No Cuenta con las jornadas de reflexión pedagógica y colectivos pedagógicos  (Línea 4)</v>
      </c>
      <c r="G7" s="111" t="str">
        <v>5. PROCESO PEDAGÓGICO</v>
      </c>
    </row>
    <row r="8" spans="1:8" ht="50.1" customHeight="1">
      <c r="A8" s="114" t="str">
        <v>6.6</v>
      </c>
      <c r="B8" s="104" t="str">
        <v>Cuenta con la información de los padres, las madres o los adultos responsables de las niñas, los niños y mujer gestante en un directorio completo y actualizado.</v>
      </c>
      <c r="C8" s="105" t="str">
        <v>NO CUMPLE CONDICIÓN</v>
      </c>
      <c r="D8" s="109" t="str">
        <v xml:space="preserve">SADFGHJK </v>
      </c>
      <c r="E8" s="117" t="str">
        <v xml:space="preserve">Manual Técnico Modalidad Familia y Comunitaria para la Atención a la Primera Infancia. MT2.PP. Versión 2 del 26/12/2025. 2.3.2  Páginas 55
GUÍA OPERATIVA DEL SERVICIO HCB FAMILIA, MUJER E INFANCIA – HCB FAMI GO3.MT2.PP 26/12/2025 Versión 2 Página 82 - 85 </v>
      </c>
      <c r="F8" s="110" t="str">
        <v>No Cuenta con la información de los padres, las madres o los adultos responsables de las niñas, los niños y mujer gestante en un directorio completo y actualizado.</v>
      </c>
      <c r="G8" s="111" t="str">
        <v>6. ADMINISTRATIVO Y DE GESTIÓN</v>
      </c>
    </row>
    <row r="9" spans="1:8" ht="50.1" customHeight="1">
      <c r="A9" s="114" t="str">
        <v>7.3</v>
      </c>
      <c r="B9" s="104" t="str">
        <v xml:space="preserve"> Cumple con la Estructura de la Canasta del Servicio de HCB FAMI</v>
      </c>
      <c r="C9" s="105" t="str">
        <v>NO CUMPLE CONDICIÓN</v>
      </c>
      <c r="D9" s="109" t="str">
        <v xml:space="preserve">ASDFGH / </v>
      </c>
      <c r="E9" s="117" t="str">
        <v>Guía Operativa del Servicio Hogar Comunitario de Bienestar Familiar GO5.MT2.PP 26/12/2025, Versión 2 Página 89 de 93</v>
      </c>
      <c r="F9" s="110" t="str">
        <v>No  Cumple con la Estructura de la Canasta del Servicio de HCB FAMI</v>
      </c>
      <c r="G9" s="111" t="str">
        <v>7. FINANCIERO</v>
      </c>
    </row>
    <row r="10" spans="1:8" ht="50.1" customHeight="1">
      <c r="A10" s="114" t="str">
        <v>8.4</v>
      </c>
      <c r="B10" s="104" t="str">
        <v>Implementa, gestiona y hace seguimiento al plan de cualificación del talento humano (Línea 3).</v>
      </c>
      <c r="C10" s="105" t="str">
        <v>NO CUMPLE CONDICIÓN</v>
      </c>
      <c r="D10" s="109" t="str">
        <v xml:space="preserve">Asdfghjk / </v>
      </c>
      <c r="E10" s="117" t="str">
        <v>GUÍA OPERATIVA DEL SERVICIO HCB FAMILIA, MUJER E INFANCIA – HCB FAMI GO3.MT2.PP 26/12/2025
Versión 2 página 71 a la 73
MANUAL TÉCNICO MODALIDAD FAMILIAR Y COMUNITARIA V2 del 26/12/2025. Página 67 a la 70</v>
      </c>
      <c r="F10" s="110" t="str">
        <v>No Implementa, gestiona y hace seguimiento al plan de cualificación del talento humano (Línea 3).</v>
      </c>
      <c r="G10" s="111" t="str">
        <v>8. TALENTO HUMANO</v>
      </c>
    </row>
    <row r="11" spans="1:8" ht="50.1" customHeight="1">
      <c r="A11" s="114"/>
      <c r="B11" s="104"/>
      <c r="C11" s="105"/>
      <c r="D11" s="109"/>
      <c r="E11" s="117"/>
      <c r="F11" s="110"/>
      <c r="G11" s="111"/>
    </row>
    <row r="12" spans="1:8" ht="50.1" customHeight="1">
      <c r="A12" s="114"/>
      <c r="B12" s="104"/>
      <c r="C12" s="105"/>
      <c r="D12" s="109"/>
      <c r="E12" s="117"/>
      <c r="F12" s="110"/>
      <c r="G12" s="111"/>
    </row>
    <row r="13" spans="1:8" ht="50.1" customHeight="1">
      <c r="A13" s="114"/>
      <c r="B13" s="104"/>
      <c r="C13" s="105"/>
      <c r="D13" s="109"/>
      <c r="E13" s="117"/>
      <c r="F13" s="110"/>
      <c r="G13" s="111"/>
    </row>
    <row r="14" spans="1:8" ht="50.1" customHeight="1">
      <c r="A14" s="114"/>
      <c r="B14" s="104"/>
      <c r="C14" s="105"/>
      <c r="D14" s="109"/>
      <c r="E14" s="117"/>
      <c r="F14" s="110"/>
      <c r="G14" s="111"/>
    </row>
    <row r="15" spans="1:8" ht="50.1" customHeight="1">
      <c r="A15" s="114"/>
      <c r="B15" s="104"/>
      <c r="C15" s="105"/>
      <c r="D15" s="109"/>
      <c r="E15" s="117"/>
      <c r="F15" s="110"/>
      <c r="G15" s="111"/>
    </row>
    <row r="16" spans="1:8" ht="50.1" customHeight="1">
      <c r="A16" s="114"/>
      <c r="B16" s="104"/>
      <c r="C16" s="105"/>
      <c r="D16" s="109"/>
      <c r="E16" s="117"/>
      <c r="F16" s="110"/>
      <c r="G16" s="111"/>
    </row>
    <row r="17" spans="1:7" ht="50.1" customHeight="1">
      <c r="A17" s="114"/>
      <c r="B17" s="104"/>
      <c r="C17" s="105"/>
      <c r="D17" s="109"/>
      <c r="E17" s="117"/>
      <c r="F17" s="110"/>
      <c r="G17" s="111"/>
    </row>
    <row r="18" spans="1:7" ht="50.1" customHeight="1">
      <c r="A18" s="114"/>
      <c r="B18" s="104"/>
      <c r="C18" s="105"/>
      <c r="D18" s="109"/>
      <c r="E18" s="117"/>
      <c r="F18" s="110"/>
      <c r="G18" s="111"/>
    </row>
    <row r="19" spans="1:7" ht="50.1" customHeight="1">
      <c r="A19" s="114"/>
      <c r="B19" s="104"/>
      <c r="C19" s="105"/>
      <c r="D19" s="109"/>
      <c r="E19" s="117"/>
      <c r="F19" s="110"/>
      <c r="G19" s="111"/>
    </row>
    <row r="20" spans="1:7" ht="50.1" customHeight="1">
      <c r="A20" s="114"/>
      <c r="B20" s="104"/>
      <c r="C20" s="105"/>
      <c r="D20" s="109"/>
      <c r="E20" s="117"/>
      <c r="F20" s="110"/>
      <c r="G20" s="111"/>
    </row>
    <row r="21" spans="1:7" ht="50.1" customHeight="1">
      <c r="A21" s="114"/>
      <c r="B21" s="104"/>
      <c r="C21" s="105"/>
      <c r="D21" s="109"/>
      <c r="E21" s="117"/>
      <c r="F21" s="110"/>
      <c r="G21" s="111"/>
    </row>
    <row r="22" spans="1:7" ht="50.1" customHeight="1">
      <c r="A22" s="114"/>
      <c r="B22" s="104"/>
      <c r="C22" s="105"/>
      <c r="D22" s="109"/>
      <c r="E22" s="117"/>
      <c r="F22" s="110"/>
      <c r="G22" s="111"/>
    </row>
    <row r="23" spans="1:7" ht="50.1" customHeight="1">
      <c r="A23" s="114"/>
      <c r="B23" s="104"/>
      <c r="C23" s="105"/>
      <c r="D23" s="109"/>
      <c r="E23" s="117"/>
      <c r="F23" s="110"/>
      <c r="G23" s="111"/>
    </row>
    <row r="24" spans="1:7" ht="50.1" customHeight="1">
      <c r="A24" s="114"/>
      <c r="B24" s="104"/>
      <c r="C24" s="105"/>
      <c r="D24" s="109"/>
      <c r="E24" s="117"/>
      <c r="F24" s="110"/>
      <c r="G24" s="111"/>
    </row>
    <row r="25" spans="1:7" ht="50.1" customHeight="1">
      <c r="A25" s="114"/>
      <c r="B25" s="104"/>
      <c r="C25" s="105"/>
      <c r="D25" s="109"/>
      <c r="E25" s="117"/>
      <c r="F25" s="110"/>
      <c r="G25" s="111"/>
    </row>
    <row r="26" spans="1:7" ht="50.1" customHeight="1">
      <c r="A26" s="114"/>
      <c r="B26" s="104"/>
      <c r="C26" s="105"/>
      <c r="D26" s="109"/>
      <c r="E26" s="117"/>
      <c r="F26" s="110"/>
      <c r="G26" s="111"/>
    </row>
    <row r="27" spans="1:7" ht="50.1" customHeight="1">
      <c r="A27" s="114"/>
      <c r="B27" s="104"/>
      <c r="C27" s="105"/>
      <c r="D27" s="109"/>
      <c r="E27" s="117"/>
      <c r="F27" s="110"/>
      <c r="G27" s="111"/>
    </row>
    <row r="28" spans="1:7" ht="50.1" customHeight="1">
      <c r="A28" s="114"/>
      <c r="B28" s="104"/>
      <c r="C28" s="105"/>
      <c r="D28" s="109"/>
      <c r="E28" s="117"/>
      <c r="F28" s="110"/>
      <c r="G28" s="111"/>
    </row>
    <row r="29" spans="1:7" ht="50.1" customHeight="1">
      <c r="A29" s="114"/>
      <c r="B29" s="104"/>
      <c r="C29" s="105"/>
      <c r="D29" s="109"/>
      <c r="E29" s="117"/>
      <c r="F29" s="110"/>
      <c r="G29" s="111"/>
    </row>
    <row r="30" spans="1:7" ht="50.1" customHeight="1">
      <c r="A30" s="114"/>
      <c r="B30" s="104"/>
      <c r="C30" s="105"/>
      <c r="D30" s="109"/>
      <c r="E30" s="117"/>
      <c r="F30" s="110"/>
      <c r="G30" s="111"/>
    </row>
    <row r="31" spans="1:7" ht="50.1" customHeight="1">
      <c r="A31" s="114"/>
      <c r="B31" s="104"/>
      <c r="C31" s="105"/>
      <c r="D31" s="109"/>
      <c r="E31" s="117"/>
      <c r="F31" s="110"/>
      <c r="G31" s="111"/>
    </row>
    <row r="32" spans="1:7" ht="50.1" customHeight="1">
      <c r="A32" s="114"/>
      <c r="B32" s="104"/>
      <c r="C32" s="105"/>
      <c r="D32" s="109"/>
      <c r="E32" s="117"/>
      <c r="F32" s="110"/>
      <c r="G32" s="111"/>
    </row>
    <row r="33" spans="1:7" ht="50.1" customHeight="1">
      <c r="A33" s="114"/>
      <c r="B33" s="104"/>
      <c r="C33" s="105"/>
      <c r="D33" s="109"/>
      <c r="E33" s="117"/>
      <c r="F33" s="110"/>
      <c r="G33" s="111"/>
    </row>
    <row r="34" spans="1:7" ht="50.1" customHeight="1">
      <c r="A34" s="114"/>
      <c r="B34" s="104"/>
      <c r="C34" s="105"/>
      <c r="D34" s="109"/>
      <c r="E34" s="117"/>
      <c r="F34" s="110"/>
      <c r="G34" s="111"/>
    </row>
    <row r="35" spans="1:7" ht="50.1" customHeight="1">
      <c r="A35" s="114"/>
      <c r="B35" s="104"/>
      <c r="C35" s="105"/>
      <c r="D35" s="109"/>
      <c r="E35" s="117"/>
      <c r="F35" s="110"/>
      <c r="G35" s="111"/>
    </row>
    <row r="36" spans="1:7" ht="50.1" customHeight="1">
      <c r="A36" s="114"/>
      <c r="B36" s="104"/>
      <c r="C36" s="105"/>
      <c r="D36" s="109"/>
      <c r="E36" s="117"/>
      <c r="F36" s="110"/>
      <c r="G36" s="111"/>
    </row>
    <row r="37" spans="1:7" ht="50.1" customHeight="1">
      <c r="A37" s="114"/>
      <c r="B37" s="104"/>
      <c r="C37" s="105"/>
      <c r="D37" s="109"/>
      <c r="E37" s="117"/>
      <c r="F37" s="110"/>
      <c r="G37" s="111"/>
    </row>
    <row r="38" spans="1:7" ht="50.1" customHeight="1">
      <c r="A38" s="114"/>
      <c r="B38" s="104"/>
      <c r="C38" s="105"/>
      <c r="D38" s="109"/>
      <c r="E38" s="117"/>
      <c r="F38" s="110"/>
      <c r="G38" s="111"/>
    </row>
    <row r="39" spans="1:7" ht="50.1" customHeight="1">
      <c r="A39" s="114"/>
      <c r="B39" s="104"/>
      <c r="C39" s="105"/>
      <c r="D39" s="109"/>
      <c r="E39" s="117"/>
      <c r="F39" s="110"/>
      <c r="G39" s="111"/>
    </row>
    <row r="40" spans="1:7" ht="50.1" customHeight="1">
      <c r="A40" s="114"/>
      <c r="B40" s="104"/>
      <c r="C40" s="105"/>
      <c r="D40" s="109"/>
      <c r="E40" s="117"/>
      <c r="F40" s="110"/>
      <c r="G40" s="111"/>
    </row>
    <row r="41" spans="1:7" ht="50.1" customHeight="1">
      <c r="A41" s="114"/>
      <c r="B41" s="104"/>
      <c r="C41" s="105"/>
      <c r="D41" s="109"/>
      <c r="E41" s="117"/>
      <c r="F41" s="110"/>
      <c r="G41" s="111"/>
    </row>
    <row r="42" spans="1:7" ht="50.1" customHeight="1">
      <c r="A42" s="114"/>
      <c r="B42" s="104"/>
      <c r="C42" s="105"/>
      <c r="D42" s="109"/>
      <c r="E42" s="117"/>
      <c r="F42" s="110"/>
      <c r="G42" s="111"/>
    </row>
    <row r="43" spans="1:7" ht="50.1" customHeight="1">
      <c r="A43" s="114"/>
      <c r="B43" s="104"/>
      <c r="C43" s="105"/>
      <c r="D43" s="109"/>
      <c r="E43" s="117"/>
      <c r="F43" s="110"/>
      <c r="G43" s="111"/>
    </row>
    <row r="44" spans="1:7" ht="50.1" customHeight="1">
      <c r="A44" s="114"/>
      <c r="B44" s="104"/>
      <c r="C44" s="105"/>
      <c r="D44" s="109"/>
      <c r="E44" s="117"/>
      <c r="F44" s="110"/>
      <c r="G44" s="111"/>
    </row>
    <row r="45" spans="1:7" ht="50.1" customHeight="1">
      <c r="A45" s="114"/>
      <c r="B45" s="104"/>
      <c r="C45" s="105"/>
      <c r="D45" s="109"/>
      <c r="E45" s="117"/>
      <c r="F45" s="110"/>
      <c r="G45" s="111"/>
    </row>
    <row r="46" spans="1:7" ht="50.1" customHeight="1">
      <c r="A46" s="114"/>
      <c r="B46" s="104"/>
      <c r="C46" s="105"/>
      <c r="D46" s="109"/>
      <c r="E46" s="117"/>
      <c r="F46" s="110"/>
      <c r="G46" s="111"/>
    </row>
  </sheetData>
  <sheetProtection algorithmName="SHA-512" hashValue="v6KKecag8Q8WOFWRc6QGF42Z1GyDmPRrwcJI5uXtbx+/WirU4XJ/ls/7RVBaumrNXAdgLPYO1Emv3AuvdZu2dA==" saltValue="51Qe3U4zaPcXmSB4ctsqmw==" spinCount="100000" sheet="1" formatRows="0"/>
  <mergeCells count="1">
    <mergeCell ref="A1:G1"/>
  </mergeCells>
  <hyperlinks>
    <hyperlink ref="H1" location="PORTADA!A1" display="Portada" xr:uid="{A473B25D-C807-42D7-83CF-87CC9D6200ED}"/>
  </hyperlinks>
  <printOptions horizontalCentered="1"/>
  <pageMargins left="0.31496062992125984" right="0.31496062992125984" top="1.1417322834645669" bottom="0.74803149606299213" header="0.31496062992125984" footer="0.31496062992125984"/>
  <pageSetup scale="60" fitToHeight="0" orientation="landscape" r:id="rId1"/>
  <headerFooter>
    <oddHeader>&amp;L&amp;G&amp;CPROCESO DE INSPECCIÓN, VIGILANCIA Y CONTROL
INSTRUMENTO IV 
HCB FAMILIA, MUJER e INFANCIA - HCB FAMI
&amp;RIN93.IVC
Versión 1
21/07/2026
Clasificación de la Información
CLASIFICADA</oddHeader>
    <oddFooter>&amp;C&amp;G</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pageSetUpPr fitToPage="1"/>
  </sheetPr>
  <dimension ref="A1:J45"/>
  <sheetViews>
    <sheetView zoomScaleNormal="100" workbookViewId="0">
      <selection activeCell="C1" sqref="C1"/>
    </sheetView>
  </sheetViews>
  <sheetFormatPr baseColWidth="10" defaultColWidth="11.42578125" defaultRowHeight="15"/>
  <cols>
    <col min="1" max="1" width="10.85546875" customWidth="1"/>
    <col min="2" max="2" width="56.140625" customWidth="1"/>
    <col min="3" max="3" width="48.42578125" customWidth="1"/>
    <col min="4" max="4" width="35.85546875" customWidth="1"/>
    <col min="5" max="5" width="30.140625" customWidth="1"/>
    <col min="6" max="6" width="28.85546875" customWidth="1"/>
    <col min="7" max="7" width="7.85546875" bestFit="1" customWidth="1"/>
  </cols>
  <sheetData>
    <row r="1" spans="1:10" ht="21.75" thickBot="1">
      <c r="A1" s="581" t="s">
        <v>2064</v>
      </c>
      <c r="B1" s="582"/>
      <c r="C1" s="582"/>
      <c r="D1" s="582"/>
      <c r="E1" s="582"/>
      <c r="F1" s="583"/>
      <c r="G1" s="322" t="s">
        <v>1705</v>
      </c>
    </row>
    <row r="2" spans="1:10" ht="33" customHeight="1" thickBot="1">
      <c r="A2" s="548" t="s">
        <v>2065</v>
      </c>
      <c r="B2" s="549"/>
      <c r="C2" s="546" t="s">
        <v>2322</v>
      </c>
      <c r="D2" s="546"/>
      <c r="E2" s="546"/>
      <c r="F2" s="547"/>
    </row>
    <row r="3" spans="1:10" s="35" customFormat="1" ht="15.75" customHeight="1">
      <c r="A3" s="555" t="s">
        <v>2066</v>
      </c>
      <c r="B3" s="556"/>
      <c r="C3" s="584" t="s">
        <v>2067</v>
      </c>
      <c r="D3" s="584"/>
      <c r="E3" s="584"/>
      <c r="F3" s="585"/>
      <c r="G3" s="32"/>
      <c r="H3" s="32"/>
      <c r="I3" s="32"/>
      <c r="J3" s="32"/>
    </row>
    <row r="4" spans="1:10" ht="14.25" customHeight="1">
      <c r="A4" s="555"/>
      <c r="B4" s="556"/>
      <c r="C4" s="89" t="s">
        <v>1912</v>
      </c>
      <c r="D4" s="89" t="s">
        <v>1731</v>
      </c>
      <c r="E4" s="89" t="s">
        <v>1958</v>
      </c>
      <c r="F4" s="90" t="s">
        <v>2068</v>
      </c>
      <c r="G4" s="32"/>
      <c r="H4" s="32"/>
      <c r="I4" s="32"/>
      <c r="J4" s="32"/>
    </row>
    <row r="5" spans="1:10" s="14" customFormat="1" ht="15.75" customHeight="1">
      <c r="A5" s="586" t="s">
        <v>2354</v>
      </c>
      <c r="B5" s="587"/>
      <c r="C5" s="37">
        <f>+'2.Ambientes Edu. y Protectores'!D56</f>
        <v>0</v>
      </c>
      <c r="D5" s="37">
        <f>+'2.Ambientes Edu. y Protectores'!D57</f>
        <v>1</v>
      </c>
      <c r="E5" s="37">
        <f>+'2.Ambientes Edu. y Protectores'!D58</f>
        <v>10</v>
      </c>
      <c r="F5" s="91">
        <f>SUM(C5:E5)</f>
        <v>11</v>
      </c>
      <c r="G5" s="32"/>
      <c r="H5" s="32"/>
      <c r="I5" s="32"/>
      <c r="J5" s="32"/>
    </row>
    <row r="6" spans="1:10">
      <c r="A6" s="586" t="s">
        <v>2356</v>
      </c>
      <c r="B6" s="587"/>
      <c r="C6" s="72">
        <f>+'3. Salud y Nutrición'!D71</f>
        <v>0</v>
      </c>
      <c r="D6" s="72">
        <f>+'3. Salud y Nutrición'!D72</f>
        <v>1</v>
      </c>
      <c r="E6" s="72">
        <f>+'3. Salud y Nutrición'!D73</f>
        <v>11</v>
      </c>
      <c r="F6" s="91">
        <f t="shared" ref="F6:F11" si="0">SUM(C6:E6)</f>
        <v>12</v>
      </c>
      <c r="G6" s="32"/>
      <c r="H6" s="32"/>
      <c r="I6" s="32"/>
      <c r="J6" s="32"/>
    </row>
    <row r="7" spans="1:10">
      <c r="A7" s="586" t="s">
        <v>2357</v>
      </c>
      <c r="B7" s="587"/>
      <c r="C7" s="72">
        <f>+'4. Familia,ComunidadyRedes '!D38</f>
        <v>0</v>
      </c>
      <c r="D7" s="72">
        <f>+'4. Familia,ComunidadyRedes '!D39</f>
        <v>1</v>
      </c>
      <c r="E7" s="72">
        <f>+'4. Familia,ComunidadyRedes '!D40</f>
        <v>2</v>
      </c>
      <c r="F7" s="91">
        <f t="shared" si="0"/>
        <v>3</v>
      </c>
      <c r="G7" s="32"/>
      <c r="H7" s="32"/>
      <c r="I7" s="32"/>
      <c r="J7" s="32"/>
    </row>
    <row r="8" spans="1:10">
      <c r="A8" s="586" t="s">
        <v>2358</v>
      </c>
      <c r="B8" s="587"/>
      <c r="C8" s="72">
        <f>+'5. Proceso pedagógico'!D31</f>
        <v>0</v>
      </c>
      <c r="D8" s="72">
        <f>+'5. Proceso pedagógico'!D32</f>
        <v>2</v>
      </c>
      <c r="E8" s="72">
        <f>+'5. Proceso pedagógico'!D33</f>
        <v>2</v>
      </c>
      <c r="F8" s="91">
        <f t="shared" si="0"/>
        <v>4</v>
      </c>
      <c r="G8" s="32"/>
      <c r="H8" s="32"/>
      <c r="I8" s="32"/>
      <c r="J8" s="32"/>
    </row>
    <row r="9" spans="1:10">
      <c r="A9" s="586" t="s">
        <v>2359</v>
      </c>
      <c r="B9" s="587"/>
      <c r="C9" s="72">
        <f>+'6. AdministrativoYdeGestion'!D24</f>
        <v>0</v>
      </c>
      <c r="D9" s="72">
        <f>+'6. AdministrativoYdeGestion'!D25</f>
        <v>1</v>
      </c>
      <c r="E9" s="72">
        <f>+'6. AdministrativoYdeGestion'!D26</f>
        <v>5</v>
      </c>
      <c r="F9" s="91">
        <f t="shared" si="0"/>
        <v>6</v>
      </c>
      <c r="G9" s="32"/>
      <c r="H9" s="32"/>
      <c r="I9" s="32"/>
      <c r="J9" s="32"/>
    </row>
    <row r="10" spans="1:10">
      <c r="A10" s="586" t="s">
        <v>2070</v>
      </c>
      <c r="B10" s="587"/>
      <c r="C10" s="72">
        <f>+'7. Financiero '!D16</f>
        <v>0</v>
      </c>
      <c r="D10" s="72">
        <f>+'7. Financiero '!D17</f>
        <v>1</v>
      </c>
      <c r="E10" s="72">
        <f>+'7. Financiero '!D18</f>
        <v>2</v>
      </c>
      <c r="F10" s="91">
        <f t="shared" si="0"/>
        <v>3</v>
      </c>
      <c r="G10" s="32"/>
      <c r="H10" s="32"/>
      <c r="I10" s="32"/>
      <c r="J10" s="32"/>
    </row>
    <row r="11" spans="1:10">
      <c r="A11" s="586" t="s">
        <v>2069</v>
      </c>
      <c r="B11" s="587"/>
      <c r="C11" s="72">
        <f>+'8. Talento Humano '!D25</f>
        <v>0</v>
      </c>
      <c r="D11" s="72">
        <f>+'8. Talento Humano '!D26</f>
        <v>1</v>
      </c>
      <c r="E11" s="72">
        <f>+'8. Talento Humano '!D27</f>
        <v>3</v>
      </c>
      <c r="F11" s="91">
        <f t="shared" si="0"/>
        <v>4</v>
      </c>
      <c r="G11" s="32"/>
      <c r="H11" s="32"/>
      <c r="I11" s="32"/>
      <c r="J11" s="32"/>
    </row>
    <row r="12" spans="1:10">
      <c r="A12" s="573" t="s">
        <v>2071</v>
      </c>
      <c r="B12" s="574"/>
      <c r="C12" s="92">
        <f>SUM(C5:C11)</f>
        <v>0</v>
      </c>
      <c r="D12" s="92">
        <f>SUM(D5:D11)</f>
        <v>8</v>
      </c>
      <c r="E12" s="92">
        <f>SUM(E5:E11)</f>
        <v>35</v>
      </c>
      <c r="F12" s="93">
        <f>SUM(F5:F11)</f>
        <v>43</v>
      </c>
    </row>
    <row r="13" spans="1:10" ht="30.75" thickBot="1">
      <c r="A13" s="94"/>
      <c r="B13" s="95"/>
      <c r="C13" s="96" t="s">
        <v>2072</v>
      </c>
      <c r="D13" s="97" t="s">
        <v>2073</v>
      </c>
      <c r="E13" s="96" t="s">
        <v>2072</v>
      </c>
      <c r="F13" s="98"/>
    </row>
    <row r="14" spans="1:10">
      <c r="A14" s="552" t="s">
        <v>1614</v>
      </c>
      <c r="B14" s="553"/>
      <c r="C14" s="553"/>
      <c r="D14" s="553"/>
      <c r="E14" s="553"/>
      <c r="F14" s="554"/>
    </row>
    <row r="15" spans="1:10">
      <c r="A15" s="575"/>
      <c r="B15" s="576"/>
      <c r="C15" s="576"/>
      <c r="D15" s="576"/>
      <c r="E15" s="576"/>
      <c r="F15" s="577"/>
    </row>
    <row r="16" spans="1:10" ht="109.5" customHeight="1" thickBot="1">
      <c r="A16" s="578"/>
      <c r="B16" s="579"/>
      <c r="C16" s="579"/>
      <c r="D16" s="579"/>
      <c r="E16" s="579"/>
      <c r="F16" s="580"/>
    </row>
    <row r="17" spans="1:7" ht="25.5" customHeight="1">
      <c r="A17" s="552" t="s">
        <v>1616</v>
      </c>
      <c r="B17" s="553"/>
      <c r="C17" s="553"/>
      <c r="D17" s="553"/>
      <c r="E17" s="553"/>
      <c r="F17" s="554"/>
    </row>
    <row r="18" spans="1:7">
      <c r="A18" s="588"/>
      <c r="B18" s="589"/>
      <c r="C18" s="589"/>
      <c r="D18" s="589"/>
      <c r="E18" s="589"/>
      <c r="F18" s="590"/>
    </row>
    <row r="19" spans="1:7">
      <c r="A19" s="588"/>
      <c r="B19" s="589"/>
      <c r="C19" s="589"/>
      <c r="D19" s="589"/>
      <c r="E19" s="589"/>
      <c r="F19" s="590"/>
    </row>
    <row r="20" spans="1:7">
      <c r="A20" s="588"/>
      <c r="B20" s="589"/>
      <c r="C20" s="589"/>
      <c r="D20" s="589"/>
      <c r="E20" s="589"/>
      <c r="F20" s="590"/>
    </row>
    <row r="21" spans="1:7">
      <c r="A21" s="588"/>
      <c r="B21" s="589"/>
      <c r="C21" s="589"/>
      <c r="D21" s="589"/>
      <c r="E21" s="589"/>
      <c r="F21" s="590"/>
    </row>
    <row r="22" spans="1:7">
      <c r="A22" s="588"/>
      <c r="B22" s="589"/>
      <c r="C22" s="589"/>
      <c r="D22" s="589"/>
      <c r="E22" s="589"/>
      <c r="F22" s="590"/>
    </row>
    <row r="23" spans="1:7">
      <c r="A23" s="588"/>
      <c r="B23" s="589"/>
      <c r="C23" s="589"/>
      <c r="D23" s="589"/>
      <c r="E23" s="589"/>
      <c r="F23" s="590"/>
    </row>
    <row r="24" spans="1:7">
      <c r="A24" s="588"/>
      <c r="B24" s="589"/>
      <c r="C24" s="589"/>
      <c r="D24" s="589"/>
      <c r="E24" s="589"/>
      <c r="F24" s="590"/>
    </row>
    <row r="25" spans="1:7" ht="18" customHeight="1">
      <c r="A25" s="588"/>
      <c r="B25" s="589"/>
      <c r="C25" s="589"/>
      <c r="D25" s="589"/>
      <c r="E25" s="589"/>
      <c r="F25" s="590"/>
    </row>
    <row r="26" spans="1:7" ht="18" customHeight="1">
      <c r="A26" s="588"/>
      <c r="B26" s="589"/>
      <c r="C26" s="589"/>
      <c r="D26" s="589"/>
      <c r="E26" s="589"/>
      <c r="F26" s="590"/>
    </row>
    <row r="27" spans="1:7">
      <c r="A27" s="588"/>
      <c r="B27" s="589"/>
      <c r="C27" s="589"/>
      <c r="D27" s="589"/>
      <c r="E27" s="589"/>
      <c r="F27" s="590"/>
    </row>
    <row r="28" spans="1:7">
      <c r="A28" s="588"/>
      <c r="B28" s="589"/>
      <c r="C28" s="589"/>
      <c r="D28" s="589"/>
      <c r="E28" s="589"/>
      <c r="F28" s="590"/>
    </row>
    <row r="29" spans="1:7" ht="15" customHeight="1">
      <c r="A29" s="588"/>
      <c r="B29" s="589"/>
      <c r="C29" s="589"/>
      <c r="D29" s="589"/>
      <c r="E29" s="589"/>
      <c r="F29" s="590"/>
    </row>
    <row r="30" spans="1:7" ht="68.25" customHeight="1">
      <c r="A30" s="551" t="s">
        <v>2074</v>
      </c>
      <c r="B30" s="551"/>
      <c r="C30" s="550" t="s">
        <v>2075</v>
      </c>
      <c r="D30" s="550"/>
      <c r="E30" s="550"/>
      <c r="F30" s="550"/>
    </row>
    <row r="31" spans="1:7" ht="29.45" customHeight="1">
      <c r="A31" s="591" t="s">
        <v>2076</v>
      </c>
      <c r="B31" s="592"/>
      <c r="C31" s="592"/>
      <c r="D31" s="592"/>
      <c r="E31" s="592"/>
      <c r="F31" s="593"/>
      <c r="G31" s="39"/>
    </row>
    <row r="32" spans="1:7" ht="19.350000000000001" customHeight="1">
      <c r="A32" s="568" t="s">
        <v>2077</v>
      </c>
      <c r="B32" s="569"/>
      <c r="C32" s="570" t="s">
        <v>2014</v>
      </c>
      <c r="D32" s="571"/>
      <c r="E32" s="569"/>
      <c r="F32" s="40" t="s">
        <v>2078</v>
      </c>
      <c r="G32" s="39"/>
    </row>
    <row r="33" spans="1:10" ht="30" customHeight="1">
      <c r="A33" s="561"/>
      <c r="B33" s="562"/>
      <c r="C33" s="563"/>
      <c r="D33" s="564"/>
      <c r="E33" s="562"/>
      <c r="F33" s="99"/>
      <c r="G33" s="39"/>
      <c r="H33" s="38"/>
      <c r="I33" s="38"/>
      <c r="J33" s="38"/>
    </row>
    <row r="34" spans="1:10" ht="30" customHeight="1">
      <c r="A34" s="561"/>
      <c r="B34" s="562"/>
      <c r="C34" s="563"/>
      <c r="D34" s="564"/>
      <c r="E34" s="562"/>
      <c r="F34" s="99"/>
      <c r="G34" s="39"/>
    </row>
    <row r="35" spans="1:10" ht="30" customHeight="1">
      <c r="A35" s="561"/>
      <c r="B35" s="562"/>
      <c r="C35" s="563"/>
      <c r="D35" s="564"/>
      <c r="E35" s="562"/>
      <c r="F35" s="99"/>
      <c r="G35" s="39"/>
    </row>
    <row r="36" spans="1:10" ht="30" customHeight="1">
      <c r="A36" s="561"/>
      <c r="B36" s="562"/>
      <c r="C36" s="563"/>
      <c r="D36" s="564"/>
      <c r="E36" s="562"/>
      <c r="F36" s="99"/>
      <c r="G36" s="39"/>
    </row>
    <row r="37" spans="1:10" ht="30" customHeight="1" thickBot="1">
      <c r="A37" s="557"/>
      <c r="B37" s="558"/>
      <c r="C37" s="559"/>
      <c r="D37" s="560"/>
      <c r="E37" s="558"/>
      <c r="F37" s="100"/>
      <c r="G37" s="39"/>
    </row>
    <row r="38" spans="1:10" ht="15.75" thickBot="1">
      <c r="A38" s="572"/>
      <c r="B38" s="572"/>
      <c r="C38" s="572"/>
      <c r="D38" s="572"/>
      <c r="E38" s="572"/>
      <c r="F38" s="41"/>
      <c r="G38" s="39"/>
    </row>
    <row r="39" spans="1:10">
      <c r="A39" s="565" t="s">
        <v>2079</v>
      </c>
      <c r="B39" s="566"/>
      <c r="C39" s="566"/>
      <c r="D39" s="566"/>
      <c r="E39" s="566"/>
      <c r="F39" s="567"/>
      <c r="G39" s="39"/>
    </row>
    <row r="40" spans="1:10">
      <c r="A40" s="568" t="s">
        <v>2077</v>
      </c>
      <c r="B40" s="569"/>
      <c r="C40" s="570" t="s">
        <v>2014</v>
      </c>
      <c r="D40" s="571"/>
      <c r="E40" s="569"/>
      <c r="F40" s="40" t="s">
        <v>2078</v>
      </c>
      <c r="G40" s="39"/>
    </row>
    <row r="41" spans="1:10" ht="30" customHeight="1">
      <c r="A41" s="561"/>
      <c r="B41" s="562"/>
      <c r="C41" s="563"/>
      <c r="D41" s="564"/>
      <c r="E41" s="562"/>
      <c r="F41" s="99"/>
      <c r="G41" s="39"/>
    </row>
    <row r="42" spans="1:10" ht="30" customHeight="1">
      <c r="A42" s="561"/>
      <c r="B42" s="562"/>
      <c r="C42" s="563"/>
      <c r="D42" s="564"/>
      <c r="E42" s="562"/>
      <c r="F42" s="99"/>
      <c r="G42" s="39"/>
    </row>
    <row r="43" spans="1:10" ht="30" customHeight="1">
      <c r="A43" s="561"/>
      <c r="B43" s="562"/>
      <c r="C43" s="563"/>
      <c r="D43" s="564"/>
      <c r="E43" s="562"/>
      <c r="F43" s="99"/>
      <c r="G43" s="39"/>
    </row>
    <row r="44" spans="1:10" ht="30" customHeight="1">
      <c r="A44" s="561"/>
      <c r="B44" s="562"/>
      <c r="C44" s="563"/>
      <c r="D44" s="564"/>
      <c r="E44" s="562"/>
      <c r="F44" s="99"/>
      <c r="G44" s="39"/>
    </row>
    <row r="45" spans="1:10" ht="30" customHeight="1" thickBot="1">
      <c r="A45" s="557"/>
      <c r="B45" s="558"/>
      <c r="C45" s="559"/>
      <c r="D45" s="560"/>
      <c r="E45" s="558"/>
      <c r="F45" s="100"/>
      <c r="G45" s="39"/>
    </row>
  </sheetData>
  <sheetProtection algorithmName="SHA-512" hashValue="ZQL61zdSnqJzJGarB8/XgfVvOyLkPa03XP7sERQb74RvfBqerz83lQCWLqXHmbYDF7n6LhHoxgfWV1edR8atcQ==" saltValue="kUGHg+BM1ILqoAAZm6Ss7Q==" spinCount="100000" sheet="1" formatRows="0"/>
  <mergeCells count="47">
    <mergeCell ref="A1:F1"/>
    <mergeCell ref="A34:B34"/>
    <mergeCell ref="C3:F3"/>
    <mergeCell ref="A5:B5"/>
    <mergeCell ref="A6:B6"/>
    <mergeCell ref="A7:B7"/>
    <mergeCell ref="A8:B8"/>
    <mergeCell ref="A9:B9"/>
    <mergeCell ref="A10:B10"/>
    <mergeCell ref="A18:F29"/>
    <mergeCell ref="A17:F17"/>
    <mergeCell ref="A31:F31"/>
    <mergeCell ref="A11:B11"/>
    <mergeCell ref="A32:B32"/>
    <mergeCell ref="C32:E32"/>
    <mergeCell ref="A33:B33"/>
    <mergeCell ref="C33:E33"/>
    <mergeCell ref="A12:B12"/>
    <mergeCell ref="A15:F16"/>
    <mergeCell ref="C34:E34"/>
    <mergeCell ref="A37:B37"/>
    <mergeCell ref="C37:E37"/>
    <mergeCell ref="A38:B38"/>
    <mergeCell ref="C38:E38"/>
    <mergeCell ref="A35:B35"/>
    <mergeCell ref="C35:E35"/>
    <mergeCell ref="A36:B36"/>
    <mergeCell ref="C36:E36"/>
    <mergeCell ref="A39:F39"/>
    <mergeCell ref="A40:B40"/>
    <mergeCell ref="C40:E40"/>
    <mergeCell ref="A41:B41"/>
    <mergeCell ref="C41:E41"/>
    <mergeCell ref="A45:B45"/>
    <mergeCell ref="C45:E45"/>
    <mergeCell ref="A42:B42"/>
    <mergeCell ref="C42:E42"/>
    <mergeCell ref="A43:B43"/>
    <mergeCell ref="C43:E43"/>
    <mergeCell ref="A44:B44"/>
    <mergeCell ref="C44:E44"/>
    <mergeCell ref="C2:F2"/>
    <mergeCell ref="A2:B2"/>
    <mergeCell ref="C30:F30"/>
    <mergeCell ref="A30:B30"/>
    <mergeCell ref="A14:F14"/>
    <mergeCell ref="A3:B4"/>
  </mergeCells>
  <hyperlinks>
    <hyperlink ref="G1" location="PORTADA!A1" display="Portada" xr:uid="{4A6B5E35-160F-4C2E-96C1-E721D9FA86EE}"/>
  </hyperlinks>
  <printOptions horizontalCentered="1"/>
  <pageMargins left="0.31496062992125984" right="0.31496062992125984" top="1.1417322834645669" bottom="0.74803149606299213" header="0.31496062992125984" footer="0.31496062992125984"/>
  <pageSetup scale="62" fitToHeight="0" orientation="landscape" r:id="rId1"/>
  <headerFooter>
    <oddHeader>&amp;L&amp;G&amp;CPROCESO DE INSPECCIÓN, VIGILANCIA Y CONTROL
INSTRUMENTO IV 
HCB FAMILIA, MUJER e INFANCIA - HCB FAMI
&amp;RIN93.IVC
Versión 1
21/07/2026
Clasificación de la Información
CLASIFICADA</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8"/>
  <sheetViews>
    <sheetView showGridLines="0" tabSelected="1" zoomScale="110" zoomScaleNormal="110" workbookViewId="0">
      <selection activeCell="C1" sqref="C1"/>
    </sheetView>
  </sheetViews>
  <sheetFormatPr baseColWidth="10" defaultColWidth="11.42578125" defaultRowHeight="15"/>
  <cols>
    <col min="1" max="1" width="35.85546875" customWidth="1"/>
    <col min="2" max="2" width="38.85546875" customWidth="1"/>
    <col min="3" max="3" width="37.42578125" customWidth="1"/>
    <col min="4" max="4" width="74.140625" customWidth="1"/>
    <col min="5" max="5" width="16" customWidth="1"/>
  </cols>
  <sheetData>
    <row r="1" spans="1:5" ht="18" customHeight="1">
      <c r="A1" s="1"/>
      <c r="B1" s="1"/>
      <c r="C1" s="1"/>
      <c r="D1" s="1"/>
      <c r="E1" s="448" t="s">
        <v>2362</v>
      </c>
    </row>
    <row r="2" spans="1:5" ht="23.25" customHeight="1">
      <c r="A2" s="1"/>
      <c r="B2" s="450" t="s">
        <v>2360</v>
      </c>
      <c r="C2" s="450"/>
      <c r="D2" s="450"/>
      <c r="E2" s="449"/>
    </row>
    <row r="3" spans="1:5">
      <c r="B3" s="450"/>
      <c r="C3" s="450"/>
      <c r="D3" s="450"/>
      <c r="E3" s="449"/>
    </row>
    <row r="4" spans="1:5" ht="41.25" customHeight="1">
      <c r="A4" s="1"/>
      <c r="B4" s="450"/>
      <c r="C4" s="450"/>
      <c r="D4" s="450"/>
      <c r="E4" s="449"/>
    </row>
    <row r="5" spans="1:5" ht="30.6" customHeight="1">
      <c r="A5" s="1"/>
      <c r="B5" s="1"/>
      <c r="C5" s="1"/>
      <c r="D5" s="1"/>
      <c r="E5" s="449"/>
    </row>
    <row r="6" spans="1:5" ht="15.6" customHeight="1">
      <c r="A6" s="1"/>
      <c r="B6" s="1"/>
      <c r="C6" s="1"/>
      <c r="D6" s="1"/>
      <c r="E6" s="449"/>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ht="20.25" customHeight="1">
      <c r="A35" s="451"/>
      <c r="B35" s="452"/>
      <c r="C35" s="452"/>
      <c r="D35" s="452"/>
      <c r="E35" s="452"/>
    </row>
    <row r="38" spans="1:5" ht="54" customHeight="1">
      <c r="A38" s="451" t="s">
        <v>2361</v>
      </c>
      <c r="B38" s="453"/>
      <c r="C38" s="453"/>
      <c r="D38" s="453"/>
      <c r="E38" s="453"/>
    </row>
  </sheetData>
  <sheetProtection algorithmName="SHA-512" hashValue="clbMxDln/j4X2Y/DOKoRVZIk7homdRIpDRr9Vj/xWyKaJNDLA6/iLsLuU4d6IAwkLMVn2K5D6w/uZviyfPZTiw==" saltValue="C7dZJLfWrl7rj2BbjhomXw==" spinCount="100000" sheet="1" insertHyperlinks="0"/>
  <mergeCells count="4">
    <mergeCell ref="E1:E6"/>
    <mergeCell ref="B2:D4"/>
    <mergeCell ref="A35:E35"/>
    <mergeCell ref="A38:E38"/>
  </mergeCells>
  <printOptions horizontalCentered="1"/>
  <pageMargins left="0.11811023622047245" right="0.11811023622047245" top="0.74803149606299213" bottom="0.74803149606299213" header="0.31496062992125984" footer="0.31496062992125984"/>
  <pageSetup paperSize="9" scale="67"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M4"/>
  <sheetViews>
    <sheetView topLeftCell="JR1" workbookViewId="0">
      <selection activeCell="KB3" sqref="KB3"/>
    </sheetView>
  </sheetViews>
  <sheetFormatPr baseColWidth="10" defaultColWidth="11.42578125" defaultRowHeight="1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27.28515625" customWidth="1"/>
    <col min="10" max="10" width="41.85546875" customWidth="1"/>
    <col min="11" max="11" width="38.85546875" customWidth="1"/>
    <col min="12" max="12" width="17.7109375" customWidth="1"/>
    <col min="13" max="13" width="17.28515625" customWidth="1"/>
    <col min="14" max="14" width="19.42578125" customWidth="1"/>
    <col min="15" max="15" width="30.28515625" customWidth="1"/>
    <col min="16" max="16" width="37" customWidth="1"/>
    <col min="17" max="17" width="18.140625" customWidth="1"/>
    <col min="18" max="18" width="21.28515625" customWidth="1"/>
    <col min="19" max="19" width="24.7109375" customWidth="1"/>
    <col min="20" max="20" width="34.140625" customWidth="1"/>
    <col min="21" max="21" width="20.140625" customWidth="1"/>
    <col min="22" max="22" width="25.85546875" customWidth="1"/>
    <col min="23" max="23" width="40.42578125" customWidth="1"/>
    <col min="24" max="24" width="23.85546875" customWidth="1"/>
    <col min="25" max="25" width="20.42578125" customWidth="1"/>
    <col min="26" max="26" width="23" customWidth="1"/>
    <col min="27" max="27" width="39.140625" customWidth="1"/>
    <col min="28" max="28" width="20.7109375" customWidth="1"/>
    <col min="29" max="29" width="18.42578125" customWidth="1"/>
    <col min="30" max="30" width="16.140625" customWidth="1"/>
    <col min="31" max="31" width="33.7109375" customWidth="1"/>
    <col min="32" max="32" width="45.42578125" customWidth="1"/>
    <col min="33" max="33" width="23.7109375" customWidth="1"/>
    <col min="34" max="34" width="28" customWidth="1"/>
    <col min="35" max="35" width="19.42578125" customWidth="1"/>
    <col min="36" max="36" width="23" customWidth="1"/>
    <col min="37" max="39" width="20" customWidth="1"/>
    <col min="40" max="40" width="31.42578125" customWidth="1"/>
    <col min="41" max="41" width="41.140625" customWidth="1"/>
    <col min="42" max="47" width="25.7109375" customWidth="1"/>
    <col min="48" max="48" width="42" customWidth="1"/>
    <col min="49" max="49" width="49.85546875" customWidth="1"/>
    <col min="50" max="50" width="23.85546875" customWidth="1"/>
    <col min="51" max="51" width="42.42578125" customWidth="1"/>
    <col min="52" max="52" width="19.42578125" customWidth="1"/>
    <col min="53" max="53" width="18.28515625" customWidth="1"/>
    <col min="54" max="54" width="18.42578125" customWidth="1"/>
    <col min="55" max="55" width="32" customWidth="1"/>
    <col min="56" max="56" width="27" customWidth="1"/>
    <col min="59" max="59" width="15.140625" customWidth="1"/>
    <col min="60" max="60" width="30.42578125" customWidth="1"/>
    <col min="61" max="61" width="40.140625" customWidth="1"/>
    <col min="62" max="62" width="19.140625" customWidth="1"/>
    <col min="63" max="63" width="17.85546875" customWidth="1"/>
    <col min="64" max="64" width="17.42578125" customWidth="1"/>
    <col min="65" max="65" width="42.7109375" customWidth="1"/>
    <col min="66" max="66" width="35.140625" customWidth="1"/>
    <col min="69" max="69" width="26.140625" customWidth="1"/>
  </cols>
  <sheetData>
    <row r="1" spans="1:299" ht="15.75" thickBot="1">
      <c r="A1" s="594"/>
      <c r="B1" s="594"/>
      <c r="C1" s="594"/>
      <c r="D1" s="594"/>
      <c r="E1" s="594"/>
      <c r="F1" s="594"/>
      <c r="G1" s="594"/>
      <c r="H1" s="594"/>
      <c r="I1" s="594"/>
      <c r="J1" s="594"/>
      <c r="K1" s="594"/>
      <c r="L1" s="594"/>
      <c r="M1" s="594"/>
      <c r="N1" s="594"/>
      <c r="O1" s="595"/>
      <c r="AX1" s="599"/>
      <c r="AY1" s="600"/>
      <c r="AZ1" s="600"/>
      <c r="BA1" s="600"/>
      <c r="BB1" s="600"/>
      <c r="BC1" s="600"/>
      <c r="BD1" s="600"/>
      <c r="BE1" s="600"/>
      <c r="BF1" s="600"/>
      <c r="BG1" s="600"/>
      <c r="BH1" s="600"/>
      <c r="BI1" s="600"/>
      <c r="BJ1" s="600"/>
      <c r="BK1" s="600"/>
      <c r="BL1" s="600"/>
      <c r="BM1" s="600"/>
      <c r="BN1" s="600"/>
      <c r="BO1" s="600"/>
      <c r="BP1" s="600"/>
      <c r="BQ1" s="600"/>
      <c r="BR1" s="607" t="s">
        <v>2094</v>
      </c>
      <c r="BS1" s="607"/>
      <c r="BT1" s="607"/>
      <c r="BU1" s="607"/>
      <c r="BV1" s="607"/>
      <c r="BW1" s="607"/>
      <c r="BX1" s="607"/>
      <c r="BY1" s="607"/>
      <c r="BZ1" s="607"/>
      <c r="CA1" s="607"/>
      <c r="CB1" s="607"/>
      <c r="CC1" s="607"/>
      <c r="CD1" s="607"/>
      <c r="CE1" s="607"/>
      <c r="CF1" s="607"/>
      <c r="CG1" s="607"/>
      <c r="CH1" s="607"/>
      <c r="CI1" s="607"/>
      <c r="CJ1" s="607"/>
      <c r="CK1" s="607"/>
      <c r="CL1" s="607"/>
      <c r="CM1" s="607"/>
      <c r="CN1" s="607"/>
      <c r="CO1" s="607"/>
      <c r="CP1" s="607"/>
      <c r="CQ1" s="607"/>
      <c r="CR1" s="607"/>
      <c r="CS1" s="607"/>
      <c r="CT1" s="607"/>
      <c r="CU1" s="607"/>
      <c r="CV1" s="607"/>
      <c r="CW1" s="607"/>
      <c r="CX1" s="607"/>
      <c r="CY1" s="607"/>
      <c r="CZ1" s="607"/>
      <c r="DA1" s="607"/>
      <c r="DB1" s="607"/>
      <c r="DC1" s="607"/>
      <c r="DD1" s="607"/>
      <c r="DE1" s="607"/>
      <c r="DF1" s="607"/>
      <c r="DG1" s="607"/>
      <c r="DH1" s="607"/>
      <c r="DI1" s="607"/>
      <c r="DJ1" s="607"/>
      <c r="DK1" s="607"/>
      <c r="DL1" s="607"/>
      <c r="DM1" s="607"/>
      <c r="DN1" s="607"/>
      <c r="DO1" s="607"/>
      <c r="DP1" s="607"/>
      <c r="DQ1" s="607"/>
      <c r="DR1" s="608" t="s">
        <v>1784</v>
      </c>
      <c r="DS1" s="608"/>
      <c r="DT1" s="608"/>
      <c r="DU1" s="608"/>
      <c r="DV1" s="608"/>
      <c r="DW1" s="608"/>
      <c r="DX1" s="608"/>
      <c r="DY1" s="608"/>
      <c r="DZ1" s="608"/>
      <c r="EA1" s="608"/>
      <c r="EB1" s="608"/>
      <c r="EC1" s="608"/>
      <c r="ED1" s="608"/>
      <c r="EE1" s="608"/>
      <c r="EF1" s="608"/>
      <c r="EG1" s="608"/>
      <c r="EH1" s="608"/>
      <c r="EI1" s="608"/>
      <c r="EJ1" s="608"/>
      <c r="EK1" s="608"/>
      <c r="EL1" s="608"/>
      <c r="EM1" s="608"/>
      <c r="EN1" s="608"/>
      <c r="EO1" s="608"/>
      <c r="EP1" s="608"/>
      <c r="EQ1" s="608"/>
      <c r="ER1" s="608"/>
      <c r="ES1" s="608"/>
      <c r="ET1" s="608"/>
      <c r="EU1" s="608"/>
      <c r="EV1" s="608"/>
      <c r="EW1" s="608"/>
      <c r="EX1" s="608"/>
      <c r="EY1" s="608"/>
      <c r="EZ1" s="608"/>
      <c r="FA1" s="608"/>
      <c r="FB1" s="608"/>
      <c r="FC1" s="608"/>
      <c r="FD1" s="608"/>
      <c r="FE1" s="608"/>
      <c r="FF1" s="608"/>
      <c r="FG1" s="608"/>
      <c r="FH1" s="608"/>
      <c r="FI1" s="608"/>
      <c r="FJ1" s="608"/>
      <c r="FK1" s="608"/>
      <c r="FL1" s="608"/>
      <c r="FM1" s="608"/>
      <c r="FN1" s="608"/>
      <c r="FO1" s="608"/>
      <c r="FP1" s="608"/>
      <c r="FQ1" s="608"/>
      <c r="FR1" s="608"/>
      <c r="FS1" s="608"/>
      <c r="FT1" s="608"/>
      <c r="FU1" s="608"/>
      <c r="FV1" s="608"/>
      <c r="FW1" s="608"/>
      <c r="FX1" s="608"/>
      <c r="FY1" s="608"/>
      <c r="FZ1" s="608"/>
      <c r="GA1" s="608"/>
      <c r="GB1" s="608"/>
      <c r="GC1" s="608"/>
      <c r="GD1" s="608"/>
      <c r="GE1" s="608"/>
      <c r="GF1" s="608"/>
      <c r="GG1" s="609" t="s">
        <v>2167</v>
      </c>
      <c r="GH1" s="609"/>
      <c r="GI1" s="609"/>
      <c r="GJ1" s="609"/>
      <c r="GK1" s="609"/>
      <c r="GL1" s="609"/>
      <c r="GM1" s="609"/>
      <c r="GN1" s="609"/>
      <c r="GO1" s="609"/>
      <c r="GP1" s="609"/>
      <c r="GQ1" s="609"/>
      <c r="GR1" s="609"/>
      <c r="GS1" s="609"/>
      <c r="GT1" s="609"/>
      <c r="GU1" s="609"/>
      <c r="GV1" s="609"/>
      <c r="GW1" s="609"/>
      <c r="GX1" s="609"/>
      <c r="GY1" s="609"/>
      <c r="GZ1" s="609"/>
      <c r="HA1" s="609"/>
      <c r="HB1" s="609"/>
      <c r="HC1" s="609"/>
      <c r="HD1" s="609"/>
      <c r="HE1" s="609"/>
      <c r="HF1" s="609"/>
      <c r="HG1" s="609"/>
      <c r="HH1" s="609"/>
      <c r="HI1" s="609"/>
      <c r="HJ1" s="609"/>
      <c r="HK1" s="609"/>
      <c r="HL1" s="609"/>
      <c r="HM1" s="609"/>
      <c r="HN1" s="610" t="s">
        <v>2080</v>
      </c>
      <c r="HO1" s="610"/>
      <c r="HP1" s="610"/>
      <c r="HQ1" s="610"/>
      <c r="HR1" s="610"/>
      <c r="HS1" s="610"/>
      <c r="HT1" s="610"/>
      <c r="HU1" s="610"/>
      <c r="HV1" s="610"/>
      <c r="HW1" s="610"/>
      <c r="HX1" s="610"/>
      <c r="HY1" s="610"/>
      <c r="HZ1" s="610"/>
      <c r="IA1" s="610"/>
      <c r="IB1" s="610"/>
      <c r="IC1" s="610"/>
      <c r="ID1" s="610"/>
      <c r="IE1" s="610"/>
      <c r="IF1" s="610"/>
      <c r="IG1" s="610"/>
      <c r="IH1" s="610"/>
      <c r="II1" s="610"/>
      <c r="IJ1" s="610"/>
      <c r="IK1" s="610"/>
      <c r="IL1" s="610"/>
      <c r="IM1" s="610"/>
      <c r="IN1" s="609" t="s">
        <v>2224</v>
      </c>
      <c r="IO1" s="609"/>
      <c r="IP1" s="609"/>
      <c r="IQ1" s="609"/>
      <c r="IR1" s="609"/>
      <c r="IS1" s="609"/>
      <c r="IT1" s="609"/>
      <c r="IU1" s="609"/>
      <c r="IV1" s="609"/>
      <c r="IW1" s="609"/>
      <c r="IX1" s="609"/>
      <c r="IY1" s="609"/>
      <c r="IZ1" s="609"/>
      <c r="JA1" s="609"/>
      <c r="JB1" s="609"/>
      <c r="JC1" s="609"/>
      <c r="JD1" s="609"/>
      <c r="JE1" s="609"/>
      <c r="JF1" s="609"/>
      <c r="JG1" s="605" t="s">
        <v>1952</v>
      </c>
      <c r="JH1" s="605"/>
      <c r="JI1" s="605"/>
      <c r="JJ1" s="605"/>
      <c r="JK1" s="605"/>
      <c r="JL1" s="605"/>
      <c r="JM1" s="605"/>
      <c r="JN1" s="605"/>
      <c r="JO1" s="605"/>
      <c r="JP1" s="605"/>
      <c r="JQ1" s="605"/>
      <c r="JR1" s="605"/>
      <c r="JS1" s="606" t="s">
        <v>1979</v>
      </c>
      <c r="JT1" s="606"/>
      <c r="JU1" s="606"/>
      <c r="JV1" s="606"/>
      <c r="JW1" s="606"/>
      <c r="JX1" s="606"/>
      <c r="JY1" s="606"/>
      <c r="JZ1" s="606"/>
      <c r="KA1" s="606"/>
      <c r="KB1" s="606"/>
      <c r="KC1" s="606"/>
      <c r="KD1" s="606"/>
      <c r="KE1" s="606"/>
      <c r="KF1" s="606"/>
      <c r="KG1" s="606"/>
      <c r="KH1" s="606"/>
      <c r="KI1" s="606"/>
      <c r="KJ1" s="606"/>
      <c r="KK1" s="606"/>
      <c r="KL1" s="606"/>
      <c r="KM1" s="606"/>
    </row>
    <row r="2" spans="1:299" ht="15.75" thickBot="1">
      <c r="A2" s="601" t="s">
        <v>2084</v>
      </c>
      <c r="B2" s="601"/>
      <c r="C2" s="601"/>
      <c r="D2" s="601"/>
      <c r="E2" s="601"/>
      <c r="F2" s="601"/>
      <c r="G2" s="601"/>
      <c r="H2" s="601"/>
      <c r="I2" s="601"/>
      <c r="J2" s="601"/>
      <c r="K2" s="601"/>
      <c r="L2" s="601"/>
      <c r="M2" s="601"/>
      <c r="N2" s="601"/>
      <c r="O2" s="602"/>
      <c r="P2" s="596" t="s">
        <v>2085</v>
      </c>
      <c r="Q2" s="596"/>
      <c r="R2" s="596"/>
      <c r="S2" s="596"/>
      <c r="T2" s="596"/>
      <c r="U2" s="596"/>
      <c r="V2" s="596"/>
      <c r="W2" s="596"/>
      <c r="X2" s="596"/>
      <c r="Y2" s="596"/>
      <c r="Z2" s="596"/>
      <c r="AA2" s="596"/>
      <c r="AB2" s="596"/>
      <c r="AC2" s="596"/>
      <c r="AD2" s="596"/>
      <c r="AE2" s="596"/>
      <c r="AF2" s="596"/>
      <c r="AG2" s="596"/>
      <c r="AH2" s="597"/>
      <c r="AI2" s="598" t="s">
        <v>1674</v>
      </c>
      <c r="AJ2" s="598"/>
      <c r="AK2" s="598"/>
      <c r="AL2" s="598"/>
      <c r="AM2" s="598"/>
      <c r="AN2" s="598"/>
      <c r="AO2" s="598"/>
      <c r="AP2" s="598"/>
      <c r="AQ2" s="598"/>
      <c r="AR2" s="598"/>
      <c r="AS2" s="598"/>
      <c r="AT2" s="598"/>
      <c r="AU2" s="598"/>
      <c r="AV2" s="598"/>
      <c r="AW2" s="598"/>
      <c r="AX2" s="603" t="s">
        <v>1691</v>
      </c>
      <c r="AY2" s="604"/>
      <c r="AZ2" s="604"/>
      <c r="BA2" s="604"/>
      <c r="BB2" s="604"/>
      <c r="BC2" s="604"/>
      <c r="BD2" s="604"/>
      <c r="BE2" s="604"/>
      <c r="BF2" s="604"/>
      <c r="BG2" s="604"/>
      <c r="BH2" s="604"/>
      <c r="BI2" s="604"/>
      <c r="BJ2" s="604"/>
      <c r="BK2" s="604"/>
      <c r="BL2" s="604"/>
      <c r="BM2" s="604"/>
      <c r="BN2" s="604"/>
      <c r="BO2" s="604"/>
      <c r="BP2" s="604"/>
      <c r="BQ2" s="604"/>
      <c r="BR2" s="42" t="s">
        <v>1624</v>
      </c>
      <c r="BS2" s="43" t="s">
        <v>1626</v>
      </c>
      <c r="BT2" s="43" t="s">
        <v>1627</v>
      </c>
      <c r="BU2" s="45" t="s">
        <v>1628</v>
      </c>
      <c r="BV2" s="43" t="s">
        <v>1629</v>
      </c>
      <c r="BW2" s="45" t="s">
        <v>1630</v>
      </c>
      <c r="BX2" s="43" t="s">
        <v>1631</v>
      </c>
      <c r="BY2" s="45" t="s">
        <v>1632</v>
      </c>
      <c r="BZ2" s="43" t="s">
        <v>1633</v>
      </c>
      <c r="CA2" s="43" t="s">
        <v>1723</v>
      </c>
      <c r="CB2" s="43" t="s">
        <v>1726</v>
      </c>
      <c r="CC2" s="45" t="s">
        <v>1634</v>
      </c>
      <c r="CD2" s="53" t="s">
        <v>1635</v>
      </c>
      <c r="CE2" s="45" t="s">
        <v>1636</v>
      </c>
      <c r="CF2" s="45" t="s">
        <v>1636</v>
      </c>
      <c r="CG2" s="43" t="s">
        <v>1637</v>
      </c>
      <c r="CH2" s="43" t="s">
        <v>1638</v>
      </c>
      <c r="CI2" s="43" t="s">
        <v>1639</v>
      </c>
      <c r="CJ2" s="43" t="s">
        <v>1640</v>
      </c>
      <c r="CK2" s="43" t="s">
        <v>1641</v>
      </c>
      <c r="CL2" s="43" t="s">
        <v>1642</v>
      </c>
      <c r="CM2" s="43" t="s">
        <v>1643</v>
      </c>
      <c r="CN2" s="43" t="s">
        <v>1644</v>
      </c>
      <c r="CO2" s="43" t="s">
        <v>1645</v>
      </c>
      <c r="CP2" s="43" t="s">
        <v>1646</v>
      </c>
      <c r="CQ2" s="43" t="s">
        <v>1647</v>
      </c>
      <c r="CR2" s="43" t="s">
        <v>1648</v>
      </c>
      <c r="CS2" s="43" t="s">
        <v>1649</v>
      </c>
      <c r="CT2" s="43" t="s">
        <v>1650</v>
      </c>
      <c r="CU2" s="43" t="s">
        <v>1651</v>
      </c>
      <c r="CV2" s="43" t="s">
        <v>1652</v>
      </c>
      <c r="CW2" s="43" t="s">
        <v>1653</v>
      </c>
      <c r="CX2" s="43" t="s">
        <v>1654</v>
      </c>
      <c r="CY2" s="43" t="s">
        <v>1655</v>
      </c>
      <c r="CZ2" s="43" t="s">
        <v>1656</v>
      </c>
      <c r="DA2" s="45">
        <v>2.7</v>
      </c>
      <c r="DB2" s="43" t="s">
        <v>1658</v>
      </c>
      <c r="DC2" s="43" t="s">
        <v>1659</v>
      </c>
      <c r="DD2" s="43" t="s">
        <v>2096</v>
      </c>
      <c r="DE2" s="43" t="s">
        <v>1759</v>
      </c>
      <c r="DF2" s="45">
        <v>2.8</v>
      </c>
      <c r="DG2" s="43" t="s">
        <v>1661</v>
      </c>
      <c r="DH2" s="43" t="s">
        <v>1662</v>
      </c>
      <c r="DI2" s="45">
        <v>2.9</v>
      </c>
      <c r="DJ2" s="43" t="s">
        <v>1767</v>
      </c>
      <c r="DK2" s="43" t="s">
        <v>1769</v>
      </c>
      <c r="DL2" s="43" t="s">
        <v>1771</v>
      </c>
      <c r="DM2" s="43" t="s">
        <v>1773</v>
      </c>
      <c r="DN2" s="45" t="s">
        <v>1775</v>
      </c>
      <c r="DO2" s="43" t="s">
        <v>1778</v>
      </c>
      <c r="DP2" s="43" t="s">
        <v>1780</v>
      </c>
      <c r="DQ2" s="47" t="s">
        <v>1782</v>
      </c>
      <c r="DR2" s="350" t="s">
        <v>1785</v>
      </c>
      <c r="DS2" s="227" t="s">
        <v>1789</v>
      </c>
      <c r="DT2" s="227" t="s">
        <v>1791</v>
      </c>
      <c r="DU2" s="345" t="s">
        <v>1793</v>
      </c>
      <c r="DV2" s="227" t="s">
        <v>1795</v>
      </c>
      <c r="DW2" s="227" t="s">
        <v>1797</v>
      </c>
      <c r="DX2" s="227" t="s">
        <v>1798</v>
      </c>
      <c r="DY2" s="227" t="s">
        <v>1800</v>
      </c>
      <c r="DZ2" s="345" t="s">
        <v>1801</v>
      </c>
      <c r="EA2" s="227" t="s">
        <v>1804</v>
      </c>
      <c r="EB2" s="45" t="s">
        <v>1807</v>
      </c>
      <c r="EC2" s="346" t="s">
        <v>1808</v>
      </c>
      <c r="ED2" s="346" t="s">
        <v>1809</v>
      </c>
      <c r="EE2" s="346" t="s">
        <v>1811</v>
      </c>
      <c r="EF2" s="346" t="s">
        <v>2105</v>
      </c>
      <c r="EG2" s="346" t="s">
        <v>2106</v>
      </c>
      <c r="EH2" s="346" t="s">
        <v>2107</v>
      </c>
      <c r="EI2" s="345" t="s">
        <v>1812</v>
      </c>
      <c r="EJ2" s="345" t="s">
        <v>1812</v>
      </c>
      <c r="EK2" s="227" t="s">
        <v>1815</v>
      </c>
      <c r="EL2" s="227" t="s">
        <v>1817</v>
      </c>
      <c r="EM2" s="227" t="s">
        <v>1819</v>
      </c>
      <c r="EN2" s="227" t="s">
        <v>1821</v>
      </c>
      <c r="EO2" s="227" t="s">
        <v>1824</v>
      </c>
      <c r="EP2" s="227" t="s">
        <v>1826</v>
      </c>
      <c r="EQ2" s="227" t="s">
        <v>1828</v>
      </c>
      <c r="ER2" s="227" t="s">
        <v>1829</v>
      </c>
      <c r="ES2" s="227" t="s">
        <v>1831</v>
      </c>
      <c r="ET2" s="227" t="s">
        <v>1832</v>
      </c>
      <c r="EU2" s="227" t="s">
        <v>1834</v>
      </c>
      <c r="EV2" s="345" t="s">
        <v>1837</v>
      </c>
      <c r="EW2" s="227" t="s">
        <v>1840</v>
      </c>
      <c r="EX2" s="227" t="s">
        <v>1844</v>
      </c>
      <c r="EY2" s="227" t="s">
        <v>1846</v>
      </c>
      <c r="EZ2" s="227" t="s">
        <v>2117</v>
      </c>
      <c r="FA2" s="45" t="s">
        <v>1847</v>
      </c>
      <c r="FB2" s="346" t="s">
        <v>1850</v>
      </c>
      <c r="FC2" s="346" t="s">
        <v>1852</v>
      </c>
      <c r="FD2" s="346" t="s">
        <v>1854</v>
      </c>
      <c r="FE2" s="346" t="s">
        <v>1856</v>
      </c>
      <c r="FF2" s="346" t="s">
        <v>1858</v>
      </c>
      <c r="FG2" s="346" t="s">
        <v>2192</v>
      </c>
      <c r="FH2" s="346" t="s">
        <v>1860</v>
      </c>
      <c r="FI2" s="45" t="s">
        <v>1863</v>
      </c>
      <c r="FJ2" s="43" t="s">
        <v>1865</v>
      </c>
      <c r="FK2" s="43" t="s">
        <v>1867</v>
      </c>
      <c r="FL2" s="43" t="s">
        <v>1868</v>
      </c>
      <c r="FM2" s="43" t="s">
        <v>1870</v>
      </c>
      <c r="FN2" s="43" t="s">
        <v>1872</v>
      </c>
      <c r="FO2" s="43" t="s">
        <v>2130</v>
      </c>
      <c r="FP2" s="345" t="s">
        <v>1874</v>
      </c>
      <c r="FQ2" s="348"/>
      <c r="FR2" s="43" t="s">
        <v>2193</v>
      </c>
      <c r="FS2" s="43" t="s">
        <v>2194</v>
      </c>
      <c r="FT2" s="43" t="s">
        <v>2195</v>
      </c>
      <c r="FU2" s="43" t="s">
        <v>2196</v>
      </c>
      <c r="FV2" s="43" t="s">
        <v>2197</v>
      </c>
      <c r="FW2" s="45" t="s">
        <v>1875</v>
      </c>
      <c r="FX2" s="43" t="s">
        <v>1878</v>
      </c>
      <c r="FY2" s="43" t="s">
        <v>1886</v>
      </c>
      <c r="FZ2" s="43" t="s">
        <v>2198</v>
      </c>
      <c r="GA2" s="43" t="s">
        <v>2199</v>
      </c>
      <c r="GB2" s="43" t="s">
        <v>2200</v>
      </c>
      <c r="GC2" s="43" t="s">
        <v>2201</v>
      </c>
      <c r="GD2" s="45" t="s">
        <v>1888</v>
      </c>
      <c r="GE2" s="43" t="s">
        <v>1891</v>
      </c>
      <c r="GF2" s="47" t="s">
        <v>1894</v>
      </c>
      <c r="GG2" s="278" t="s">
        <v>2051</v>
      </c>
      <c r="GH2" s="278" t="s">
        <v>2051</v>
      </c>
      <c r="GI2" s="279" t="s">
        <v>2164</v>
      </c>
      <c r="GJ2" s="279" t="s">
        <v>1946</v>
      </c>
      <c r="GK2" s="279" t="s">
        <v>1947</v>
      </c>
      <c r="GL2" s="279" t="s">
        <v>1948</v>
      </c>
      <c r="GM2" s="279" t="s">
        <v>1949</v>
      </c>
      <c r="GN2" s="279" t="s">
        <v>1950</v>
      </c>
      <c r="GO2" s="279" t="s">
        <v>1951</v>
      </c>
      <c r="GP2" s="279" t="s">
        <v>2168</v>
      </c>
      <c r="GQ2" s="279" t="s">
        <v>2169</v>
      </c>
      <c r="GR2" s="279" t="s">
        <v>2170</v>
      </c>
      <c r="GS2" s="279" t="s">
        <v>2171</v>
      </c>
      <c r="GT2" s="254"/>
      <c r="GU2" s="279" t="s">
        <v>2172</v>
      </c>
      <c r="GV2" s="279" t="s">
        <v>2173</v>
      </c>
      <c r="GW2" s="279" t="s">
        <v>2174</v>
      </c>
      <c r="GX2" s="279" t="s">
        <v>2175</v>
      </c>
      <c r="GY2" s="279" t="s">
        <v>2176</v>
      </c>
      <c r="GZ2" s="254"/>
      <c r="HA2" s="279" t="s">
        <v>2177</v>
      </c>
      <c r="HB2" s="279" t="s">
        <v>2178</v>
      </c>
      <c r="HC2" s="279" t="s">
        <v>2179</v>
      </c>
      <c r="HD2" s="278" t="s">
        <v>2052</v>
      </c>
      <c r="HE2" s="279" t="s">
        <v>2180</v>
      </c>
      <c r="HF2" s="279" t="s">
        <v>2183</v>
      </c>
      <c r="HG2" s="279" t="s">
        <v>2184</v>
      </c>
      <c r="HH2" s="279" t="s">
        <v>2185</v>
      </c>
      <c r="HI2" s="279" t="s">
        <v>2186</v>
      </c>
      <c r="HJ2" s="279" t="s">
        <v>2187</v>
      </c>
      <c r="HK2" s="279" t="s">
        <v>2188</v>
      </c>
      <c r="HL2" s="279" t="s">
        <v>2189</v>
      </c>
      <c r="HM2" s="375" t="s">
        <v>2190</v>
      </c>
      <c r="HN2" s="45" t="s">
        <v>2053</v>
      </c>
      <c r="HO2" s="43" t="s">
        <v>2191</v>
      </c>
      <c r="HP2" s="43" t="s">
        <v>2239</v>
      </c>
      <c r="HQ2" s="142"/>
      <c r="HR2" s="43" t="s">
        <v>2240</v>
      </c>
      <c r="HS2" s="43" t="s">
        <v>2241</v>
      </c>
      <c r="HT2" s="43" t="s">
        <v>2202</v>
      </c>
      <c r="HU2" s="43" t="s">
        <v>2203</v>
      </c>
      <c r="HV2" s="43" t="s">
        <v>2204</v>
      </c>
      <c r="HW2" s="43" t="s">
        <v>2205</v>
      </c>
      <c r="HX2" s="43" t="s">
        <v>2242</v>
      </c>
      <c r="HY2" s="43" t="s">
        <v>2243</v>
      </c>
      <c r="HZ2" s="45" t="s">
        <v>2054</v>
      </c>
      <c r="IA2" s="142"/>
      <c r="IB2" s="43" t="s">
        <v>2244</v>
      </c>
      <c r="IC2" s="43" t="s">
        <v>2245</v>
      </c>
      <c r="ID2" s="43" t="s">
        <v>2246</v>
      </c>
      <c r="IE2" s="45" t="s">
        <v>2055</v>
      </c>
      <c r="IF2" s="43" t="s">
        <v>1695</v>
      </c>
      <c r="IG2" s="43" t="s">
        <v>1696</v>
      </c>
      <c r="IH2" s="43" t="s">
        <v>1697</v>
      </c>
      <c r="II2" s="43" t="s">
        <v>2247</v>
      </c>
      <c r="IJ2" s="43" t="s">
        <v>2248</v>
      </c>
      <c r="IK2" s="45" t="s">
        <v>2056</v>
      </c>
      <c r="IL2" s="43" t="s">
        <v>1698</v>
      </c>
      <c r="IM2" s="47" t="s">
        <v>1699</v>
      </c>
      <c r="IN2" s="304" t="s">
        <v>2057</v>
      </c>
      <c r="IO2" s="53" t="s">
        <v>2226</v>
      </c>
      <c r="IP2" s="53" t="s">
        <v>2225</v>
      </c>
      <c r="IQ2" s="45" t="s">
        <v>2058</v>
      </c>
      <c r="IR2" s="53" t="s">
        <v>1702</v>
      </c>
      <c r="IS2" s="43" t="s">
        <v>1703</v>
      </c>
      <c r="IT2" s="45" t="s">
        <v>2059</v>
      </c>
      <c r="IU2" s="43" t="s">
        <v>1704</v>
      </c>
      <c r="IV2" s="43" t="s">
        <v>2308</v>
      </c>
      <c r="IW2" s="45" t="s">
        <v>2307</v>
      </c>
      <c r="IX2" s="53" t="s">
        <v>2305</v>
      </c>
      <c r="IY2" s="53" t="s">
        <v>2303</v>
      </c>
      <c r="IZ2" s="53" t="s">
        <v>2301</v>
      </c>
      <c r="JA2" s="53" t="s">
        <v>2299</v>
      </c>
      <c r="JB2" s="53" t="s">
        <v>2342</v>
      </c>
      <c r="JC2" s="45" t="s">
        <v>2296</v>
      </c>
      <c r="JD2" s="53" t="s">
        <v>2293</v>
      </c>
      <c r="JE2" s="45" t="s">
        <v>2291</v>
      </c>
      <c r="JF2" s="47" t="s">
        <v>2289</v>
      </c>
      <c r="JG2" s="278" t="s">
        <v>1953</v>
      </c>
      <c r="JH2" s="279" t="s">
        <v>1957</v>
      </c>
      <c r="JI2" s="278" t="s">
        <v>1960</v>
      </c>
      <c r="JJ2" s="279" t="s">
        <v>1963</v>
      </c>
      <c r="JK2" s="279" t="s">
        <v>1966</v>
      </c>
      <c r="JL2" s="279" t="s">
        <v>1968</v>
      </c>
      <c r="JM2" s="279" t="s">
        <v>1970</v>
      </c>
      <c r="JN2" s="389" t="s">
        <v>1972</v>
      </c>
      <c r="JO2" s="390" t="s">
        <v>1975</v>
      </c>
      <c r="JP2" s="390" t="s">
        <v>1976</v>
      </c>
      <c r="JQ2" s="390" t="s">
        <v>1977</v>
      </c>
      <c r="JR2" s="391" t="s">
        <v>1978</v>
      </c>
      <c r="JS2" s="431" t="s">
        <v>1980</v>
      </c>
      <c r="JT2" s="420" t="s">
        <v>1981</v>
      </c>
      <c r="JU2" s="420" t="s">
        <v>1982</v>
      </c>
      <c r="JV2" s="420" t="s">
        <v>1983</v>
      </c>
      <c r="JW2" s="420" t="s">
        <v>1984</v>
      </c>
      <c r="JX2" s="420" t="s">
        <v>2271</v>
      </c>
      <c r="JY2" s="419" t="s">
        <v>1985</v>
      </c>
      <c r="JZ2" s="420" t="s">
        <v>1986</v>
      </c>
      <c r="KA2" s="420" t="s">
        <v>1987</v>
      </c>
      <c r="KB2" s="420" t="s">
        <v>1988</v>
      </c>
      <c r="KC2" s="420" t="s">
        <v>1990</v>
      </c>
      <c r="KD2" s="420" t="s">
        <v>2255</v>
      </c>
      <c r="KE2" s="420" t="s">
        <v>2266</v>
      </c>
      <c r="KF2" s="420" t="s">
        <v>2264</v>
      </c>
      <c r="KG2" s="425" t="s">
        <v>2262</v>
      </c>
      <c r="KH2" s="45" t="s">
        <v>1992</v>
      </c>
      <c r="KI2" s="428" t="s">
        <v>1993</v>
      </c>
      <c r="KJ2" s="421" t="s">
        <v>1994</v>
      </c>
      <c r="KK2" s="422" t="s">
        <v>1995</v>
      </c>
      <c r="KL2" s="421" t="s">
        <v>1996</v>
      </c>
      <c r="KM2" s="423" t="s">
        <v>2256</v>
      </c>
    </row>
    <row r="3" spans="1:299" ht="396" customHeight="1" thickBot="1">
      <c r="A3" s="136" t="s">
        <v>1667</v>
      </c>
      <c r="B3" s="136" t="s">
        <v>1480</v>
      </c>
      <c r="C3" s="136" t="s">
        <v>1482</v>
      </c>
      <c r="D3" s="136" t="s">
        <v>1484</v>
      </c>
      <c r="E3" s="136" t="s">
        <v>1486</v>
      </c>
      <c r="F3" s="136" t="s">
        <v>1488</v>
      </c>
      <c r="G3" s="136" t="s">
        <v>1490</v>
      </c>
      <c r="H3" s="136" t="s">
        <v>1492</v>
      </c>
      <c r="I3" s="136" t="s">
        <v>2086</v>
      </c>
      <c r="J3" s="136" t="s">
        <v>2087</v>
      </c>
      <c r="K3" s="136" t="s">
        <v>1494</v>
      </c>
      <c r="L3" s="136" t="s">
        <v>1526</v>
      </c>
      <c r="M3" s="136" t="s">
        <v>1496</v>
      </c>
      <c r="N3" s="136" t="s">
        <v>1498</v>
      </c>
      <c r="O3" s="137" t="s">
        <v>1500</v>
      </c>
      <c r="P3" s="136" t="s">
        <v>2088</v>
      </c>
      <c r="Q3" s="136" t="s">
        <v>1670</v>
      </c>
      <c r="R3" s="136" t="s">
        <v>2089</v>
      </c>
      <c r="S3" s="136" t="s">
        <v>2090</v>
      </c>
      <c r="T3" s="136" t="s">
        <v>2091</v>
      </c>
      <c r="U3" s="136" t="s">
        <v>1484</v>
      </c>
      <c r="V3" s="136" t="s">
        <v>1671</v>
      </c>
      <c r="W3" s="136" t="s">
        <v>1518</v>
      </c>
      <c r="X3" s="136" t="s">
        <v>1672</v>
      </c>
      <c r="Y3" s="136" t="s">
        <v>1673</v>
      </c>
      <c r="Z3" s="136" t="s">
        <v>1522</v>
      </c>
      <c r="AA3" s="136" t="s">
        <v>1524</v>
      </c>
      <c r="AB3" s="136" t="s">
        <v>1526</v>
      </c>
      <c r="AC3" s="136" t="s">
        <v>1496</v>
      </c>
      <c r="AD3" s="136" t="s">
        <v>1498</v>
      </c>
      <c r="AE3" s="136" t="s">
        <v>1530</v>
      </c>
      <c r="AF3" s="136" t="s">
        <v>1532</v>
      </c>
      <c r="AG3" s="138" t="s">
        <v>1534</v>
      </c>
      <c r="AH3" s="139" t="s">
        <v>1536</v>
      </c>
      <c r="AI3" s="136" t="s">
        <v>1538</v>
      </c>
      <c r="AJ3" s="136" t="s">
        <v>1540</v>
      </c>
      <c r="AK3" s="136" t="s">
        <v>2092</v>
      </c>
      <c r="AL3" s="136" t="s">
        <v>1676</v>
      </c>
      <c r="AM3" s="136" t="s">
        <v>1677</v>
      </c>
      <c r="AN3" s="136" t="s">
        <v>1544</v>
      </c>
      <c r="AO3" s="140" t="s">
        <v>1546</v>
      </c>
      <c r="AP3" s="140" t="str">
        <f>+'1. Información General'!C26</f>
        <v>Gestantes</v>
      </c>
      <c r="AQ3" s="140" t="str">
        <f>+'1. Información General'!C27</f>
        <v>0 - 3 meses</v>
      </c>
      <c r="AR3" s="140" t="str">
        <f>+'1. Información General'!C28</f>
        <v>3 - 6 meses</v>
      </c>
      <c r="AS3" s="140" t="str">
        <f>+'1. Información General'!C29</f>
        <v>6 meses - 4 años, 11 meses y 29 días</v>
      </c>
      <c r="AT3" s="140" t="str">
        <f>+'1. Información General'!C30</f>
        <v>5 años - 5 años, 11 meses y 29 días</v>
      </c>
      <c r="AU3" s="136" t="str">
        <f>+'1. Información General'!C31</f>
        <v>Otro</v>
      </c>
      <c r="AV3" s="136" t="s">
        <v>1549</v>
      </c>
      <c r="AW3" s="137" t="s">
        <v>1551</v>
      </c>
      <c r="AX3" s="136" t="s">
        <v>1692</v>
      </c>
      <c r="AY3" s="136" t="s">
        <v>1556</v>
      </c>
      <c r="AZ3" s="136" t="s">
        <v>1558</v>
      </c>
      <c r="BA3" s="136" t="s">
        <v>1560</v>
      </c>
      <c r="BB3" s="136" t="s">
        <v>1562</v>
      </c>
      <c r="BC3" s="136" t="s">
        <v>1564</v>
      </c>
      <c r="BD3" s="136" t="s">
        <v>1568</v>
      </c>
      <c r="BE3" s="136" t="s">
        <v>1570</v>
      </c>
      <c r="BF3" s="136" t="s">
        <v>1572</v>
      </c>
      <c r="BG3" s="136" t="s">
        <v>1522</v>
      </c>
      <c r="BH3" s="136" t="s">
        <v>1693</v>
      </c>
      <c r="BI3" s="136" t="s">
        <v>1556</v>
      </c>
      <c r="BJ3" s="136" t="s">
        <v>1558</v>
      </c>
      <c r="BK3" s="136" t="s">
        <v>1560</v>
      </c>
      <c r="BL3" s="136" t="s">
        <v>1562</v>
      </c>
      <c r="BM3" s="136" t="s">
        <v>1564</v>
      </c>
      <c r="BN3" s="136" t="s">
        <v>1568</v>
      </c>
      <c r="BO3" s="136" t="s">
        <v>1570</v>
      </c>
      <c r="BP3" s="136" t="s">
        <v>1572</v>
      </c>
      <c r="BQ3" s="137" t="s">
        <v>1522</v>
      </c>
      <c r="BR3" s="146" t="s">
        <v>1706</v>
      </c>
      <c r="BS3" s="147" t="s">
        <v>1708</v>
      </c>
      <c r="BT3" s="147" t="s">
        <v>1709</v>
      </c>
      <c r="BU3" s="148" t="s">
        <v>1711</v>
      </c>
      <c r="BV3" s="149" t="s">
        <v>1713</v>
      </c>
      <c r="BW3" s="148" t="s">
        <v>1715</v>
      </c>
      <c r="BX3" s="154" t="s">
        <v>1717</v>
      </c>
      <c r="BY3" s="226" t="s">
        <v>1718</v>
      </c>
      <c r="BZ3" s="239" t="s">
        <v>1721</v>
      </c>
      <c r="CA3" s="154" t="s">
        <v>1724</v>
      </c>
      <c r="CB3" s="154" t="s">
        <v>1727</v>
      </c>
      <c r="CC3" s="226" t="s">
        <v>1729</v>
      </c>
      <c r="CD3" s="141" t="s">
        <v>2236</v>
      </c>
      <c r="CE3" s="155" t="s">
        <v>1732</v>
      </c>
      <c r="CF3" s="155" t="s">
        <v>1732</v>
      </c>
      <c r="CG3" s="46" t="s">
        <v>1734</v>
      </c>
      <c r="CH3" s="44" t="s">
        <v>1735</v>
      </c>
      <c r="CI3" s="44" t="s">
        <v>1736</v>
      </c>
      <c r="CJ3" s="141" t="s">
        <v>1737</v>
      </c>
      <c r="CK3" s="44" t="s">
        <v>1738</v>
      </c>
      <c r="CL3" s="44" t="s">
        <v>1739</v>
      </c>
      <c r="CM3" s="44" t="s">
        <v>1740</v>
      </c>
      <c r="CN3" s="44" t="s">
        <v>1741</v>
      </c>
      <c r="CO3" s="44" t="s">
        <v>1742</v>
      </c>
      <c r="CP3" s="44" t="s">
        <v>1743</v>
      </c>
      <c r="CQ3" s="240" t="s">
        <v>1744</v>
      </c>
      <c r="CR3" s="241" t="s">
        <v>1745</v>
      </c>
      <c r="CS3" s="241" t="s">
        <v>1746</v>
      </c>
      <c r="CT3" s="231" t="s">
        <v>1747</v>
      </c>
      <c r="CU3" s="241" t="s">
        <v>1748</v>
      </c>
      <c r="CV3" s="241" t="s">
        <v>1749</v>
      </c>
      <c r="CW3" s="241" t="s">
        <v>1750</v>
      </c>
      <c r="CX3" s="241" t="s">
        <v>1751</v>
      </c>
      <c r="CY3" s="241" t="s">
        <v>1752</v>
      </c>
      <c r="CZ3" s="241" t="s">
        <v>1753</v>
      </c>
      <c r="DA3" s="155" t="s">
        <v>1754</v>
      </c>
      <c r="DB3" s="241" t="s">
        <v>1756</v>
      </c>
      <c r="DC3" s="241" t="s">
        <v>1757</v>
      </c>
      <c r="DD3" s="270" t="s">
        <v>1758</v>
      </c>
      <c r="DE3" s="231" t="s">
        <v>1760</v>
      </c>
      <c r="DF3" s="219" t="s">
        <v>1761</v>
      </c>
      <c r="DG3" s="44" t="s">
        <v>1763</v>
      </c>
      <c r="DH3" s="44" t="s">
        <v>1764</v>
      </c>
      <c r="DI3" s="70" t="s">
        <v>1765</v>
      </c>
      <c r="DJ3" s="242" t="s">
        <v>1768</v>
      </c>
      <c r="DK3" s="241" t="s">
        <v>1770</v>
      </c>
      <c r="DL3" s="241" t="s">
        <v>1772</v>
      </c>
      <c r="DM3" s="241" t="s">
        <v>1774</v>
      </c>
      <c r="DN3" s="70" t="s">
        <v>1776</v>
      </c>
      <c r="DO3" s="149" t="s">
        <v>1779</v>
      </c>
      <c r="DP3" s="149" t="s">
        <v>1781</v>
      </c>
      <c r="DQ3" s="150" t="s">
        <v>1783</v>
      </c>
      <c r="DR3" s="351" t="s">
        <v>1786</v>
      </c>
      <c r="DS3" s="151" t="s">
        <v>2097</v>
      </c>
      <c r="DT3" s="184" t="s">
        <v>1792</v>
      </c>
      <c r="DU3" s="145" t="s">
        <v>2098</v>
      </c>
      <c r="DV3" s="55" t="s">
        <v>2099</v>
      </c>
      <c r="DW3" s="55" t="s">
        <v>2100</v>
      </c>
      <c r="DX3" s="55" t="s">
        <v>2101</v>
      </c>
      <c r="DY3" s="55" t="s">
        <v>2102</v>
      </c>
      <c r="DZ3" s="70" t="s">
        <v>1802</v>
      </c>
      <c r="EA3" s="141" t="s">
        <v>2103</v>
      </c>
      <c r="EB3" s="145" t="s">
        <v>2251</v>
      </c>
      <c r="EC3" s="182" t="s">
        <v>2104</v>
      </c>
      <c r="ED3" s="141" t="s">
        <v>1806</v>
      </c>
      <c r="EE3" s="271" t="s">
        <v>2108</v>
      </c>
      <c r="EF3" s="141" t="s">
        <v>2335</v>
      </c>
      <c r="EG3" s="46" t="s">
        <v>1810</v>
      </c>
      <c r="EH3" s="46" t="s">
        <v>2254</v>
      </c>
      <c r="EI3" s="70" t="s">
        <v>1813</v>
      </c>
      <c r="EJ3" s="70" t="s">
        <v>1813</v>
      </c>
      <c r="EK3" s="141" t="s">
        <v>2109</v>
      </c>
      <c r="EL3" s="55" t="s">
        <v>2110</v>
      </c>
      <c r="EM3" s="141" t="s">
        <v>2336</v>
      </c>
      <c r="EN3" s="141" t="s">
        <v>2253</v>
      </c>
      <c r="EO3" s="141" t="s">
        <v>1822</v>
      </c>
      <c r="EP3" s="141" t="s">
        <v>2252</v>
      </c>
      <c r="EQ3" s="55" t="s">
        <v>2111</v>
      </c>
      <c r="ER3" s="55" t="s">
        <v>2112</v>
      </c>
      <c r="ES3" s="55" t="s">
        <v>2113</v>
      </c>
      <c r="ET3" s="55" t="s">
        <v>2114</v>
      </c>
      <c r="EU3" s="141" t="s">
        <v>1836</v>
      </c>
      <c r="EV3" s="148" t="s">
        <v>1838</v>
      </c>
      <c r="EW3" s="141" t="s">
        <v>2337</v>
      </c>
      <c r="EX3" s="141" t="s">
        <v>1842</v>
      </c>
      <c r="EY3" s="55" t="s">
        <v>2116</v>
      </c>
      <c r="EZ3" s="141" t="s">
        <v>2115</v>
      </c>
      <c r="FA3" s="148" t="s">
        <v>1848</v>
      </c>
      <c r="FB3" s="141" t="s">
        <v>2338</v>
      </c>
      <c r="FC3" s="272" t="s">
        <v>2339</v>
      </c>
      <c r="FD3" s="55" t="s">
        <v>2118</v>
      </c>
      <c r="FE3" s="182" t="s">
        <v>2119</v>
      </c>
      <c r="FF3" s="271" t="s">
        <v>2121</v>
      </c>
      <c r="FG3" s="55" t="s">
        <v>2120</v>
      </c>
      <c r="FH3" s="55" t="s">
        <v>2122</v>
      </c>
      <c r="FI3" s="54" t="s">
        <v>2123</v>
      </c>
      <c r="FJ3" s="147" t="s">
        <v>2124</v>
      </c>
      <c r="FK3" s="55" t="s">
        <v>2126</v>
      </c>
      <c r="FL3" s="55" t="s">
        <v>2127</v>
      </c>
      <c r="FM3" s="55" t="s">
        <v>2128</v>
      </c>
      <c r="FN3" s="55" t="s">
        <v>2129</v>
      </c>
      <c r="FO3" s="55" t="s">
        <v>2125</v>
      </c>
      <c r="FP3" s="273" t="s">
        <v>2131</v>
      </c>
      <c r="FQ3" s="249" t="s">
        <v>1877</v>
      </c>
      <c r="FR3" s="147" t="s">
        <v>2132</v>
      </c>
      <c r="FS3" s="147" t="s">
        <v>1880</v>
      </c>
      <c r="FT3" s="147" t="s">
        <v>1882</v>
      </c>
      <c r="FU3" s="55" t="s">
        <v>1884</v>
      </c>
      <c r="FV3" s="55" t="s">
        <v>2340</v>
      </c>
      <c r="FW3" s="54" t="s">
        <v>1889</v>
      </c>
      <c r="FX3" s="55" t="s">
        <v>1892</v>
      </c>
      <c r="FY3" s="55" t="s">
        <v>1895</v>
      </c>
      <c r="FZ3" s="55" t="s">
        <v>1897</v>
      </c>
      <c r="GA3" s="55" t="s">
        <v>1899</v>
      </c>
      <c r="GB3" s="55" t="s">
        <v>1901</v>
      </c>
      <c r="GC3" s="250" t="s">
        <v>1903</v>
      </c>
      <c r="GD3" s="54" t="s">
        <v>1905</v>
      </c>
      <c r="GE3" s="55" t="s">
        <v>2133</v>
      </c>
      <c r="GF3" s="69" t="s">
        <v>2134</v>
      </c>
      <c r="GG3" s="54" t="s">
        <v>1918</v>
      </c>
      <c r="GH3" s="54" t="s">
        <v>1918</v>
      </c>
      <c r="GI3" s="44" t="s">
        <v>1919</v>
      </c>
      <c r="GJ3" s="44" t="s">
        <v>1920</v>
      </c>
      <c r="GK3" s="44" t="s">
        <v>1921</v>
      </c>
      <c r="GL3" s="44" t="s">
        <v>1922</v>
      </c>
      <c r="GM3" s="141" t="s">
        <v>1923</v>
      </c>
      <c r="GN3" s="141" t="s">
        <v>1924</v>
      </c>
      <c r="GO3" s="141" t="s">
        <v>1925</v>
      </c>
      <c r="GP3" s="141" t="s">
        <v>1926</v>
      </c>
      <c r="GQ3" s="44" t="s">
        <v>1927</v>
      </c>
      <c r="GR3" s="44" t="s">
        <v>1928</v>
      </c>
      <c r="GS3" s="44" t="s">
        <v>1929</v>
      </c>
      <c r="GT3" s="143" t="s">
        <v>1930</v>
      </c>
      <c r="GU3" s="44" t="s">
        <v>1931</v>
      </c>
      <c r="GV3" s="44" t="s">
        <v>1932</v>
      </c>
      <c r="GW3" s="44" t="s">
        <v>1933</v>
      </c>
      <c r="GX3" s="44" t="s">
        <v>1934</v>
      </c>
      <c r="GY3" s="141" t="s">
        <v>2165</v>
      </c>
      <c r="GZ3" s="143" t="s">
        <v>1935</v>
      </c>
      <c r="HA3" s="44" t="s">
        <v>1936</v>
      </c>
      <c r="HB3" s="141" t="s">
        <v>2166</v>
      </c>
      <c r="HC3" s="141" t="s">
        <v>1937</v>
      </c>
      <c r="HD3" s="54" t="s">
        <v>1938</v>
      </c>
      <c r="HE3" s="149" t="s">
        <v>1939</v>
      </c>
      <c r="HF3" s="44" t="s">
        <v>1940</v>
      </c>
      <c r="HG3" s="44" t="s">
        <v>1941</v>
      </c>
      <c r="HH3" s="275" t="s">
        <v>2181</v>
      </c>
      <c r="HI3" s="274" t="s">
        <v>2147</v>
      </c>
      <c r="HJ3" s="44" t="s">
        <v>1942</v>
      </c>
      <c r="HK3" s="44" t="s">
        <v>1943</v>
      </c>
      <c r="HL3" s="44" t="s">
        <v>1944</v>
      </c>
      <c r="HM3" s="153" t="s">
        <v>2182</v>
      </c>
      <c r="HN3" s="213" t="s">
        <v>1907</v>
      </c>
      <c r="HO3" s="147" t="s">
        <v>2206</v>
      </c>
      <c r="HP3" s="44" t="s">
        <v>2210</v>
      </c>
      <c r="HQ3" s="143" t="s">
        <v>2207</v>
      </c>
      <c r="HR3" s="183" t="s">
        <v>2208</v>
      </c>
      <c r="HS3" s="141" t="s">
        <v>2209</v>
      </c>
      <c r="HT3" s="141" t="s">
        <v>2215</v>
      </c>
      <c r="HU3" s="46" t="s">
        <v>1910</v>
      </c>
      <c r="HV3" s="141" t="s">
        <v>2211</v>
      </c>
      <c r="HW3" s="44" t="s">
        <v>2214</v>
      </c>
      <c r="HX3" s="44" t="s">
        <v>2212</v>
      </c>
      <c r="HY3" s="44" t="s">
        <v>2213</v>
      </c>
      <c r="HZ3" s="54" t="s">
        <v>1911</v>
      </c>
      <c r="IA3" s="143" t="s">
        <v>2219</v>
      </c>
      <c r="IB3" s="141" t="s">
        <v>2341</v>
      </c>
      <c r="IC3" s="141" t="s">
        <v>2217</v>
      </c>
      <c r="ID3" s="141" t="s">
        <v>2218</v>
      </c>
      <c r="IE3" s="54" t="s">
        <v>1913</v>
      </c>
      <c r="IF3" s="44" t="s">
        <v>1914</v>
      </c>
      <c r="IG3" s="44" t="s">
        <v>1915</v>
      </c>
      <c r="IH3" s="44" t="s">
        <v>2220</v>
      </c>
      <c r="II3" s="44" t="s">
        <v>1916</v>
      </c>
      <c r="IJ3" s="44" t="s">
        <v>2221</v>
      </c>
      <c r="IK3" s="148" t="s">
        <v>1917</v>
      </c>
      <c r="IL3" s="55" t="s">
        <v>2222</v>
      </c>
      <c r="IM3" s="150" t="s">
        <v>2223</v>
      </c>
      <c r="IN3" s="212" t="s">
        <v>2314</v>
      </c>
      <c r="IO3" s="141" t="s">
        <v>2313</v>
      </c>
      <c r="IP3" s="46" t="s">
        <v>2312</v>
      </c>
      <c r="IQ3" s="213" t="s">
        <v>1945</v>
      </c>
      <c r="IR3" s="141" t="s">
        <v>2311</v>
      </c>
      <c r="IS3" s="141" t="s">
        <v>2315</v>
      </c>
      <c r="IT3" s="145" t="s">
        <v>2310</v>
      </c>
      <c r="IU3" s="46" t="s">
        <v>2309</v>
      </c>
      <c r="IV3" s="55" t="s">
        <v>2317</v>
      </c>
      <c r="IW3" s="144" t="s">
        <v>2306</v>
      </c>
      <c r="IX3" s="141" t="s">
        <v>2304</v>
      </c>
      <c r="IY3" s="184" t="s">
        <v>2302</v>
      </c>
      <c r="IZ3" s="183" t="s">
        <v>2300</v>
      </c>
      <c r="JA3" s="183" t="s">
        <v>2298</v>
      </c>
      <c r="JB3" s="151" t="s">
        <v>2316</v>
      </c>
      <c r="JC3" s="54" t="s">
        <v>2295</v>
      </c>
      <c r="JD3" s="46" t="s">
        <v>2292</v>
      </c>
      <c r="JE3" s="54" t="s">
        <v>2290</v>
      </c>
      <c r="JF3" s="69" t="s">
        <v>2288</v>
      </c>
      <c r="JG3" s="70" t="s">
        <v>1954</v>
      </c>
      <c r="JH3" s="44" t="s">
        <v>2249</v>
      </c>
      <c r="JI3" s="226" t="s">
        <v>1973</v>
      </c>
      <c r="JJ3" s="44" t="s">
        <v>2318</v>
      </c>
      <c r="JK3" s="44" t="s">
        <v>2250</v>
      </c>
      <c r="JL3" s="46" t="s">
        <v>1700</v>
      </c>
      <c r="JM3" s="44" t="s">
        <v>1701</v>
      </c>
      <c r="JN3" s="280" t="s">
        <v>1961</v>
      </c>
      <c r="JO3" s="268" t="s">
        <v>1964</v>
      </c>
      <c r="JP3" s="268" t="s">
        <v>1967</v>
      </c>
      <c r="JQ3" s="269" t="s">
        <v>1969</v>
      </c>
      <c r="JR3" s="392" t="s">
        <v>1971</v>
      </c>
      <c r="JS3" s="432" t="s">
        <v>2281</v>
      </c>
      <c r="JT3" s="220" t="s">
        <v>2278</v>
      </c>
      <c r="JU3" s="221" t="s">
        <v>2279</v>
      </c>
      <c r="JV3" s="222" t="s">
        <v>2272</v>
      </c>
      <c r="JW3" s="223" t="s">
        <v>2270</v>
      </c>
      <c r="JX3" s="223" t="s">
        <v>2269</v>
      </c>
      <c r="JY3" s="281" t="s">
        <v>2282</v>
      </c>
      <c r="JZ3" s="221" t="s">
        <v>2343</v>
      </c>
      <c r="KA3" s="220" t="s">
        <v>2268</v>
      </c>
      <c r="KB3" s="221" t="s">
        <v>2267</v>
      </c>
      <c r="KC3" s="224" t="s">
        <v>1989</v>
      </c>
      <c r="KD3" s="223" t="s">
        <v>1991</v>
      </c>
      <c r="KE3" s="222" t="s">
        <v>2265</v>
      </c>
      <c r="KF3" s="222" t="s">
        <v>2263</v>
      </c>
      <c r="KG3" s="426" t="s">
        <v>2261</v>
      </c>
      <c r="KH3" s="226" t="s">
        <v>1997</v>
      </c>
      <c r="KI3" s="429" t="s">
        <v>2260</v>
      </c>
      <c r="KJ3" s="228" t="s">
        <v>1999</v>
      </c>
      <c r="KK3" s="286" t="s">
        <v>2259</v>
      </c>
      <c r="KL3" s="229" t="s">
        <v>2258</v>
      </c>
      <c r="KM3" s="424" t="s">
        <v>2257</v>
      </c>
    </row>
    <row r="4" spans="1:299">
      <c r="A4">
        <f>+'1. Información General'!B2</f>
        <v>0</v>
      </c>
      <c r="B4">
        <f>+'1. Información General'!F2</f>
        <v>0</v>
      </c>
      <c r="C4">
        <f>+'1. Información General'!B3</f>
        <v>0</v>
      </c>
      <c r="D4" s="438">
        <f>+'1. Información General'!F3</f>
        <v>0</v>
      </c>
      <c r="E4">
        <f>+'1. Información General'!B4</f>
        <v>0</v>
      </c>
      <c r="F4">
        <f>+'1. Información General'!D4</f>
        <v>0</v>
      </c>
      <c r="G4">
        <f>+'1. Información General'!B5</f>
        <v>0</v>
      </c>
      <c r="H4">
        <f>+'1. Información General'!D5</f>
        <v>0</v>
      </c>
      <c r="I4">
        <f>+'1. Información General'!B6</f>
        <v>0</v>
      </c>
      <c r="J4">
        <f>+'1. Información General'!D6</f>
        <v>0</v>
      </c>
      <c r="K4">
        <f>+'1. Información General'!B7</f>
        <v>0</v>
      </c>
      <c r="L4" s="438">
        <f>+'1. Información General'!F7</f>
        <v>0</v>
      </c>
      <c r="M4">
        <f>+'1. Información General'!B8</f>
        <v>0</v>
      </c>
      <c r="N4">
        <f>+'1. Información General'!D8</f>
        <v>0</v>
      </c>
      <c r="O4">
        <f>+'1. Información General'!F8</f>
        <v>0</v>
      </c>
      <c r="P4">
        <f>+'1. Información General'!B11</f>
        <v>0</v>
      </c>
      <c r="Q4">
        <f>+'1. Información General'!F11</f>
        <v>0</v>
      </c>
      <c r="R4">
        <f>+'1. Información General'!B12</f>
        <v>0</v>
      </c>
      <c r="S4">
        <f>+'1. Información General'!D12</f>
        <v>0</v>
      </c>
      <c r="T4">
        <f>+'1. Información General'!B13</f>
        <v>0</v>
      </c>
      <c r="U4" s="438">
        <f>+'1. Información General'!F13</f>
        <v>0</v>
      </c>
      <c r="V4">
        <f>+'1. Información General'!B14</f>
        <v>0</v>
      </c>
      <c r="W4">
        <f>+'1. Información General'!D14</f>
        <v>0</v>
      </c>
      <c r="X4">
        <f>+'1. Información General'!B15</f>
        <v>0</v>
      </c>
      <c r="Y4">
        <f>+'1. Información General'!D15</f>
        <v>0</v>
      </c>
      <c r="Z4">
        <f>+'1. Información General'!F15</f>
        <v>0</v>
      </c>
      <c r="AA4">
        <f>+'1. Información General'!B16</f>
        <v>0</v>
      </c>
      <c r="AB4" s="438">
        <f>+'1. Información General'!F16</f>
        <v>0</v>
      </c>
      <c r="AC4">
        <f>+'1. Información General'!B17</f>
        <v>0</v>
      </c>
      <c r="AD4">
        <f>+'1. Información General'!D17</f>
        <v>0</v>
      </c>
      <c r="AE4">
        <f>+'1. Información General'!F17</f>
        <v>0</v>
      </c>
      <c r="AF4">
        <f>+'1. Información General'!B18</f>
        <v>0</v>
      </c>
      <c r="AG4" t="str">
        <f>+'1. Información General'!D18</f>
        <v xml:space="preserve"> </v>
      </c>
      <c r="AH4" t="str">
        <f>+'1. Información General'!F18</f>
        <v xml:space="preserve"> </v>
      </c>
      <c r="AI4">
        <f>+'1. Información General'!B21</f>
        <v>0</v>
      </c>
      <c r="AJ4" s="440">
        <f>+'1. Información General'!D21</f>
        <v>0</v>
      </c>
      <c r="AK4" s="440">
        <f>+'1. Información General'!F21</f>
        <v>0</v>
      </c>
      <c r="AL4" s="438">
        <f>+'1. Información General'!B22</f>
        <v>0</v>
      </c>
      <c r="AM4" s="438">
        <f>+'1. Información General'!F22</f>
        <v>0</v>
      </c>
      <c r="AN4" t="str">
        <f>+'1. Información General'!B23</f>
        <v>PROMOCIÓN Y PREVENCIÓN</v>
      </c>
      <c r="AO4" t="str">
        <f>+'1. Información General'!D23</f>
        <v>PRIMERA INFANCIA</v>
      </c>
      <c r="AP4" t="b">
        <f>+'1. Información General'!B26</f>
        <v>0</v>
      </c>
      <c r="AQ4" t="b">
        <f>+'1. Información General'!B27</f>
        <v>0</v>
      </c>
      <c r="AR4" t="b">
        <f>+'1. Información General'!B28</f>
        <v>0</v>
      </c>
      <c r="AS4" t="b">
        <f>+'1. Información General'!B29</f>
        <v>0</v>
      </c>
      <c r="AT4" t="b">
        <f>+'1. Información General'!B30</f>
        <v>0</v>
      </c>
      <c r="AU4" t="b">
        <f>+'1. Información General'!B31</f>
        <v>0</v>
      </c>
      <c r="AV4" t="str">
        <f>+'1. Información General'!B32</f>
        <v>FAMILIAR Y COMUNITARIO</v>
      </c>
      <c r="AW4" t="str">
        <f>+'1. Información General'!E32</f>
        <v>HCB Familia, Mujer e Infancia -HCB FAMI</v>
      </c>
      <c r="AX4">
        <f>+'1. Información General'!B35</f>
        <v>0</v>
      </c>
      <c r="AY4">
        <f>+'1. Información General'!D35</f>
        <v>0</v>
      </c>
      <c r="AZ4">
        <f>+'1. Información General'!B36</f>
        <v>0</v>
      </c>
      <c r="BA4" s="440">
        <f>+'1. Información General'!D36</f>
        <v>0</v>
      </c>
      <c r="BB4" s="440">
        <f>+'1. Información General'!F36</f>
        <v>0</v>
      </c>
      <c r="BC4">
        <f>+'1. Información General'!B37</f>
        <v>0</v>
      </c>
      <c r="BD4">
        <f>+'1. Información General'!F37</f>
        <v>0</v>
      </c>
      <c r="BE4">
        <f>+'1. Información General'!B38</f>
        <v>0</v>
      </c>
      <c r="BF4">
        <f>+'1. Información General'!D38</f>
        <v>0</v>
      </c>
      <c r="BG4">
        <f>+'1. Información General'!F38</f>
        <v>0</v>
      </c>
      <c r="BH4">
        <f>+'1. Información General'!B39</f>
        <v>0</v>
      </c>
      <c r="BI4">
        <f>+'1. Información General'!D39</f>
        <v>0</v>
      </c>
      <c r="BJ4">
        <f>+'1. Información General'!B40</f>
        <v>0</v>
      </c>
      <c r="BK4" s="440">
        <f>+'1. Información General'!D40</f>
        <v>0</v>
      </c>
      <c r="BL4" s="440">
        <f>+'1. Información General'!F40</f>
        <v>0</v>
      </c>
      <c r="BM4">
        <f>+'1. Información General'!B41</f>
        <v>0</v>
      </c>
      <c r="BN4">
        <f>+'1. Información General'!F41</f>
        <v>0</v>
      </c>
      <c r="BO4">
        <f>+'1. Información General'!B42</f>
        <v>0</v>
      </c>
      <c r="BP4">
        <f>+'1. Información General'!D42</f>
        <v>0</v>
      </c>
      <c r="BQ4">
        <f>+'1. Información General'!F42</f>
        <v>0</v>
      </c>
      <c r="BR4" t="str">
        <f>+'2.Ambientes Edu. y Protectores'!$D3</f>
        <v>NO APLICA</v>
      </c>
      <c r="BS4">
        <f>+'2.Ambientes Edu. y Protectores'!$D4</f>
        <v>0</v>
      </c>
      <c r="BT4">
        <f>+'2.Ambientes Edu. y Protectores'!$D5</f>
        <v>0</v>
      </c>
      <c r="BU4" t="str">
        <f>+'2.Ambientes Edu. y Protectores'!$D6</f>
        <v>NO APLICA</v>
      </c>
      <c r="BV4">
        <f>+'2.Ambientes Edu. y Protectores'!$D7</f>
        <v>0</v>
      </c>
      <c r="BW4" t="str">
        <f>+'2.Ambientes Edu. y Protectores'!$D8</f>
        <v>NO APLICA</v>
      </c>
      <c r="BX4">
        <f>+'2.Ambientes Edu. y Protectores'!$D9</f>
        <v>0</v>
      </c>
      <c r="BY4" t="str">
        <f>+'2.Ambientes Edu. y Protectores'!$D10</f>
        <v>NO APLICA</v>
      </c>
      <c r="BZ4">
        <f>+'2.Ambientes Edu. y Protectores'!$D11</f>
        <v>0</v>
      </c>
      <c r="CA4">
        <f>+'2.Ambientes Edu. y Protectores'!$D12</f>
        <v>0</v>
      </c>
      <c r="CB4">
        <f>+'2.Ambientes Edu. y Protectores'!$D13</f>
        <v>0</v>
      </c>
      <c r="CC4" t="str">
        <f>+'2.Ambientes Edu. y Protectores'!$D14</f>
        <v>NO APLICA</v>
      </c>
      <c r="CD4">
        <f>+'2.Ambientes Edu. y Protectores'!$D15</f>
        <v>0</v>
      </c>
      <c r="CE4" t="str">
        <f>+'2.Ambientes Edu. y Protectores'!$D16</f>
        <v>NO APLICA</v>
      </c>
      <c r="CF4" t="str">
        <f>+'2.Ambientes Edu. y Protectores'!$D17</f>
        <v>NO APLICA</v>
      </c>
      <c r="CG4">
        <f>+'2.Ambientes Edu. y Protectores'!$D18</f>
        <v>0</v>
      </c>
      <c r="CH4">
        <f>+'2.Ambientes Edu. y Protectores'!$D19</f>
        <v>0</v>
      </c>
      <c r="CI4">
        <f>+'2.Ambientes Edu. y Protectores'!$D20</f>
        <v>0</v>
      </c>
      <c r="CJ4">
        <f>+'2.Ambientes Edu. y Protectores'!$D21</f>
        <v>0</v>
      </c>
      <c r="CK4">
        <f>+'2.Ambientes Edu. y Protectores'!$D22</f>
        <v>0</v>
      </c>
      <c r="CL4">
        <f>+'2.Ambientes Edu. y Protectores'!$D23</f>
        <v>0</v>
      </c>
      <c r="CM4">
        <f>+'2.Ambientes Edu. y Protectores'!$D24</f>
        <v>0</v>
      </c>
      <c r="CN4">
        <f>+'2.Ambientes Edu. y Protectores'!$D25</f>
        <v>0</v>
      </c>
      <c r="CO4">
        <f>+'2.Ambientes Edu. y Protectores'!$D26</f>
        <v>0</v>
      </c>
      <c r="CP4">
        <f>+'2.Ambientes Edu. y Protectores'!$D27</f>
        <v>0</v>
      </c>
      <c r="CQ4">
        <f>+'2.Ambientes Edu. y Protectores'!$D28</f>
        <v>0</v>
      </c>
      <c r="CR4">
        <f>+'2.Ambientes Edu. y Protectores'!$D29</f>
        <v>0</v>
      </c>
      <c r="CS4">
        <f>+'2.Ambientes Edu. y Protectores'!$D30</f>
        <v>0</v>
      </c>
      <c r="CT4">
        <f>+'2.Ambientes Edu. y Protectores'!$D31</f>
        <v>0</v>
      </c>
      <c r="CU4">
        <f>+'2.Ambientes Edu. y Protectores'!$D32</f>
        <v>0</v>
      </c>
      <c r="CV4">
        <f>+'2.Ambientes Edu. y Protectores'!$D33</f>
        <v>0</v>
      </c>
      <c r="CW4">
        <f>+'2.Ambientes Edu. y Protectores'!$D34</f>
        <v>0</v>
      </c>
      <c r="CX4">
        <f>+'2.Ambientes Edu. y Protectores'!$D35</f>
        <v>0</v>
      </c>
      <c r="CY4">
        <f>+'2.Ambientes Edu. y Protectores'!$D36</f>
        <v>0</v>
      </c>
      <c r="CZ4">
        <f>+'2.Ambientes Edu. y Protectores'!$D37</f>
        <v>0</v>
      </c>
      <c r="DA4" t="str">
        <f>+'2.Ambientes Edu. y Protectores'!$D38</f>
        <v>NO APLICA</v>
      </c>
      <c r="DB4">
        <f>+'2.Ambientes Edu. y Protectores'!$D39</f>
        <v>0</v>
      </c>
      <c r="DC4">
        <f>+'2.Ambientes Edu. y Protectores'!$D40</f>
        <v>0</v>
      </c>
      <c r="DD4">
        <f>+'2.Ambientes Edu. y Protectores'!$D41</f>
        <v>0</v>
      </c>
      <c r="DE4">
        <f>+'2.Ambientes Edu. y Protectores'!$D42</f>
        <v>0</v>
      </c>
      <c r="DF4" t="str">
        <f>+'2.Ambientes Edu. y Protectores'!$D43</f>
        <v>NO APLICA</v>
      </c>
      <c r="DG4">
        <f>+'2.Ambientes Edu. y Protectores'!$D44</f>
        <v>0</v>
      </c>
      <c r="DH4">
        <f>+'2.Ambientes Edu. y Protectores'!$D45</f>
        <v>0</v>
      </c>
      <c r="DI4" t="str">
        <f>+'2.Ambientes Edu. y Protectores'!$D46</f>
        <v>NO APLICA</v>
      </c>
      <c r="DJ4">
        <f>+'2.Ambientes Edu. y Protectores'!$D47</f>
        <v>0</v>
      </c>
      <c r="DK4">
        <f>+'2.Ambientes Edu. y Protectores'!$D48</f>
        <v>0</v>
      </c>
      <c r="DL4">
        <f>+'2.Ambientes Edu. y Protectores'!$D49</f>
        <v>0</v>
      </c>
      <c r="DM4">
        <f>+'2.Ambientes Edu. y Protectores'!$D50</f>
        <v>0</v>
      </c>
      <c r="DN4" t="str">
        <f>+'2.Ambientes Edu. y Protectores'!$D51</f>
        <v>NO CUMPLE CONDICIÓN</v>
      </c>
      <c r="DO4">
        <f>+'2.Ambientes Edu. y Protectores'!$D52</f>
        <v>0</v>
      </c>
      <c r="DP4" t="str">
        <f>+'2.Ambientes Edu. y Protectores'!$D53</f>
        <v>NO CUMPLE</v>
      </c>
      <c r="DQ4">
        <f>+'2.Ambientes Edu. y Protectores'!$D54</f>
        <v>0</v>
      </c>
      <c r="DR4" t="str">
        <f>+'3. Salud y Nutrición'!$D3</f>
        <v>NO APLICA</v>
      </c>
      <c r="DS4">
        <f>+'3. Salud y Nutrición'!$D4</f>
        <v>0</v>
      </c>
      <c r="DT4">
        <f>+'3. Salud y Nutrición'!$D5</f>
        <v>0</v>
      </c>
      <c r="DU4" t="str">
        <f>+'3. Salud y Nutrición'!$D6</f>
        <v>NO APLICA</v>
      </c>
      <c r="DV4">
        <f>+'3. Salud y Nutrición'!$D7</f>
        <v>0</v>
      </c>
      <c r="DW4">
        <f>+'3. Salud y Nutrición'!$D8</f>
        <v>0</v>
      </c>
      <c r="DX4">
        <f>+'3. Salud y Nutrición'!$D9</f>
        <v>0</v>
      </c>
      <c r="DY4">
        <f>+'3. Salud y Nutrición'!$D10</f>
        <v>0</v>
      </c>
      <c r="DZ4" t="str">
        <f>+'3. Salud y Nutrición'!$D11</f>
        <v>NO APLICA</v>
      </c>
      <c r="EA4">
        <f>+'3. Salud y Nutrición'!$D12</f>
        <v>0</v>
      </c>
      <c r="EB4" t="str">
        <f>+'3. Salud y Nutrición'!$D13</f>
        <v>NO APLICA</v>
      </c>
      <c r="EC4">
        <f>+'3. Salud y Nutrición'!$D14</f>
        <v>0</v>
      </c>
      <c r="ED4">
        <f>+'3. Salud y Nutrición'!$D15</f>
        <v>0</v>
      </c>
      <c r="EE4">
        <f>+'3. Salud y Nutrición'!$D16</f>
        <v>0</v>
      </c>
      <c r="EF4">
        <f>+'3. Salud y Nutrición'!$D17</f>
        <v>0</v>
      </c>
      <c r="EG4">
        <f>+'3. Salud y Nutrición'!$D18</f>
        <v>0</v>
      </c>
      <c r="EH4">
        <f>+'3. Salud y Nutrición'!$D19</f>
        <v>0</v>
      </c>
      <c r="EI4" t="str">
        <f>+'3. Salud y Nutrición'!$D20</f>
        <v>NO APLICA</v>
      </c>
      <c r="EJ4" t="str">
        <f>+'3. Salud y Nutrición'!$D21</f>
        <v>NO APLICA</v>
      </c>
      <c r="EK4">
        <f>+'3. Salud y Nutrición'!$D22</f>
        <v>0</v>
      </c>
      <c r="EL4">
        <f>+'3. Salud y Nutrición'!$D23</f>
        <v>0</v>
      </c>
      <c r="EM4">
        <f>+'3. Salud y Nutrición'!$D24</f>
        <v>0</v>
      </c>
      <c r="EN4">
        <f>+'3. Salud y Nutrición'!$D25</f>
        <v>0</v>
      </c>
      <c r="EO4">
        <f>+'3. Salud y Nutrición'!$D26</f>
        <v>0</v>
      </c>
      <c r="EP4">
        <f>+'3. Salud y Nutrición'!$D27</f>
        <v>0</v>
      </c>
      <c r="EQ4">
        <f>+'3. Salud y Nutrición'!$D28</f>
        <v>0</v>
      </c>
      <c r="ER4">
        <f>+'3. Salud y Nutrición'!$D29</f>
        <v>0</v>
      </c>
      <c r="ES4">
        <f>+'3. Salud y Nutrición'!$D30</f>
        <v>0</v>
      </c>
      <c r="ET4">
        <f>+'3. Salud y Nutrición'!$D31</f>
        <v>0</v>
      </c>
      <c r="EU4">
        <f>+'3. Salud y Nutrición'!$D32</f>
        <v>0</v>
      </c>
      <c r="EV4" t="str">
        <f>+'3. Salud y Nutrición'!$D33</f>
        <v>NO APLICA</v>
      </c>
      <c r="EW4">
        <f>+'3. Salud y Nutrición'!$D34</f>
        <v>0</v>
      </c>
      <c r="EX4">
        <f>+'3. Salud y Nutrición'!$D35</f>
        <v>0</v>
      </c>
      <c r="EY4">
        <f>+'3. Salud y Nutrición'!$D36</f>
        <v>0</v>
      </c>
      <c r="EZ4">
        <f>+'3. Salud y Nutrición'!$D37</f>
        <v>0</v>
      </c>
      <c r="FA4" t="str">
        <f>+'3. Salud y Nutrición'!$D38</f>
        <v>NO APLICA</v>
      </c>
      <c r="FB4">
        <f>+'3. Salud y Nutrición'!$D39</f>
        <v>0</v>
      </c>
      <c r="FC4">
        <f>+'3. Salud y Nutrición'!$D40</f>
        <v>0</v>
      </c>
      <c r="FD4">
        <f>+'3. Salud y Nutrición'!$D41</f>
        <v>0</v>
      </c>
      <c r="FE4">
        <f>+'3. Salud y Nutrición'!$D42</f>
        <v>0</v>
      </c>
      <c r="FF4">
        <f>+'3. Salud y Nutrición'!$D43</f>
        <v>0</v>
      </c>
      <c r="FG4">
        <f>+'3. Salud y Nutrición'!$D44</f>
        <v>0</v>
      </c>
      <c r="FH4">
        <f>+'3. Salud y Nutrición'!$D45</f>
        <v>0</v>
      </c>
      <c r="FI4" t="str">
        <f>+'3. Salud y Nutrición'!$D46</f>
        <v>NO APLICA</v>
      </c>
      <c r="FJ4">
        <f>+'3. Salud y Nutrición'!$D47</f>
        <v>0</v>
      </c>
      <c r="FK4">
        <f>+'3. Salud y Nutrición'!$D48</f>
        <v>0</v>
      </c>
      <c r="FL4">
        <f>+'3. Salud y Nutrición'!$D49</f>
        <v>0</v>
      </c>
      <c r="FM4">
        <f>+'3. Salud y Nutrición'!$D50</f>
        <v>0</v>
      </c>
      <c r="FN4">
        <f>+'3. Salud y Nutrición'!$D51</f>
        <v>0</v>
      </c>
      <c r="FO4">
        <f>+'3. Salud y Nutrición'!$D52</f>
        <v>0</v>
      </c>
      <c r="FP4" t="str">
        <f>+'3. Salud y Nutrición'!$D53</f>
        <v>NO APLICA</v>
      </c>
      <c r="FQ4">
        <f>+'3. Salud y Nutrición'!$D54</f>
        <v>0</v>
      </c>
      <c r="FR4">
        <f>+'3. Salud y Nutrición'!$D55</f>
        <v>0</v>
      </c>
      <c r="FS4">
        <f>+'3. Salud y Nutrición'!$D56</f>
        <v>0</v>
      </c>
      <c r="FT4">
        <f>+'3. Salud y Nutrición'!$D57</f>
        <v>0</v>
      </c>
      <c r="FU4">
        <f>+'3. Salud y Nutrición'!$D58</f>
        <v>0</v>
      </c>
      <c r="FV4">
        <f>+'3. Salud y Nutrición'!$D59</f>
        <v>0</v>
      </c>
      <c r="FW4" t="str">
        <f>+'3. Salud y Nutrición'!$D60</f>
        <v>NO APLICA</v>
      </c>
      <c r="FX4">
        <f>+'3. Salud y Nutrición'!$D61</f>
        <v>0</v>
      </c>
      <c r="FY4">
        <f>+'3. Salud y Nutrición'!$D62</f>
        <v>0</v>
      </c>
      <c r="FZ4">
        <f>+'3. Salud y Nutrición'!$D63</f>
        <v>0</v>
      </c>
      <c r="GA4">
        <f>+'3. Salud y Nutrición'!$D64</f>
        <v>0</v>
      </c>
      <c r="GB4">
        <f>+'3. Salud y Nutrición'!$D65</f>
        <v>0</v>
      </c>
      <c r="GC4">
        <f>+'3. Salud y Nutrición'!$D66</f>
        <v>0</v>
      </c>
      <c r="GD4" t="str">
        <f>+'3. Salud y Nutrición'!$D67</f>
        <v>NO CUMPLE CONDICIÓN</v>
      </c>
      <c r="GE4" t="str">
        <f>+'3. Salud y Nutrición'!$D68</f>
        <v>NO CUMPLE</v>
      </c>
      <c r="GF4">
        <f>+'3. Salud y Nutrición'!$D69</f>
        <v>0</v>
      </c>
      <c r="GG4" t="str">
        <f>+'4. Familia,ComunidadyRedes '!$D3</f>
        <v>NO APLICA</v>
      </c>
      <c r="GH4" t="str">
        <f>+'4. Familia,ComunidadyRedes '!$D4</f>
        <v>NO APLICA</v>
      </c>
      <c r="GI4">
        <f>+'4. Familia,ComunidadyRedes '!$D5</f>
        <v>0</v>
      </c>
      <c r="GJ4">
        <f>+'4. Familia,ComunidadyRedes '!$D6</f>
        <v>0</v>
      </c>
      <c r="GK4">
        <f>+'4. Familia,ComunidadyRedes '!$D7</f>
        <v>0</v>
      </c>
      <c r="GL4">
        <f>+'4. Familia,ComunidadyRedes '!$D8</f>
        <v>0</v>
      </c>
      <c r="GM4">
        <f>+'4. Familia,ComunidadyRedes '!$D9</f>
        <v>0</v>
      </c>
      <c r="GN4">
        <f>+'4. Familia,ComunidadyRedes '!$D10</f>
        <v>0</v>
      </c>
      <c r="GO4">
        <f>+'4. Familia,ComunidadyRedes '!$D11</f>
        <v>0</v>
      </c>
      <c r="GP4">
        <f>+'4. Familia,ComunidadyRedes '!$D12</f>
        <v>0</v>
      </c>
      <c r="GQ4">
        <f>+'4. Familia,ComunidadyRedes '!$D13</f>
        <v>0</v>
      </c>
      <c r="GR4">
        <f>+'4. Familia,ComunidadyRedes '!$D14</f>
        <v>0</v>
      </c>
      <c r="GS4">
        <f>+'4. Familia,ComunidadyRedes '!$D15</f>
        <v>0</v>
      </c>
      <c r="GT4">
        <f>+'4. Familia,ComunidadyRedes '!$D16</f>
        <v>0</v>
      </c>
      <c r="GU4">
        <f>+'4. Familia,ComunidadyRedes '!$D17</f>
        <v>0</v>
      </c>
      <c r="GV4">
        <f>+'4. Familia,ComunidadyRedes '!$D18</f>
        <v>0</v>
      </c>
      <c r="GW4">
        <f>+'4. Familia,ComunidadyRedes '!$D19</f>
        <v>0</v>
      </c>
      <c r="GX4">
        <f>+'4. Familia,ComunidadyRedes '!$D20</f>
        <v>0</v>
      </c>
      <c r="GY4">
        <f>+'4. Familia,ComunidadyRedes '!$D21</f>
        <v>0</v>
      </c>
      <c r="GZ4">
        <f>+'4. Familia,ComunidadyRedes '!$D22</f>
        <v>0</v>
      </c>
      <c r="HA4">
        <f>+'4. Familia,ComunidadyRedes '!$D23</f>
        <v>0</v>
      </c>
      <c r="HB4">
        <f>+'4. Familia,ComunidadyRedes '!$D24</f>
        <v>0</v>
      </c>
      <c r="HC4">
        <f>+'4. Familia,ComunidadyRedes '!$D25</f>
        <v>0</v>
      </c>
      <c r="HD4" t="str">
        <f>+'4. Familia,ComunidadyRedes '!$D26</f>
        <v>NO CUMPLE CONDICIÓN</v>
      </c>
      <c r="HE4">
        <f>+'4. Familia,ComunidadyRedes '!$D27</f>
        <v>0</v>
      </c>
      <c r="HF4">
        <f>+'4. Familia,ComunidadyRedes '!$D28</f>
        <v>0</v>
      </c>
      <c r="HG4">
        <f>+'4. Familia,ComunidadyRedes '!$D29</f>
        <v>0</v>
      </c>
      <c r="HH4">
        <f>+'4. Familia,ComunidadyRedes '!$D30</f>
        <v>0</v>
      </c>
      <c r="HI4">
        <f>+'4. Familia,ComunidadyRedes '!$D31</f>
        <v>0</v>
      </c>
      <c r="HJ4">
        <f>+'4. Familia,ComunidadyRedes '!$D32</f>
        <v>0</v>
      </c>
      <c r="HK4">
        <f>+'4. Familia,ComunidadyRedes '!$D33</f>
        <v>0</v>
      </c>
      <c r="HL4" t="str">
        <f>+'4. Familia,ComunidadyRedes '!$D34</f>
        <v>NO CUMPLE</v>
      </c>
      <c r="HM4">
        <f>+'4. Familia,ComunidadyRedes '!$D35</f>
        <v>0</v>
      </c>
      <c r="HN4" t="str">
        <f>+'5. Proceso pedagógico'!$D3</f>
        <v>NO APLICA</v>
      </c>
      <c r="HO4">
        <f>+'5. Proceso pedagógico'!$D4</f>
        <v>0</v>
      </c>
      <c r="HP4">
        <f>+'5. Proceso pedagógico'!$D5</f>
        <v>0</v>
      </c>
      <c r="HQ4">
        <f>+'5. Proceso pedagógico'!$D6</f>
        <v>0</v>
      </c>
      <c r="HR4">
        <f>+'5. Proceso pedagógico'!$D7</f>
        <v>0</v>
      </c>
      <c r="HS4">
        <f>+'5. Proceso pedagógico'!$D8</f>
        <v>0</v>
      </c>
      <c r="HT4">
        <f>+'5. Proceso pedagógico'!$D9</f>
        <v>0</v>
      </c>
      <c r="HU4">
        <f>+'5. Proceso pedagógico'!$D10</f>
        <v>0</v>
      </c>
      <c r="HV4">
        <f>+'5. Proceso pedagógico'!$D11</f>
        <v>0</v>
      </c>
      <c r="HW4">
        <f>+'5. Proceso pedagógico'!$D12</f>
        <v>0</v>
      </c>
      <c r="HX4">
        <f>+'5. Proceso pedagógico'!$D13</f>
        <v>0</v>
      </c>
      <c r="HY4">
        <f>+'5. Proceso pedagógico'!$D14</f>
        <v>0</v>
      </c>
      <c r="HZ4" t="str">
        <f>+'5. Proceso pedagógico'!$D15</f>
        <v>NO APLICA</v>
      </c>
      <c r="IA4">
        <f>+'5. Proceso pedagógico'!$D16</f>
        <v>0</v>
      </c>
      <c r="IB4">
        <f>+'5. Proceso pedagógico'!$D17</f>
        <v>0</v>
      </c>
      <c r="IC4">
        <f>+'5. Proceso pedagógico'!$D18</f>
        <v>0</v>
      </c>
      <c r="ID4">
        <f>+'5. Proceso pedagógico'!$D19</f>
        <v>0</v>
      </c>
      <c r="IE4" t="str">
        <f>+'5. Proceso pedagógico'!$D20</f>
        <v>NO CUMPLE CONDICIÓN</v>
      </c>
      <c r="IF4">
        <f>+'5. Proceso pedagógico'!$D21</f>
        <v>0</v>
      </c>
      <c r="IG4">
        <f>+'5. Proceso pedagógico'!$D22</f>
        <v>0</v>
      </c>
      <c r="IH4">
        <f>+'5. Proceso pedagógico'!$D23</f>
        <v>0</v>
      </c>
      <c r="II4" t="str">
        <f>+'5. Proceso pedagógico'!$D24</f>
        <v>NO CUMPLE</v>
      </c>
      <c r="IJ4">
        <f>+'5. Proceso pedagógico'!$D25</f>
        <v>0</v>
      </c>
      <c r="IK4" t="str">
        <f>+'5. Proceso pedagógico'!$D26</f>
        <v>NO CUMPLE CONDICIÓN</v>
      </c>
      <c r="IL4" t="str">
        <f>+'5. Proceso pedagógico'!$D27</f>
        <v>NO CUMPLE</v>
      </c>
      <c r="IM4">
        <f>+'5. Proceso pedagógico'!$D28</f>
        <v>0</v>
      </c>
      <c r="IN4" t="str">
        <f>+'6. AdministrativoYdeGestion'!$D3</f>
        <v>NO APLICA</v>
      </c>
      <c r="IO4">
        <f>+'6. AdministrativoYdeGestion'!$D4</f>
        <v>0</v>
      </c>
      <c r="IP4">
        <f>+'6. AdministrativoYdeGestion'!$D5</f>
        <v>0</v>
      </c>
      <c r="IQ4" t="str">
        <f>+'6. AdministrativoYdeGestion'!$D6</f>
        <v>NO APLICA</v>
      </c>
      <c r="IR4">
        <f>+'6. AdministrativoYdeGestion'!$D7</f>
        <v>0</v>
      </c>
      <c r="IS4">
        <f>+'6. AdministrativoYdeGestion'!$D8</f>
        <v>0</v>
      </c>
      <c r="IT4" t="str">
        <f>+'6. AdministrativoYdeGestion'!$D9</f>
        <v>NO APLICA</v>
      </c>
      <c r="IU4">
        <f>+'6. AdministrativoYdeGestion'!$D10</f>
        <v>0</v>
      </c>
      <c r="IV4">
        <f>+'6. AdministrativoYdeGestion'!$D11</f>
        <v>0</v>
      </c>
      <c r="IW4" t="str">
        <f>+'6. AdministrativoYdeGestion'!$D12</f>
        <v>NO APLICA</v>
      </c>
      <c r="IX4">
        <f>+'6. AdministrativoYdeGestion'!$D13</f>
        <v>0</v>
      </c>
      <c r="IY4">
        <f>+'6. AdministrativoYdeGestion'!$D14</f>
        <v>0</v>
      </c>
      <c r="IZ4">
        <f>+'6. AdministrativoYdeGestion'!$D15</f>
        <v>0</v>
      </c>
      <c r="JA4">
        <f>+'6. AdministrativoYdeGestion'!$D16</f>
        <v>0</v>
      </c>
      <c r="JB4">
        <f>+'6. AdministrativoYdeGestion'!$D17</f>
        <v>0</v>
      </c>
      <c r="JC4" t="str">
        <f>+'6. AdministrativoYdeGestion'!$D18</f>
        <v>NO APLICA</v>
      </c>
      <c r="JD4">
        <f>+'6. AdministrativoYdeGestion'!$D19</f>
        <v>0</v>
      </c>
      <c r="JE4" t="str">
        <f>+'6. AdministrativoYdeGestion'!$D20</f>
        <v>NO CUMPLE CONDICIÓN</v>
      </c>
      <c r="JF4" t="str">
        <f>+'6. AdministrativoYdeGestion'!$D21</f>
        <v>NO CUMPLE</v>
      </c>
      <c r="JG4" t="str">
        <f>+'7. Financiero '!$D3</f>
        <v>NO APLICA</v>
      </c>
      <c r="JH4">
        <f>+'7. Financiero '!$D4</f>
        <v>0</v>
      </c>
      <c r="JI4" t="str">
        <f>+'7. Financiero '!$D5</f>
        <v>NO APLICA</v>
      </c>
      <c r="JJ4">
        <f>+'7. Financiero '!$D6</f>
        <v>0</v>
      </c>
      <c r="JK4">
        <f>+'7. Financiero '!$D7</f>
        <v>0</v>
      </c>
      <c r="JL4">
        <f>+'7. Financiero '!$D8</f>
        <v>0</v>
      </c>
      <c r="JM4">
        <f>+'7. Financiero '!$D9</f>
        <v>0</v>
      </c>
      <c r="JN4" t="str">
        <f>+'7. Financiero '!$D10</f>
        <v>NO CUMPLE CONDICIÓN</v>
      </c>
      <c r="JO4">
        <f>+'7. Financiero '!$D11</f>
        <v>0</v>
      </c>
      <c r="JP4">
        <f>+'7. Financiero '!$D12</f>
        <v>0</v>
      </c>
      <c r="JQ4">
        <f>+'7. Financiero '!$D13</f>
        <v>0</v>
      </c>
      <c r="JR4" t="str">
        <f>+'7. Financiero '!$D14</f>
        <v>NO CUMPLE</v>
      </c>
      <c r="JS4" t="str">
        <f>+'8. Talento Humano '!$D3</f>
        <v>NO APLICA</v>
      </c>
      <c r="JT4">
        <f>+'8. Talento Humano '!$D4</f>
        <v>0</v>
      </c>
      <c r="JU4">
        <f>+'8. Talento Humano '!$D5</f>
        <v>0</v>
      </c>
      <c r="JV4">
        <f>+'8. Talento Humano '!$D6</f>
        <v>0</v>
      </c>
      <c r="JW4">
        <f>+'8. Talento Humano '!$D7</f>
        <v>0</v>
      </c>
      <c r="JX4">
        <f>+'8. Talento Humano '!$D8</f>
        <v>0</v>
      </c>
      <c r="JY4" t="str">
        <f>+'8. Talento Humano '!$D9</f>
        <v>NO APLICA</v>
      </c>
      <c r="JZ4">
        <f>+'8. Talento Humano '!$D10</f>
        <v>0</v>
      </c>
      <c r="KA4">
        <f>+'8. Talento Humano '!$D11</f>
        <v>0</v>
      </c>
      <c r="KB4">
        <f>+'8. Talento Humano '!$D12</f>
        <v>0</v>
      </c>
      <c r="KC4">
        <f>+'8. Talento Humano '!$D13</f>
        <v>0</v>
      </c>
      <c r="KD4">
        <f>+'8. Talento Humano '!$D14</f>
        <v>0</v>
      </c>
      <c r="KE4">
        <f>+'8. Talento Humano '!$D15</f>
        <v>0</v>
      </c>
      <c r="KF4">
        <f>+'8. Talento Humano '!$D16</f>
        <v>0</v>
      </c>
      <c r="KG4">
        <f>+'8. Talento Humano '!$D17</f>
        <v>0</v>
      </c>
      <c r="KH4" t="str">
        <f>+'8. Talento Humano '!$D18</f>
        <v>NO APLICA</v>
      </c>
      <c r="KI4">
        <f>+'8. Talento Humano '!$D19</f>
        <v>0</v>
      </c>
      <c r="KJ4">
        <f>+'8. Talento Humano '!$D20</f>
        <v>0</v>
      </c>
      <c r="KK4" t="str">
        <f>+'8. Talento Humano '!$D21</f>
        <v>NO CUMPLE CONDICIÓN</v>
      </c>
      <c r="KL4">
        <f>+'8. Talento Humano '!$D22</f>
        <v>0</v>
      </c>
      <c r="KM4" t="str">
        <f>+'8. Talento Humano '!$D23</f>
        <v>NO CUMPLE</v>
      </c>
    </row>
  </sheetData>
  <sheetProtection algorithmName="SHA-512" hashValue="VCjs6/XCAmyLKQBJLwEuwFow5pcrwGoKxSXssB0bDOqaPgJyghDZFAi53NNl9XcoG/sitOcl1YW3hXW2jNHd8Q==" saltValue="FzPi3GKzMUd4aVYgUkHJxg==" spinCount="100000" sheet="1" formatRows="0"/>
  <mergeCells count="13">
    <mergeCell ref="JG1:JR1"/>
    <mergeCell ref="JS1:KM1"/>
    <mergeCell ref="BR1:DQ1"/>
    <mergeCell ref="DR1:GF1"/>
    <mergeCell ref="GG1:HM1"/>
    <mergeCell ref="HN1:IM1"/>
    <mergeCell ref="IN1:JF1"/>
    <mergeCell ref="A1:O1"/>
    <mergeCell ref="P2:AH2"/>
    <mergeCell ref="AI2:AW2"/>
    <mergeCell ref="AX1:BQ1"/>
    <mergeCell ref="A2:O2"/>
    <mergeCell ref="AX2:BQ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249977111117893"/>
    <pageSetUpPr fitToPage="1"/>
  </sheetPr>
  <dimension ref="A1:E93"/>
  <sheetViews>
    <sheetView zoomScaleNormal="100" workbookViewId="0">
      <selection activeCell="C1" sqref="C1"/>
    </sheetView>
  </sheetViews>
  <sheetFormatPr baseColWidth="10" defaultColWidth="11.42578125" defaultRowHeight="15"/>
  <cols>
    <col min="1" max="1" width="86.85546875" style="73" customWidth="1"/>
    <col min="2" max="2" width="150.85546875" style="30" customWidth="1"/>
    <col min="3" max="3" width="9.28515625" customWidth="1"/>
  </cols>
  <sheetData>
    <row r="1" spans="1:5" ht="17.25" thickBot="1">
      <c r="A1" s="455" t="s">
        <v>2093</v>
      </c>
      <c r="B1" s="456"/>
      <c r="C1" s="161" t="s">
        <v>1705</v>
      </c>
    </row>
    <row r="2" spans="1:5" ht="17.25" customHeight="1">
      <c r="A2" s="126" t="s">
        <v>1474</v>
      </c>
      <c r="B2" s="126" t="s">
        <v>1475</v>
      </c>
      <c r="E2" t="str">
        <f>UPPER(D1)</f>
        <v/>
      </c>
    </row>
    <row r="3" spans="1:5" ht="17.25" thickBot="1">
      <c r="A3" s="455" t="s">
        <v>1476</v>
      </c>
      <c r="B3" s="456"/>
    </row>
    <row r="4" spans="1:5" ht="16.5">
      <c r="A4" s="454" t="s">
        <v>1477</v>
      </c>
      <c r="B4" s="454"/>
    </row>
    <row r="5" spans="1:5">
      <c r="A5" s="73" t="s">
        <v>1478</v>
      </c>
      <c r="B5" s="217" t="s">
        <v>1479</v>
      </c>
    </row>
    <row r="6" spans="1:5">
      <c r="A6" s="73" t="s">
        <v>1480</v>
      </c>
      <c r="B6" s="217" t="s">
        <v>1481</v>
      </c>
    </row>
    <row r="7" spans="1:5">
      <c r="A7" s="73" t="s">
        <v>1482</v>
      </c>
      <c r="B7" s="217" t="s">
        <v>1483</v>
      </c>
    </row>
    <row r="8" spans="1:5">
      <c r="A8" s="73" t="s">
        <v>1484</v>
      </c>
      <c r="B8" s="217" t="s">
        <v>1485</v>
      </c>
    </row>
    <row r="9" spans="1:5" ht="17.25" customHeight="1">
      <c r="A9" s="73" t="s">
        <v>1486</v>
      </c>
      <c r="B9" s="217" t="s">
        <v>1487</v>
      </c>
    </row>
    <row r="10" spans="1:5">
      <c r="A10" s="73" t="s">
        <v>1488</v>
      </c>
      <c r="B10" s="217" t="s">
        <v>1489</v>
      </c>
    </row>
    <row r="11" spans="1:5">
      <c r="A11" s="73" t="s">
        <v>1490</v>
      </c>
      <c r="B11" s="217" t="s">
        <v>1491</v>
      </c>
    </row>
    <row r="12" spans="1:5">
      <c r="A12" s="73" t="s">
        <v>1492</v>
      </c>
      <c r="B12" s="217" t="s">
        <v>1493</v>
      </c>
    </row>
    <row r="13" spans="1:5">
      <c r="A13" s="73" t="s">
        <v>1494</v>
      </c>
      <c r="B13" s="217" t="s">
        <v>1495</v>
      </c>
    </row>
    <row r="14" spans="1:5">
      <c r="A14" s="73" t="s">
        <v>1496</v>
      </c>
      <c r="B14" s="217" t="s">
        <v>1497</v>
      </c>
    </row>
    <row r="15" spans="1:5">
      <c r="A15" s="73" t="s">
        <v>1498</v>
      </c>
      <c r="B15" s="217" t="s">
        <v>1499</v>
      </c>
    </row>
    <row r="16" spans="1:5" ht="15.75" thickBot="1">
      <c r="A16" s="73" t="s">
        <v>1500</v>
      </c>
      <c r="B16" s="30" t="s">
        <v>1501</v>
      </c>
    </row>
    <row r="17" spans="1:2" ht="16.5">
      <c r="A17" s="454" t="s">
        <v>1502</v>
      </c>
      <c r="B17" s="454"/>
    </row>
    <row r="18" spans="1:2" ht="30">
      <c r="A18" s="127" t="s">
        <v>1503</v>
      </c>
      <c r="B18" s="30" t="s">
        <v>1504</v>
      </c>
    </row>
    <row r="19" spans="1:2">
      <c r="A19" s="218" t="s">
        <v>1505</v>
      </c>
      <c r="B19" s="217" t="s">
        <v>1506</v>
      </c>
    </row>
    <row r="20" spans="1:2">
      <c r="A20" s="218" t="s">
        <v>1507</v>
      </c>
      <c r="B20" s="217" t="s">
        <v>1508</v>
      </c>
    </row>
    <row r="21" spans="1:2">
      <c r="A21" s="218" t="s">
        <v>1509</v>
      </c>
      <c r="B21" s="217" t="s">
        <v>1510</v>
      </c>
    </row>
    <row r="22" spans="1:2">
      <c r="A22" s="218" t="s">
        <v>1511</v>
      </c>
      <c r="B22" s="217" t="s">
        <v>1512</v>
      </c>
    </row>
    <row r="23" spans="1:2">
      <c r="A23" s="218" t="s">
        <v>1513</v>
      </c>
      <c r="B23" s="217" t="s">
        <v>1514</v>
      </c>
    </row>
    <row r="24" spans="1:2">
      <c r="A24" s="73" t="s">
        <v>1484</v>
      </c>
      <c r="B24" s="30" t="s">
        <v>1515</v>
      </c>
    </row>
    <row r="25" spans="1:2">
      <c r="A25" s="73" t="s">
        <v>1516</v>
      </c>
      <c r="B25" s="30" t="s">
        <v>1517</v>
      </c>
    </row>
    <row r="26" spans="1:2" ht="30">
      <c r="A26" s="73" t="s">
        <v>1518</v>
      </c>
      <c r="B26" s="30" t="s">
        <v>1519</v>
      </c>
    </row>
    <row r="27" spans="1:2">
      <c r="A27" s="73" t="s">
        <v>1520</v>
      </c>
      <c r="B27" s="217" t="s">
        <v>1521</v>
      </c>
    </row>
    <row r="28" spans="1:2">
      <c r="A28" s="73" t="s">
        <v>1522</v>
      </c>
      <c r="B28" s="30" t="s">
        <v>1523</v>
      </c>
    </row>
    <row r="29" spans="1:2">
      <c r="A29" s="73" t="s">
        <v>1524</v>
      </c>
      <c r="B29" s="30" t="s">
        <v>1525</v>
      </c>
    </row>
    <row r="30" spans="1:2">
      <c r="A30" s="73" t="s">
        <v>1526</v>
      </c>
      <c r="B30" s="30" t="s">
        <v>1527</v>
      </c>
    </row>
    <row r="31" spans="1:2">
      <c r="A31" s="73" t="s">
        <v>1496</v>
      </c>
      <c r="B31" s="30" t="s">
        <v>1528</v>
      </c>
    </row>
    <row r="32" spans="1:2">
      <c r="A32" s="73" t="s">
        <v>1498</v>
      </c>
      <c r="B32" s="30" t="s">
        <v>1529</v>
      </c>
    </row>
    <row r="33" spans="1:2">
      <c r="A33" s="73" t="s">
        <v>1530</v>
      </c>
      <c r="B33" s="30" t="s">
        <v>1531</v>
      </c>
    </row>
    <row r="34" spans="1:2" ht="75">
      <c r="A34" s="73" t="s">
        <v>1532</v>
      </c>
      <c r="B34" s="30" t="s">
        <v>1533</v>
      </c>
    </row>
    <row r="35" spans="1:2">
      <c r="A35" s="73" t="s">
        <v>1534</v>
      </c>
      <c r="B35" s="30" t="s">
        <v>1535</v>
      </c>
    </row>
    <row r="36" spans="1:2" ht="15.75" thickBot="1">
      <c r="A36" s="73" t="s">
        <v>1536</v>
      </c>
      <c r="B36" s="30" t="s">
        <v>1535</v>
      </c>
    </row>
    <row r="37" spans="1:2" ht="16.5">
      <c r="A37" s="454" t="s">
        <v>1537</v>
      </c>
      <c r="B37" s="454"/>
    </row>
    <row r="38" spans="1:2">
      <c r="A38" s="73" t="s">
        <v>1538</v>
      </c>
      <c r="B38" s="30" t="s">
        <v>1539</v>
      </c>
    </row>
    <row r="39" spans="1:2">
      <c r="A39" s="73" t="s">
        <v>1540</v>
      </c>
      <c r="B39" s="30" t="s">
        <v>1541</v>
      </c>
    </row>
    <row r="40" spans="1:2">
      <c r="A40" s="73" t="s">
        <v>1542</v>
      </c>
      <c r="B40" s="30" t="s">
        <v>1543</v>
      </c>
    </row>
    <row r="41" spans="1:2">
      <c r="A41" s="73" t="s">
        <v>1544</v>
      </c>
      <c r="B41" s="30" t="s">
        <v>1545</v>
      </c>
    </row>
    <row r="42" spans="1:2">
      <c r="A42" s="73" t="s">
        <v>1546</v>
      </c>
      <c r="B42" s="30" t="s">
        <v>1547</v>
      </c>
    </row>
    <row r="43" spans="1:2" ht="135.75" customHeight="1">
      <c r="A43" s="73" t="s">
        <v>1548</v>
      </c>
      <c r="B43" s="128" t="s">
        <v>2095</v>
      </c>
    </row>
    <row r="44" spans="1:2">
      <c r="A44" s="218" t="s">
        <v>1549</v>
      </c>
      <c r="B44" s="217" t="s">
        <v>1550</v>
      </c>
    </row>
    <row r="45" spans="1:2" ht="15.75" thickBot="1">
      <c r="A45" s="218" t="s">
        <v>1551</v>
      </c>
      <c r="B45" s="217" t="s">
        <v>1552</v>
      </c>
    </row>
    <row r="46" spans="1:2" ht="16.5">
      <c r="A46" s="454" t="s">
        <v>1553</v>
      </c>
      <c r="B46" s="454"/>
    </row>
    <row r="47" spans="1:2">
      <c r="A47" s="73" t="s">
        <v>1554</v>
      </c>
      <c r="B47" s="30" t="s">
        <v>1555</v>
      </c>
    </row>
    <row r="48" spans="1:2">
      <c r="A48" s="73" t="s">
        <v>1556</v>
      </c>
      <c r="B48" s="30" t="s">
        <v>1557</v>
      </c>
    </row>
    <row r="49" spans="1:2">
      <c r="A49" s="73" t="s">
        <v>1558</v>
      </c>
      <c r="B49" s="30" t="s">
        <v>1559</v>
      </c>
    </row>
    <row r="50" spans="1:2">
      <c r="A50" s="73" t="s">
        <v>1560</v>
      </c>
      <c r="B50" s="30" t="s">
        <v>1561</v>
      </c>
    </row>
    <row r="51" spans="1:2">
      <c r="A51" s="73" t="s">
        <v>1562</v>
      </c>
      <c r="B51" s="30" t="s">
        <v>1563</v>
      </c>
    </row>
    <row r="52" spans="1:2">
      <c r="A52" s="73" t="s">
        <v>1564</v>
      </c>
      <c r="B52" s="30" t="s">
        <v>1565</v>
      </c>
    </row>
    <row r="53" spans="1:2">
      <c r="A53" s="73" t="s">
        <v>1566</v>
      </c>
      <c r="B53" s="30" t="s">
        <v>1567</v>
      </c>
    </row>
    <row r="54" spans="1:2">
      <c r="A54" s="73" t="s">
        <v>1568</v>
      </c>
      <c r="B54" s="30" t="s">
        <v>1569</v>
      </c>
    </row>
    <row r="55" spans="1:2">
      <c r="A55" s="73" t="s">
        <v>1570</v>
      </c>
      <c r="B55" s="30" t="s">
        <v>1571</v>
      </c>
    </row>
    <row r="56" spans="1:2">
      <c r="A56" s="73" t="s">
        <v>1572</v>
      </c>
      <c r="B56" s="30" t="s">
        <v>1573</v>
      </c>
    </row>
    <row r="57" spans="1:2" ht="65.25" customHeight="1">
      <c r="A57" s="73" t="s">
        <v>1522</v>
      </c>
      <c r="B57" s="217" t="s">
        <v>1574</v>
      </c>
    </row>
    <row r="58" spans="1:2" ht="16.5">
      <c r="A58" s="461" t="s">
        <v>1468</v>
      </c>
      <c r="B58" s="462"/>
    </row>
    <row r="59" spans="1:2">
      <c r="A59" s="463" t="s">
        <v>1469</v>
      </c>
      <c r="B59" s="129" t="s">
        <v>1470</v>
      </c>
    </row>
    <row r="60" spans="1:2">
      <c r="A60" s="463"/>
      <c r="B60" s="130" t="s">
        <v>1471</v>
      </c>
    </row>
    <row r="61" spans="1:2">
      <c r="A61" s="463"/>
      <c r="B61" s="131" t="s">
        <v>1472</v>
      </c>
    </row>
    <row r="62" spans="1:2">
      <c r="A62" s="463"/>
      <c r="B62" s="132" t="s">
        <v>1575</v>
      </c>
    </row>
    <row r="63" spans="1:2">
      <c r="A63" s="463"/>
      <c r="B63" s="133" t="s">
        <v>1473</v>
      </c>
    </row>
    <row r="64" spans="1:2">
      <c r="A64" s="156" t="s">
        <v>1576</v>
      </c>
      <c r="B64" s="129" t="s">
        <v>1577</v>
      </c>
    </row>
    <row r="65" spans="1:2" ht="90">
      <c r="A65" s="156" t="s">
        <v>1578</v>
      </c>
      <c r="B65" s="129" t="s">
        <v>1579</v>
      </c>
    </row>
    <row r="66" spans="1:2" ht="59.25" customHeight="1">
      <c r="A66" s="156" t="s">
        <v>1580</v>
      </c>
      <c r="B66" s="129" t="s">
        <v>1581</v>
      </c>
    </row>
    <row r="67" spans="1:2" ht="24" customHeight="1">
      <c r="A67" s="459" t="s">
        <v>1582</v>
      </c>
      <c r="B67" s="467"/>
    </row>
    <row r="68" spans="1:2" ht="51.75" customHeight="1">
      <c r="A68" s="129" t="s">
        <v>1583</v>
      </c>
      <c r="B68" s="129" t="s">
        <v>1584</v>
      </c>
    </row>
    <row r="69" spans="1:2" ht="60" customHeight="1">
      <c r="A69" s="129" t="s">
        <v>1585</v>
      </c>
      <c r="B69" s="129" t="s">
        <v>1586</v>
      </c>
    </row>
    <row r="70" spans="1:2" ht="60" customHeight="1">
      <c r="A70" s="129" t="s">
        <v>1587</v>
      </c>
      <c r="B70" s="129" t="s">
        <v>1588</v>
      </c>
    </row>
    <row r="71" spans="1:2" ht="26.25" customHeight="1">
      <c r="A71" s="468" t="s">
        <v>1589</v>
      </c>
      <c r="B71" s="469"/>
    </row>
    <row r="72" spans="1:2" ht="120">
      <c r="A72" s="129" t="s">
        <v>2232</v>
      </c>
      <c r="B72" s="230" t="s">
        <v>1590</v>
      </c>
    </row>
    <row r="73" spans="1:2" ht="45">
      <c r="A73" s="160" t="s">
        <v>2233</v>
      </c>
      <c r="B73" s="157" t="s">
        <v>2234</v>
      </c>
    </row>
    <row r="74" spans="1:2" ht="23.25" customHeight="1">
      <c r="A74" s="466" t="s">
        <v>1591</v>
      </c>
      <c r="B74" s="466"/>
    </row>
    <row r="75" spans="1:2" ht="144.75" customHeight="1">
      <c r="A75" s="158" t="s">
        <v>1592</v>
      </c>
      <c r="B75" s="158" t="s">
        <v>1593</v>
      </c>
    </row>
    <row r="76" spans="1:2" ht="24" customHeight="1">
      <c r="A76" s="470" t="s">
        <v>1594</v>
      </c>
      <c r="B76" s="470"/>
    </row>
    <row r="77" spans="1:2" ht="276" customHeight="1">
      <c r="A77" s="158" t="s">
        <v>1595</v>
      </c>
      <c r="B77" s="225" t="s">
        <v>1596</v>
      </c>
    </row>
    <row r="78" spans="1:2" ht="22.5" customHeight="1">
      <c r="A78" s="464" t="s">
        <v>1597</v>
      </c>
      <c r="B78" s="465"/>
    </row>
    <row r="79" spans="1:2" ht="43.5" customHeight="1">
      <c r="A79" s="158" t="s">
        <v>1598</v>
      </c>
      <c r="B79" s="158" t="s">
        <v>1599</v>
      </c>
    </row>
    <row r="80" spans="1:2" ht="41.25" customHeight="1">
      <c r="A80" s="158" t="s">
        <v>1600</v>
      </c>
      <c r="B80" s="159" t="s">
        <v>1601</v>
      </c>
    </row>
    <row r="81" spans="1:2" ht="31.5" customHeight="1">
      <c r="A81" s="158" t="s">
        <v>1602</v>
      </c>
      <c r="B81" s="159" t="s">
        <v>1603</v>
      </c>
    </row>
    <row r="82" spans="1:2" ht="28.5" customHeight="1">
      <c r="A82" s="457" t="s">
        <v>2227</v>
      </c>
      <c r="B82" s="458"/>
    </row>
    <row r="83" spans="1:2" ht="46.5" customHeight="1">
      <c r="A83" s="158" t="s">
        <v>2228</v>
      </c>
      <c r="B83" s="277" t="s">
        <v>2229</v>
      </c>
    </row>
    <row r="84" spans="1:2" ht="24" customHeight="1">
      <c r="A84" s="158" t="s">
        <v>2231</v>
      </c>
      <c r="B84" s="277" t="s">
        <v>2230</v>
      </c>
    </row>
    <row r="85" spans="1:2" ht="24.75" customHeight="1">
      <c r="A85" s="457" t="s">
        <v>1604</v>
      </c>
      <c r="B85" s="458"/>
    </row>
    <row r="86" spans="1:2" ht="45.75" customHeight="1">
      <c r="A86" s="158" t="s">
        <v>2277</v>
      </c>
      <c r="B86" s="158" t="s">
        <v>1605</v>
      </c>
    </row>
    <row r="87" spans="1:2" ht="126" customHeight="1">
      <c r="A87" s="158" t="s">
        <v>1606</v>
      </c>
      <c r="B87" s="158" t="s">
        <v>1607</v>
      </c>
    </row>
    <row r="88" spans="1:2" ht="19.5" customHeight="1">
      <c r="A88" s="459" t="s">
        <v>1608</v>
      </c>
      <c r="B88" s="459"/>
    </row>
    <row r="89" spans="1:2" ht="42" customHeight="1">
      <c r="A89" s="160" t="s">
        <v>1609</v>
      </c>
      <c r="B89" s="157" t="s">
        <v>1610</v>
      </c>
    </row>
    <row r="90" spans="1:2" ht="21" customHeight="1">
      <c r="A90" s="460" t="s">
        <v>1611</v>
      </c>
      <c r="B90" s="460"/>
    </row>
    <row r="91" spans="1:2" ht="36" customHeight="1">
      <c r="A91" s="156" t="s">
        <v>1612</v>
      </c>
      <c r="B91" s="129" t="s">
        <v>1613</v>
      </c>
    </row>
    <row r="92" spans="1:2" ht="33" customHeight="1">
      <c r="A92" s="156" t="s">
        <v>1614</v>
      </c>
      <c r="B92" s="129" t="s">
        <v>1615</v>
      </c>
    </row>
    <row r="93" spans="1:2" ht="21.75" customHeight="1">
      <c r="A93" s="156" t="s">
        <v>1616</v>
      </c>
      <c r="B93" s="129" t="s">
        <v>1617</v>
      </c>
    </row>
  </sheetData>
  <sheetProtection algorithmName="SHA-512" hashValue="1lr0jfHPyu9Vl4TBfkYERZZVLcDoKBhRSKvAqf/4I3JZ9BMrK8Y1hVyYXH1NYcICUerW9bTdxyDH3dFiS1xyug==" saltValue="+faYRvjQ7KBeuYyIi2Tttw==" spinCount="100000" sheet="1" formatRows="0"/>
  <mergeCells count="17">
    <mergeCell ref="A85:B85"/>
    <mergeCell ref="A88:B88"/>
    <mergeCell ref="A90:B90"/>
    <mergeCell ref="A58:B58"/>
    <mergeCell ref="A59:A63"/>
    <mergeCell ref="A78:B78"/>
    <mergeCell ref="A74:B74"/>
    <mergeCell ref="A67:B67"/>
    <mergeCell ref="A71:B71"/>
    <mergeCell ref="A76:B76"/>
    <mergeCell ref="A82:B82"/>
    <mergeCell ref="A46:B46"/>
    <mergeCell ref="A1:B1"/>
    <mergeCell ref="A3:B3"/>
    <mergeCell ref="A4:B4"/>
    <mergeCell ref="A17:B17"/>
    <mergeCell ref="A37:B37"/>
  </mergeCells>
  <hyperlinks>
    <hyperlink ref="C1" location="PORTADA!A1" display="Portada" xr:uid="{B04286F4-1E5F-4506-9DEC-A9A08269B672}"/>
  </hyperlinks>
  <printOptions horizontalCentered="1"/>
  <pageMargins left="0.31496062992125984" right="0.31496062992125984" top="1.1417322834645669" bottom="0.74803149606299213" header="0.31496062992125984" footer="0.31496062992125984"/>
  <pageSetup scale="55" fitToHeight="0" orientation="landscape" r:id="rId1"/>
  <headerFooter>
    <oddHeader>&amp;L&amp;G&amp;CPROCESO DE INSPECCIÓN, VIGILANCIA Y CONTROL
INSTRUMENTO IV 
HCB FAMILIA, MUJER e INFANCIA - HCB FAMI
&amp;RIN93.IVC
Versión 1
21/07/2026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57C00"/>
    <pageSetUpPr fitToPage="1"/>
  </sheetPr>
  <dimension ref="A1:G42"/>
  <sheetViews>
    <sheetView topLeftCell="A3" zoomScale="110" zoomScaleNormal="110" workbookViewId="0">
      <selection activeCell="C1" sqref="C1"/>
    </sheetView>
  </sheetViews>
  <sheetFormatPr baseColWidth="10" defaultColWidth="11.42578125" defaultRowHeight="15"/>
  <cols>
    <col min="1" max="1" width="23.85546875" style="1" customWidth="1"/>
    <col min="2" max="2" width="37.42578125" style="1" customWidth="1"/>
    <col min="3" max="3" width="30.140625" style="1" customWidth="1"/>
    <col min="4" max="4" width="18.85546875" style="1" customWidth="1"/>
    <col min="5" max="5" width="21.140625" style="1" customWidth="1"/>
    <col min="6" max="6" width="49.42578125" style="1" customWidth="1"/>
    <col min="7" max="7" width="7.42578125" style="1" customWidth="1"/>
    <col min="8" max="16384" width="11.42578125" style="1"/>
  </cols>
  <sheetData>
    <row r="1" spans="1:7" ht="15.75" thickBot="1">
      <c r="A1" s="473" t="s">
        <v>1666</v>
      </c>
      <c r="B1" s="474"/>
      <c r="C1" s="474"/>
      <c r="D1" s="474"/>
      <c r="E1" s="474"/>
      <c r="F1" s="475"/>
      <c r="G1" s="161" t="s">
        <v>1705</v>
      </c>
    </row>
    <row r="2" spans="1:7" ht="29.25" customHeight="1" thickBot="1">
      <c r="A2" s="12" t="s">
        <v>1667</v>
      </c>
      <c r="B2" s="476"/>
      <c r="C2" s="476"/>
      <c r="D2" s="477"/>
      <c r="E2" s="12" t="s">
        <v>1480</v>
      </c>
      <c r="F2" s="81"/>
    </row>
    <row r="3" spans="1:7" ht="36" customHeight="1" thickBot="1">
      <c r="A3" s="12" t="s">
        <v>1482</v>
      </c>
      <c r="B3" s="476"/>
      <c r="C3" s="476"/>
      <c r="D3" s="476"/>
      <c r="E3" s="12" t="s">
        <v>1484</v>
      </c>
      <c r="F3" s="82"/>
    </row>
    <row r="4" spans="1:7" ht="33.6" customHeight="1" thickBot="1">
      <c r="A4" s="12" t="s">
        <v>1486</v>
      </c>
      <c r="B4" s="83"/>
      <c r="C4" s="12" t="s">
        <v>1488</v>
      </c>
      <c r="D4" s="478"/>
      <c r="E4" s="478"/>
      <c r="F4" s="479"/>
    </row>
    <row r="5" spans="1:7" ht="30.75" thickBot="1">
      <c r="A5" s="12" t="s">
        <v>1490</v>
      </c>
      <c r="B5" s="81"/>
      <c r="C5" s="12" t="s">
        <v>1492</v>
      </c>
      <c r="D5" s="471"/>
      <c r="E5" s="471"/>
      <c r="F5" s="472"/>
    </row>
    <row r="6" spans="1:7" ht="45.75" thickBot="1">
      <c r="A6" s="12" t="s">
        <v>2086</v>
      </c>
      <c r="B6" s="439"/>
      <c r="C6" s="21" t="s">
        <v>2087</v>
      </c>
      <c r="D6" s="471"/>
      <c r="E6" s="471"/>
      <c r="F6" s="472"/>
    </row>
    <row r="7" spans="1:7" ht="31.5" customHeight="1" thickBot="1">
      <c r="A7" s="12" t="s">
        <v>1494</v>
      </c>
      <c r="B7" s="471"/>
      <c r="C7" s="471"/>
      <c r="D7" s="472"/>
      <c r="E7" s="12" t="s">
        <v>1526</v>
      </c>
      <c r="F7" s="82"/>
    </row>
    <row r="8" spans="1:7" ht="30" customHeight="1" thickBot="1">
      <c r="A8" s="12" t="s">
        <v>1496</v>
      </c>
      <c r="B8" s="81"/>
      <c r="C8" s="12" t="s">
        <v>1498</v>
      </c>
      <c r="D8" s="81"/>
      <c r="E8" s="12" t="s">
        <v>1500</v>
      </c>
      <c r="F8" s="81"/>
    </row>
    <row r="9" spans="1:7" ht="9" customHeight="1" thickBot="1">
      <c r="A9" s="28"/>
      <c r="B9" s="28"/>
      <c r="C9" s="28"/>
      <c r="D9" s="28"/>
      <c r="E9" s="28"/>
      <c r="F9" s="28"/>
    </row>
    <row r="10" spans="1:7" ht="15.75" thickBot="1">
      <c r="A10" s="497" t="s">
        <v>1668</v>
      </c>
      <c r="B10" s="498"/>
      <c r="C10" s="498"/>
      <c r="D10" s="498"/>
      <c r="E10" s="498"/>
      <c r="F10" s="499"/>
    </row>
    <row r="11" spans="1:7" ht="45.75" thickBot="1">
      <c r="A11" s="12" t="s">
        <v>1669</v>
      </c>
      <c r="B11" s="476"/>
      <c r="C11" s="476"/>
      <c r="D11" s="477"/>
      <c r="E11" s="12" t="s">
        <v>1507</v>
      </c>
      <c r="F11" s="81"/>
    </row>
    <row r="12" spans="1:7" ht="53.25" customHeight="1" thickBot="1">
      <c r="A12" s="12" t="s">
        <v>1509</v>
      </c>
      <c r="B12" s="83"/>
      <c r="C12" s="12" t="s">
        <v>1511</v>
      </c>
      <c r="D12" s="478"/>
      <c r="E12" s="478"/>
      <c r="F12" s="479"/>
    </row>
    <row r="13" spans="1:7" ht="30.75" thickBot="1">
      <c r="A13" s="12" t="s">
        <v>1513</v>
      </c>
      <c r="B13" s="471"/>
      <c r="C13" s="471"/>
      <c r="D13" s="471"/>
      <c r="E13" s="12" t="s">
        <v>1484</v>
      </c>
      <c r="F13" s="82"/>
    </row>
    <row r="14" spans="1:7" ht="60.75" thickBot="1">
      <c r="A14" s="12" t="s">
        <v>1671</v>
      </c>
      <c r="B14" s="121"/>
      <c r="C14" s="12" t="s">
        <v>1518</v>
      </c>
      <c r="D14" s="471"/>
      <c r="E14" s="471"/>
      <c r="F14" s="472"/>
    </row>
    <row r="15" spans="1:7" ht="37.5" customHeight="1" thickBot="1">
      <c r="A15" s="12" t="s">
        <v>1672</v>
      </c>
      <c r="B15" s="81"/>
      <c r="C15" s="12" t="s">
        <v>1673</v>
      </c>
      <c r="D15" s="81"/>
      <c r="E15" s="12" t="s">
        <v>1522</v>
      </c>
      <c r="F15" s="81"/>
    </row>
    <row r="16" spans="1:7" ht="45.75" thickBot="1">
      <c r="A16" s="12" t="s">
        <v>1524</v>
      </c>
      <c r="B16" s="471"/>
      <c r="C16" s="471"/>
      <c r="D16" s="472"/>
      <c r="E16" s="12" t="s">
        <v>1526</v>
      </c>
      <c r="F16" s="82"/>
    </row>
    <row r="17" spans="1:6" ht="22.35" customHeight="1" thickBot="1">
      <c r="A17" s="12" t="s">
        <v>1496</v>
      </c>
      <c r="B17" s="81"/>
      <c r="C17" s="12" t="s">
        <v>1498</v>
      </c>
      <c r="D17" s="81"/>
      <c r="E17" s="12" t="s">
        <v>1530</v>
      </c>
      <c r="F17" s="81"/>
    </row>
    <row r="18" spans="1:6" ht="48.6" customHeight="1" thickBot="1">
      <c r="A18" s="12" t="s">
        <v>1532</v>
      </c>
      <c r="B18" s="125"/>
      <c r="C18" s="123" t="s">
        <v>1534</v>
      </c>
      <c r="D18" s="122" t="str">
        <f>IFERROR(LEFT($B$18,FIND(",",$B$18)-1)," ")</f>
        <v xml:space="preserve"> </v>
      </c>
      <c r="E18" s="124" t="s">
        <v>1536</v>
      </c>
      <c r="F18" s="122" t="str">
        <f>IFERROR(RIGHT($B$18,FIND(",",$B$18))," ")</f>
        <v xml:space="preserve"> </v>
      </c>
    </row>
    <row r="19" spans="1:6" ht="15.75" thickBot="1">
      <c r="A19" s="28"/>
      <c r="B19" s="28"/>
      <c r="C19" s="28"/>
      <c r="D19" s="28"/>
      <c r="E19" s="28"/>
      <c r="F19" s="28"/>
    </row>
    <row r="20" spans="1:6" ht="15.75" thickBot="1">
      <c r="A20" s="473" t="s">
        <v>1674</v>
      </c>
      <c r="B20" s="474"/>
      <c r="C20" s="474"/>
      <c r="D20" s="474"/>
      <c r="E20" s="474"/>
      <c r="F20" s="475"/>
    </row>
    <row r="21" spans="1:6" ht="30.75" thickBot="1">
      <c r="A21" s="12" t="s">
        <v>1538</v>
      </c>
      <c r="B21" s="84"/>
      <c r="C21" s="12" t="s">
        <v>1540</v>
      </c>
      <c r="D21" s="85"/>
      <c r="E21" s="12" t="s">
        <v>1675</v>
      </c>
      <c r="F21" s="85"/>
    </row>
    <row r="22" spans="1:6" ht="30.75" thickBot="1">
      <c r="A22" s="12" t="s">
        <v>1676</v>
      </c>
      <c r="B22" s="502"/>
      <c r="C22" s="502"/>
      <c r="D22" s="502"/>
      <c r="E22" s="21" t="s">
        <v>1677</v>
      </c>
      <c r="F22" s="84"/>
    </row>
    <row r="23" spans="1:6" ht="35.25" customHeight="1" thickBot="1">
      <c r="A23" s="12" t="s">
        <v>1544</v>
      </c>
      <c r="B23" s="215" t="s">
        <v>1678</v>
      </c>
      <c r="C23" s="13" t="s">
        <v>1546</v>
      </c>
      <c r="D23" s="500" t="s">
        <v>1679</v>
      </c>
      <c r="E23" s="500"/>
      <c r="F23" s="501"/>
    </row>
    <row r="24" spans="1:6" ht="23.25" customHeight="1" thickBot="1">
      <c r="A24" s="482" t="s">
        <v>1680</v>
      </c>
      <c r="B24" s="485" t="s">
        <v>1681</v>
      </c>
      <c r="C24" s="486"/>
      <c r="D24" s="486"/>
      <c r="E24" s="486"/>
      <c r="F24" s="487"/>
    </row>
    <row r="25" spans="1:6" ht="20.25" customHeight="1" thickBot="1">
      <c r="A25" s="483"/>
      <c r="B25" s="75" t="s">
        <v>1682</v>
      </c>
      <c r="C25" s="75" t="s">
        <v>1683</v>
      </c>
      <c r="D25" s="488" t="s">
        <v>1684</v>
      </c>
      <c r="E25" s="489"/>
      <c r="F25" s="490"/>
    </row>
    <row r="26" spans="1:6" ht="19.5" customHeight="1">
      <c r="A26" s="483"/>
      <c r="B26" s="216" t="b">
        <v>0</v>
      </c>
      <c r="C26" s="52" t="s">
        <v>1685</v>
      </c>
      <c r="D26" s="491"/>
      <c r="E26" s="492"/>
      <c r="F26" s="493"/>
    </row>
    <row r="27" spans="1:6" ht="19.5" customHeight="1">
      <c r="A27" s="483"/>
      <c r="B27" s="216" t="b">
        <v>0</v>
      </c>
      <c r="C27" s="52" t="s">
        <v>1686</v>
      </c>
      <c r="D27" s="491"/>
      <c r="E27" s="492"/>
      <c r="F27" s="493"/>
    </row>
    <row r="28" spans="1:6" ht="18" customHeight="1">
      <c r="A28" s="483"/>
      <c r="B28" s="216" t="b">
        <v>0</v>
      </c>
      <c r="C28" s="52" t="s">
        <v>1687</v>
      </c>
      <c r="D28" s="491"/>
      <c r="E28" s="492"/>
      <c r="F28" s="493"/>
    </row>
    <row r="29" spans="1:6" ht="33.75" customHeight="1">
      <c r="A29" s="483"/>
      <c r="B29" s="216" t="b">
        <v>0</v>
      </c>
      <c r="C29" s="52" t="s">
        <v>1688</v>
      </c>
      <c r="D29" s="491"/>
      <c r="E29" s="492"/>
      <c r="F29" s="493"/>
    </row>
    <row r="30" spans="1:6" ht="31.5" customHeight="1">
      <c r="A30" s="483"/>
      <c r="B30" s="216" t="b">
        <v>0</v>
      </c>
      <c r="C30" s="52" t="s">
        <v>1689</v>
      </c>
      <c r="D30" s="491"/>
      <c r="E30" s="492"/>
      <c r="F30" s="493"/>
    </row>
    <row r="31" spans="1:6" ht="20.25" customHeight="1" thickBot="1">
      <c r="A31" s="484"/>
      <c r="B31" s="216" t="b">
        <v>0</v>
      </c>
      <c r="C31" s="52" t="s">
        <v>1690</v>
      </c>
      <c r="D31" s="494"/>
      <c r="E31" s="495"/>
      <c r="F31" s="496"/>
    </row>
    <row r="32" spans="1:6" ht="31.5" customHeight="1" thickBot="1">
      <c r="A32" s="12" t="s">
        <v>1549</v>
      </c>
      <c r="B32" s="480" t="s">
        <v>2237</v>
      </c>
      <c r="C32" s="481"/>
      <c r="D32" s="74" t="s">
        <v>1551</v>
      </c>
      <c r="E32" s="480" t="s">
        <v>2238</v>
      </c>
      <c r="F32" s="481"/>
    </row>
    <row r="33" spans="1:6" ht="8.25" customHeight="1" thickBot="1"/>
    <row r="34" spans="1:6" ht="15.75" thickBot="1">
      <c r="A34" s="473" t="s">
        <v>1691</v>
      </c>
      <c r="B34" s="474"/>
      <c r="C34" s="474"/>
      <c r="D34" s="474"/>
      <c r="E34" s="474"/>
      <c r="F34" s="475"/>
    </row>
    <row r="35" spans="1:6" ht="20.25" customHeight="1" thickBot="1">
      <c r="A35" s="12" t="s">
        <v>1692</v>
      </c>
      <c r="B35" s="83"/>
      <c r="C35" s="12" t="s">
        <v>1556</v>
      </c>
      <c r="D35" s="478"/>
      <c r="E35" s="478"/>
      <c r="F35" s="479"/>
    </row>
    <row r="36" spans="1:6" ht="30.75" thickBot="1">
      <c r="A36" s="12" t="s">
        <v>1558</v>
      </c>
      <c r="B36" s="134"/>
      <c r="C36" s="12" t="s">
        <v>1560</v>
      </c>
      <c r="D36" s="135"/>
      <c r="E36" s="12" t="s">
        <v>1562</v>
      </c>
      <c r="F36" s="135"/>
    </row>
    <row r="37" spans="1:6" ht="30.75" thickBot="1">
      <c r="A37" s="12" t="s">
        <v>1564</v>
      </c>
      <c r="B37" s="471"/>
      <c r="C37" s="471"/>
      <c r="D37" s="471"/>
      <c r="E37" s="12" t="s">
        <v>1568</v>
      </c>
      <c r="F37" s="81"/>
    </row>
    <row r="38" spans="1:6" ht="30.75" thickBot="1">
      <c r="A38" s="12" t="s">
        <v>1570</v>
      </c>
      <c r="B38" s="81"/>
      <c r="C38" s="12" t="s">
        <v>1572</v>
      </c>
      <c r="D38" s="81"/>
      <c r="E38" s="12" t="s">
        <v>1522</v>
      </c>
      <c r="F38" s="81"/>
    </row>
    <row r="39" spans="1:6" ht="20.25" customHeight="1" thickBot="1">
      <c r="A39" s="12" t="s">
        <v>1693</v>
      </c>
      <c r="B39" s="83"/>
      <c r="C39" s="12" t="s">
        <v>1556</v>
      </c>
      <c r="D39" s="478"/>
      <c r="E39" s="478"/>
      <c r="F39" s="479"/>
    </row>
    <row r="40" spans="1:6" ht="30.75" thickBot="1">
      <c r="A40" s="12" t="s">
        <v>1558</v>
      </c>
      <c r="B40" s="134"/>
      <c r="C40" s="12" t="s">
        <v>1560</v>
      </c>
      <c r="D40" s="135"/>
      <c r="E40" s="12" t="s">
        <v>1562</v>
      </c>
      <c r="F40" s="135"/>
    </row>
    <row r="41" spans="1:6" ht="30.75" thickBot="1">
      <c r="A41" s="12" t="s">
        <v>1564</v>
      </c>
      <c r="B41" s="471"/>
      <c r="C41" s="471"/>
      <c r="D41" s="471"/>
      <c r="E41" s="12" t="s">
        <v>1568</v>
      </c>
      <c r="F41" s="134"/>
    </row>
    <row r="42" spans="1:6" ht="30.75" thickBot="1">
      <c r="A42" s="12" t="s">
        <v>1570</v>
      </c>
      <c r="B42" s="134"/>
      <c r="C42" s="12" t="s">
        <v>1572</v>
      </c>
      <c r="D42" s="134"/>
      <c r="E42" s="12" t="s">
        <v>1522</v>
      </c>
      <c r="F42" s="134"/>
    </row>
  </sheetData>
  <sheetProtection algorithmName="SHA-512" hashValue="mzNFC/O8Q8FRIx8PAfsq+VLHobq+Ih6H86xgJwpjOsNJaArlErFycogH59sbj3aCIpJhf+0f58RnNM3Et+A/PA==" saltValue="4GYpd+7MNGIj/7fDY5q53Q==" spinCount="100000" sheet="1" objects="1" scenarios="1" formatRows="0"/>
  <mergeCells count="27">
    <mergeCell ref="A24:A31"/>
    <mergeCell ref="B24:F24"/>
    <mergeCell ref="D25:F25"/>
    <mergeCell ref="D26:F31"/>
    <mergeCell ref="B7:D7"/>
    <mergeCell ref="A10:F10"/>
    <mergeCell ref="B11:D11"/>
    <mergeCell ref="D12:F12"/>
    <mergeCell ref="D23:F23"/>
    <mergeCell ref="B13:D13"/>
    <mergeCell ref="D14:F14"/>
    <mergeCell ref="B16:D16"/>
    <mergeCell ref="A20:F20"/>
    <mergeCell ref="B22:D22"/>
    <mergeCell ref="B41:D41"/>
    <mergeCell ref="B32:C32"/>
    <mergeCell ref="E32:F32"/>
    <mergeCell ref="A34:F34"/>
    <mergeCell ref="D35:F35"/>
    <mergeCell ref="B37:D37"/>
    <mergeCell ref="D39:F39"/>
    <mergeCell ref="D6:F6"/>
    <mergeCell ref="A1:F1"/>
    <mergeCell ref="B2:D2"/>
    <mergeCell ref="B3:D3"/>
    <mergeCell ref="D4:F4"/>
    <mergeCell ref="D5:F5"/>
  </mergeCells>
  <dataValidations count="9">
    <dataValidation type="list" allowBlank="1" showInputMessage="1" showErrorMessage="1" sqref="D39:F39" xr:uid="{00000000-0002-0000-0500-000000000000}">
      <formula1>INDIRECT($B$39)</formula1>
    </dataValidation>
    <dataValidation type="list" allowBlank="1" showInputMessage="1" showErrorMessage="1" sqref="B14" xr:uid="{00000000-0002-0000-0500-000001000000}">
      <formula1>"Propiedad ICBF,En Comodato,En Convenio Interadministrativo,Propiedad del Operador,Arriendo,Propiedad Entidad Territorial,Otro"</formula1>
    </dataValidation>
    <dataValidation showInputMessage="1" showErrorMessage="1" promptTitle="RANGOS DE EDAD: ETAPA DE LA VIDA" sqref="B24 D25 B25:C31" xr:uid="{00000000-0002-0000-0500-000002000000}"/>
    <dataValidation type="list" allowBlank="1" showInputMessage="1" showErrorMessage="1" sqref="D12:F12" xr:uid="{00000000-0002-0000-0500-000003000000}">
      <formula1>INDIRECT($B$12)</formula1>
    </dataValidation>
    <dataValidation type="list" allowBlank="1" showInputMessage="1" showErrorMessage="1" sqref="D4:F4" xr:uid="{00000000-0002-0000-0500-000004000000}">
      <formula1>INDIRECT($B$4)</formula1>
    </dataValidation>
    <dataValidation type="list" allowBlank="1" showInputMessage="1" showErrorMessage="1" sqref="D35:F35" xr:uid="{00000000-0002-0000-0500-000005000000}">
      <formula1>INDIRECT($B$35)</formula1>
    </dataValidation>
    <dataValidation type="list" allowBlank="1" showInputMessage="1" showErrorMessage="1" sqref="F11" xr:uid="{00000000-0002-0000-0500-000006000000}">
      <formula1>"Rural,Úrbano"</formula1>
    </dataValidation>
    <dataValidation type="list" allowBlank="1" showInputMessage="1" showErrorMessage="1" sqref="B8 B17" xr:uid="{00000000-0002-0000-0500-000007000000}">
      <formula1>"Cédula,Cédula de Extranjeria,Pasaporte,PPT"</formula1>
    </dataValidation>
    <dataValidation type="list" allowBlank="1" showInputMessage="1" showErrorMessage="1" sqref="B21" xr:uid="{00000000-0002-0000-0500-000008000000}">
      <formula1>"Visita de Inspección,Visita de Vigilancia"</formula1>
    </dataValidation>
  </dataValidations>
  <hyperlinks>
    <hyperlink ref="G1" location="PORTADA!A1" display="Portada" xr:uid="{B6AB3A7E-FADC-41F1-A937-24BECC0D639B}"/>
  </hyperlinks>
  <printOptions horizontalCentered="1"/>
  <pageMargins left="0.31496062992125984" right="0.31496062992125984" top="1.1417322834645669" bottom="0.74803149606299213" header="0.31496062992125984" footer="0.31496062992125984"/>
  <pageSetup scale="73" fitToHeight="0" orientation="landscape" r:id="rId1"/>
  <headerFooter>
    <oddHeader>&amp;L&amp;G&amp;CPROCESO DE INSPECCIÓN, VIGILANCIA Y CONTROL
INSTRUMENTO IV 
HCB FAMILIA, MUJER e INFANCIA - HCB FAMI
&amp;RIN93.IVC
Versión 1
21/07/2026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21492E85-B4C9-4416-836C-DC8FA65520DD}">
          <x14:formula1>
            <xm:f>LISTAS!$D$204:$AJ$204</xm:f>
          </x14:formula1>
          <xm:sqref>B4 B12</xm:sqref>
        </x14:dataValidation>
        <x14:dataValidation type="list" allowBlank="1" showInputMessage="1" showErrorMessage="1" xr:uid="{05950D5D-4E1A-489B-A1B7-6A69EB6522B5}">
          <x14:formula1>
            <xm:f>LISTAS!$D$171:$AJ$171</xm:f>
          </x14:formula1>
          <xm:sqref>B35 B39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G58"/>
  <sheetViews>
    <sheetView topLeftCell="A8" zoomScale="85" zoomScaleNormal="85" zoomScalePageLayoutView="60" workbookViewId="0">
      <selection activeCell="C1" sqref="C1"/>
    </sheetView>
  </sheetViews>
  <sheetFormatPr baseColWidth="10" defaultColWidth="11.42578125" defaultRowHeight="15"/>
  <cols>
    <col min="1" max="1" width="7.42578125" style="79" customWidth="1"/>
    <col min="2" max="2" width="7.85546875" style="14" customWidth="1"/>
    <col min="3" max="3" width="95" customWidth="1"/>
    <col min="4" max="4" width="21.140625" customWidth="1"/>
    <col min="5" max="5" width="102.140625" customWidth="1"/>
    <col min="6" max="6" width="37.42578125" customWidth="1"/>
    <col min="7" max="7" width="11.42578125" hidden="1" customWidth="1"/>
  </cols>
  <sheetData>
    <row r="1" spans="1:7" s="35" customFormat="1" ht="21.75" customHeight="1" thickBot="1">
      <c r="A1" s="161" t="s">
        <v>1705</v>
      </c>
      <c r="B1" s="503" t="s">
        <v>2094</v>
      </c>
      <c r="C1" s="504"/>
      <c r="D1" s="504"/>
      <c r="E1" s="505"/>
      <c r="F1" s="31"/>
    </row>
    <row r="2" spans="1:7" s="33" customFormat="1" ht="59.25" customHeight="1" thickBot="1">
      <c r="A2" s="76" t="s">
        <v>1618</v>
      </c>
      <c r="B2" s="48" t="s">
        <v>1619</v>
      </c>
      <c r="C2" s="51" t="s">
        <v>1620</v>
      </c>
      <c r="D2" s="49" t="s">
        <v>1621</v>
      </c>
      <c r="E2" s="50" t="s">
        <v>1622</v>
      </c>
      <c r="F2" s="233" t="s">
        <v>1623</v>
      </c>
    </row>
    <row r="3" spans="1:7" ht="48.95" customHeight="1">
      <c r="A3" s="77"/>
      <c r="B3" s="42" t="s">
        <v>1624</v>
      </c>
      <c r="C3" s="146" t="s">
        <v>1706</v>
      </c>
      <c r="D3" s="325" t="str">
        <f>IF(COUNTIF(D4:D5,"NO CUMPLE")&gt;0,"NO CUMPLE CONDICIÓN",IF(COUNTIF(D4:D5,"CUMPLE")=0,"NO APLICA","CUMPLE"))</f>
        <v>NO APLICA</v>
      </c>
      <c r="E3" s="329" t="str">
        <f>CONCATENATE(IF(D4="NO CUMPLE",CONCATENATE(E4," / "),""),IF(D5="NO CUMPLE",CONCATENATE(E5," / "),""))</f>
        <v/>
      </c>
      <c r="F3" s="234" t="s">
        <v>1707</v>
      </c>
      <c r="G3" s="14">
        <f>IF(D3="CUMPLE",1,IF(D3="NO CUMPLE CONDICIÓN",2,3))</f>
        <v>3</v>
      </c>
    </row>
    <row r="4" spans="1:7" ht="344.25">
      <c r="A4" s="78" t="s">
        <v>1625</v>
      </c>
      <c r="B4" s="43" t="s">
        <v>1626</v>
      </c>
      <c r="C4" s="147" t="s">
        <v>1708</v>
      </c>
      <c r="D4" s="255"/>
      <c r="E4" s="330"/>
      <c r="F4" s="235" t="s">
        <v>1707</v>
      </c>
      <c r="G4" s="14"/>
    </row>
    <row r="5" spans="1:7" ht="100.5" customHeight="1">
      <c r="A5" s="78" t="s">
        <v>1625</v>
      </c>
      <c r="B5" s="43" t="s">
        <v>1627</v>
      </c>
      <c r="C5" s="147" t="s">
        <v>1709</v>
      </c>
      <c r="D5" s="255"/>
      <c r="E5" s="330"/>
      <c r="F5" s="235" t="s">
        <v>1710</v>
      </c>
      <c r="G5" s="14"/>
    </row>
    <row r="6" spans="1:7" ht="112.5" customHeight="1">
      <c r="B6" s="45" t="s">
        <v>1628</v>
      </c>
      <c r="C6" s="148" t="s">
        <v>1711</v>
      </c>
      <c r="D6" s="326" t="str">
        <f>IF(COUNTIF(D7:D7,"NO CUMPLE")&gt;0,"NO CUMPLE CONDICIÓN",IF(COUNTIF(D7:D7,"CUMPLE")=0,"NO APLICA","CUMPLE"))</f>
        <v>NO APLICA</v>
      </c>
      <c r="E6" s="290" t="str">
        <f>CONCATENATE(IF(D7="NO CUMPLE",CONCATENATE(E7," "),""))</f>
        <v/>
      </c>
      <c r="F6" s="236" t="s">
        <v>1712</v>
      </c>
      <c r="G6" s="14">
        <f t="shared" ref="G6:G51" si="0">IF(D6="CUMPLE",1,IF(D6="NO CUMPLE CONDICIÓN",2,3))</f>
        <v>3</v>
      </c>
    </row>
    <row r="7" spans="1:7" ht="175.5" customHeight="1">
      <c r="A7" s="78" t="s">
        <v>1625</v>
      </c>
      <c r="B7" s="43" t="s">
        <v>1629</v>
      </c>
      <c r="C7" s="149" t="s">
        <v>1713</v>
      </c>
      <c r="D7" s="255"/>
      <c r="E7" s="365"/>
      <c r="F7" s="235" t="s">
        <v>1714</v>
      </c>
      <c r="G7" s="14"/>
    </row>
    <row r="8" spans="1:7" ht="65.099999999999994" customHeight="1">
      <c r="B8" s="45" t="s">
        <v>1630</v>
      </c>
      <c r="C8" s="148" t="s">
        <v>1715</v>
      </c>
      <c r="D8" s="326" t="str">
        <f>IF(COUNTIF(D9:D9,"NO CUMPLE")&gt;0,"NO CUMPLE CONDICIÓN",IF(COUNTIF(D9:D9,"CUMPLE")=0,"NO APLICA","CUMPLE"))</f>
        <v>NO APLICA</v>
      </c>
      <c r="E8" s="290" t="str">
        <f>CONCATENATE(IF(D9="NO CUMPLE",CONCATENATE(E9," "),""))</f>
        <v/>
      </c>
      <c r="F8" s="236" t="s">
        <v>1716</v>
      </c>
      <c r="G8" s="14">
        <f t="shared" si="0"/>
        <v>3</v>
      </c>
    </row>
    <row r="9" spans="1:7" ht="227.25" customHeight="1">
      <c r="A9" s="78" t="s">
        <v>1625</v>
      </c>
      <c r="B9" s="43" t="s">
        <v>1631</v>
      </c>
      <c r="C9" s="154" t="s">
        <v>1717</v>
      </c>
      <c r="D9" s="255"/>
      <c r="E9" s="330"/>
      <c r="F9" s="235" t="s">
        <v>1716</v>
      </c>
      <c r="G9" s="14"/>
    </row>
    <row r="10" spans="1:7" s="14" customFormat="1" ht="96" customHeight="1">
      <c r="A10" s="77"/>
      <c r="B10" s="45" t="s">
        <v>1632</v>
      </c>
      <c r="C10" s="226" t="s">
        <v>1718</v>
      </c>
      <c r="D10" s="326" t="str">
        <f>IF(COUNTIF(D11:D13,"NO CUMPLE")&gt;0,"NO CUMPLE CONDICIÓN",IF(COUNTIF(D11:D13,"CUMPLE")=0,"NO APLICA","CUMPLE"))</f>
        <v>NO APLICA</v>
      </c>
      <c r="E10" s="290" t="str">
        <f>CONCATENATE(IF(D11="NO CUMPLE",CONCATENATE(E11," / "),""),IF(D12="NO CUMPLE",CONCATENATE(E12," / "),""),IF(D13="NO CUMPLE",CONCATENATE(E13," / "),""))</f>
        <v/>
      </c>
      <c r="F10" s="237" t="s">
        <v>1719</v>
      </c>
      <c r="G10" s="14">
        <f t="shared" ref="G10" si="1">IF(D10="CUMPLE",1,IF(D10="NO CUMPLE CONDICIÓN",2,3))</f>
        <v>3</v>
      </c>
    </row>
    <row r="11" spans="1:7" ht="114">
      <c r="A11" s="238" t="s">
        <v>1720</v>
      </c>
      <c r="B11" s="43" t="s">
        <v>1633</v>
      </c>
      <c r="C11" s="239" t="s">
        <v>1721</v>
      </c>
      <c r="D11" s="255"/>
      <c r="E11" s="365"/>
      <c r="F11" s="235" t="s">
        <v>1722</v>
      </c>
      <c r="G11" s="14"/>
    </row>
    <row r="12" spans="1:7" ht="409.5">
      <c r="A12" s="238" t="s">
        <v>1720</v>
      </c>
      <c r="B12" s="43" t="s">
        <v>1723</v>
      </c>
      <c r="C12" s="154" t="s">
        <v>1724</v>
      </c>
      <c r="D12" s="255"/>
      <c r="E12" s="365"/>
      <c r="F12" s="235" t="s">
        <v>1725</v>
      </c>
      <c r="G12" s="14"/>
    </row>
    <row r="13" spans="1:7" ht="82.5">
      <c r="A13" s="78" t="s">
        <v>1625</v>
      </c>
      <c r="B13" s="43" t="s">
        <v>1726</v>
      </c>
      <c r="C13" s="154" t="s">
        <v>1727</v>
      </c>
      <c r="D13" s="255"/>
      <c r="E13" s="365"/>
      <c r="F13" s="235" t="s">
        <v>1728</v>
      </c>
      <c r="G13" s="14"/>
    </row>
    <row r="14" spans="1:7" ht="68.45" customHeight="1">
      <c r="A14" s="77"/>
      <c r="B14" s="45" t="s">
        <v>1634</v>
      </c>
      <c r="C14" s="226" t="s">
        <v>1729</v>
      </c>
      <c r="D14" s="326" t="str">
        <f>IF(COUNTIF(D15:D15,"NO CUMPLE")&gt;0,"NO CUMPLE CONDICIÓN",IF(COUNTIF(D15:D15,"CUMPLE")=0,"NO APLICA","CUMPLE"))</f>
        <v>NO APLICA</v>
      </c>
      <c r="E14" s="290" t="str">
        <f>CONCATENATE(IF(D15="NO CUMPLE",CONCATENATE(E15," "),""))</f>
        <v/>
      </c>
      <c r="F14" s="259" t="s">
        <v>1730</v>
      </c>
      <c r="G14" s="14">
        <f t="shared" ref="G14" si="2">IF(D14="CUMPLE",1,IF(D14="NO CUMPLE CONDICIÓN",2,3))</f>
        <v>3</v>
      </c>
    </row>
    <row r="15" spans="1:7" ht="214.5">
      <c r="A15" s="78" t="s">
        <v>1625</v>
      </c>
      <c r="B15" s="53" t="s">
        <v>1635</v>
      </c>
      <c r="C15" s="141" t="s">
        <v>2236</v>
      </c>
      <c r="D15" s="327"/>
      <c r="E15" s="365"/>
      <c r="F15" s="261" t="s">
        <v>1730</v>
      </c>
      <c r="G15" s="14"/>
    </row>
    <row r="16" spans="1:7" s="14" customFormat="1" ht="86.25">
      <c r="A16" s="77"/>
      <c r="B16" s="45" t="s">
        <v>1636</v>
      </c>
      <c r="C16" s="155" t="s">
        <v>1732</v>
      </c>
      <c r="D16" s="326" t="str">
        <f>IF(COUNTIF(D18:D27,"NO CUMPLE")&gt;0,"NO CUMPLE CONDICIÓN",IF(COUNTIF(D18:D27,"CUMPLE")=0,"NO APLICA","CUMPLE"))</f>
        <v>NO APLICA</v>
      </c>
      <c r="E16" s="290" t="str">
        <f>CONCATENATE(IF(D18="NO CUMPLE",CONCATENATE(E18," / "),""),IF(D19="NO CUMPLE",CONCATENATE(E19," / "),""),IF(D20="NO CUMPLE",CONCATENATE(E20," / "),""),IF(D21="NO CUMPLE",CONCATENATE(E21," / "),""),IF(D22="NO CUMPLE",CONCATENATE(E22," / "),""),IF(D23="NO CUMPLE",CONCATENATE(E23," / "),""),IF(D24="NO CUMPLE",CONCATENATE(E24," / "),""),IF(D25="NO CUMPLE",CONCATENATE(E25," / "),""),IF(D26="NO CUMPLE",CONCATENATE(E26," / "),""),IF(D27="NO CUMPLE",CONCATENATE(E27," / "),""))</f>
        <v/>
      </c>
      <c r="F16" s="237" t="s">
        <v>1733</v>
      </c>
      <c r="G16" s="14">
        <f t="shared" ref="G16:G17" si="3">IF(D16="CUMPLE",1,IF(D16="NO CUMPLE CONDICIÓN",2,3))</f>
        <v>3</v>
      </c>
    </row>
    <row r="17" spans="1:7" s="14" customFormat="1" ht="86.25">
      <c r="A17" s="77"/>
      <c r="B17" s="45" t="s">
        <v>1636</v>
      </c>
      <c r="C17" s="155" t="s">
        <v>1732</v>
      </c>
      <c r="D17" s="326" t="str">
        <f>IF(COUNTIF(D28:D37,"NO CUMPLE")&gt;0,"NO CUMPLE CONDICIÓN",IF(COUNTIF(D28:D37,"CUMPLE")=0,"NO APLICA","CUMPLE"))</f>
        <v>NO APLICA</v>
      </c>
      <c r="E17" s="290" t="str">
        <f>CONCATENATE(IF(D28="NO CUMPLE",CONCATENATE(E28," / "),""),IF(D29="NO CUMPLE",CONCATENATE(E29," / "),""),IF(D30="NO CUMPLE",CONCATENATE(E30," / "),""),IF(D31="NO CUMPLE",CONCATENATE(E31," / "),""),IF(D32="NO CUMPLE",CONCATENATE(E32," / "),""),IF(D33="NO CUMPLE",CONCATENATE(E33," / "),""),IF(D34="NO CUMPLE",CONCATENATE(E34," / "),""),IF(D35="NO CUMPLE",CONCATENATE(E35," / "),""),IF(D36="NO CUMPLE",CONCATENATE(E36," / "),""),IF(D37="NO CUMPLE",CONCATENATE(E37," / "),""))</f>
        <v/>
      </c>
      <c r="F17" s="237" t="s">
        <v>1733</v>
      </c>
      <c r="G17" s="14">
        <f t="shared" si="3"/>
        <v>3</v>
      </c>
    </row>
    <row r="18" spans="1:7" ht="86.25">
      <c r="A18" s="78" t="s">
        <v>1625</v>
      </c>
      <c r="B18" s="43" t="s">
        <v>1637</v>
      </c>
      <c r="C18" s="46" t="s">
        <v>1734</v>
      </c>
      <c r="D18" s="255"/>
      <c r="E18" s="365"/>
      <c r="F18" s="235" t="s">
        <v>1733</v>
      </c>
      <c r="G18" s="14"/>
    </row>
    <row r="19" spans="1:7" ht="58.5" customHeight="1">
      <c r="A19" s="78" t="s">
        <v>1625</v>
      </c>
      <c r="B19" s="43" t="s">
        <v>1638</v>
      </c>
      <c r="C19" s="44" t="s">
        <v>1735</v>
      </c>
      <c r="D19" s="255"/>
      <c r="E19" s="365"/>
      <c r="F19" s="235" t="s">
        <v>1733</v>
      </c>
      <c r="G19" s="14"/>
    </row>
    <row r="20" spans="1:7" ht="57.95" customHeight="1">
      <c r="A20" s="78" t="s">
        <v>1625</v>
      </c>
      <c r="B20" s="43" t="s">
        <v>1639</v>
      </c>
      <c r="C20" s="44" t="s">
        <v>1736</v>
      </c>
      <c r="D20" s="255"/>
      <c r="E20" s="365"/>
      <c r="F20" s="235" t="s">
        <v>1733</v>
      </c>
      <c r="G20" s="14"/>
    </row>
    <row r="21" spans="1:7" ht="57.95" customHeight="1">
      <c r="A21" s="78" t="s">
        <v>1625</v>
      </c>
      <c r="B21" s="43" t="s">
        <v>1640</v>
      </c>
      <c r="C21" s="141" t="s">
        <v>1737</v>
      </c>
      <c r="D21" s="255"/>
      <c r="E21" s="365"/>
      <c r="F21" s="235" t="s">
        <v>1733</v>
      </c>
      <c r="G21" s="14"/>
    </row>
    <row r="22" spans="1:7" ht="66" customHeight="1">
      <c r="A22" s="78" t="s">
        <v>1625</v>
      </c>
      <c r="B22" s="43" t="s">
        <v>1641</v>
      </c>
      <c r="C22" s="44" t="s">
        <v>1738</v>
      </c>
      <c r="D22" s="255"/>
      <c r="E22" s="365"/>
      <c r="F22" s="235" t="s">
        <v>1733</v>
      </c>
      <c r="G22" s="14"/>
    </row>
    <row r="23" spans="1:7" ht="48" customHeight="1">
      <c r="A23" s="78" t="s">
        <v>1625</v>
      </c>
      <c r="B23" s="43" t="s">
        <v>1642</v>
      </c>
      <c r="C23" s="44" t="s">
        <v>1739</v>
      </c>
      <c r="D23" s="255"/>
      <c r="E23" s="365"/>
      <c r="F23" s="235" t="s">
        <v>1733</v>
      </c>
      <c r="G23" s="14"/>
    </row>
    <row r="24" spans="1:7" ht="48.95" customHeight="1">
      <c r="A24" s="78" t="s">
        <v>1625</v>
      </c>
      <c r="B24" s="43" t="s">
        <v>1643</v>
      </c>
      <c r="C24" s="44" t="s">
        <v>1740</v>
      </c>
      <c r="D24" s="255"/>
      <c r="E24" s="365"/>
      <c r="F24" s="235" t="s">
        <v>1733</v>
      </c>
      <c r="G24" s="14"/>
    </row>
    <row r="25" spans="1:7" ht="50.45" customHeight="1">
      <c r="A25" s="78" t="s">
        <v>1625</v>
      </c>
      <c r="B25" s="43" t="s">
        <v>1644</v>
      </c>
      <c r="C25" s="44" t="s">
        <v>1741</v>
      </c>
      <c r="D25" s="255"/>
      <c r="E25" s="365"/>
      <c r="F25" s="235" t="s">
        <v>1733</v>
      </c>
      <c r="G25" s="14"/>
    </row>
    <row r="26" spans="1:7" ht="63" customHeight="1">
      <c r="A26" s="78" t="s">
        <v>1625</v>
      </c>
      <c r="B26" s="43" t="s">
        <v>1645</v>
      </c>
      <c r="C26" s="44" t="s">
        <v>1742</v>
      </c>
      <c r="D26" s="255"/>
      <c r="E26" s="365"/>
      <c r="F26" s="235" t="s">
        <v>1733</v>
      </c>
      <c r="G26" s="14"/>
    </row>
    <row r="27" spans="1:7" ht="51" customHeight="1">
      <c r="A27" s="78" t="s">
        <v>1625</v>
      </c>
      <c r="B27" s="43" t="s">
        <v>1646</v>
      </c>
      <c r="C27" s="44" t="s">
        <v>1743</v>
      </c>
      <c r="D27" s="255"/>
      <c r="E27" s="330"/>
      <c r="F27" s="235" t="s">
        <v>1733</v>
      </c>
      <c r="G27" s="14"/>
    </row>
    <row r="28" spans="1:7" ht="86.25">
      <c r="A28" s="78" t="s">
        <v>1625</v>
      </c>
      <c r="B28" s="43" t="s">
        <v>1647</v>
      </c>
      <c r="C28" s="240" t="s">
        <v>1744</v>
      </c>
      <c r="D28" s="255"/>
      <c r="E28" s="365"/>
      <c r="F28" s="235" t="s">
        <v>1733</v>
      </c>
      <c r="G28" s="14"/>
    </row>
    <row r="29" spans="1:7" ht="54.6" customHeight="1">
      <c r="A29" s="78" t="s">
        <v>1625</v>
      </c>
      <c r="B29" s="43" t="s">
        <v>1648</v>
      </c>
      <c r="C29" s="241" t="s">
        <v>1745</v>
      </c>
      <c r="D29" s="255"/>
      <c r="E29" s="365"/>
      <c r="F29" s="235" t="s">
        <v>1733</v>
      </c>
      <c r="G29" s="14"/>
    </row>
    <row r="30" spans="1:7" ht="77.099999999999994" customHeight="1">
      <c r="A30" s="78" t="s">
        <v>1625</v>
      </c>
      <c r="B30" s="43" t="s">
        <v>1649</v>
      </c>
      <c r="C30" s="241" t="s">
        <v>1746</v>
      </c>
      <c r="D30" s="255"/>
      <c r="E30" s="330"/>
      <c r="F30" s="235" t="s">
        <v>1733</v>
      </c>
      <c r="G30" s="14"/>
    </row>
    <row r="31" spans="1:7" ht="114.75">
      <c r="A31" s="78" t="s">
        <v>1625</v>
      </c>
      <c r="B31" s="43" t="s">
        <v>1650</v>
      </c>
      <c r="C31" s="231" t="s">
        <v>1747</v>
      </c>
      <c r="D31" s="255"/>
      <c r="E31" s="330"/>
      <c r="F31" s="235" t="s">
        <v>1733</v>
      </c>
      <c r="G31" s="14"/>
    </row>
    <row r="32" spans="1:7" ht="57.75">
      <c r="A32" s="78" t="s">
        <v>1625</v>
      </c>
      <c r="B32" s="43" t="s">
        <v>1651</v>
      </c>
      <c r="C32" s="241" t="s">
        <v>1748</v>
      </c>
      <c r="D32" s="255"/>
      <c r="E32" s="365"/>
      <c r="F32" s="235" t="s">
        <v>1733</v>
      </c>
      <c r="G32" s="14"/>
    </row>
    <row r="33" spans="1:7" ht="48" customHeight="1">
      <c r="A33" s="78" t="s">
        <v>1625</v>
      </c>
      <c r="B33" s="43" t="s">
        <v>1652</v>
      </c>
      <c r="C33" s="241" t="s">
        <v>1749</v>
      </c>
      <c r="D33" s="255"/>
      <c r="E33" s="365"/>
      <c r="F33" s="235" t="s">
        <v>1733</v>
      </c>
      <c r="G33" s="14"/>
    </row>
    <row r="34" spans="1:7" ht="57.75">
      <c r="A34" s="78" t="s">
        <v>1625</v>
      </c>
      <c r="B34" s="43" t="s">
        <v>1653</v>
      </c>
      <c r="C34" s="241" t="s">
        <v>1750</v>
      </c>
      <c r="D34" s="255"/>
      <c r="E34" s="330"/>
      <c r="F34" s="235" t="s">
        <v>1733</v>
      </c>
      <c r="G34" s="14"/>
    </row>
    <row r="35" spans="1:7" ht="37.5" customHeight="1">
      <c r="A35" s="78" t="s">
        <v>1625</v>
      </c>
      <c r="B35" s="43" t="s">
        <v>1654</v>
      </c>
      <c r="C35" s="241" t="s">
        <v>1751</v>
      </c>
      <c r="D35" s="255"/>
      <c r="E35" s="330"/>
      <c r="F35" s="235" t="s">
        <v>1733</v>
      </c>
      <c r="G35" s="14"/>
    </row>
    <row r="36" spans="1:7" ht="57.75">
      <c r="A36" s="78" t="s">
        <v>1625</v>
      </c>
      <c r="B36" s="43" t="s">
        <v>1655</v>
      </c>
      <c r="C36" s="241" t="s">
        <v>1752</v>
      </c>
      <c r="D36" s="255"/>
      <c r="E36" s="330"/>
      <c r="F36" s="235" t="s">
        <v>1733</v>
      </c>
      <c r="G36" s="14"/>
    </row>
    <row r="37" spans="1:7" ht="39.6" customHeight="1">
      <c r="A37" s="78" t="s">
        <v>1625</v>
      </c>
      <c r="B37" s="43" t="s">
        <v>1656</v>
      </c>
      <c r="C37" s="241" t="s">
        <v>1753</v>
      </c>
      <c r="D37" s="255"/>
      <c r="E37" s="365"/>
      <c r="F37" s="235" t="s">
        <v>1733</v>
      </c>
      <c r="G37" s="14"/>
    </row>
    <row r="38" spans="1:7" ht="114" customHeight="1">
      <c r="A38" s="232"/>
      <c r="B38" s="45">
        <v>2.7</v>
      </c>
      <c r="C38" s="155" t="s">
        <v>1754</v>
      </c>
      <c r="D38" s="326" t="str">
        <f>IF(COUNTIF(D39:D42,"NO CUMPLE")&gt;0,"NO CUMPLE CONDICIÓN",IF(COUNTIF(D39:D42,"CUMPLE")=0,"NO APLICA","CUMPLE"))</f>
        <v>NO APLICA</v>
      </c>
      <c r="E38" s="290" t="str">
        <f>CONCATENATE(IF(D39="NO CUMPLE",CONCATENATE(E39," / "),""),IF(D40="NO CUMPLE",CONCATENATE(E40," / "),""),IF(D41="NO CUMPLE",CONCATENATE(E41," / "),""),IF(D42="NO CUMPLE",CONCATENATE(E42," / "),""))</f>
        <v/>
      </c>
      <c r="F38" s="237" t="s">
        <v>1755</v>
      </c>
      <c r="G38" s="14">
        <f t="shared" ref="G38" si="4">IF(D38="CUMPLE",1,IF(D38="NO CUMPLE CONDICIÓN",2,3))</f>
        <v>3</v>
      </c>
    </row>
    <row r="39" spans="1:7" ht="100.5">
      <c r="A39" s="78" t="s">
        <v>1625</v>
      </c>
      <c r="B39" s="43" t="s">
        <v>1658</v>
      </c>
      <c r="C39" s="241" t="s">
        <v>1756</v>
      </c>
      <c r="D39" s="255"/>
      <c r="E39" s="330"/>
      <c r="F39" s="235" t="s">
        <v>1755</v>
      </c>
      <c r="G39" s="14"/>
    </row>
    <row r="40" spans="1:7" ht="72.75">
      <c r="A40" s="78" t="s">
        <v>1625</v>
      </c>
      <c r="B40" s="43" t="s">
        <v>1659</v>
      </c>
      <c r="C40" s="241" t="s">
        <v>1757</v>
      </c>
      <c r="D40" s="255"/>
      <c r="E40" s="330"/>
      <c r="F40" s="235" t="s">
        <v>1755</v>
      </c>
      <c r="G40" s="14"/>
    </row>
    <row r="41" spans="1:7" ht="72.75">
      <c r="A41" s="78" t="s">
        <v>1625</v>
      </c>
      <c r="B41" s="43" t="s">
        <v>2096</v>
      </c>
      <c r="C41" s="270" t="s">
        <v>1758</v>
      </c>
      <c r="D41" s="255"/>
      <c r="E41" s="366"/>
      <c r="F41" s="235" t="s">
        <v>1755</v>
      </c>
      <c r="G41" s="14"/>
    </row>
    <row r="42" spans="1:7" ht="115.5">
      <c r="A42" s="78" t="s">
        <v>1625</v>
      </c>
      <c r="B42" s="43" t="s">
        <v>1759</v>
      </c>
      <c r="C42" s="231" t="s">
        <v>1760</v>
      </c>
      <c r="D42" s="255"/>
      <c r="E42" s="330"/>
      <c r="F42" s="235" t="s">
        <v>1755</v>
      </c>
      <c r="G42" s="14"/>
    </row>
    <row r="43" spans="1:7" ht="132" customHeight="1">
      <c r="B43" s="45">
        <v>2.8</v>
      </c>
      <c r="C43" s="219" t="s">
        <v>1761</v>
      </c>
      <c r="D43" s="326" t="str">
        <f>IF(COUNTIF(D44:D45,"NO CUMPLE")&gt;0,"NO CUMPLE CONDICIÓN",IF(COUNTIF(D44:D45,"CUMPLE")=0,"NO APLICA","CUMPLE"))</f>
        <v>NO APLICA</v>
      </c>
      <c r="E43" s="290" t="str">
        <f>CONCATENATE(IF(D44="NO CUMPLE",CONCATENATE(E44," / "),""),IF(D45="NO CUMPLE",CONCATENATE(E45," / "),""))</f>
        <v/>
      </c>
      <c r="F43" s="236" t="s">
        <v>1762</v>
      </c>
      <c r="G43" s="14">
        <f t="shared" ref="G43" si="5">IF(D43="CUMPLE",1,IF(D43="NO CUMPLE CONDICIÓN",2,3))</f>
        <v>3</v>
      </c>
    </row>
    <row r="44" spans="1:7" ht="75.599999999999994" customHeight="1">
      <c r="A44" s="78" t="s">
        <v>1625</v>
      </c>
      <c r="B44" s="43" t="s">
        <v>1661</v>
      </c>
      <c r="C44" s="44" t="s">
        <v>1763</v>
      </c>
      <c r="D44" s="255"/>
      <c r="E44" s="330"/>
      <c r="F44" s="235" t="s">
        <v>1762</v>
      </c>
      <c r="G44" s="14"/>
    </row>
    <row r="45" spans="1:7" ht="60" customHeight="1">
      <c r="A45" s="78" t="s">
        <v>1625</v>
      </c>
      <c r="B45" s="43" t="s">
        <v>1662</v>
      </c>
      <c r="C45" s="44" t="s">
        <v>1764</v>
      </c>
      <c r="D45" s="255"/>
      <c r="E45" s="365"/>
      <c r="F45" s="235" t="s">
        <v>1762</v>
      </c>
      <c r="G45" s="14"/>
    </row>
    <row r="46" spans="1:7" ht="81" customHeight="1">
      <c r="B46" s="45">
        <v>2.9</v>
      </c>
      <c r="C46" s="70" t="s">
        <v>1765</v>
      </c>
      <c r="D46" s="326" t="str">
        <f>IF(COUNTIF(D47:D50,"NO CUMPLE")&gt;0,"NO CUMPLE CONDICIÓN",IF(COUNTIF(D47:D50,"CUMPLE")=0,"NO APLICA","CUMPLE"))</f>
        <v>NO APLICA</v>
      </c>
      <c r="E46" s="290" t="str">
        <f>CONCATENATE(IF(D47="NO CUMPLE",CONCATENATE(E47," / "),""),IF(D48="NO CUMPLE",CONCATENATE(E48," / "),""),IF(D49="NO CUMPLE",CONCATENATE(E49," / "),""),IF(D50="NO CUMPLE",CONCATENATE(E50," / "),""))</f>
        <v/>
      </c>
      <c r="F46" s="236" t="s">
        <v>1766</v>
      </c>
      <c r="G46" s="14">
        <f t="shared" ref="G46" si="6">IF(D46="CUMPLE",1,IF(D46="NO CUMPLE CONDICIÓN",2,3))</f>
        <v>3</v>
      </c>
    </row>
    <row r="47" spans="1:7" ht="157.5">
      <c r="A47" s="78" t="s">
        <v>1625</v>
      </c>
      <c r="B47" s="43" t="s">
        <v>1767</v>
      </c>
      <c r="C47" s="242" t="s">
        <v>1768</v>
      </c>
      <c r="D47" s="255"/>
      <c r="E47" s="330"/>
      <c r="F47" s="235" t="s">
        <v>1766</v>
      </c>
      <c r="G47" s="14"/>
    </row>
    <row r="48" spans="1:7" ht="100.5" customHeight="1">
      <c r="A48" s="78" t="s">
        <v>1625</v>
      </c>
      <c r="B48" s="43" t="s">
        <v>1769</v>
      </c>
      <c r="C48" s="241" t="s">
        <v>1770</v>
      </c>
      <c r="D48" s="255"/>
      <c r="E48" s="330"/>
      <c r="F48" s="235" t="s">
        <v>1766</v>
      </c>
      <c r="G48" s="14"/>
    </row>
    <row r="49" spans="1:7" ht="100.5">
      <c r="A49" s="78" t="s">
        <v>1625</v>
      </c>
      <c r="B49" s="43" t="s">
        <v>1771</v>
      </c>
      <c r="C49" s="241" t="s">
        <v>1772</v>
      </c>
      <c r="D49" s="255"/>
      <c r="E49" s="330"/>
      <c r="F49" s="235" t="s">
        <v>1766</v>
      </c>
      <c r="G49" s="14"/>
    </row>
    <row r="50" spans="1:7" ht="110.45" customHeight="1">
      <c r="A50" s="78" t="s">
        <v>1625</v>
      </c>
      <c r="B50" s="43" t="s">
        <v>1773</v>
      </c>
      <c r="C50" s="241" t="s">
        <v>1774</v>
      </c>
      <c r="D50" s="255"/>
      <c r="E50" s="330"/>
      <c r="F50" s="235" t="s">
        <v>1766</v>
      </c>
      <c r="G50" s="14"/>
    </row>
    <row r="51" spans="1:7" ht="57.6" customHeight="1">
      <c r="B51" s="45" t="s">
        <v>1775</v>
      </c>
      <c r="C51" s="70" t="s">
        <v>1776</v>
      </c>
      <c r="D51" s="326" t="str">
        <f>IF(COUNTIF(D52:D54,"NO CUMPLE")&gt;0,"NO CUMPLE CONDICIÓN",IF(COUNTIF(D52:D54,"CUMPLE")=0,"NO APLICA","CUMPLE"))</f>
        <v>NO CUMPLE CONDICIÓN</v>
      </c>
      <c r="E51" s="290" t="str">
        <f>CONCATENATE(IF(D52="NO CUMPLE",CONCATENATE(E52," / "),""),IF(D53="NO CUMPLE",CONCATENATE(E53," / "),""),IF(D54="NO CUMPLE",CONCATENATE(E54," / "),""))</f>
        <v xml:space="preserve">asdfghjk / </v>
      </c>
      <c r="F51" s="236" t="s">
        <v>1777</v>
      </c>
      <c r="G51" s="14">
        <f t="shared" si="0"/>
        <v>2</v>
      </c>
    </row>
    <row r="52" spans="1:7" ht="53.45" customHeight="1">
      <c r="A52" s="78" t="s">
        <v>1625</v>
      </c>
      <c r="B52" s="43" t="s">
        <v>1778</v>
      </c>
      <c r="C52" s="149" t="s">
        <v>1779</v>
      </c>
      <c r="D52" s="255"/>
      <c r="E52" s="330"/>
      <c r="F52" s="235" t="s">
        <v>1777</v>
      </c>
      <c r="G52" s="14"/>
    </row>
    <row r="53" spans="1:7" ht="53.1" customHeight="1">
      <c r="A53" s="78" t="s">
        <v>1625</v>
      </c>
      <c r="B53" s="43" t="s">
        <v>1780</v>
      </c>
      <c r="C53" s="149" t="s">
        <v>1781</v>
      </c>
      <c r="D53" s="255" t="s">
        <v>1731</v>
      </c>
      <c r="E53" s="330" t="s">
        <v>2344</v>
      </c>
      <c r="F53" s="235" t="s">
        <v>1777</v>
      </c>
      <c r="G53" s="14"/>
    </row>
    <row r="54" spans="1:7" ht="75" thickBot="1">
      <c r="A54" s="78" t="s">
        <v>1625</v>
      </c>
      <c r="B54" s="47" t="s">
        <v>1782</v>
      </c>
      <c r="C54" s="150" t="s">
        <v>1783</v>
      </c>
      <c r="D54" s="328"/>
      <c r="E54" s="367"/>
      <c r="F54" s="235" t="s">
        <v>1777</v>
      </c>
      <c r="G54" s="14"/>
    </row>
    <row r="56" spans="1:7" hidden="1">
      <c r="C56" s="71" t="s">
        <v>1663</v>
      </c>
      <c r="D56" s="14">
        <f>COUNTIF(G3:G54,1)</f>
        <v>0</v>
      </c>
    </row>
    <row r="57" spans="1:7" hidden="1">
      <c r="C57" s="71" t="s">
        <v>1664</v>
      </c>
      <c r="D57" s="14">
        <f>COUNTIF(G3:G54,2)</f>
        <v>1</v>
      </c>
    </row>
    <row r="58" spans="1:7" hidden="1">
      <c r="C58" s="71" t="s">
        <v>1665</v>
      </c>
      <c r="D58" s="14">
        <f>COUNTIF(G3:G54,3)</f>
        <v>10</v>
      </c>
    </row>
  </sheetData>
  <sheetProtection algorithmName="SHA-512" hashValue="+Zd6h54CvpREvIGrBYZtO/YAeYwpjnXhOYYPxw+my3hXjlESXQL9ou0uvljvMokBbqJNJwIDRhEwAYiwR0R9QQ==" saltValue="4Ii6Iz7CBiP/fELpzgOKnw==" spinCount="100000" sheet="1" formatRows="0" autoFilter="0"/>
  <mergeCells count="1">
    <mergeCell ref="B1:E1"/>
  </mergeCells>
  <phoneticPr fontId="30" type="noConversion"/>
  <conditionalFormatting sqref="D3">
    <cfRule type="cellIs" dxfId="77" priority="31" operator="equal">
      <formula>"NO CUMPLE CONDICIÓN"</formula>
    </cfRule>
    <cfRule type="cellIs" dxfId="76" priority="32" operator="equal">
      <formula>"No Cumple"</formula>
    </cfRule>
  </conditionalFormatting>
  <conditionalFormatting sqref="D6">
    <cfRule type="cellIs" dxfId="75" priority="29" operator="equal">
      <formula>"NO CUMPLE CONDICIÓN"</formula>
    </cfRule>
    <cfRule type="cellIs" dxfId="74" priority="30" operator="equal">
      <formula>"No Cumple"</formula>
    </cfRule>
  </conditionalFormatting>
  <conditionalFormatting sqref="D8">
    <cfRule type="cellIs" dxfId="73" priority="11" operator="equal">
      <formula>"NO CUMPLE CONDICIÓN"</formula>
    </cfRule>
    <cfRule type="cellIs" dxfId="72" priority="12" operator="equal">
      <formula>"No Cumple"</formula>
    </cfRule>
  </conditionalFormatting>
  <conditionalFormatting sqref="D10">
    <cfRule type="cellIs" dxfId="71" priority="15" operator="equal">
      <formula>"NO CUMPLE CONDICIÓN"</formula>
    </cfRule>
    <cfRule type="cellIs" dxfId="70" priority="16" operator="equal">
      <formula>"No Cumple"</formula>
    </cfRule>
  </conditionalFormatting>
  <conditionalFormatting sqref="D14">
    <cfRule type="cellIs" dxfId="69" priority="9" operator="equal">
      <formula>"NO CUMPLE CONDICIÓN"</formula>
    </cfRule>
    <cfRule type="cellIs" dxfId="68" priority="10" operator="equal">
      <formula>"No Cumple"</formula>
    </cfRule>
  </conditionalFormatting>
  <conditionalFormatting sqref="D16:D17">
    <cfRule type="cellIs" dxfId="67" priority="23" operator="equal">
      <formula>"NO CUMPLE CONDICIÓN"</formula>
    </cfRule>
    <cfRule type="cellIs" dxfId="66" priority="24" operator="equal">
      <formula>"No Cumple"</formula>
    </cfRule>
  </conditionalFormatting>
  <conditionalFormatting sqref="D38">
    <cfRule type="cellIs" dxfId="65" priority="7" operator="equal">
      <formula>"NO CUMPLE CONDICIÓN"</formula>
    </cfRule>
    <cfRule type="cellIs" dxfId="64" priority="8" operator="equal">
      <formula>"No Cumple"</formula>
    </cfRule>
  </conditionalFormatting>
  <conditionalFormatting sqref="D43">
    <cfRule type="cellIs" dxfId="63" priority="5" operator="equal">
      <formula>"NO CUMPLE CONDICIÓN"</formula>
    </cfRule>
    <cfRule type="cellIs" dxfId="62" priority="6" operator="equal">
      <formula>"No Cumple"</formula>
    </cfRule>
  </conditionalFormatting>
  <conditionalFormatting sqref="D46">
    <cfRule type="cellIs" dxfId="61" priority="3" operator="equal">
      <formula>"NO CUMPLE CONDICIÓN"</formula>
    </cfRule>
    <cfRule type="cellIs" dxfId="60" priority="4" operator="equal">
      <formula>"No Cumple"</formula>
    </cfRule>
  </conditionalFormatting>
  <conditionalFormatting sqref="D51">
    <cfRule type="cellIs" dxfId="59" priority="1" operator="equal">
      <formula>"NO CUMPLE CONDICIÓN"</formula>
    </cfRule>
    <cfRule type="cellIs" dxfId="58" priority="2" operator="equal">
      <formula>"No Cumple"</formula>
    </cfRule>
  </conditionalFormatting>
  <dataValidations count="2">
    <dataValidation type="list" allowBlank="1" showInputMessage="1" showErrorMessage="1" sqref="D44 D52:D54 D39:D42 D15 D4:D5 D9 D27 D30:D31 D34:D36" xr:uid="{00000000-0002-0000-0800-000000000000}">
      <formula1>"CUMPLE,NO CUMPLE"</formula1>
    </dataValidation>
    <dataValidation type="list" allowBlank="1" showInputMessage="1" showErrorMessage="1" sqref="D47:D50 D45 D37 D11:D13 D28:D29 D32:D33 D7 D18:D26" xr:uid="{00000000-0002-0000-0800-000001000000}">
      <formula1>"CUMPLE,NO CUMPLE,NO APLICA"</formula1>
    </dataValidation>
  </dataValidations>
  <hyperlinks>
    <hyperlink ref="A1" location="PORTADA!A1" display="Portada" xr:uid="{00000000-0004-0000-0800-000000000000}"/>
  </hyperlinks>
  <printOptions horizontalCentered="1"/>
  <pageMargins left="0.31496062992125984" right="0.31496062992125984" top="1.1417322834645669" bottom="0.74803149606299213" header="0.31496062992125984" footer="0.31496062992125984"/>
  <pageSetup scale="58" fitToHeight="0" orientation="landscape" r:id="rId1"/>
  <headerFooter>
    <oddHeader>&amp;L&amp;G&amp;CPROCESO DE INSPECCIÓN, VIGILANCIA Y CONTROL
INSTRUMENTO IV 
HCB FAMILIA, MUJER e INFANCIA - HCB FAMI
&amp;RIN93.IVC
Versión 1
21/07/2026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2CEEF"/>
    <pageSetUpPr fitToPage="1"/>
  </sheetPr>
  <dimension ref="A1:I77"/>
  <sheetViews>
    <sheetView topLeftCell="B1" zoomScaleNormal="100" workbookViewId="0">
      <selection activeCell="C1" sqref="C1"/>
    </sheetView>
  </sheetViews>
  <sheetFormatPr baseColWidth="10" defaultColWidth="11.42578125" defaultRowHeight="15"/>
  <cols>
    <col min="1" max="1" width="8.28515625" style="79" customWidth="1"/>
    <col min="2" max="2" width="15.28515625" style="14" customWidth="1"/>
    <col min="3" max="3" width="70.42578125" customWidth="1"/>
    <col min="4" max="4" width="19.85546875" customWidth="1"/>
    <col min="5" max="5" width="86.7109375" customWidth="1"/>
    <col min="6" max="6" width="46.42578125" style="265" customWidth="1"/>
    <col min="7" max="7" width="11.42578125" style="14" hidden="1" customWidth="1"/>
  </cols>
  <sheetData>
    <row r="1" spans="1:7" s="35" customFormat="1" ht="20.25" customHeight="1" thickBot="1">
      <c r="A1" s="161" t="s">
        <v>1705</v>
      </c>
      <c r="B1" s="506" t="s">
        <v>1784</v>
      </c>
      <c r="C1" s="507"/>
      <c r="D1" s="507"/>
      <c r="E1" s="508"/>
      <c r="F1" s="262"/>
      <c r="G1" s="243"/>
    </row>
    <row r="2" spans="1:7" s="33" customFormat="1" ht="74.25" customHeight="1" thickBot="1">
      <c r="A2" s="331" t="s">
        <v>1618</v>
      </c>
      <c r="B2" s="353" t="s">
        <v>1619</v>
      </c>
      <c r="C2" s="354" t="s">
        <v>1620</v>
      </c>
      <c r="D2" s="355" t="s">
        <v>1621</v>
      </c>
      <c r="E2" s="356" t="s">
        <v>1622</v>
      </c>
      <c r="F2" s="336" t="s">
        <v>1623</v>
      </c>
      <c r="G2" s="246"/>
    </row>
    <row r="3" spans="1:7" ht="71.45" customHeight="1">
      <c r="A3" s="332"/>
      <c r="B3" s="350" t="s">
        <v>1785</v>
      </c>
      <c r="C3" s="351" t="s">
        <v>1786</v>
      </c>
      <c r="D3" s="352" t="str">
        <f>IF(COUNTIF(D4:D5,"NO CUMPLE")&gt;0,"NO CUMPLE CONDICIÓN",IF(COUNTIF(D4:D5,"CUMPLE")=0,"NO APLICA","CUMPLE"))</f>
        <v>NO APLICA</v>
      </c>
      <c r="E3" s="359" t="str">
        <f>CONCATENATE(IF(D4="NO CUMPLE",CONCATENATE(E4," / "),""),IF(D5="NO CUMPLE",CONCATENATE(E5," / "),""))</f>
        <v/>
      </c>
      <c r="F3" s="337" t="s">
        <v>1787</v>
      </c>
      <c r="G3" s="14">
        <f>IF(D3="CUMPLE",1,IF(D3="NO CUMPLE CONDICIÓN",2,3))</f>
        <v>3</v>
      </c>
    </row>
    <row r="4" spans="1:7" s="36" customFormat="1" ht="186.75">
      <c r="A4" s="333" t="s">
        <v>1788</v>
      </c>
      <c r="B4" s="227" t="s">
        <v>1789</v>
      </c>
      <c r="C4" s="151" t="s">
        <v>2097</v>
      </c>
      <c r="D4" s="363"/>
      <c r="E4" s="361"/>
      <c r="F4" s="337" t="s">
        <v>1790</v>
      </c>
      <c r="G4" s="152"/>
    </row>
    <row r="5" spans="1:7" s="36" customFormat="1" ht="56.1" customHeight="1">
      <c r="A5" s="333" t="s">
        <v>1788</v>
      </c>
      <c r="B5" s="227" t="s">
        <v>1791</v>
      </c>
      <c r="C5" s="184" t="s">
        <v>1792</v>
      </c>
      <c r="D5" s="363"/>
      <c r="E5" s="361"/>
      <c r="F5" s="337" t="s">
        <v>1790</v>
      </c>
      <c r="G5" s="152"/>
    </row>
    <row r="6" spans="1:7" s="36" customFormat="1" ht="72.75" customHeight="1">
      <c r="A6" s="334"/>
      <c r="B6" s="345" t="s">
        <v>1793</v>
      </c>
      <c r="C6" s="145" t="s">
        <v>2098</v>
      </c>
      <c r="D6" s="326" t="str">
        <f>IF(COUNTIF(D7:D10,"NO CUMPLE")&gt;0,"NO CUMPLE CONDICIÓN",IF(COUNTIF(D7:D10,"CUMPLE")=0,"NO APLICA","CUMPLE"))</f>
        <v>NO APLICA</v>
      </c>
      <c r="E6" s="360" t="str">
        <f>CONCATENATE(IF(D7="NO CUMPLE",CONCATENATE(E7," / "),""),IF(D8="NO CUMPLE",CONCATENATE(E8," / "),""),IF(D9="NO CUMPLE",CONCATENATE(E9," / "),""),IF(D10="NO CUMPLE",CONCATENATE(E10," / "),""))</f>
        <v/>
      </c>
      <c r="F6" s="337" t="s">
        <v>1794</v>
      </c>
      <c r="G6" s="14">
        <f>IF(D6="CUMPLE",1,IF(D6="NO CUMPLE CONDICIÓN",2,3))</f>
        <v>3</v>
      </c>
    </row>
    <row r="7" spans="1:7" s="36" customFormat="1" ht="229.5">
      <c r="A7" s="333" t="s">
        <v>1788</v>
      </c>
      <c r="B7" s="227" t="s">
        <v>1795</v>
      </c>
      <c r="C7" s="55" t="s">
        <v>2099</v>
      </c>
      <c r="D7" s="363"/>
      <c r="E7" s="361"/>
      <c r="F7" s="337" t="s">
        <v>1796</v>
      </c>
      <c r="G7" s="152"/>
    </row>
    <row r="8" spans="1:7" s="36" customFormat="1" ht="231.75">
      <c r="A8" s="333" t="s">
        <v>1788</v>
      </c>
      <c r="B8" s="227" t="s">
        <v>1797</v>
      </c>
      <c r="C8" s="55" t="s">
        <v>2100</v>
      </c>
      <c r="D8" s="363"/>
      <c r="E8" s="361"/>
      <c r="F8" s="337" t="s">
        <v>1796</v>
      </c>
      <c r="G8" s="152"/>
    </row>
    <row r="9" spans="1:7" s="36" customFormat="1" ht="66" customHeight="1">
      <c r="A9" s="333" t="s">
        <v>1788</v>
      </c>
      <c r="B9" s="227" t="s">
        <v>1798</v>
      </c>
      <c r="C9" s="55" t="s">
        <v>2101</v>
      </c>
      <c r="D9" s="363"/>
      <c r="E9" s="364"/>
      <c r="F9" s="337" t="s">
        <v>1799</v>
      </c>
      <c r="G9" s="152"/>
    </row>
    <row r="10" spans="1:7" s="36" customFormat="1" ht="66" customHeight="1">
      <c r="A10" s="333" t="s">
        <v>1788</v>
      </c>
      <c r="B10" s="227" t="s">
        <v>1800</v>
      </c>
      <c r="C10" s="55" t="s">
        <v>2102</v>
      </c>
      <c r="D10" s="363"/>
      <c r="E10" s="361"/>
      <c r="F10" s="337" t="s">
        <v>1799</v>
      </c>
      <c r="G10" s="152"/>
    </row>
    <row r="11" spans="1:7" s="36" customFormat="1" ht="83.25" customHeight="1">
      <c r="A11" s="334"/>
      <c r="B11" s="345" t="s">
        <v>1801</v>
      </c>
      <c r="C11" s="70" t="s">
        <v>1802</v>
      </c>
      <c r="D11" s="326" t="str">
        <f>IF(COUNTIF(D12:D12,"NO CUMPLE")&gt;0,"NO CUMPLE CONDICIÓN",IF(COUNTIF(D12:D12,"CUMPLE")=0,"NO APLICA","CUMPLE"))</f>
        <v>NO APLICA</v>
      </c>
      <c r="E11" s="360" t="str">
        <f>CONCATENATE(IF(D12="NO CUMPLE",CONCATENATE(E12," "),""))</f>
        <v/>
      </c>
      <c r="F11" s="337" t="s">
        <v>1803</v>
      </c>
      <c r="G11" s="14">
        <f>IF(D11="CUMPLE",1,IF(D11="NO CUMPLE CONDICIÓN",2,3))</f>
        <v>3</v>
      </c>
    </row>
    <row r="12" spans="1:7" s="36" customFormat="1" ht="330">
      <c r="A12" s="333" t="s">
        <v>1788</v>
      </c>
      <c r="B12" s="227" t="s">
        <v>1804</v>
      </c>
      <c r="C12" s="141" t="s">
        <v>2103</v>
      </c>
      <c r="D12" s="363"/>
      <c r="E12" s="361"/>
      <c r="F12" s="337" t="s">
        <v>1803</v>
      </c>
      <c r="G12" s="247"/>
    </row>
    <row r="13" spans="1:7" s="36" customFormat="1" ht="48.75" customHeight="1">
      <c r="A13" s="335"/>
      <c r="B13" s="45" t="s">
        <v>1807</v>
      </c>
      <c r="C13" s="145" t="s">
        <v>2251</v>
      </c>
      <c r="D13" s="326" t="str">
        <f>IF(COUNTIF(D14:D19,"NO CUMPLE")&gt;0,"NO CUMPLE CONDICIÓN",IF(COUNTIF(D14:D19,"CUMPLE")=0,"NO APLICA","CUMPLE"))</f>
        <v>NO APLICA</v>
      </c>
      <c r="E13" s="360" t="str">
        <f>CONCATENATE(IF(D14="NO CUMPLE",CONCATENATE(E14," / "),""),IF(D15="NO CUMPLE",CONCATENATE(E15," / "),""),IF(D16="NO CUMPLE",CONCATENATE(E16," / "),""),IF(D17="NO CUMPLE",CONCATENATE(E17," / "),""),IF(D18="NO CUMPLE",CONCATENATE(E18," / "),""),IF(D19="NO CUMPLE",CONCATENATE(E19," / "),""))</f>
        <v/>
      </c>
      <c r="F13" s="263" t="s">
        <v>1805</v>
      </c>
      <c r="G13" s="14">
        <f>IF(D13="CUMPLE",1,IF(D13="NO CUMPLE CONDICIÓN",2,3))</f>
        <v>3</v>
      </c>
    </row>
    <row r="14" spans="1:7" s="36" customFormat="1" ht="132" customHeight="1">
      <c r="A14" s="333" t="s">
        <v>1788</v>
      </c>
      <c r="B14" s="346" t="s">
        <v>1808</v>
      </c>
      <c r="C14" s="182" t="s">
        <v>2104</v>
      </c>
      <c r="D14" s="86"/>
      <c r="E14" s="357"/>
      <c r="F14" s="263" t="s">
        <v>1805</v>
      </c>
      <c r="G14" s="247"/>
    </row>
    <row r="15" spans="1:7" s="36" customFormat="1" ht="73.5" customHeight="1">
      <c r="A15" s="333" t="s">
        <v>1788</v>
      </c>
      <c r="B15" s="346" t="s">
        <v>1809</v>
      </c>
      <c r="C15" s="141" t="s">
        <v>1806</v>
      </c>
      <c r="D15" s="86"/>
      <c r="E15" s="357"/>
      <c r="F15" s="263" t="s">
        <v>1805</v>
      </c>
      <c r="G15" s="247"/>
    </row>
    <row r="16" spans="1:7" s="36" customFormat="1" ht="87.75" customHeight="1">
      <c r="A16" s="333" t="s">
        <v>1788</v>
      </c>
      <c r="B16" s="346" t="s">
        <v>1811</v>
      </c>
      <c r="C16" s="271" t="s">
        <v>2108</v>
      </c>
      <c r="D16" s="86"/>
      <c r="E16" s="361"/>
      <c r="F16" s="263" t="s">
        <v>1805</v>
      </c>
      <c r="G16" s="247"/>
    </row>
    <row r="17" spans="1:7" s="36" customFormat="1" ht="161.25" customHeight="1">
      <c r="A17" s="248" t="s">
        <v>1788</v>
      </c>
      <c r="B17" s="346" t="s">
        <v>2105</v>
      </c>
      <c r="C17" s="141" t="s">
        <v>2335</v>
      </c>
      <c r="D17" s="86"/>
      <c r="E17" s="361"/>
      <c r="F17" s="263" t="s">
        <v>1805</v>
      </c>
      <c r="G17" s="247"/>
    </row>
    <row r="18" spans="1:7" s="36" customFormat="1" ht="83.25" customHeight="1">
      <c r="A18" s="248" t="s">
        <v>1788</v>
      </c>
      <c r="B18" s="346" t="s">
        <v>2106</v>
      </c>
      <c r="C18" s="46" t="s">
        <v>1810</v>
      </c>
      <c r="D18" s="86"/>
      <c r="E18" s="361"/>
      <c r="F18" s="263" t="s">
        <v>1805</v>
      </c>
      <c r="G18" s="247"/>
    </row>
    <row r="19" spans="1:7" s="36" customFormat="1" ht="42.75" customHeight="1">
      <c r="A19" s="248" t="s">
        <v>1788</v>
      </c>
      <c r="B19" s="346" t="s">
        <v>2107</v>
      </c>
      <c r="C19" s="46" t="s">
        <v>2254</v>
      </c>
      <c r="D19" s="86"/>
      <c r="E19" s="361"/>
      <c r="F19" s="263" t="s">
        <v>1805</v>
      </c>
      <c r="G19" s="247"/>
    </row>
    <row r="20" spans="1:7" s="36" customFormat="1" ht="60.6" customHeight="1">
      <c r="A20" s="334"/>
      <c r="B20" s="345" t="s">
        <v>1812</v>
      </c>
      <c r="C20" s="70" t="s">
        <v>1813</v>
      </c>
      <c r="D20" s="326" t="str">
        <f>IF(COUNTIF(D22:D26,"NO CUMPLE")&gt;0,"NO CUMPLE CONDICIÓN",IF(COUNTIF(D22:D26,"CUMPLE")=0,"NO APLICA","CUMPLE"))</f>
        <v>NO APLICA</v>
      </c>
      <c r="E20" s="360" t="str">
        <f>CONCATENATE(IF(D22="NO CUMPLE",CONCATENATE(E22," / "),""),IF(D23="NO CUMPLE",CONCATENATE(E23," / "),""),IF(D24="NO CUMPLE",CONCATENATE(E24," / "),""),IF(D25="NO CUMPLE",CONCATENATE(E25," / "),""),IF(D26="NO CUMPLE",CONCATENATE(E26," / "),""))</f>
        <v/>
      </c>
      <c r="F20" s="338" t="s">
        <v>1814</v>
      </c>
      <c r="G20" s="14">
        <f t="shared" ref="G20:G21" si="0">IF(D20="CUMPLE",1,IF(D20="NO CUMPLE CONDICIÓN",2,3))</f>
        <v>3</v>
      </c>
    </row>
    <row r="21" spans="1:7" s="36" customFormat="1" ht="60.6" customHeight="1">
      <c r="A21" s="334"/>
      <c r="B21" s="345" t="s">
        <v>1812</v>
      </c>
      <c r="C21" s="70" t="s">
        <v>1813</v>
      </c>
      <c r="D21" s="326" t="str">
        <f>IF(COUNTIF(D27:D32,"NO CUMPLE")&gt;0,"NO CUMPLE CONDICIÓN",IF(COUNTIF(D27:D32,"CUMPLE")=0,"NO APLICA","CUMPLE"))</f>
        <v>NO APLICA</v>
      </c>
      <c r="E21" s="360" t="str">
        <f>CONCATENATE(IF(D27="NO CUMPLE",CONCATENATE(E27," / "),""),IF(D28="NO CUMPLE",CONCATENATE(E28," / "),""),IF(D29="NO CUMPLE",CONCATENATE(E29," / "),""),IF(D30="NO CUMPLE",CONCATENATE(E30," / "),""),IF(D31="NO CUMPLE",CONCATENATE(E31," / "),""),IF(D32="NO CUMPLE",CONCATENATE(E32," / "),""))</f>
        <v/>
      </c>
      <c r="F21" s="338" t="s">
        <v>1814</v>
      </c>
      <c r="G21" s="14">
        <f t="shared" si="0"/>
        <v>3</v>
      </c>
    </row>
    <row r="22" spans="1:7" s="36" customFormat="1" ht="133.5" customHeight="1">
      <c r="A22" s="333" t="s">
        <v>1788</v>
      </c>
      <c r="B22" s="227" t="s">
        <v>1815</v>
      </c>
      <c r="C22" s="141" t="s">
        <v>2109</v>
      </c>
      <c r="D22" s="86"/>
      <c r="E22" s="361"/>
      <c r="F22" s="338" t="s">
        <v>1816</v>
      </c>
      <c r="G22" s="152"/>
    </row>
    <row r="23" spans="1:7" s="36" customFormat="1" ht="114.75" customHeight="1">
      <c r="A23" s="333" t="s">
        <v>1788</v>
      </c>
      <c r="B23" s="227" t="s">
        <v>1817</v>
      </c>
      <c r="C23" s="55" t="s">
        <v>2110</v>
      </c>
      <c r="D23" s="86"/>
      <c r="E23" s="361"/>
      <c r="F23" s="338" t="s">
        <v>1818</v>
      </c>
      <c r="G23" s="152"/>
    </row>
    <row r="24" spans="1:7" s="36" customFormat="1" ht="409.5" customHeight="1">
      <c r="A24" s="333" t="s">
        <v>1788</v>
      </c>
      <c r="B24" s="227" t="s">
        <v>1819</v>
      </c>
      <c r="C24" s="141" t="s">
        <v>2336</v>
      </c>
      <c r="D24" s="86"/>
      <c r="E24" s="361"/>
      <c r="F24" s="338" t="s">
        <v>1820</v>
      </c>
      <c r="G24" s="152"/>
    </row>
    <row r="25" spans="1:7" s="36" customFormat="1" ht="155.25" customHeight="1">
      <c r="A25" s="333" t="s">
        <v>1788</v>
      </c>
      <c r="B25" s="227" t="s">
        <v>1821</v>
      </c>
      <c r="C25" s="141" t="s">
        <v>2253</v>
      </c>
      <c r="D25" s="86"/>
      <c r="E25" s="361"/>
      <c r="F25" s="338" t="s">
        <v>1820</v>
      </c>
      <c r="G25" s="152"/>
    </row>
    <row r="26" spans="1:7" s="36" customFormat="1" ht="93" customHeight="1">
      <c r="A26" s="333" t="s">
        <v>1788</v>
      </c>
      <c r="B26" s="227" t="s">
        <v>1824</v>
      </c>
      <c r="C26" s="141" t="s">
        <v>1822</v>
      </c>
      <c r="D26" s="86"/>
      <c r="E26" s="361"/>
      <c r="F26" s="338" t="s">
        <v>1823</v>
      </c>
      <c r="G26" s="152"/>
    </row>
    <row r="27" spans="1:7" s="36" customFormat="1" ht="153.75" customHeight="1">
      <c r="A27" s="333" t="s">
        <v>1788</v>
      </c>
      <c r="B27" s="227" t="s">
        <v>1826</v>
      </c>
      <c r="C27" s="141" t="s">
        <v>2252</v>
      </c>
      <c r="D27" s="86"/>
      <c r="E27" s="364"/>
      <c r="F27" s="338" t="s">
        <v>1825</v>
      </c>
      <c r="G27" s="152"/>
    </row>
    <row r="28" spans="1:7" ht="409.5">
      <c r="A28" s="333" t="s">
        <v>1788</v>
      </c>
      <c r="B28" s="227" t="s">
        <v>1828</v>
      </c>
      <c r="C28" s="55" t="s">
        <v>2111</v>
      </c>
      <c r="D28" s="86"/>
      <c r="E28" s="364"/>
      <c r="F28" s="339" t="s">
        <v>1830</v>
      </c>
    </row>
    <row r="29" spans="1:7" ht="60.95" customHeight="1">
      <c r="A29" s="333" t="s">
        <v>1788</v>
      </c>
      <c r="B29" s="227" t="s">
        <v>1829</v>
      </c>
      <c r="C29" s="55" t="s">
        <v>2112</v>
      </c>
      <c r="D29" s="86"/>
      <c r="E29" s="364"/>
      <c r="F29" s="339" t="s">
        <v>1830</v>
      </c>
    </row>
    <row r="30" spans="1:7" ht="146.25">
      <c r="A30" s="333" t="s">
        <v>1788</v>
      </c>
      <c r="B30" s="227" t="s">
        <v>1831</v>
      </c>
      <c r="C30" s="55" t="s">
        <v>2113</v>
      </c>
      <c r="D30" s="86"/>
      <c r="E30" s="364"/>
      <c r="F30" s="339" t="s">
        <v>1833</v>
      </c>
    </row>
    <row r="31" spans="1:7" ht="75" customHeight="1">
      <c r="A31" s="333" t="s">
        <v>1788</v>
      </c>
      <c r="B31" s="227" t="s">
        <v>1832</v>
      </c>
      <c r="C31" s="55" t="s">
        <v>2114</v>
      </c>
      <c r="D31" s="86"/>
      <c r="E31" s="364"/>
      <c r="F31" s="339" t="s">
        <v>1835</v>
      </c>
    </row>
    <row r="32" spans="1:7" ht="101.25" customHeight="1">
      <c r="A32" s="333" t="s">
        <v>1788</v>
      </c>
      <c r="B32" s="227" t="s">
        <v>1834</v>
      </c>
      <c r="C32" s="141" t="s">
        <v>1836</v>
      </c>
      <c r="D32" s="86"/>
      <c r="E32" s="357"/>
      <c r="F32" s="340" t="s">
        <v>1827</v>
      </c>
    </row>
    <row r="33" spans="1:9" ht="58.5" customHeight="1">
      <c r="A33" s="334"/>
      <c r="B33" s="345" t="s">
        <v>1837</v>
      </c>
      <c r="C33" s="148" t="s">
        <v>1838</v>
      </c>
      <c r="D33" s="326" t="str">
        <f>IF(COUNTIF(D34:D37,"NO CUMPLE")&gt;0,"NO CUMPLE CONDICIÓN",IF(COUNTIF(D34:D37,"CUMPLE")=0,"NO APLICA","CUMPLE"))</f>
        <v>NO APLICA</v>
      </c>
      <c r="E33" s="360" t="str">
        <f>CONCATENATE(IF(D34="NO CUMPLE",CONCATENATE(E34," / "),""),IF(D35="NO CUMPLE",CONCATENATE(E35," / "),""),IF(D36="NO CUMPLE",CONCATENATE(E36," / "),""),IF(D37="NO CUMPLE",CONCATENATE(E37," / "),""))</f>
        <v/>
      </c>
      <c r="F33" s="341" t="s">
        <v>1839</v>
      </c>
      <c r="G33" s="14">
        <f>IF(D33="CUMPLE",1,IF(D33="NO CUMPLE CONDICIÓN",2,3))</f>
        <v>3</v>
      </c>
    </row>
    <row r="34" spans="1:9" ht="243">
      <c r="A34" s="333" t="s">
        <v>1788</v>
      </c>
      <c r="B34" s="227" t="s">
        <v>1840</v>
      </c>
      <c r="C34" s="141" t="s">
        <v>2337</v>
      </c>
      <c r="D34" s="86"/>
      <c r="E34" s="357"/>
      <c r="F34" s="341" t="s">
        <v>1841</v>
      </c>
    </row>
    <row r="35" spans="1:9" ht="156.75">
      <c r="A35" s="333" t="s">
        <v>1788</v>
      </c>
      <c r="B35" s="227" t="s">
        <v>1844</v>
      </c>
      <c r="C35" s="141" t="s">
        <v>1842</v>
      </c>
      <c r="D35" s="86"/>
      <c r="E35" s="357"/>
      <c r="F35" s="341" t="s">
        <v>1843</v>
      </c>
    </row>
    <row r="36" spans="1:9" ht="129">
      <c r="A36" s="333" t="s">
        <v>1788</v>
      </c>
      <c r="B36" s="227" t="s">
        <v>1846</v>
      </c>
      <c r="C36" s="55" t="s">
        <v>2116</v>
      </c>
      <c r="D36" s="86"/>
      <c r="E36" s="357"/>
      <c r="F36" s="341" t="s">
        <v>1845</v>
      </c>
    </row>
    <row r="37" spans="1:9" ht="186.75">
      <c r="A37" s="333" t="s">
        <v>1788</v>
      </c>
      <c r="B37" s="227" t="s">
        <v>2117</v>
      </c>
      <c r="C37" s="141" t="s">
        <v>2115</v>
      </c>
      <c r="D37" s="86"/>
      <c r="E37" s="364"/>
      <c r="F37" s="341" t="s">
        <v>1845</v>
      </c>
    </row>
    <row r="38" spans="1:9" ht="68.25" customHeight="1">
      <c r="A38" s="332"/>
      <c r="B38" s="45" t="s">
        <v>1847</v>
      </c>
      <c r="C38" s="148" t="s">
        <v>1848</v>
      </c>
      <c r="D38" s="326" t="str">
        <f>IF(COUNTIF(D39:D45,"NO CUMPLE")&gt;0,"NO CUMPLE CONDICIÓN",IF(COUNTIF(D39:D45,"CUMPLE")=0,"NO APLICA","CUMPLE"))</f>
        <v>NO APLICA</v>
      </c>
      <c r="E38" s="360" t="str">
        <f>CONCATENATE(IF(D39="NO CUMPLE",CONCATENATE(E39," / "),""),IF(D40="NO CUMPLE",CONCATENATE(E40," / "),""),IF(D41="NO CUMPLE",CONCATENATE(E41," / "),""),IF(D42="NO CUMPLE",CONCATENATE(E42," / "),""),IF(D43="NO CUMPLE",CONCATENATE(E43," / "),""),IF(D44="NO CUMPLE",CONCATENATE(E44," / "),""),IF(D45="NO CUMPLE",CONCATENATE(E45," / "),""))</f>
        <v/>
      </c>
      <c r="F38" s="342" t="s">
        <v>1849</v>
      </c>
      <c r="G38" s="14">
        <f>IF(D38="CUMPLE",1,IF(D38="NO CUMPLE CONDICIÓN",2,3))</f>
        <v>3</v>
      </c>
    </row>
    <row r="39" spans="1:9" ht="127.5" customHeight="1">
      <c r="A39" s="333" t="s">
        <v>1788</v>
      </c>
      <c r="B39" s="346" t="s">
        <v>1850</v>
      </c>
      <c r="C39" s="141" t="s">
        <v>2338</v>
      </c>
      <c r="D39" s="86"/>
      <c r="E39" s="361"/>
      <c r="F39" s="342" t="s">
        <v>1851</v>
      </c>
    </row>
    <row r="40" spans="1:9" ht="90.75" customHeight="1">
      <c r="A40" s="333" t="s">
        <v>1788</v>
      </c>
      <c r="B40" s="346" t="s">
        <v>1852</v>
      </c>
      <c r="C40" s="272" t="s">
        <v>2339</v>
      </c>
      <c r="D40" s="86"/>
      <c r="E40" s="357"/>
      <c r="F40" s="342" t="s">
        <v>1853</v>
      </c>
    </row>
    <row r="41" spans="1:9" ht="53.45" customHeight="1">
      <c r="A41" s="333" t="s">
        <v>1788</v>
      </c>
      <c r="B41" s="346" t="s">
        <v>1854</v>
      </c>
      <c r="C41" s="55" t="s">
        <v>2118</v>
      </c>
      <c r="D41" s="86"/>
      <c r="E41" s="357"/>
      <c r="F41" s="342" t="s">
        <v>1855</v>
      </c>
    </row>
    <row r="42" spans="1:9" ht="228" customHeight="1">
      <c r="A42" s="333" t="s">
        <v>1788</v>
      </c>
      <c r="B42" s="346" t="s">
        <v>1856</v>
      </c>
      <c r="C42" s="182" t="s">
        <v>2119</v>
      </c>
      <c r="D42" s="86"/>
      <c r="E42" s="357"/>
      <c r="F42" s="342" t="s">
        <v>1857</v>
      </c>
    </row>
    <row r="43" spans="1:9" ht="234.75" customHeight="1">
      <c r="A43" s="333" t="s">
        <v>1788</v>
      </c>
      <c r="B43" s="346" t="s">
        <v>1858</v>
      </c>
      <c r="C43" s="271" t="s">
        <v>2121</v>
      </c>
      <c r="D43" s="86"/>
      <c r="E43" s="357"/>
      <c r="F43" s="342" t="s">
        <v>1859</v>
      </c>
    </row>
    <row r="44" spans="1:9" ht="102.75" customHeight="1">
      <c r="A44" s="333" t="s">
        <v>1788</v>
      </c>
      <c r="B44" s="346" t="s">
        <v>2192</v>
      </c>
      <c r="C44" s="55" t="s">
        <v>2120</v>
      </c>
      <c r="D44" s="86"/>
      <c r="E44" s="361"/>
      <c r="F44" s="342" t="s">
        <v>1861</v>
      </c>
      <c r="G44" s="152"/>
      <c r="H44" s="36"/>
      <c r="I44" s="36"/>
    </row>
    <row r="45" spans="1:9" s="36" customFormat="1" ht="44.25" customHeight="1">
      <c r="A45" s="333" t="s">
        <v>1788</v>
      </c>
      <c r="B45" s="346" t="s">
        <v>1860</v>
      </c>
      <c r="C45" s="55" t="s">
        <v>2122</v>
      </c>
      <c r="D45" s="86"/>
      <c r="E45" s="361"/>
      <c r="F45" s="342" t="s">
        <v>1862</v>
      </c>
      <c r="G45" s="14"/>
    </row>
    <row r="46" spans="1:9" ht="74.25" customHeight="1">
      <c r="A46" s="332"/>
      <c r="B46" s="45" t="s">
        <v>1863</v>
      </c>
      <c r="C46" s="54" t="s">
        <v>2123</v>
      </c>
      <c r="D46" s="326" t="str">
        <f>IF(COUNTIF(D47:D52,"NO CUMPLE")&gt;0,"NO CUMPLE CONDICIÓN",IF(COUNTIF(D47:D52,"CUMPLE")=0,"NO APLICA","CUMPLE"))</f>
        <v>NO APLICA</v>
      </c>
      <c r="E46" s="360" t="str">
        <f>CONCATENATE(IF(D47="NO CUMPLE",CONCATENATE(E47," / "),""),IF(D48="NO CUMPLE",CONCATENATE(E48," / "),""),IF(D49="NO CUMPLE",CONCATENATE(E49," / "),""),IF(D50="NO CUMPLE",CONCATENATE(E50," / "),""),IF(D51="NO CUMPLE",CONCATENATE(E51," / "),""),IF(D52="NO CUMPLE",CONCATENATE(E52," / "),""))</f>
        <v/>
      </c>
      <c r="F46" s="342" t="s">
        <v>1864</v>
      </c>
      <c r="G46" s="14">
        <f>IF(D46="CUMPLE",1,IF(D46="NO CUMPLE CONDICIÓN",2,3))</f>
        <v>3</v>
      </c>
    </row>
    <row r="47" spans="1:9" ht="123" customHeight="1">
      <c r="A47" s="333" t="s">
        <v>1788</v>
      </c>
      <c r="B47" s="43" t="s">
        <v>1865</v>
      </c>
      <c r="C47" s="147" t="s">
        <v>2124</v>
      </c>
      <c r="D47" s="86"/>
      <c r="E47" s="357"/>
      <c r="F47" s="342" t="s">
        <v>1866</v>
      </c>
    </row>
    <row r="48" spans="1:9" ht="112.5" customHeight="1">
      <c r="A48" s="333" t="s">
        <v>1788</v>
      </c>
      <c r="B48" s="43" t="s">
        <v>1867</v>
      </c>
      <c r="C48" s="55" t="s">
        <v>2126</v>
      </c>
      <c r="D48" s="86"/>
      <c r="E48" s="357"/>
      <c r="F48" s="342" t="s">
        <v>1866</v>
      </c>
    </row>
    <row r="49" spans="1:7" ht="112.5" customHeight="1">
      <c r="A49" s="333" t="s">
        <v>1788</v>
      </c>
      <c r="B49" s="43" t="s">
        <v>1868</v>
      </c>
      <c r="C49" s="55" t="s">
        <v>2127</v>
      </c>
      <c r="D49" s="86"/>
      <c r="E49" s="357"/>
      <c r="F49" s="342" t="s">
        <v>1866</v>
      </c>
    </row>
    <row r="50" spans="1:7" ht="112.5" customHeight="1">
      <c r="A50" s="333" t="s">
        <v>1788</v>
      </c>
      <c r="B50" s="43" t="s">
        <v>1870</v>
      </c>
      <c r="C50" s="55" t="s">
        <v>2128</v>
      </c>
      <c r="D50" s="86"/>
      <c r="E50" s="357"/>
      <c r="F50" s="342" t="s">
        <v>1869</v>
      </c>
    </row>
    <row r="51" spans="1:7" ht="112.5" customHeight="1">
      <c r="A51" s="333" t="s">
        <v>1788</v>
      </c>
      <c r="B51" s="43" t="s">
        <v>1872</v>
      </c>
      <c r="C51" s="55" t="s">
        <v>2129</v>
      </c>
      <c r="D51" s="86"/>
      <c r="E51" s="357"/>
      <c r="F51" s="342" t="s">
        <v>1871</v>
      </c>
    </row>
    <row r="52" spans="1:7" ht="110.25" customHeight="1">
      <c r="A52" s="333" t="s">
        <v>1788</v>
      </c>
      <c r="B52" s="43" t="s">
        <v>2130</v>
      </c>
      <c r="C52" s="55" t="s">
        <v>2125</v>
      </c>
      <c r="D52" s="86"/>
      <c r="E52" s="357"/>
      <c r="F52" s="337" t="s">
        <v>1873</v>
      </c>
    </row>
    <row r="53" spans="1:7" s="36" customFormat="1" ht="66" customHeight="1">
      <c r="A53" s="335"/>
      <c r="B53" s="345" t="s">
        <v>1874</v>
      </c>
      <c r="C53" s="273" t="s">
        <v>2131</v>
      </c>
      <c r="D53" s="326" t="str">
        <f>IF(COUNTIF(D55:D59,"NO CUMPLE")&gt;0,"NO CUMPLE CONDICIÓN",IF(COUNTIF(D55:D59,"CUMPLE")=0,"NO APLICA","CUMPLE"))</f>
        <v>NO APLICA</v>
      </c>
      <c r="E53" s="360" t="str">
        <f>CONCATENATE(IF(D55="NO CUMPLE",CONCATENATE(E55," / "),""),IF(D56="NO CUMPLE",CONCATENATE(E56," / "),""),IF(D57="NO CUMPLE",CONCATENATE(E57," / "),""),IF(D58="NO CUMPLE",CONCATENATE(E58," / "),""),IF(D59="NO CUMPLE",CONCATENATE(E59," / "),""))</f>
        <v/>
      </c>
      <c r="F53" s="337" t="s">
        <v>1876</v>
      </c>
      <c r="G53" s="14">
        <f>IF(D53="CUMPLE",1,IF(D53="NO CUMPLE CONDICIÓN",2,3))</f>
        <v>3</v>
      </c>
    </row>
    <row r="54" spans="1:7" s="36" customFormat="1" ht="21" customHeight="1">
      <c r="A54" s="334"/>
      <c r="B54" s="348"/>
      <c r="C54" s="249" t="s">
        <v>1877</v>
      </c>
      <c r="D54" s="358"/>
      <c r="E54" s="349"/>
      <c r="F54" s="342"/>
      <c r="G54" s="14"/>
    </row>
    <row r="55" spans="1:7" ht="146.25" customHeight="1">
      <c r="A55" s="333" t="s">
        <v>1788</v>
      </c>
      <c r="B55" s="43" t="s">
        <v>2193</v>
      </c>
      <c r="C55" s="147" t="s">
        <v>2132</v>
      </c>
      <c r="D55" s="86"/>
      <c r="E55" s="357"/>
      <c r="F55" s="337" t="s">
        <v>1879</v>
      </c>
    </row>
    <row r="56" spans="1:7" ht="108" customHeight="1">
      <c r="A56" s="333" t="s">
        <v>1788</v>
      </c>
      <c r="B56" s="43" t="s">
        <v>2194</v>
      </c>
      <c r="C56" s="147" t="s">
        <v>1880</v>
      </c>
      <c r="D56" s="86"/>
      <c r="E56" s="357"/>
      <c r="F56" s="337" t="s">
        <v>1881</v>
      </c>
    </row>
    <row r="57" spans="1:7" ht="81" customHeight="1">
      <c r="A57" s="333" t="s">
        <v>1788</v>
      </c>
      <c r="B57" s="43" t="s">
        <v>2195</v>
      </c>
      <c r="C57" s="147" t="s">
        <v>1882</v>
      </c>
      <c r="D57" s="86"/>
      <c r="E57" s="357"/>
      <c r="F57" s="337" t="s">
        <v>1883</v>
      </c>
    </row>
    <row r="58" spans="1:7" ht="60" customHeight="1">
      <c r="A58" s="333" t="s">
        <v>1788</v>
      </c>
      <c r="B58" s="43" t="s">
        <v>2196</v>
      </c>
      <c r="C58" s="55" t="s">
        <v>1884</v>
      </c>
      <c r="D58" s="86"/>
      <c r="E58" s="357"/>
      <c r="F58" s="337" t="s">
        <v>1885</v>
      </c>
    </row>
    <row r="59" spans="1:7" ht="373.5" customHeight="1">
      <c r="A59" s="333" t="s">
        <v>1788</v>
      </c>
      <c r="B59" s="43" t="s">
        <v>2197</v>
      </c>
      <c r="C59" s="55" t="s">
        <v>2340</v>
      </c>
      <c r="D59" s="86"/>
      <c r="E59" s="357"/>
      <c r="F59" s="337" t="s">
        <v>1887</v>
      </c>
    </row>
    <row r="60" spans="1:7" ht="48.95" customHeight="1">
      <c r="A60" s="332"/>
      <c r="B60" s="45" t="s">
        <v>1875</v>
      </c>
      <c r="C60" s="54" t="s">
        <v>1889</v>
      </c>
      <c r="D60" s="326" t="str">
        <f>IF(COUNTIF(D61:D66,"NO CUMPLE")&gt;0,"NO CUMPLE CONDICIÓN",IF(COUNTIF(D61:D66,"CUMPLE")=0,"NO APLICA","CUMPLE"))</f>
        <v>NO APLICA</v>
      </c>
      <c r="E60" s="360" t="str">
        <f>CONCATENATE(IF(D61="NO CUMPLE",CONCATENATE(E61," / "),""),IF(D62="NO CUMPLE",CONCATENATE(E62," / "),""),IF(D63="NO CUMPLE",CONCATENATE(E63," / "),""),IF(D64="NO CUMPLE",CONCATENATE(E64," / "),""),IF(D65="NO CUMPLE",CONCATENATE(E65," / "),""),IF(D66="NO CUMPLE",CONCATENATE(E66," / "),""))</f>
        <v/>
      </c>
      <c r="F60" s="342" t="s">
        <v>1890</v>
      </c>
      <c r="G60" s="14">
        <f>IF(D60="CUMPLE",1,IF(D60="NO CUMPLE CONDICIÓN",2,3))</f>
        <v>3</v>
      </c>
    </row>
    <row r="61" spans="1:7" ht="82.5" customHeight="1">
      <c r="A61" s="333" t="s">
        <v>1788</v>
      </c>
      <c r="B61" s="43" t="s">
        <v>1878</v>
      </c>
      <c r="C61" s="55" t="s">
        <v>1892</v>
      </c>
      <c r="D61" s="86"/>
      <c r="E61" s="357"/>
      <c r="F61" s="337" t="s">
        <v>1893</v>
      </c>
    </row>
    <row r="62" spans="1:7" ht="82.5" customHeight="1">
      <c r="A62" s="333" t="s">
        <v>1788</v>
      </c>
      <c r="B62" s="43" t="s">
        <v>1886</v>
      </c>
      <c r="C62" s="55" t="s">
        <v>1895</v>
      </c>
      <c r="D62" s="88"/>
      <c r="E62" s="357"/>
      <c r="F62" s="337" t="s">
        <v>1896</v>
      </c>
    </row>
    <row r="63" spans="1:7" ht="71.45" customHeight="1">
      <c r="A63" s="333" t="s">
        <v>1788</v>
      </c>
      <c r="B63" s="43" t="s">
        <v>2198</v>
      </c>
      <c r="C63" s="55" t="s">
        <v>1897</v>
      </c>
      <c r="D63" s="86"/>
      <c r="E63" s="357"/>
      <c r="F63" s="337" t="s">
        <v>1898</v>
      </c>
    </row>
    <row r="64" spans="1:7" ht="71.45" customHeight="1">
      <c r="A64" s="333" t="s">
        <v>1788</v>
      </c>
      <c r="B64" s="43" t="s">
        <v>2199</v>
      </c>
      <c r="C64" s="55" t="s">
        <v>1899</v>
      </c>
      <c r="D64" s="88"/>
      <c r="E64" s="357"/>
      <c r="F64" s="337" t="s">
        <v>1900</v>
      </c>
    </row>
    <row r="65" spans="1:7" ht="71.45" customHeight="1">
      <c r="A65" s="333" t="s">
        <v>1788</v>
      </c>
      <c r="B65" s="43" t="s">
        <v>2200</v>
      </c>
      <c r="C65" s="55" t="s">
        <v>1901</v>
      </c>
      <c r="D65" s="88"/>
      <c r="E65" s="357"/>
      <c r="F65" s="337" t="s">
        <v>1902</v>
      </c>
    </row>
    <row r="66" spans="1:7" ht="72.599999999999994" customHeight="1">
      <c r="A66" s="333" t="s">
        <v>1788</v>
      </c>
      <c r="B66" s="43" t="s">
        <v>2201</v>
      </c>
      <c r="C66" s="250" t="s">
        <v>1903</v>
      </c>
      <c r="D66" s="86"/>
      <c r="E66" s="357"/>
      <c r="F66" s="337" t="s">
        <v>1904</v>
      </c>
    </row>
    <row r="67" spans="1:7" ht="48" customHeight="1">
      <c r="A67" s="332"/>
      <c r="B67" s="45" t="s">
        <v>1888</v>
      </c>
      <c r="C67" s="54" t="s">
        <v>1905</v>
      </c>
      <c r="D67" s="326" t="str">
        <f>IF(COUNTIF(D68:D69,"NO CUMPLE")&gt;0,"NO CUMPLE CONDICIÓN",IF(COUNTIF(D68:D69,"CUMPLE")=0,"NO APLICA","CUMPLE"))</f>
        <v>NO CUMPLE CONDICIÓN</v>
      </c>
      <c r="E67" s="360" t="str">
        <f>CONCATENATE(IF(D68="NO CUMPLE",CONCATENATE(E68," / "),""),IF(D69="NO CUMPLE",CONCATENATE(E69," / "),""))</f>
        <v xml:space="preserve">WERTYUI / </v>
      </c>
      <c r="F67" s="337" t="s">
        <v>1906</v>
      </c>
      <c r="G67" s="14">
        <f>IF(D67="CUMPLE",1,IF(D67="NO CUMPLE CONDICIÓN",2,3))</f>
        <v>2</v>
      </c>
    </row>
    <row r="68" spans="1:7" ht="185.25" customHeight="1">
      <c r="A68" s="333" t="s">
        <v>1788</v>
      </c>
      <c r="B68" s="43" t="s">
        <v>1891</v>
      </c>
      <c r="C68" s="55" t="s">
        <v>2133</v>
      </c>
      <c r="D68" s="86" t="s">
        <v>1731</v>
      </c>
      <c r="E68" s="357" t="s">
        <v>2349</v>
      </c>
      <c r="F68" s="337" t="s">
        <v>1906</v>
      </c>
    </row>
    <row r="69" spans="1:7" ht="69.75" customHeight="1" thickBot="1">
      <c r="A69" s="333" t="s">
        <v>1788</v>
      </c>
      <c r="B69" s="47" t="s">
        <v>1894</v>
      </c>
      <c r="C69" s="69" t="s">
        <v>2134</v>
      </c>
      <c r="D69" s="87"/>
      <c r="E69" s="362"/>
      <c r="F69" s="337" t="s">
        <v>1906</v>
      </c>
    </row>
    <row r="70" spans="1:7">
      <c r="C70" s="14"/>
      <c r="D70" s="14"/>
      <c r="E70" s="14"/>
      <c r="F70" s="264"/>
    </row>
    <row r="71" spans="1:7" hidden="1">
      <c r="C71" s="71" t="s">
        <v>1663</v>
      </c>
      <c r="D71" s="14">
        <f>COUNTIF(G3:G69,1)</f>
        <v>0</v>
      </c>
      <c r="E71" s="14"/>
      <c r="F71" s="264"/>
    </row>
    <row r="72" spans="1:7" hidden="1">
      <c r="C72" s="71" t="s">
        <v>1664</v>
      </c>
      <c r="D72" s="14">
        <f>COUNTIF(G3:G69,2)</f>
        <v>1</v>
      </c>
      <c r="E72" s="14"/>
      <c r="F72" s="264"/>
    </row>
    <row r="73" spans="1:7" hidden="1">
      <c r="C73" s="71" t="s">
        <v>1665</v>
      </c>
      <c r="D73" s="14">
        <f>COUNTIF(G3:G69,3)</f>
        <v>11</v>
      </c>
      <c r="E73" s="14"/>
      <c r="F73" s="264"/>
    </row>
    <row r="74" spans="1:7">
      <c r="C74" s="14"/>
      <c r="D74" s="14"/>
      <c r="E74" s="14"/>
      <c r="F74" s="264"/>
    </row>
    <row r="75" spans="1:7">
      <c r="C75" s="14"/>
      <c r="D75" s="14"/>
      <c r="E75" s="14"/>
      <c r="F75" s="264"/>
    </row>
    <row r="76" spans="1:7">
      <c r="C76" s="14"/>
      <c r="D76" s="14"/>
      <c r="E76" s="14"/>
      <c r="F76" s="264"/>
    </row>
    <row r="77" spans="1:7">
      <c r="C77" s="14"/>
      <c r="D77" s="14"/>
      <c r="E77" s="14"/>
      <c r="F77" s="264"/>
    </row>
  </sheetData>
  <sheetProtection algorithmName="SHA-512" hashValue="HVzGWaj/44lYbA2S7F7gsjSE0DdUdZxd4pptY1uglS34elzKv8t24pG+tBNkGIQ/Qqr00viXFgGm7+0DQgG3HQ==" saltValue="a/ps3TJcnZHl1PnfcdBnCA==" spinCount="100000" sheet="1" formatRows="0" autoFilter="0"/>
  <mergeCells count="1">
    <mergeCell ref="B1:E1"/>
  </mergeCells>
  <phoneticPr fontId="30" type="noConversion"/>
  <conditionalFormatting sqref="D3:D13">
    <cfRule type="cellIs" dxfId="57" priority="15" operator="equal">
      <formula>"NO CUMPLE CONDICIÓN"</formula>
    </cfRule>
    <cfRule type="cellIs" dxfId="56" priority="16" operator="equal">
      <formula>"No Cumple"</formula>
    </cfRule>
  </conditionalFormatting>
  <conditionalFormatting sqref="D20:D21">
    <cfRule type="cellIs" dxfId="55" priority="13" operator="equal">
      <formula>"NO CUMPLE CONDICIÓN"</formula>
    </cfRule>
    <cfRule type="cellIs" dxfId="54" priority="14" operator="equal">
      <formula>"No Cumple"</formula>
    </cfRule>
  </conditionalFormatting>
  <conditionalFormatting sqref="D33">
    <cfRule type="cellIs" dxfId="53" priority="11" operator="equal">
      <formula>"NO CUMPLE CONDICIÓN"</formula>
    </cfRule>
    <cfRule type="cellIs" dxfId="52" priority="12" operator="equal">
      <formula>"No Cumple"</formula>
    </cfRule>
  </conditionalFormatting>
  <conditionalFormatting sqref="D38">
    <cfRule type="cellIs" dxfId="51" priority="9" operator="equal">
      <formula>"NO CUMPLE CONDICIÓN"</formula>
    </cfRule>
    <cfRule type="cellIs" dxfId="50" priority="10" operator="equal">
      <formula>"No Cumple"</formula>
    </cfRule>
  </conditionalFormatting>
  <conditionalFormatting sqref="D46">
    <cfRule type="cellIs" dxfId="49" priority="7" operator="equal">
      <formula>"NO CUMPLE CONDICIÓN"</formula>
    </cfRule>
    <cfRule type="cellIs" dxfId="48" priority="8" operator="equal">
      <formula>"No Cumple"</formula>
    </cfRule>
  </conditionalFormatting>
  <conditionalFormatting sqref="D53">
    <cfRule type="cellIs" dxfId="47" priority="5" operator="equal">
      <formula>"NO CUMPLE CONDICIÓN"</formula>
    </cfRule>
    <cfRule type="cellIs" dxfId="46" priority="6" operator="equal">
      <formula>"No Cumple"</formula>
    </cfRule>
  </conditionalFormatting>
  <conditionalFormatting sqref="D60">
    <cfRule type="cellIs" dxfId="45" priority="3" operator="equal">
      <formula>"NO CUMPLE CONDICIÓN"</formula>
    </cfRule>
    <cfRule type="cellIs" dxfId="44" priority="4" operator="equal">
      <formula>"No Cumple"</formula>
    </cfRule>
  </conditionalFormatting>
  <conditionalFormatting sqref="D67">
    <cfRule type="cellIs" dxfId="43" priority="1" operator="equal">
      <formula>"NO CUMPLE CONDICIÓN"</formula>
    </cfRule>
    <cfRule type="cellIs" dxfId="42" priority="2" operator="equal">
      <formula>"No Cumple"</formula>
    </cfRule>
  </conditionalFormatting>
  <dataValidations count="2">
    <dataValidation type="list" allowBlank="1" showInputMessage="1" showErrorMessage="1" sqref="D55:D58 D62 D64:D65 D9 D27:D31 D37" xr:uid="{00000000-0002-0000-0900-000000000000}">
      <formula1>"CUMPLE,NO CUMPLE,NO APLICA"</formula1>
    </dataValidation>
    <dataValidation type="list" allowBlank="1" showInputMessage="1" showErrorMessage="1" sqref="D47:D52 D68:D69 D32 D22:D26 D34:D36 D59 D61 D63 D66 D14:D19 D12 D4:D5 D7:D8 D10 D39:D45" xr:uid="{00000000-0002-0000-0900-000001000000}">
      <formula1>"CUMPLE,NO CUMPLE"</formula1>
    </dataValidation>
  </dataValidations>
  <hyperlinks>
    <hyperlink ref="A1" location="PORTADA!A1" display="Portada" xr:uid="{A5D95BDD-8303-47EF-9834-193C8D61404B}"/>
  </hyperlinks>
  <printOptions horizontalCentered="1"/>
  <pageMargins left="0.31496062992125984" right="0.31496062992125984" top="1.1417322834645669" bottom="0.74803149606299213" header="0.31496062992125984" footer="0.31496062992125984"/>
  <pageSetup scale="68" fitToHeight="0" orientation="landscape" r:id="rId1"/>
  <headerFooter>
    <oddHeader>&amp;L&amp;G&amp;CPROCESO DE INSPECCIÓN, VIGILANCIA Y CONTROL
INSTRUMENTO IV 
HCB FAMILIA, MUJER e INFANCIA - HCB FAMI
&amp;RIN93.IVC
Versión 1
21/07/2026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87878-B56E-4682-81E9-05C49E04EA2C}">
  <sheetPr>
    <tabColor rgb="FFFFCCCC"/>
    <pageSetUpPr fitToPage="1"/>
  </sheetPr>
  <dimension ref="A1:H40"/>
  <sheetViews>
    <sheetView zoomScaleNormal="100" workbookViewId="0">
      <selection activeCell="C1" sqref="C1"/>
    </sheetView>
  </sheetViews>
  <sheetFormatPr baseColWidth="10" defaultColWidth="11.42578125" defaultRowHeight="15"/>
  <cols>
    <col min="1" max="1" width="7.7109375" style="32" customWidth="1"/>
    <col min="2" max="2" width="9.85546875" style="257" customWidth="1"/>
    <col min="3" max="3" width="70.28515625" style="33" customWidth="1"/>
    <col min="4" max="4" width="19.85546875" style="35" customWidth="1"/>
    <col min="5" max="5" width="79.7109375" style="35" customWidth="1"/>
    <col min="6" max="6" width="45" style="258" customWidth="1"/>
    <col min="7" max="7" width="16.140625" style="31" hidden="1" customWidth="1"/>
    <col min="8" max="16384" width="11.42578125" style="35"/>
  </cols>
  <sheetData>
    <row r="1" spans="1:7" ht="21" customHeight="1" thickBot="1">
      <c r="A1" s="161" t="s">
        <v>1705</v>
      </c>
      <c r="B1" s="506" t="s">
        <v>2167</v>
      </c>
      <c r="C1" s="507"/>
      <c r="D1" s="507"/>
      <c r="E1" s="508"/>
      <c r="F1" s="80"/>
    </row>
    <row r="2" spans="1:7" ht="74.25" customHeight="1">
      <c r="A2" s="378" t="s">
        <v>1618</v>
      </c>
      <c r="B2" s="343" t="s">
        <v>1619</v>
      </c>
      <c r="C2" s="244" t="s">
        <v>1620</v>
      </c>
      <c r="D2" s="245" t="s">
        <v>1621</v>
      </c>
      <c r="E2" s="344" t="s">
        <v>1622</v>
      </c>
      <c r="F2" s="251" t="s">
        <v>1623</v>
      </c>
    </row>
    <row r="3" spans="1:7" ht="30.6" customHeight="1">
      <c r="B3" s="278" t="s">
        <v>2051</v>
      </c>
      <c r="C3" s="54" t="s">
        <v>1918</v>
      </c>
      <c r="D3" s="57" t="str">
        <f>IF(COUNTIF(D5:D15,"NO CUMPLE")&gt;0,"NO CUMPLE CONDICIÓN",IF(COUNTIF(D5:D15,"CUMPLE")=0,"NO APLICA","CUMPLE"))</f>
        <v>NO APLICA</v>
      </c>
      <c r="E3" s="323" t="str">
        <f>CONCATENATE(IF(D5="NO CUMPLE",CONCATENATE(E5," / "),""),IF(D6="NO CUMPLE",CONCATENATE(E6," / "),""),IF(D7="NO CUMPLE",CONCATENATE(E7," / "),""),IF(D8="NO CUMPLE",CONCATENATE(E8," / "),""),IF(D9="NO CUMPLE",CONCATENATE(E9," / "),""),IF(D10="NO CUMPLE",CONCATENATE(E10," / "),""),IF(D11="NO CUMPLE",CONCATENATE(E11," / "),""),IF(D12="NO CUMPLE",CONCATENATE(E12," / "),""),IF(D13="NO CUMPLE",CONCATENATE(E13," / "),""),IF(D14="NO CUMPLE",CONCATENATE(E14," / "),""),IF(D15="NO CUMPLE",CONCATENATE(E15," / "),""))</f>
        <v/>
      </c>
      <c r="F3" s="298" t="s">
        <v>2135</v>
      </c>
      <c r="G3" s="243">
        <f>IF(D3="CUMPLE",1,IF(D3="NO CUMPLE CONDICIÓN",2,3))</f>
        <v>3</v>
      </c>
    </row>
    <row r="4" spans="1:7" ht="30.6" customHeight="1">
      <c r="B4" s="278" t="s">
        <v>2051</v>
      </c>
      <c r="C4" s="54" t="s">
        <v>1918</v>
      </c>
      <c r="D4" s="57" t="str">
        <f>IF(COUNTIF(D17:D25,"NO CUMPLE")&gt;0,"NO CUMPLE CONDICIÓN",IF(COUNTIF(D17:D25,"CUMPLE")=0,"NO APLICA","CUMPLE"))</f>
        <v>NO APLICA</v>
      </c>
      <c r="E4" s="323" t="str">
        <f>CONCATENATE(IF(D17="NO CUMPLE",CONCATENATE(E17," / "),""),IF(D18="NO CUMPLE",CONCATENATE(E18," / "),""),IF(D19="NO CUMPLE",CONCATENATE(E19," / "),""),IF(D20="NO CUMPLE",CONCATENATE(E20," / "),""),IF(D21="NO CUMPLE",CONCATENATE(E21," / "),""),IF(D23="NO CUMPLE",CONCATENATE(E23," / "),""),IF(D24="NO CUMPLE",CONCATENATE(E24," / "),""),IF(D25="NO CUMPLE",CONCATENATE(E25," / "),""))</f>
        <v/>
      </c>
      <c r="F4" s="298" t="s">
        <v>2135</v>
      </c>
      <c r="G4" s="243">
        <f>IF(D4="CUMPLE",1,IF(D4="NO CUMPLE CONDICIÓN",2,3))</f>
        <v>3</v>
      </c>
    </row>
    <row r="5" spans="1:7" ht="327.75">
      <c r="A5" s="252" t="s">
        <v>1908</v>
      </c>
      <c r="B5" s="279" t="s">
        <v>2164</v>
      </c>
      <c r="C5" s="44" t="s">
        <v>1919</v>
      </c>
      <c r="D5" s="369"/>
      <c r="E5" s="324"/>
      <c r="F5" s="298" t="s">
        <v>2136</v>
      </c>
      <c r="G5" s="243"/>
    </row>
    <row r="6" spans="1:7" ht="85.5">
      <c r="A6" s="252" t="s">
        <v>1908</v>
      </c>
      <c r="B6" s="279" t="s">
        <v>1946</v>
      </c>
      <c r="C6" s="44" t="s">
        <v>1920</v>
      </c>
      <c r="D6" s="369"/>
      <c r="E6" s="370"/>
      <c r="F6" s="298" t="s">
        <v>2136</v>
      </c>
      <c r="G6" s="243"/>
    </row>
    <row r="7" spans="1:7" ht="47.25" customHeight="1">
      <c r="A7" s="252" t="s">
        <v>1908</v>
      </c>
      <c r="B7" s="279" t="s">
        <v>1947</v>
      </c>
      <c r="C7" s="44" t="s">
        <v>1921</v>
      </c>
      <c r="D7" s="369"/>
      <c r="E7" s="370"/>
      <c r="F7" s="298" t="s">
        <v>2137</v>
      </c>
      <c r="G7" s="243"/>
    </row>
    <row r="8" spans="1:7" ht="51" customHeight="1">
      <c r="A8" s="252" t="s">
        <v>1908</v>
      </c>
      <c r="B8" s="279" t="s">
        <v>1948</v>
      </c>
      <c r="C8" s="44" t="s">
        <v>1922</v>
      </c>
      <c r="D8" s="369"/>
      <c r="E8" s="370"/>
      <c r="F8" s="298" t="s">
        <v>2138</v>
      </c>
      <c r="G8" s="243"/>
    </row>
    <row r="9" spans="1:7" ht="57">
      <c r="A9" s="252" t="s">
        <v>1908</v>
      </c>
      <c r="B9" s="279" t="s">
        <v>1949</v>
      </c>
      <c r="C9" s="141" t="s">
        <v>1923</v>
      </c>
      <c r="D9" s="363"/>
      <c r="E9" s="371"/>
      <c r="F9" s="298" t="s">
        <v>2135</v>
      </c>
      <c r="G9" s="243"/>
    </row>
    <row r="10" spans="1:7" ht="71.25">
      <c r="A10" s="252" t="s">
        <v>1908</v>
      </c>
      <c r="B10" s="279" t="s">
        <v>1950</v>
      </c>
      <c r="C10" s="141" t="s">
        <v>1924</v>
      </c>
      <c r="D10" s="363"/>
      <c r="E10" s="371"/>
      <c r="F10" s="298" t="s">
        <v>2135</v>
      </c>
      <c r="G10" s="243"/>
    </row>
    <row r="11" spans="1:7" ht="71.25">
      <c r="A11" s="252" t="s">
        <v>1908</v>
      </c>
      <c r="B11" s="279" t="s">
        <v>1951</v>
      </c>
      <c r="C11" s="141" t="s">
        <v>1925</v>
      </c>
      <c r="D11" s="363"/>
      <c r="E11" s="372"/>
      <c r="F11" s="298" t="s">
        <v>2135</v>
      </c>
      <c r="G11" s="243"/>
    </row>
    <row r="12" spans="1:7" ht="143.25">
      <c r="A12" s="252" t="s">
        <v>1908</v>
      </c>
      <c r="B12" s="279" t="s">
        <v>2168</v>
      </c>
      <c r="C12" s="141" t="s">
        <v>1926</v>
      </c>
      <c r="D12" s="369"/>
      <c r="E12" s="324"/>
      <c r="F12" s="298" t="s">
        <v>2139</v>
      </c>
      <c r="G12" s="243"/>
    </row>
    <row r="13" spans="1:7" ht="185.25">
      <c r="A13" s="252" t="s">
        <v>1908</v>
      </c>
      <c r="B13" s="279" t="s">
        <v>2169</v>
      </c>
      <c r="C13" s="44" t="s">
        <v>1927</v>
      </c>
      <c r="D13" s="369"/>
      <c r="E13" s="324"/>
      <c r="F13" s="298" t="s">
        <v>2139</v>
      </c>
      <c r="G13" s="243"/>
    </row>
    <row r="14" spans="1:7" ht="43.5" customHeight="1">
      <c r="A14" s="252" t="s">
        <v>1908</v>
      </c>
      <c r="B14" s="279" t="s">
        <v>2170</v>
      </c>
      <c r="C14" s="44" t="s">
        <v>1928</v>
      </c>
      <c r="D14" s="369"/>
      <c r="E14" s="324"/>
      <c r="F14" s="298" t="s">
        <v>2139</v>
      </c>
      <c r="G14" s="243"/>
    </row>
    <row r="15" spans="1:7" ht="45.75" customHeight="1">
      <c r="A15" s="252" t="s">
        <v>1908</v>
      </c>
      <c r="B15" s="279" t="s">
        <v>2171</v>
      </c>
      <c r="C15" s="44" t="s">
        <v>1929</v>
      </c>
      <c r="D15" s="369"/>
      <c r="E15" s="324"/>
      <c r="F15" s="298" t="s">
        <v>2139</v>
      </c>
      <c r="G15" s="243"/>
    </row>
    <row r="16" spans="1:7" ht="54.75" customHeight="1">
      <c r="A16" s="214"/>
      <c r="B16" s="254"/>
      <c r="C16" s="143" t="s">
        <v>1930</v>
      </c>
      <c r="D16" s="373"/>
      <c r="E16" s="374"/>
      <c r="F16" s="298"/>
      <c r="G16" s="243"/>
    </row>
    <row r="17" spans="1:7" ht="145.5">
      <c r="A17" s="252" t="s">
        <v>1908</v>
      </c>
      <c r="B17" s="279" t="s">
        <v>2172</v>
      </c>
      <c r="C17" s="44" t="s">
        <v>1931</v>
      </c>
      <c r="D17" s="369"/>
      <c r="E17" s="324"/>
      <c r="F17" s="298" t="s">
        <v>2140</v>
      </c>
      <c r="G17" s="243"/>
    </row>
    <row r="18" spans="1:7" ht="128.25">
      <c r="A18" s="252" t="s">
        <v>1908</v>
      </c>
      <c r="B18" s="279" t="s">
        <v>2173</v>
      </c>
      <c r="C18" s="44" t="s">
        <v>1932</v>
      </c>
      <c r="D18" s="369"/>
      <c r="E18" s="324"/>
      <c r="F18" s="298" t="s">
        <v>2140</v>
      </c>
      <c r="G18" s="243"/>
    </row>
    <row r="19" spans="1:7" ht="114">
      <c r="A19" s="252" t="s">
        <v>1908</v>
      </c>
      <c r="B19" s="279" t="s">
        <v>2174</v>
      </c>
      <c r="C19" s="44" t="s">
        <v>1933</v>
      </c>
      <c r="D19" s="369"/>
      <c r="E19" s="324"/>
      <c r="F19" s="298" t="s">
        <v>2141</v>
      </c>
      <c r="G19" s="243"/>
    </row>
    <row r="20" spans="1:7" ht="158.25">
      <c r="A20" s="252" t="s">
        <v>1908</v>
      </c>
      <c r="B20" s="279" t="s">
        <v>2175</v>
      </c>
      <c r="C20" s="44" t="s">
        <v>1934</v>
      </c>
      <c r="D20" s="369"/>
      <c r="E20" s="324"/>
      <c r="F20" s="298" t="s">
        <v>2140</v>
      </c>
      <c r="G20" s="243"/>
    </row>
    <row r="21" spans="1:7" ht="57">
      <c r="A21" s="252" t="s">
        <v>1908</v>
      </c>
      <c r="B21" s="279" t="s">
        <v>2176</v>
      </c>
      <c r="C21" s="141" t="s">
        <v>2165</v>
      </c>
      <c r="D21" s="369"/>
      <c r="E21" s="324"/>
      <c r="F21" s="298" t="s">
        <v>2140</v>
      </c>
      <c r="G21" s="243"/>
    </row>
    <row r="22" spans="1:7" ht="50.25" customHeight="1">
      <c r="A22" s="214"/>
      <c r="B22" s="254"/>
      <c r="C22" s="143" t="s">
        <v>1935</v>
      </c>
      <c r="D22" s="373"/>
      <c r="E22" s="374"/>
      <c r="F22" s="298"/>
      <c r="G22" s="243"/>
    </row>
    <row r="23" spans="1:7" ht="51.75" customHeight="1">
      <c r="A23" s="252" t="s">
        <v>1908</v>
      </c>
      <c r="B23" s="279" t="s">
        <v>2177</v>
      </c>
      <c r="C23" s="44" t="s">
        <v>1936</v>
      </c>
      <c r="D23" s="369"/>
      <c r="E23" s="324"/>
      <c r="F23" s="298" t="s">
        <v>2141</v>
      </c>
      <c r="G23" s="243"/>
    </row>
    <row r="24" spans="1:7" ht="114">
      <c r="A24" s="252" t="s">
        <v>1908</v>
      </c>
      <c r="B24" s="279" t="s">
        <v>2178</v>
      </c>
      <c r="C24" s="141" t="s">
        <v>2166</v>
      </c>
      <c r="D24" s="369"/>
      <c r="E24" s="324"/>
      <c r="F24" s="298" t="s">
        <v>2142</v>
      </c>
      <c r="G24" s="243"/>
    </row>
    <row r="25" spans="1:7" ht="327.75">
      <c r="A25" s="252" t="s">
        <v>1908</v>
      </c>
      <c r="B25" s="279" t="s">
        <v>2179</v>
      </c>
      <c r="C25" s="141" t="s">
        <v>1937</v>
      </c>
      <c r="D25" s="363"/>
      <c r="E25" s="372"/>
      <c r="F25" s="298" t="s">
        <v>2143</v>
      </c>
      <c r="G25" s="243"/>
    </row>
    <row r="26" spans="1:7" ht="45.75" customHeight="1">
      <c r="A26" s="214"/>
      <c r="B26" s="278" t="s">
        <v>2052</v>
      </c>
      <c r="C26" s="54" t="s">
        <v>1938</v>
      </c>
      <c r="D26" s="57" t="str">
        <f>IF(COUNTIF(D27:D35,"NO CUMPLE")&gt;0,"NO CUMPLE CONDICIÓN",IF(COUNTIF(D27:D35,"CUMPLE")=0,"NO APLICA","CUMPLE"))</f>
        <v>NO CUMPLE CONDICIÓN</v>
      </c>
      <c r="E26" s="323" t="str">
        <f>CONCATENATE(IF(D27="NO CUMPLE",CONCATENATE(E27," / "),""),IF(D28="NO CUMPLE",CONCATENATE(E28," / "),""),IF(D29="NO CUMPLE",CONCATENATE(E29," / "),""),IF(D30="NO CUMPLE",CONCATENATE(E30," / "),""),IF(D31="NO CUMPLE",CONCATENATE(E31," / "),""),IF(D32="NO CUMPLE",CONCATENATE(E32," / "),""),IF(D33="NO CUMPLE",CONCATENATE(E33," / "),""),IF(D34="NO CUMPLE",CONCATENATE(E34," / "),""),IF(D35="NO CUMPLE",CONCATENATE(E35," / "),""))</f>
        <v xml:space="preserve">SADFGHJK / </v>
      </c>
      <c r="F26" s="298" t="s">
        <v>2144</v>
      </c>
      <c r="G26" s="243">
        <f>IF(D26="CUMPLE",1,IF(D26="NO CUMPLE CONDICIÓN",2,3))</f>
        <v>2</v>
      </c>
    </row>
    <row r="27" spans="1:7" ht="315">
      <c r="A27" s="252" t="s">
        <v>1908</v>
      </c>
      <c r="B27" s="279" t="s">
        <v>2180</v>
      </c>
      <c r="C27" s="149" t="s">
        <v>1939</v>
      </c>
      <c r="D27" s="369"/>
      <c r="E27" s="324"/>
      <c r="F27" s="298" t="s">
        <v>2145</v>
      </c>
      <c r="G27" s="243"/>
    </row>
    <row r="28" spans="1:7" ht="44.25" customHeight="1">
      <c r="A28" s="252" t="s">
        <v>1908</v>
      </c>
      <c r="B28" s="279" t="s">
        <v>2183</v>
      </c>
      <c r="C28" s="44" t="s">
        <v>1940</v>
      </c>
      <c r="D28" s="369"/>
      <c r="E28" s="324"/>
      <c r="F28" s="298" t="s">
        <v>2145</v>
      </c>
      <c r="G28" s="243"/>
    </row>
    <row r="29" spans="1:7" ht="57">
      <c r="A29" s="252" t="s">
        <v>1908</v>
      </c>
      <c r="B29" s="279" t="s">
        <v>2184</v>
      </c>
      <c r="C29" s="44" t="s">
        <v>1941</v>
      </c>
      <c r="D29" s="369"/>
      <c r="E29" s="324"/>
      <c r="F29" s="298" t="s">
        <v>2145</v>
      </c>
      <c r="G29" s="243"/>
    </row>
    <row r="30" spans="1:7" ht="71.25">
      <c r="A30" s="252" t="s">
        <v>1908</v>
      </c>
      <c r="B30" s="279" t="s">
        <v>2185</v>
      </c>
      <c r="C30" s="275" t="s">
        <v>2181</v>
      </c>
      <c r="D30" s="369"/>
      <c r="E30" s="324"/>
      <c r="F30" s="298" t="s">
        <v>2146</v>
      </c>
      <c r="G30" s="243"/>
    </row>
    <row r="31" spans="1:7" ht="343.5">
      <c r="A31" s="252" t="s">
        <v>1908</v>
      </c>
      <c r="B31" s="279" t="s">
        <v>2186</v>
      </c>
      <c r="C31" s="274" t="s">
        <v>2147</v>
      </c>
      <c r="D31" s="369"/>
      <c r="E31" s="324"/>
      <c r="F31" s="298" t="s">
        <v>2146</v>
      </c>
      <c r="G31" s="243"/>
    </row>
    <row r="32" spans="1:7" ht="42.75">
      <c r="A32" s="252" t="s">
        <v>1908</v>
      </c>
      <c r="B32" s="279" t="s">
        <v>2187</v>
      </c>
      <c r="C32" s="44" t="s">
        <v>1942</v>
      </c>
      <c r="D32" s="88"/>
      <c r="E32" s="324"/>
      <c r="F32" s="298" t="s">
        <v>2146</v>
      </c>
      <c r="G32" s="243"/>
    </row>
    <row r="33" spans="1:8" ht="42.75">
      <c r="A33" s="252" t="s">
        <v>1908</v>
      </c>
      <c r="B33" s="279" t="s">
        <v>2188</v>
      </c>
      <c r="C33" s="44" t="s">
        <v>1943</v>
      </c>
      <c r="D33" s="88"/>
      <c r="E33" s="324"/>
      <c r="F33" s="298" t="s">
        <v>2146</v>
      </c>
      <c r="G33" s="243"/>
    </row>
    <row r="34" spans="1:8" ht="71.25">
      <c r="A34" s="252" t="s">
        <v>1908</v>
      </c>
      <c r="B34" s="279" t="s">
        <v>2189</v>
      </c>
      <c r="C34" s="44" t="s">
        <v>1944</v>
      </c>
      <c r="D34" s="88" t="s">
        <v>1731</v>
      </c>
      <c r="E34" s="324" t="s">
        <v>2350</v>
      </c>
      <c r="F34" s="298" t="s">
        <v>2148</v>
      </c>
      <c r="G34" s="243"/>
    </row>
    <row r="35" spans="1:8" ht="48" customHeight="1" thickBot="1">
      <c r="A35" s="252" t="s">
        <v>1908</v>
      </c>
      <c r="B35" s="375" t="s">
        <v>2190</v>
      </c>
      <c r="C35" s="153" t="s">
        <v>2182</v>
      </c>
      <c r="D35" s="376"/>
      <c r="E35" s="377"/>
      <c r="F35" s="368" t="s">
        <v>2146</v>
      </c>
      <c r="G35" s="243"/>
      <c r="H35" s="256"/>
    </row>
    <row r="38" spans="1:8" hidden="1">
      <c r="C38" s="71" t="s">
        <v>1663</v>
      </c>
      <c r="D38" s="35">
        <f>COUNTIF(G3:G35,1)</f>
        <v>0</v>
      </c>
    </row>
    <row r="39" spans="1:8" hidden="1">
      <c r="C39" s="71" t="s">
        <v>1664</v>
      </c>
      <c r="D39" s="35">
        <f>COUNTIF(G3:G35,2)</f>
        <v>1</v>
      </c>
    </row>
    <row r="40" spans="1:8" hidden="1">
      <c r="C40" s="71" t="s">
        <v>1665</v>
      </c>
      <c r="D40" s="35">
        <f>COUNTIF(G3:G35,3)</f>
        <v>2</v>
      </c>
    </row>
  </sheetData>
  <sheetProtection algorithmName="SHA-512" hashValue="CM1l6841fZ7rP2/9KQcm2pWJhSW5yD2xqMF9HmY9Ru7wIZosn1H4oZVCdRLo1tFjYS/rZ6jKDX7JfgTnqfo3NA==" saltValue="FAyCZs1Li/2DxXZKezUiww==" spinCount="100000" sheet="1" formatRows="0" autoFilter="0"/>
  <mergeCells count="1">
    <mergeCell ref="B1:E1"/>
  </mergeCells>
  <phoneticPr fontId="30" type="noConversion"/>
  <conditionalFormatting sqref="D3:D4">
    <cfRule type="cellIs" dxfId="41" priority="5" operator="equal">
      <formula>"NO CUMPLE CONDICIÓN"</formula>
    </cfRule>
    <cfRule type="cellIs" dxfId="40" priority="6" operator="equal">
      <formula>"No Cumple"</formula>
    </cfRule>
  </conditionalFormatting>
  <conditionalFormatting sqref="D26">
    <cfRule type="cellIs" dxfId="39" priority="1" operator="equal">
      <formula>"NO CUMPLE CONDICIÓN"</formula>
    </cfRule>
    <cfRule type="cellIs" dxfId="38" priority="2" operator="equal">
      <formula>"No Cumple"</formula>
    </cfRule>
  </conditionalFormatting>
  <dataValidations count="2">
    <dataValidation type="list" allowBlank="1" showInputMessage="1" showErrorMessage="1" sqref="D32:D34" xr:uid="{FB5BDD22-EC73-4B0C-9BC1-8C370397AE36}">
      <formula1>"CUMPLE, NO CUMPLE,NO APLICA"</formula1>
    </dataValidation>
    <dataValidation type="list" allowBlank="1" showInputMessage="1" showErrorMessage="1" sqref="D27:D31 D35 D5:D15 D17:D21 D23:D25" xr:uid="{DF1F2241-CA37-4E8C-AB4E-BFDBF813DEE3}">
      <formula1>"CUMPLE,NO CUMPLE"</formula1>
    </dataValidation>
  </dataValidations>
  <hyperlinks>
    <hyperlink ref="A1" location="PORTADA!A1" display="Portada" xr:uid="{E0BBDA5E-295A-4798-9C1A-B19F8BFB01F7}"/>
  </hyperlinks>
  <printOptions horizontalCentered="1"/>
  <pageMargins left="0.31496062992125984" right="0.31496062992125984" top="1.1417322834645669" bottom="0.74803149606299213" header="0.31496062992125984" footer="0.31496062992125984"/>
  <pageSetup scale="73" fitToHeight="0" orientation="landscape" r:id="rId1"/>
  <headerFooter>
    <oddHeader>&amp;L&amp;G&amp;CPROCESO DE INSPECCIÓN, VIGILANCIA Y CONTROL
INSTRUMENTO IV 
HCB FAMILIA, MUJER e INFANCIA - HCB FAMI
&amp;RIN93.IVC
Versión 1
21/07/2026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9D1F9-2447-48B2-9B53-20AFD3F6BBAB}">
  <sheetPr>
    <tabColor rgb="FFFFCCCC"/>
    <pageSetUpPr fitToPage="1"/>
  </sheetPr>
  <dimension ref="A1:H33"/>
  <sheetViews>
    <sheetView zoomScale="90" zoomScaleNormal="90" workbookViewId="0">
      <selection activeCell="C1" sqref="C1"/>
    </sheetView>
  </sheetViews>
  <sheetFormatPr baseColWidth="10" defaultColWidth="11.42578125" defaultRowHeight="15"/>
  <cols>
    <col min="1" max="1" width="8.140625" style="32" customWidth="1"/>
    <col min="2" max="2" width="9.85546875" style="257" customWidth="1"/>
    <col min="3" max="3" width="74.7109375" style="33" customWidth="1"/>
    <col min="4" max="4" width="19.85546875" style="35" customWidth="1"/>
    <col min="5" max="5" width="90.42578125" style="35" customWidth="1"/>
    <col min="6" max="6" width="45" style="258" customWidth="1"/>
    <col min="7" max="7" width="16.140625" style="31" hidden="1" customWidth="1"/>
    <col min="8" max="16384" width="11.42578125" style="35"/>
  </cols>
  <sheetData>
    <row r="1" spans="1:7" ht="21" customHeight="1" thickBot="1">
      <c r="A1" s="161" t="s">
        <v>1705</v>
      </c>
      <c r="B1" s="509" t="s">
        <v>2080</v>
      </c>
      <c r="C1" s="510"/>
      <c r="D1" s="510"/>
      <c r="E1" s="511"/>
      <c r="F1" s="80"/>
    </row>
    <row r="2" spans="1:7" ht="74.25" customHeight="1">
      <c r="A2" s="378" t="s">
        <v>1618</v>
      </c>
      <c r="B2" s="382" t="s">
        <v>1619</v>
      </c>
      <c r="C2" s="379" t="s">
        <v>1620</v>
      </c>
      <c r="D2" s="380" t="s">
        <v>1621</v>
      </c>
      <c r="E2" s="383" t="s">
        <v>1622</v>
      </c>
      <c r="F2" s="251" t="s">
        <v>1623</v>
      </c>
    </row>
    <row r="3" spans="1:7" ht="42" customHeight="1">
      <c r="B3" s="45" t="s">
        <v>2053</v>
      </c>
      <c r="C3" s="213" t="s">
        <v>1907</v>
      </c>
      <c r="D3" s="57" t="str">
        <f>IF(COUNTIF(D4:D14,"NO CUMPLE")&gt;0,"NO CUMPLE CONDICIÓN",IF(COUNTIF(D4:D14,"CUMPLE")=0,"NO APLICA","CUMPLE"))</f>
        <v>NO APLICA</v>
      </c>
      <c r="E3" s="290" t="str">
        <f>CONCATENATE(IF(D4="NO CUMPLE",CONCATENATE(E4," / "),""),IF(D5="NO CUMPLE",CONCATENATE(E5," / "),""),IF(D7="NO CUMPLE",CONCATENATE(E7," / "),""),IF(D8="NO CUMPLE",CONCATENATE(E8," / "),""),IF(D9="NO CUMPLE",CONCATENATE(E9," / "),""),IF(D10="NO CUMPLE",CONCATENATE(E10," / "),""),IF(D11="NO CUMPLE",CONCATENATE(E11," / "),""),IF(D12="NO CUMPLE",CONCATENATE(E12," / "),""),IF(D13="NO CUMPLE",CONCATENATE(E13," / "),""),IF(D14="NO CUMPLE",CONCATENATE(E14," / "),""))</f>
        <v/>
      </c>
      <c r="F3" s="298" t="s">
        <v>2149</v>
      </c>
      <c r="G3" s="243">
        <f>IF(D3="CUMPLE",1,IF(D3="NO CUMPLE CONDICIÓN",2,3))</f>
        <v>3</v>
      </c>
    </row>
    <row r="4" spans="1:7" ht="342.75">
      <c r="A4" s="252" t="s">
        <v>1908</v>
      </c>
      <c r="B4" s="43" t="s">
        <v>2191</v>
      </c>
      <c r="C4" s="147" t="s">
        <v>2206</v>
      </c>
      <c r="D4" s="86"/>
      <c r="E4" s="330"/>
      <c r="F4" s="298" t="s">
        <v>2150</v>
      </c>
      <c r="G4" s="243"/>
    </row>
    <row r="5" spans="1:7" ht="186">
      <c r="A5" s="252" t="s">
        <v>1908</v>
      </c>
      <c r="B5" s="43" t="s">
        <v>2239</v>
      </c>
      <c r="C5" s="44" t="s">
        <v>2210</v>
      </c>
      <c r="D5" s="86"/>
      <c r="E5" s="384"/>
      <c r="F5" s="298" t="s">
        <v>2151</v>
      </c>
      <c r="G5" s="243"/>
    </row>
    <row r="6" spans="1:7" ht="48.75" customHeight="1">
      <c r="A6" s="252"/>
      <c r="B6" s="142"/>
      <c r="C6" s="143" t="s">
        <v>2207</v>
      </c>
      <c r="D6" s="253"/>
      <c r="E6" s="385"/>
      <c r="F6" s="298"/>
      <c r="G6" s="243"/>
    </row>
    <row r="7" spans="1:7" ht="129">
      <c r="A7" s="252" t="s">
        <v>1908</v>
      </c>
      <c r="B7" s="43" t="s">
        <v>2240</v>
      </c>
      <c r="C7" s="183" t="s">
        <v>2208</v>
      </c>
      <c r="D7" s="86"/>
      <c r="E7" s="384"/>
      <c r="F7" s="298" t="s">
        <v>2152</v>
      </c>
      <c r="G7" s="243"/>
    </row>
    <row r="8" spans="1:7" ht="251.25" customHeight="1">
      <c r="A8" s="252" t="s">
        <v>1908</v>
      </c>
      <c r="B8" s="43" t="s">
        <v>2241</v>
      </c>
      <c r="C8" s="141" t="s">
        <v>2209</v>
      </c>
      <c r="D8" s="363"/>
      <c r="E8" s="303"/>
      <c r="F8" s="298" t="s">
        <v>2153</v>
      </c>
      <c r="G8" s="243"/>
    </row>
    <row r="9" spans="1:7" ht="242.25">
      <c r="A9" s="252" t="s">
        <v>1908</v>
      </c>
      <c r="B9" s="43" t="s">
        <v>2202</v>
      </c>
      <c r="C9" s="141" t="s">
        <v>2215</v>
      </c>
      <c r="D9" s="363"/>
      <c r="E9" s="303"/>
      <c r="F9" s="298" t="s">
        <v>2216</v>
      </c>
      <c r="G9" s="243"/>
    </row>
    <row r="10" spans="1:7" ht="33.75" customHeight="1">
      <c r="A10" s="252" t="s">
        <v>1909</v>
      </c>
      <c r="B10" s="43" t="s">
        <v>2203</v>
      </c>
      <c r="C10" s="46" t="s">
        <v>1910</v>
      </c>
      <c r="D10" s="86"/>
      <c r="E10" s="330"/>
      <c r="F10" s="298" t="s">
        <v>2154</v>
      </c>
      <c r="G10" s="14"/>
    </row>
    <row r="11" spans="1:7" ht="213.75">
      <c r="A11" s="252" t="s">
        <v>1908</v>
      </c>
      <c r="B11" s="43" t="s">
        <v>2204</v>
      </c>
      <c r="C11" s="141" t="s">
        <v>2211</v>
      </c>
      <c r="D11" s="86"/>
      <c r="E11" s="330"/>
      <c r="F11" s="298" t="s">
        <v>2154</v>
      </c>
      <c r="G11" s="14"/>
    </row>
    <row r="12" spans="1:7" ht="49.5" customHeight="1">
      <c r="A12" s="252" t="s">
        <v>1908</v>
      </c>
      <c r="B12" s="43" t="s">
        <v>2205</v>
      </c>
      <c r="C12" s="44" t="s">
        <v>2214</v>
      </c>
      <c r="D12" s="86"/>
      <c r="E12" s="330"/>
      <c r="F12" s="298" t="s">
        <v>2154</v>
      </c>
      <c r="G12" s="14"/>
    </row>
    <row r="13" spans="1:7" ht="357">
      <c r="A13" s="252" t="s">
        <v>1908</v>
      </c>
      <c r="B13" s="43" t="s">
        <v>2242</v>
      </c>
      <c r="C13" s="44" t="s">
        <v>2212</v>
      </c>
      <c r="D13" s="86"/>
      <c r="E13" s="330"/>
      <c r="F13" s="298" t="s">
        <v>2155</v>
      </c>
      <c r="G13" s="14"/>
    </row>
    <row r="14" spans="1:7" ht="46.5" customHeight="1">
      <c r="A14" s="252" t="s">
        <v>1908</v>
      </c>
      <c r="B14" s="43" t="s">
        <v>2243</v>
      </c>
      <c r="C14" s="44" t="s">
        <v>2213</v>
      </c>
      <c r="D14" s="86"/>
      <c r="E14" s="330"/>
      <c r="F14" s="298" t="s">
        <v>2155</v>
      </c>
      <c r="G14" s="14"/>
    </row>
    <row r="15" spans="1:7" ht="34.5" customHeight="1">
      <c r="A15" s="214"/>
      <c r="B15" s="45" t="s">
        <v>2054</v>
      </c>
      <c r="C15" s="54" t="s">
        <v>1911</v>
      </c>
      <c r="D15" s="57" t="str">
        <f>IF(COUNTIF(D17:D19,"NO CUMPLE")&gt;0,"NO CUMPLE CONDICIÓN",IF(COUNTIF(D17:D19,"CUMPLE")=0,"NO APLICA","CUMPLE"))</f>
        <v>NO APLICA</v>
      </c>
      <c r="E15" s="290" t="str">
        <f>CONCATENATE(IF(D17="NO CUMPLE",CONCATENATE(E17," / "),""),IF(D18="NO CUMPLE",CONCATENATE(E18," / "),""),IF(D19="NO CUMPLE",CONCATENATE(E19," / "),""))</f>
        <v/>
      </c>
      <c r="F15" s="298" t="s">
        <v>2156</v>
      </c>
      <c r="G15" s="243">
        <f>IF(D15="CUMPLE",1,IF(D15="NO CUMPLE CONDICIÓN",2,3))</f>
        <v>3</v>
      </c>
    </row>
    <row r="16" spans="1:7" ht="33.75" customHeight="1">
      <c r="A16" s="214"/>
      <c r="B16" s="142"/>
      <c r="C16" s="143" t="s">
        <v>2219</v>
      </c>
      <c r="D16" s="381"/>
      <c r="E16" s="386"/>
      <c r="F16" s="276"/>
      <c r="G16" s="243"/>
    </row>
    <row r="17" spans="1:8" ht="285.75">
      <c r="A17" s="252" t="s">
        <v>1908</v>
      </c>
      <c r="B17" s="43" t="s">
        <v>2244</v>
      </c>
      <c r="C17" s="141" t="s">
        <v>2341</v>
      </c>
      <c r="D17" s="86"/>
      <c r="E17" s="330"/>
      <c r="F17" s="298" t="s">
        <v>2157</v>
      </c>
      <c r="G17" s="243"/>
    </row>
    <row r="18" spans="1:8" ht="42.75">
      <c r="A18" s="252" t="s">
        <v>1908</v>
      </c>
      <c r="B18" s="43" t="s">
        <v>2245</v>
      </c>
      <c r="C18" s="141" t="s">
        <v>2217</v>
      </c>
      <c r="D18" s="86"/>
      <c r="E18" s="330"/>
      <c r="F18" s="298" t="s">
        <v>2156</v>
      </c>
      <c r="G18" s="243"/>
    </row>
    <row r="19" spans="1:8" ht="86.25">
      <c r="A19" s="252" t="s">
        <v>1908</v>
      </c>
      <c r="B19" s="43" t="s">
        <v>2246</v>
      </c>
      <c r="C19" s="141" t="s">
        <v>2218</v>
      </c>
      <c r="D19" s="260"/>
      <c r="E19" s="303"/>
      <c r="F19" s="298" t="s">
        <v>2156</v>
      </c>
      <c r="G19" s="243"/>
    </row>
    <row r="20" spans="1:8" ht="31.5" customHeight="1">
      <c r="B20" s="45" t="s">
        <v>2055</v>
      </c>
      <c r="C20" s="54" t="s">
        <v>1913</v>
      </c>
      <c r="D20" s="57" t="str">
        <f>IF(COUNTIF(D21:D25,"NO CUMPLE")&gt;0,"NO CUMPLE CONDICIÓN",IF(COUNTIF(D21:D25,"CUMPLE")=0,"NO APLICA","CUMPLE"))</f>
        <v>NO CUMPLE CONDICIÓN</v>
      </c>
      <c r="E20" s="290" t="str">
        <f>CONCATENATE(IF(D21="NO CUMPLE",CONCATENATE(E21," / "),""),IF(D22="NO CUMPLE",CONCATENATE(E22," / "),""),IF(D23="NO CUMPLE",CONCATENATE(E23," / "),""),IF(D24="NO CUMPLE",CONCATENATE(E24," / "),""),IF(D25="NO CUMPLE",CONCATENATE(E25," / "),""))</f>
        <v xml:space="preserve">ASDFGHJK / </v>
      </c>
      <c r="F20" s="298" t="s">
        <v>2158</v>
      </c>
      <c r="G20" s="243">
        <f>IF(D20="CUMPLE",1,IF(D20="NO CUMPLE CONDICIÓN",2,3))</f>
        <v>2</v>
      </c>
    </row>
    <row r="21" spans="1:8" ht="42.75">
      <c r="A21" s="252" t="s">
        <v>1908</v>
      </c>
      <c r="B21" s="43" t="s">
        <v>1695</v>
      </c>
      <c r="C21" s="44" t="s">
        <v>1914</v>
      </c>
      <c r="D21" s="86"/>
      <c r="E21" s="330"/>
      <c r="F21" s="298" t="s">
        <v>2158</v>
      </c>
      <c r="G21" s="243"/>
    </row>
    <row r="22" spans="1:8" ht="144">
      <c r="A22" s="252" t="s">
        <v>1908</v>
      </c>
      <c r="B22" s="43" t="s">
        <v>1696</v>
      </c>
      <c r="C22" s="44" t="s">
        <v>1915</v>
      </c>
      <c r="D22" s="255"/>
      <c r="E22" s="330"/>
      <c r="F22" s="298" t="s">
        <v>2159</v>
      </c>
      <c r="G22" s="243"/>
    </row>
    <row r="23" spans="1:8" ht="108" customHeight="1">
      <c r="A23" s="252" t="s">
        <v>1908</v>
      </c>
      <c r="B23" s="43" t="s">
        <v>1697</v>
      </c>
      <c r="C23" s="44" t="s">
        <v>2220</v>
      </c>
      <c r="D23" s="255"/>
      <c r="E23" s="330"/>
      <c r="F23" s="298" t="s">
        <v>2160</v>
      </c>
      <c r="G23" s="243"/>
    </row>
    <row r="24" spans="1:8" ht="42.75">
      <c r="A24" s="252" t="s">
        <v>1908</v>
      </c>
      <c r="B24" s="43" t="s">
        <v>2247</v>
      </c>
      <c r="C24" s="44" t="s">
        <v>1916</v>
      </c>
      <c r="D24" s="86" t="s">
        <v>1731</v>
      </c>
      <c r="E24" s="330" t="s">
        <v>2351</v>
      </c>
      <c r="F24" s="298" t="s">
        <v>2160</v>
      </c>
      <c r="G24" s="243"/>
      <c r="H24" s="256"/>
    </row>
    <row r="25" spans="1:8" ht="201">
      <c r="A25" s="252" t="s">
        <v>1908</v>
      </c>
      <c r="B25" s="43" t="s">
        <v>2248</v>
      </c>
      <c r="C25" s="44" t="s">
        <v>2221</v>
      </c>
      <c r="D25" s="86"/>
      <c r="E25" s="330"/>
      <c r="F25" s="298" t="s">
        <v>2160</v>
      </c>
      <c r="G25" s="243"/>
      <c r="H25" s="256"/>
    </row>
    <row r="26" spans="1:8" ht="35.25" customHeight="1">
      <c r="B26" s="45" t="s">
        <v>2056</v>
      </c>
      <c r="C26" s="148" t="s">
        <v>1917</v>
      </c>
      <c r="D26" s="326" t="str">
        <f>IF(COUNTIF(D27:D28,"NO CUMPLE")&gt;0,"NO CUMPLE CONDICIÓN",IF(COUNTIF(D27:D28,"CUMPLE")=0,"NO APLICA","CUMPLE"))</f>
        <v>NO CUMPLE CONDICIÓN</v>
      </c>
      <c r="E26" s="290" t="str">
        <f>CONCATENATE(IF(D27="NO CUMPLE",CONCATENATE(E27," / "),""),IF(D28="NO CUMPLE",CONCATENATE(E28," / "),""))</f>
        <v xml:space="preserve">ASDFGHJK / </v>
      </c>
      <c r="F26" s="298" t="s">
        <v>2161</v>
      </c>
      <c r="G26" s="243">
        <f>IF(D26="CUMPLE",1,IF(D26="NO CUMPLE CONDICIÓN",2,3))</f>
        <v>2</v>
      </c>
    </row>
    <row r="27" spans="1:8" ht="174">
      <c r="A27" s="252" t="s">
        <v>1908</v>
      </c>
      <c r="B27" s="43" t="s">
        <v>1698</v>
      </c>
      <c r="C27" s="55" t="s">
        <v>2222</v>
      </c>
      <c r="D27" s="86" t="s">
        <v>1731</v>
      </c>
      <c r="E27" s="330" t="s">
        <v>2351</v>
      </c>
      <c r="F27" s="298" t="s">
        <v>2162</v>
      </c>
      <c r="G27" s="243"/>
      <c r="H27" s="256"/>
    </row>
    <row r="28" spans="1:8" ht="173.25" thickBot="1">
      <c r="A28" s="252" t="s">
        <v>1908</v>
      </c>
      <c r="B28" s="47" t="s">
        <v>1699</v>
      </c>
      <c r="C28" s="150" t="s">
        <v>2223</v>
      </c>
      <c r="D28" s="87"/>
      <c r="E28" s="347"/>
      <c r="F28" s="298" t="s">
        <v>2163</v>
      </c>
      <c r="G28" s="243"/>
      <c r="H28" s="256"/>
    </row>
    <row r="31" spans="1:8" hidden="1">
      <c r="C31" s="71" t="s">
        <v>1663</v>
      </c>
      <c r="D31" s="257">
        <f>COUNTIF(G3:G28,1)</f>
        <v>0</v>
      </c>
    </row>
    <row r="32" spans="1:8" hidden="1">
      <c r="C32" s="71" t="s">
        <v>1664</v>
      </c>
      <c r="D32" s="257">
        <f>COUNTIF(G3:G28,2)</f>
        <v>2</v>
      </c>
    </row>
    <row r="33" spans="3:4" hidden="1">
      <c r="C33" s="71" t="s">
        <v>1665</v>
      </c>
      <c r="D33" s="257">
        <f>COUNTIF(G3:G28,3)</f>
        <v>2</v>
      </c>
    </row>
  </sheetData>
  <sheetProtection algorithmName="SHA-512" hashValue="K07E4H8hMKlqft/XgfJ7KuWc2Cfh78UHzspcGuLFCF+Hl8F4U4oO0PPuBrNbxhjZlgGP3K60uuFD8dJ+ZbeAxQ==" saltValue="dx7zdl3KHZ2LTxTUngVBBQ==" spinCount="100000" sheet="1" formatRows="0" autoFilter="0"/>
  <mergeCells count="1">
    <mergeCell ref="B1:E1"/>
  </mergeCells>
  <phoneticPr fontId="30" type="noConversion"/>
  <conditionalFormatting sqref="D3">
    <cfRule type="cellIs" dxfId="37" priority="3" operator="equal">
      <formula>"NO CUMPLE CONDICIÓN"</formula>
    </cfRule>
    <cfRule type="cellIs" dxfId="36" priority="4" operator="equal">
      <formula>"No Cumple"</formula>
    </cfRule>
  </conditionalFormatting>
  <conditionalFormatting sqref="D15">
    <cfRule type="cellIs" dxfId="35" priority="9" operator="equal">
      <formula>"NO CUMPLE CONDICIÓN"</formula>
    </cfRule>
    <cfRule type="cellIs" dxfId="34" priority="10" operator="equal">
      <formula>"No Cumple"</formula>
    </cfRule>
  </conditionalFormatting>
  <conditionalFormatting sqref="D20">
    <cfRule type="cellIs" dxfId="33" priority="7" operator="equal">
      <formula>"NO CUMPLE CONDICIÓN"</formula>
    </cfRule>
    <cfRule type="cellIs" dxfId="32" priority="8" operator="equal">
      <formula>"No Cumple"</formula>
    </cfRule>
  </conditionalFormatting>
  <conditionalFormatting sqref="D26">
    <cfRule type="cellIs" dxfId="31" priority="1" operator="equal">
      <formula>"NO CUMPLE CONDICIÓN"</formula>
    </cfRule>
    <cfRule type="cellIs" dxfId="30" priority="2" operator="equal">
      <formula>"No Cumple"</formula>
    </cfRule>
  </conditionalFormatting>
  <dataValidations count="3">
    <dataValidation type="list" allowBlank="1" showInputMessage="1" showErrorMessage="1" sqref="D17:D19 D7:D14 D21 D24:D25 D4:D5 D27" xr:uid="{D58327E5-2B40-4D89-B576-945CE3BD6A9B}">
      <formula1>"CUMPLE,NO CUMPLE"</formula1>
    </dataValidation>
    <dataValidation type="list" allowBlank="1" showInputMessage="1" showErrorMessage="1" sqref="D22:D23" xr:uid="{8098B6C6-E523-4BCA-8391-1358F7256E61}">
      <formula1>"CUMPLE, NO CUMPLE,NO APLICA"</formula1>
    </dataValidation>
    <dataValidation type="list" allowBlank="1" showInputMessage="1" showErrorMessage="1" sqref="D28" xr:uid="{F07E632C-70FE-49CE-A494-9A1AD5E1E9C4}">
      <formula1>"CUMPLE,NO CUMPLE,NO APLICA"</formula1>
    </dataValidation>
  </dataValidations>
  <hyperlinks>
    <hyperlink ref="A1" location="PORTADA!A1" display="Portada" xr:uid="{EED966C7-7DB0-43E8-B9FF-228844D34173}"/>
  </hyperlinks>
  <printOptions horizontalCentered="1"/>
  <pageMargins left="0.31496062992125984" right="0.31496062992125984" top="1.1417322834645669" bottom="0.74803149606299213" header="0.31496062992125984" footer="0.31496062992125984"/>
  <pageSetup scale="67" fitToHeight="0" orientation="landscape" r:id="rId1"/>
  <headerFooter>
    <oddHeader>&amp;L&amp;G&amp;CPROCESO DE INSPECCIÓN, VIGILANCIA Y CONTROL
INSTRUMENTO IV 
HCB FAMILIA, MUJER e INFANCIA - HCB FAMI
&amp;RIN93.IVC
Versión 1
21/07/2026
Clasificación de la Información
CLASIFICADA</oddHeader>
    <oddFooter>&amp;C&amp;G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D4D7E-6E42-41D9-AD39-2A396D705283}">
  <sheetPr>
    <tabColor rgb="FFFFCCCC"/>
    <pageSetUpPr fitToPage="1"/>
  </sheetPr>
  <dimension ref="A1:H26"/>
  <sheetViews>
    <sheetView zoomScale="90" zoomScaleNormal="90" workbookViewId="0">
      <selection activeCell="C1" sqref="C1"/>
    </sheetView>
  </sheetViews>
  <sheetFormatPr baseColWidth="10" defaultColWidth="11.42578125" defaultRowHeight="15"/>
  <cols>
    <col min="1" max="1" width="8.42578125" style="32" customWidth="1"/>
    <col min="2" max="2" width="9.85546875" style="257" customWidth="1"/>
    <col min="3" max="3" width="87.140625" style="33" customWidth="1"/>
    <col min="4" max="4" width="19.85546875" style="35" customWidth="1"/>
    <col min="5" max="5" width="88.42578125" style="35" customWidth="1"/>
    <col min="6" max="6" width="45" style="258" customWidth="1"/>
    <col min="7" max="7" width="16.140625" style="31" hidden="1" customWidth="1"/>
    <col min="8" max="16384" width="11.42578125" style="35"/>
  </cols>
  <sheetData>
    <row r="1" spans="1:7" ht="21" customHeight="1" thickBot="1">
      <c r="A1" s="161" t="s">
        <v>1705</v>
      </c>
      <c r="B1" s="512" t="s">
        <v>2224</v>
      </c>
      <c r="C1" s="513"/>
      <c r="D1" s="513"/>
      <c r="E1" s="514"/>
      <c r="F1" s="80"/>
    </row>
    <row r="2" spans="1:7" ht="74.25" customHeight="1">
      <c r="A2" s="306" t="s">
        <v>1618</v>
      </c>
      <c r="B2" s="48" t="s">
        <v>1619</v>
      </c>
      <c r="C2" s="51" t="s">
        <v>1620</v>
      </c>
      <c r="D2" s="49" t="s">
        <v>1621</v>
      </c>
      <c r="E2" s="50" t="s">
        <v>1622</v>
      </c>
      <c r="F2" s="251" t="s">
        <v>1623</v>
      </c>
    </row>
    <row r="3" spans="1:7" ht="32.25" customHeight="1">
      <c r="A3" s="305"/>
      <c r="B3" s="304" t="s">
        <v>2057</v>
      </c>
      <c r="C3" s="212" t="s">
        <v>2314</v>
      </c>
      <c r="D3" s="57" t="str">
        <f>IF(COUNTIF(D4:D5,"NO CUMPLE")&gt;0,"NO CUMPLE CONDICIÓN",IF(COUNTIF(D4:D5,"CUMPLE")=0,"NO APLICA","CUMPLE"))</f>
        <v>NO APLICA</v>
      </c>
      <c r="E3" s="290" t="str">
        <f>CONCATENATE(IF(D4="NO CUMPLE",CONCATENATE(E4," / "),""),IF(D5="NO CUMPLE",CONCATENATE(E5," / "),""))</f>
        <v/>
      </c>
      <c r="F3" s="301" t="s">
        <v>2319</v>
      </c>
      <c r="G3" s="243">
        <f>IF(D3="CUMPLE",1,IF(D3="NO CUMPLE CONDICIÓN",2,3))</f>
        <v>3</v>
      </c>
    </row>
    <row r="4" spans="1:7" ht="45" customHeight="1">
      <c r="A4" s="288" t="s">
        <v>1694</v>
      </c>
      <c r="B4" s="53" t="s">
        <v>2226</v>
      </c>
      <c r="C4" s="141" t="s">
        <v>2313</v>
      </c>
      <c r="D4" s="86"/>
      <c r="E4" s="303"/>
      <c r="F4" s="300" t="s">
        <v>2319</v>
      </c>
    </row>
    <row r="5" spans="1:7" ht="90" customHeight="1">
      <c r="A5" s="297" t="s">
        <v>2294</v>
      </c>
      <c r="B5" s="53" t="s">
        <v>2225</v>
      </c>
      <c r="C5" s="46" t="s">
        <v>2312</v>
      </c>
      <c r="D5" s="86"/>
      <c r="E5" s="303"/>
      <c r="F5" s="300" t="s">
        <v>2319</v>
      </c>
    </row>
    <row r="6" spans="1:7" ht="30.6" customHeight="1">
      <c r="A6" s="302"/>
      <c r="B6" s="45" t="s">
        <v>2058</v>
      </c>
      <c r="C6" s="213" t="s">
        <v>1945</v>
      </c>
      <c r="D6" s="57" t="str">
        <f>IF(COUNTIF(D7:D8,"NO CUMPLE")&gt;0,"NO CUMPLE CONDICIÓN",IF(COUNTIF(D7:D8,"CUMPLE")=0,"NO APLICA","CUMPLE"))</f>
        <v>NO APLICA</v>
      </c>
      <c r="E6" s="290" t="str">
        <f>CONCATENATE(IF(D7="NO CUMPLE",CONCATENATE(E7," / "),""),IF(D8="NO CUMPLE",CONCATENATE(E8," / "),""))</f>
        <v/>
      </c>
      <c r="F6" s="301" t="s">
        <v>2320</v>
      </c>
      <c r="G6" s="243">
        <f>IF(D6="CUMPLE",1,IF(D6="NO CUMPLE CONDICIÓN",2,3))</f>
        <v>3</v>
      </c>
    </row>
    <row r="7" spans="1:7" ht="76.5" customHeight="1">
      <c r="A7" s="288" t="s">
        <v>1694</v>
      </c>
      <c r="B7" s="53" t="s">
        <v>1702</v>
      </c>
      <c r="C7" s="141" t="s">
        <v>2311</v>
      </c>
      <c r="D7" s="86"/>
      <c r="E7" s="303"/>
      <c r="F7" s="300" t="s">
        <v>2320</v>
      </c>
      <c r="G7" s="243"/>
    </row>
    <row r="8" spans="1:7" ht="106.5" customHeight="1">
      <c r="A8" s="288" t="s">
        <v>1694</v>
      </c>
      <c r="B8" s="43" t="s">
        <v>1703</v>
      </c>
      <c r="C8" s="141" t="s">
        <v>2315</v>
      </c>
      <c r="D8" s="86"/>
      <c r="E8" s="330"/>
      <c r="F8" s="300" t="s">
        <v>2320</v>
      </c>
      <c r="G8" s="243"/>
    </row>
    <row r="9" spans="1:7" ht="33.75" customHeight="1">
      <c r="A9" s="291"/>
      <c r="B9" s="45" t="s">
        <v>2059</v>
      </c>
      <c r="C9" s="145" t="s">
        <v>2310</v>
      </c>
      <c r="D9" s="57" t="str">
        <f>IF(COUNTIF(D10:D11,"NO CUMPLE")&gt;0,"NO CUMPLE CONDICIÓN",IF(COUNTIF(D10:D11,"CUMPLE")=0,"NO APLICA","CUMPLE"))</f>
        <v>NO APLICA</v>
      </c>
      <c r="E9" s="290" t="str">
        <f>CONCATENATE(IF(D10="NO CUMPLE",CONCATENATE(E10," / "),""),IF(D11="NO CUMPLE",CONCATENATE(E11," / "),""))</f>
        <v/>
      </c>
      <c r="F9" s="301" t="s">
        <v>2320</v>
      </c>
      <c r="G9" s="243">
        <f>IF(D9="CUMPLE",1,IF(D9="NO CUMPLE CONDICIÓN",2,3))</f>
        <v>3</v>
      </c>
    </row>
    <row r="10" spans="1:7" ht="88.5" customHeight="1">
      <c r="A10" s="288" t="s">
        <v>1694</v>
      </c>
      <c r="B10" s="43" t="s">
        <v>1704</v>
      </c>
      <c r="C10" s="46" t="s">
        <v>2309</v>
      </c>
      <c r="D10" s="86"/>
      <c r="E10" s="384"/>
      <c r="F10" s="300" t="s">
        <v>2320</v>
      </c>
    </row>
    <row r="11" spans="1:7" ht="72">
      <c r="A11" s="288" t="s">
        <v>1694</v>
      </c>
      <c r="B11" s="43" t="s">
        <v>2308</v>
      </c>
      <c r="C11" s="55" t="s">
        <v>2317</v>
      </c>
      <c r="D11" s="86"/>
      <c r="E11" s="387"/>
      <c r="F11" s="307" t="s">
        <v>2320</v>
      </c>
    </row>
    <row r="12" spans="1:7" ht="37.5" customHeight="1">
      <c r="B12" s="45" t="s">
        <v>2307</v>
      </c>
      <c r="C12" s="144" t="s">
        <v>2306</v>
      </c>
      <c r="D12" s="326" t="str">
        <f>IF(COUNTIF(D13:D17,"NO CUMPLE")&gt;0,"NO CUMPLE CONDICIÓN",IF(COUNTIF(D13:D17,"CUMPLE")=0,"NO APLICA","CUMPLE"))</f>
        <v>NO APLICA</v>
      </c>
      <c r="E12" s="360" t="str">
        <f>CONCATENATE(IF(D13="NO CUMPLE",CONCATENATE(E13," / "),""),IF(D14="NO CUMPLE",CONCATENATE(E14," / "),""),IF(D15="NO CUMPLE",CONCATENATE(E15," / "),""),IF(D16="NO CUMPLE",CONCATENATE(E16," / "),""),IF(D17="NO CUMPLE",CONCATENATE(E17," / "),""))</f>
        <v/>
      </c>
      <c r="F12" s="299" t="s">
        <v>2297</v>
      </c>
      <c r="G12" s="243">
        <f>IF(D12="CUMPLE",1,IF(D12="NO CUMPLE CONDICIÓN",2,3))</f>
        <v>3</v>
      </c>
    </row>
    <row r="13" spans="1:7" ht="111.75" customHeight="1">
      <c r="A13" s="297" t="s">
        <v>2294</v>
      </c>
      <c r="B13" s="53" t="s">
        <v>2305</v>
      </c>
      <c r="C13" s="141" t="s">
        <v>2304</v>
      </c>
      <c r="D13" s="86"/>
      <c r="E13" s="303"/>
      <c r="F13" s="298" t="s">
        <v>2297</v>
      </c>
    </row>
    <row r="14" spans="1:7" s="31" customFormat="1" ht="36" customHeight="1">
      <c r="A14" s="297" t="s">
        <v>2294</v>
      </c>
      <c r="B14" s="53" t="s">
        <v>2303</v>
      </c>
      <c r="C14" s="184" t="s">
        <v>2302</v>
      </c>
      <c r="D14" s="86"/>
      <c r="E14" s="330"/>
      <c r="F14" s="298" t="s">
        <v>2297</v>
      </c>
    </row>
    <row r="15" spans="1:7" s="31" customFormat="1" ht="75" customHeight="1">
      <c r="A15" s="297" t="s">
        <v>2294</v>
      </c>
      <c r="B15" s="53" t="s">
        <v>2301</v>
      </c>
      <c r="C15" s="183" t="s">
        <v>2300</v>
      </c>
      <c r="D15" s="86"/>
      <c r="E15" s="330"/>
      <c r="F15" s="296" t="s">
        <v>2297</v>
      </c>
    </row>
    <row r="16" spans="1:7" s="31" customFormat="1" ht="72.75" customHeight="1">
      <c r="A16" s="297" t="s">
        <v>2294</v>
      </c>
      <c r="B16" s="53" t="s">
        <v>2299</v>
      </c>
      <c r="C16" s="183" t="s">
        <v>2298</v>
      </c>
      <c r="D16" s="86"/>
      <c r="E16" s="330"/>
      <c r="F16" s="296" t="s">
        <v>2297</v>
      </c>
    </row>
    <row r="17" spans="1:8" s="31" customFormat="1" ht="85.5">
      <c r="A17" s="297" t="s">
        <v>2294</v>
      </c>
      <c r="B17" s="53" t="s">
        <v>2342</v>
      </c>
      <c r="C17" s="151" t="s">
        <v>2316</v>
      </c>
      <c r="D17" s="86"/>
      <c r="E17" s="384"/>
      <c r="F17" s="296" t="s">
        <v>2297</v>
      </c>
    </row>
    <row r="18" spans="1:8" s="31" customFormat="1" ht="54" customHeight="1">
      <c r="A18" s="295"/>
      <c r="B18" s="45" t="s">
        <v>2296</v>
      </c>
      <c r="C18" s="54" t="s">
        <v>2295</v>
      </c>
      <c r="D18" s="57" t="str">
        <f>IF(COUNTIF(D19:D19,"NO CUMPLE")&gt;0,"NO CUMPLE CONDICIÓN",IF(COUNTIF(D19:D19,"CUMPLE")=0,"NO APLICA","CUMPLE"))</f>
        <v>NO APLICA</v>
      </c>
      <c r="E18" s="290" t="str">
        <f>CONCATENATE(IF(D19="NO CUMPLE",CONCATENATE(E19," "),""))</f>
        <v/>
      </c>
      <c r="F18" s="294" t="s">
        <v>2320</v>
      </c>
      <c r="G18" s="243">
        <f>IF(D18="CUMPLE",1,IF(D18="NO CUMPLE CONDICIÓN",2,3))</f>
        <v>3</v>
      </c>
    </row>
    <row r="19" spans="1:8" s="31" customFormat="1" ht="141" customHeight="1">
      <c r="A19" s="293" t="s">
        <v>2294</v>
      </c>
      <c r="B19" s="53" t="s">
        <v>2293</v>
      </c>
      <c r="C19" s="46" t="s">
        <v>2292</v>
      </c>
      <c r="D19" s="86"/>
      <c r="E19" s="384"/>
      <c r="F19" s="292" t="s">
        <v>2320</v>
      </c>
    </row>
    <row r="20" spans="1:8" ht="42" customHeight="1">
      <c r="A20" s="291"/>
      <c r="B20" s="45" t="s">
        <v>2291</v>
      </c>
      <c r="C20" s="54" t="s">
        <v>2290</v>
      </c>
      <c r="D20" s="57" t="str">
        <f>IF(COUNTIF(D21:D21,"NO CUMPLE")&gt;0,"NO CUMPLE CONDICIÓN",IF(COUNTIF(D21:D21,"CUMPLE")=0,"NO APLICA","CUMPLE"))</f>
        <v>NO CUMPLE CONDICIÓN</v>
      </c>
      <c r="E20" s="290" t="str">
        <f>CONCATENATE(IF(D21="NO CUMPLE",CONCATENATE(E21," "),""))</f>
        <v xml:space="preserve">SADFGHJK </v>
      </c>
      <c r="F20" s="289" t="s">
        <v>2321</v>
      </c>
      <c r="G20" s="243">
        <f>IF(D20="CUMPLE",1,IF(D20="NO CUMPLE CONDICIÓN",2,3))</f>
        <v>2</v>
      </c>
      <c r="H20" s="256"/>
    </row>
    <row r="21" spans="1:8" ht="212.25" customHeight="1" thickBot="1">
      <c r="A21" s="288" t="s">
        <v>1694</v>
      </c>
      <c r="B21" s="47" t="s">
        <v>2289</v>
      </c>
      <c r="C21" s="69" t="s">
        <v>2288</v>
      </c>
      <c r="D21" s="87" t="s">
        <v>1731</v>
      </c>
      <c r="E21" s="347" t="s">
        <v>2350</v>
      </c>
      <c r="F21" s="287" t="s">
        <v>2321</v>
      </c>
      <c r="G21" s="243"/>
      <c r="H21" s="256"/>
    </row>
    <row r="24" spans="1:8" hidden="1">
      <c r="C24" s="71" t="s">
        <v>1663</v>
      </c>
      <c r="D24" s="35">
        <f>COUNTIF(G3:G21,1)</f>
        <v>0</v>
      </c>
    </row>
    <row r="25" spans="1:8" hidden="1">
      <c r="C25" s="71" t="s">
        <v>1664</v>
      </c>
      <c r="D25" s="35">
        <f>COUNTIF(G3:G21,2)</f>
        <v>1</v>
      </c>
    </row>
    <row r="26" spans="1:8" hidden="1">
      <c r="C26" s="71" t="s">
        <v>1665</v>
      </c>
      <c r="D26" s="35">
        <f>COUNTIF(G3:G21,3)</f>
        <v>5</v>
      </c>
    </row>
  </sheetData>
  <sheetProtection algorithmName="SHA-512" hashValue="/PH9SicO34Dh4irGhF1HKwyFQFY85G9tGm9nNdy7aFhM1OzkzELpIx7uzokBJ17B5AcRck52MwPU9CtaSu7WAA==" saltValue="6F+pc56UfmxpiF3DHiYLhQ==" spinCount="100000" sheet="1" formatRows="0" autoFilter="0"/>
  <mergeCells count="1">
    <mergeCell ref="B1:E1"/>
  </mergeCells>
  <conditionalFormatting sqref="D3">
    <cfRule type="cellIs" dxfId="29" priority="13" operator="equal">
      <formula>"NO CUMPLE CONDICIÓN"</formula>
    </cfRule>
    <cfRule type="cellIs" dxfId="28" priority="14" operator="equal">
      <formula>"No Cumple"</formula>
    </cfRule>
  </conditionalFormatting>
  <conditionalFormatting sqref="D6">
    <cfRule type="cellIs" dxfId="27" priority="11" operator="equal">
      <formula>"NO CUMPLE CONDICIÓN"</formula>
    </cfRule>
    <cfRule type="cellIs" dxfId="26" priority="12" operator="equal">
      <formula>"No Cumple"</formula>
    </cfRule>
  </conditionalFormatting>
  <conditionalFormatting sqref="D9">
    <cfRule type="cellIs" dxfId="25" priority="9" operator="equal">
      <formula>"NO CUMPLE CONDICIÓN"</formula>
    </cfRule>
    <cfRule type="cellIs" dxfId="24" priority="10" operator="equal">
      <formula>"No Cumple"</formula>
    </cfRule>
  </conditionalFormatting>
  <conditionalFormatting sqref="D12">
    <cfRule type="cellIs" dxfId="23" priority="1" operator="equal">
      <formula>"NO CUMPLE CONDICIÓN"</formula>
    </cfRule>
    <cfRule type="cellIs" dxfId="22" priority="2" operator="equal">
      <formula>"No Cumple"</formula>
    </cfRule>
  </conditionalFormatting>
  <conditionalFormatting sqref="D18">
    <cfRule type="cellIs" dxfId="21" priority="5" operator="equal">
      <formula>"NO CUMPLE CONDICIÓN"</formula>
    </cfRule>
    <cfRule type="cellIs" dxfId="20" priority="6" operator="equal">
      <formula>"No Cumple"</formula>
    </cfRule>
  </conditionalFormatting>
  <conditionalFormatting sqref="D20">
    <cfRule type="cellIs" dxfId="19" priority="3" operator="equal">
      <formula>"NO CUMPLE CONDICIÓN"</formula>
    </cfRule>
    <cfRule type="cellIs" dxfId="18" priority="4" operator="equal">
      <formula>"No Cumple"</formula>
    </cfRule>
  </conditionalFormatting>
  <dataValidations count="1">
    <dataValidation type="list" allowBlank="1" showInputMessage="1" showErrorMessage="1" sqref="D13:D17 D19 D10:D11 D21 D7:D8 D4:D5" xr:uid="{BB67DDC9-AD38-4852-95DA-3B94B8B88561}">
      <formula1>"CUMPLE,NO CUMPLE"</formula1>
    </dataValidation>
  </dataValidations>
  <hyperlinks>
    <hyperlink ref="A1" location="PORTADA!A1" display="Portada" xr:uid="{0701444C-A9C6-400C-A3F5-1294E0D9243E}"/>
  </hyperlinks>
  <printOptions horizontalCentered="1"/>
  <pageMargins left="0.31496062992125984" right="0.31496062992125984" top="1.1417322834645669" bottom="0.74803149606299213" header="0.31496062992125984" footer="0.31496062992125984"/>
  <pageSetup scale="64" fitToHeight="0" orientation="landscape" r:id="rId1"/>
  <headerFooter>
    <oddHeader>&amp;L&amp;G&amp;CPROCESO DE INSPECCIÓN, VIGILANCIA Y CONTROL
INSTRUMENTO IV 
HCB FAMILIA, MUJER e INFANCIA - HCB FAMI
&amp;RIN93.IVC
Versión 1
21/07/2026
Clasificación de la Información
CLASIFICADA</oddHeader>
    <oddFooter>&amp;C&amp;G</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20" ma:contentTypeDescription="Crear nuevo documento." ma:contentTypeScope="" ma:versionID="51cb0e46bacdc88e64f35d86d77d38cb">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b2fcb5120e011577fa224a7934326c8"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ae402e89-c748-4c02-8d41-8114b5e6d98c}"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8F5B8E-016C-444D-A8F8-374278367656}">
  <ds:schemaRefs>
    <ds:schemaRef ds:uri="http://schemas.microsoft.com/office/2006/metadata/properties"/>
    <ds:schemaRef ds:uri="http://schemas.microsoft.com/office/infopath/2007/PartnerControls"/>
    <ds:schemaRef ds:uri="76ddc973-6f3e-458c-98dc-616d12e59db2"/>
    <ds:schemaRef ds:uri="07df56aa-f336-4b80-aa61-75267864e9e7"/>
  </ds:schemaRefs>
</ds:datastoreItem>
</file>

<file path=customXml/itemProps2.xml><?xml version="1.0" encoding="utf-8"?>
<ds:datastoreItem xmlns:ds="http://schemas.openxmlformats.org/officeDocument/2006/customXml" ds:itemID="{92899F88-59A3-4141-8DCA-93B8291B6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5A6586-1DE0-4E9A-B88C-0556CFA0BC46}">
  <ds:schemaRefs>
    <ds:schemaRef ds:uri="http://schemas.microsoft.com/sharepoint/v3/contenttype/forms"/>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18</vt:i4>
      </vt:variant>
    </vt:vector>
  </HeadingPairs>
  <TitlesOfParts>
    <vt:vector size="38" baseType="lpstr">
      <vt:lpstr>LISTAS</vt:lpstr>
      <vt:lpstr>PORTADA</vt:lpstr>
      <vt:lpstr>INSTRUCTIVO</vt:lpstr>
      <vt:lpstr>1. Información General</vt:lpstr>
      <vt:lpstr>2.Ambientes Edu. y Protectores</vt:lpstr>
      <vt:lpstr>3. Salud y Nutrición</vt:lpstr>
      <vt:lpstr>4. Familia,ComunidadyRedes </vt:lpstr>
      <vt:lpstr>5. Proceso pedagógico</vt:lpstr>
      <vt:lpstr>6. AdministrativoYdeGestion</vt:lpstr>
      <vt:lpstr>7. Financiero </vt:lpstr>
      <vt:lpstr>8. Talento Humano </vt:lpstr>
      <vt:lpstr>Tabla 1. Áreas</vt:lpstr>
      <vt:lpstr>Tabla 2 Evid. no cumpl P.I.</vt:lpstr>
      <vt:lpstr>Tabla 3 Perfiles TH</vt:lpstr>
      <vt:lpstr>Tabla 4 Registro Muestra TH</vt:lpstr>
      <vt:lpstr>Anexo 1. Requisitos de Inscripc</vt:lpstr>
      <vt:lpstr>TEMP</vt:lpstr>
      <vt:lpstr>Condiciones NO cumplimiento</vt:lpstr>
      <vt:lpstr>Acta_Cierre</vt:lpstr>
      <vt:lpstr>Oculto</vt:lpstr>
      <vt:lpstr>'1. Información General'!Área_de_impresión</vt:lpstr>
      <vt:lpstr>'2.Ambientes Edu. y Protectores'!Área_de_impresión</vt:lpstr>
      <vt:lpstr>'3. Salud y Nutrición'!Área_de_impresión</vt:lpstr>
      <vt:lpstr>'4. Familia,ComunidadyRedes '!Área_de_impresión</vt:lpstr>
      <vt:lpstr>'5. Proceso pedagógico'!Área_de_impresión</vt:lpstr>
      <vt:lpstr>'6. AdministrativoYdeGestion'!Área_de_impresión</vt:lpstr>
      <vt:lpstr>'7. Financiero '!Área_de_impresión</vt:lpstr>
      <vt:lpstr>'8. Talento Humano '!Área_de_impresión</vt:lpstr>
      <vt:lpstr>Acta_Cierre!Área_de_impresión</vt:lpstr>
      <vt:lpstr>'Anexo 1. Requisitos de Inscripc'!Área_de_impresión</vt:lpstr>
      <vt:lpstr>'Condiciones NO cumplimiento'!Área_de_impresión</vt:lpstr>
      <vt:lpstr>INSTRUCTIVO!Área_de_impresión</vt:lpstr>
      <vt:lpstr>PORTADA!Área_de_impresión</vt:lpstr>
      <vt:lpstr>'Tabla 1. Áreas'!Área_de_impresión</vt:lpstr>
      <vt:lpstr>'Tabla 2 Evid. no cumpl P.I.'!Área_de_impresión</vt:lpstr>
      <vt:lpstr>'Tabla 3 Perfiles TH'!Área_de_impresión</vt:lpstr>
      <vt:lpstr>'Tabla 4 Registro Muestra TH'!Área_de_impresión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2026-07-21T15:35:46Z</cp:lastPrinted>
  <dcterms:created xsi:type="dcterms:W3CDTF">2025-06-13T16:00:54Z</dcterms:created>
  <dcterms:modified xsi:type="dcterms:W3CDTF">2026-07-21T15:39:05Z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ies>
</file>